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aceKenyon\Source\PyPSCAD\Droope\"/>
    </mc:Choice>
  </mc:AlternateContent>
  <xr:revisionPtr revIDLastSave="0" documentId="13_ncr:1_{DA4766A1-B3BA-453F-85B7-DB037D180C62}" xr6:coauthVersionLast="47" xr6:coauthVersionMax="47" xr10:uidLastSave="{00000000-0000-0000-0000-000000000000}"/>
  <bookViews>
    <workbookView xWindow="-28920" yWindow="-75" windowWidth="29040" windowHeight="15840" xr2:uid="{AB05BDA8-C777-4578-BCC3-320D32C3428E}"/>
  </bookViews>
  <sheets>
    <sheet name="Droop-e" sheetId="9" r:id="rId1"/>
    <sheet name="Sheet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9" l="1"/>
  <c r="L17" i="9" s="1"/>
  <c r="D3" i="9" s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" i="9"/>
  <c r="M14" i="9"/>
  <c r="L20" i="9"/>
  <c r="M20" i="9" s="1"/>
  <c r="L7" i="9"/>
  <c r="L19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" i="9"/>
  <c r="B187" i="9" l="1"/>
  <c r="B171" i="9"/>
  <c r="B155" i="9"/>
  <c r="B139" i="9"/>
  <c r="B131" i="9"/>
  <c r="B115" i="9"/>
  <c r="B99" i="9"/>
  <c r="B75" i="9"/>
  <c r="B59" i="9"/>
  <c r="B35" i="9"/>
  <c r="B3" i="9"/>
  <c r="B202" i="9"/>
  <c r="B194" i="9"/>
  <c r="B186" i="9"/>
  <c r="B178" i="9"/>
  <c r="B170" i="9"/>
  <c r="B162" i="9"/>
  <c r="B154" i="9"/>
  <c r="B146" i="9"/>
  <c r="B138" i="9"/>
  <c r="B130" i="9"/>
  <c r="B122" i="9"/>
  <c r="B114" i="9"/>
  <c r="B106" i="9"/>
  <c r="B98" i="9"/>
  <c r="B90" i="9"/>
  <c r="B82" i="9"/>
  <c r="B74" i="9"/>
  <c r="B66" i="9"/>
  <c r="B58" i="9"/>
  <c r="B50" i="9"/>
  <c r="B42" i="9"/>
  <c r="B34" i="9"/>
  <c r="B26" i="9"/>
  <c r="B18" i="9"/>
  <c r="B10" i="9"/>
  <c r="B2" i="9"/>
  <c r="B195" i="9"/>
  <c r="B179" i="9"/>
  <c r="B163" i="9"/>
  <c r="B147" i="9"/>
  <c r="B123" i="9"/>
  <c r="B107" i="9"/>
  <c r="B91" i="9"/>
  <c r="B67" i="9"/>
  <c r="B51" i="9"/>
  <c r="B27" i="9"/>
  <c r="B11" i="9"/>
  <c r="B201" i="9"/>
  <c r="B193" i="9"/>
  <c r="B185" i="9"/>
  <c r="B177" i="9"/>
  <c r="B169" i="9"/>
  <c r="B161" i="9"/>
  <c r="B153" i="9"/>
  <c r="B145" i="9"/>
  <c r="B137" i="9"/>
  <c r="B129" i="9"/>
  <c r="B121" i="9"/>
  <c r="B113" i="9"/>
  <c r="B105" i="9"/>
  <c r="B97" i="9"/>
  <c r="B89" i="9"/>
  <c r="B81" i="9"/>
  <c r="B73" i="9"/>
  <c r="B65" i="9"/>
  <c r="B57" i="9"/>
  <c r="B49" i="9"/>
  <c r="B41" i="9"/>
  <c r="B33" i="9"/>
  <c r="B25" i="9"/>
  <c r="B17" i="9"/>
  <c r="B9" i="9"/>
  <c r="B83" i="9"/>
  <c r="B200" i="9"/>
  <c r="B192" i="9"/>
  <c r="B184" i="9"/>
  <c r="B176" i="9"/>
  <c r="B168" i="9"/>
  <c r="B160" i="9"/>
  <c r="B152" i="9"/>
  <c r="B144" i="9"/>
  <c r="B136" i="9"/>
  <c r="B128" i="9"/>
  <c r="B120" i="9"/>
  <c r="B112" i="9"/>
  <c r="B104" i="9"/>
  <c r="B96" i="9"/>
  <c r="B88" i="9"/>
  <c r="B80" i="9"/>
  <c r="B72" i="9"/>
  <c r="B64" i="9"/>
  <c r="B56" i="9"/>
  <c r="B48" i="9"/>
  <c r="B40" i="9"/>
  <c r="B32" i="9"/>
  <c r="B24" i="9"/>
  <c r="B16" i="9"/>
  <c r="B8" i="9"/>
  <c r="B43" i="9"/>
  <c r="B199" i="9"/>
  <c r="B191" i="9"/>
  <c r="B183" i="9"/>
  <c r="B175" i="9"/>
  <c r="B167" i="9"/>
  <c r="B159" i="9"/>
  <c r="B151" i="9"/>
  <c r="B143" i="9"/>
  <c r="B135" i="9"/>
  <c r="B127" i="9"/>
  <c r="B119" i="9"/>
  <c r="B111" i="9"/>
  <c r="B103" i="9"/>
  <c r="B95" i="9"/>
  <c r="B87" i="9"/>
  <c r="B79" i="9"/>
  <c r="B71" i="9"/>
  <c r="B63" i="9"/>
  <c r="B55" i="9"/>
  <c r="B47" i="9"/>
  <c r="B39" i="9"/>
  <c r="B31" i="9"/>
  <c r="B23" i="9"/>
  <c r="B15" i="9"/>
  <c r="B7" i="9"/>
  <c r="B198" i="9"/>
  <c r="B190" i="9"/>
  <c r="B182" i="9"/>
  <c r="B174" i="9"/>
  <c r="B166" i="9"/>
  <c r="B158" i="9"/>
  <c r="B150" i="9"/>
  <c r="B142" i="9"/>
  <c r="B134" i="9"/>
  <c r="B126" i="9"/>
  <c r="B118" i="9"/>
  <c r="B110" i="9"/>
  <c r="B102" i="9"/>
  <c r="B94" i="9"/>
  <c r="B86" i="9"/>
  <c r="B78" i="9"/>
  <c r="B70" i="9"/>
  <c r="B62" i="9"/>
  <c r="B54" i="9"/>
  <c r="B46" i="9"/>
  <c r="B38" i="9"/>
  <c r="B30" i="9"/>
  <c r="B22" i="9"/>
  <c r="B14" i="9"/>
  <c r="B6" i="9"/>
  <c r="B197" i="9"/>
  <c r="B189" i="9"/>
  <c r="B181" i="9"/>
  <c r="B173" i="9"/>
  <c r="B165" i="9"/>
  <c r="B157" i="9"/>
  <c r="B149" i="9"/>
  <c r="B141" i="9"/>
  <c r="B133" i="9"/>
  <c r="B125" i="9"/>
  <c r="B117" i="9"/>
  <c r="B109" i="9"/>
  <c r="B101" i="9"/>
  <c r="B93" i="9"/>
  <c r="B85" i="9"/>
  <c r="B77" i="9"/>
  <c r="B69" i="9"/>
  <c r="B61" i="9"/>
  <c r="B53" i="9"/>
  <c r="B45" i="9"/>
  <c r="B37" i="9"/>
  <c r="B29" i="9"/>
  <c r="B21" i="9"/>
  <c r="B13" i="9"/>
  <c r="B5" i="9"/>
  <c r="B196" i="9"/>
  <c r="B188" i="9"/>
  <c r="B180" i="9"/>
  <c r="B172" i="9"/>
  <c r="B164" i="9"/>
  <c r="B156" i="9"/>
  <c r="B148" i="9"/>
  <c r="B140" i="9"/>
  <c r="B132" i="9"/>
  <c r="B124" i="9"/>
  <c r="B116" i="9"/>
  <c r="B108" i="9"/>
  <c r="B100" i="9"/>
  <c r="B92" i="9"/>
  <c r="B84" i="9"/>
  <c r="B76" i="9"/>
  <c r="B68" i="9"/>
  <c r="B60" i="9"/>
  <c r="B52" i="9"/>
  <c r="B44" i="9"/>
  <c r="B36" i="9"/>
  <c r="B28" i="9"/>
  <c r="B20" i="9"/>
  <c r="B12" i="9"/>
  <c r="B4" i="9"/>
  <c r="B19" i="9"/>
  <c r="D2" i="9"/>
  <c r="D162" i="9"/>
  <c r="D146" i="9"/>
  <c r="D98" i="9"/>
  <c r="D82" i="9"/>
  <c r="D34" i="9"/>
  <c r="D18" i="9"/>
  <c r="D194" i="9"/>
  <c r="D130" i="9"/>
  <c r="D66" i="9"/>
  <c r="D186" i="9"/>
  <c r="D122" i="9"/>
  <c r="D58" i="9"/>
  <c r="D178" i="9"/>
  <c r="D114" i="9"/>
  <c r="D50" i="9"/>
  <c r="D170" i="9"/>
  <c r="D106" i="9"/>
  <c r="D42" i="9"/>
  <c r="D154" i="9"/>
  <c r="D90" i="9"/>
  <c r="D26" i="9"/>
  <c r="D202" i="9"/>
  <c r="D138" i="9"/>
  <c r="D74" i="9"/>
  <c r="D10" i="9"/>
  <c r="D201" i="9"/>
  <c r="D193" i="9"/>
  <c r="D185" i="9"/>
  <c r="D177" i="9"/>
  <c r="D169" i="9"/>
  <c r="D161" i="9"/>
  <c r="D153" i="9"/>
  <c r="D145" i="9"/>
  <c r="D137" i="9"/>
  <c r="D129" i="9"/>
  <c r="D121" i="9"/>
  <c r="D113" i="9"/>
  <c r="D105" i="9"/>
  <c r="D97" i="9"/>
  <c r="D89" i="9"/>
  <c r="D81" i="9"/>
  <c r="D73" i="9"/>
  <c r="D65" i="9"/>
  <c r="D57" i="9"/>
  <c r="D49" i="9"/>
  <c r="D41" i="9"/>
  <c r="D33" i="9"/>
  <c r="D25" i="9"/>
  <c r="D17" i="9"/>
  <c r="D9" i="9"/>
  <c r="D200" i="9"/>
  <c r="D192" i="9"/>
  <c r="D184" i="9"/>
  <c r="D176" i="9"/>
  <c r="D168" i="9"/>
  <c r="D160" i="9"/>
  <c r="D152" i="9"/>
  <c r="D144" i="9"/>
  <c r="D136" i="9"/>
  <c r="D128" i="9"/>
  <c r="D120" i="9"/>
  <c r="D112" i="9"/>
  <c r="D104" i="9"/>
  <c r="D96" i="9"/>
  <c r="D88" i="9"/>
  <c r="D80" i="9"/>
  <c r="D72" i="9"/>
  <c r="D64" i="9"/>
  <c r="D56" i="9"/>
  <c r="D48" i="9"/>
  <c r="D40" i="9"/>
  <c r="D32" i="9"/>
  <c r="D24" i="9"/>
  <c r="D16" i="9"/>
  <c r="D8" i="9"/>
  <c r="D199" i="9"/>
  <c r="D191" i="9"/>
  <c r="D183" i="9"/>
  <c r="D175" i="9"/>
  <c r="D167" i="9"/>
  <c r="D159" i="9"/>
  <c r="D151" i="9"/>
  <c r="D143" i="9"/>
  <c r="D135" i="9"/>
  <c r="D127" i="9"/>
  <c r="D119" i="9"/>
  <c r="D111" i="9"/>
  <c r="D103" i="9"/>
  <c r="D95" i="9"/>
  <c r="D87" i="9"/>
  <c r="D79" i="9"/>
  <c r="D71" i="9"/>
  <c r="D63" i="9"/>
  <c r="D55" i="9"/>
  <c r="D47" i="9"/>
  <c r="D39" i="9"/>
  <c r="D31" i="9"/>
  <c r="D23" i="9"/>
  <c r="D15" i="9"/>
  <c r="D7" i="9"/>
  <c r="D198" i="9"/>
  <c r="D190" i="9"/>
  <c r="D182" i="9"/>
  <c r="D174" i="9"/>
  <c r="D166" i="9"/>
  <c r="D158" i="9"/>
  <c r="D150" i="9"/>
  <c r="D142" i="9"/>
  <c r="D134" i="9"/>
  <c r="D126" i="9"/>
  <c r="D118" i="9"/>
  <c r="D110" i="9"/>
  <c r="D102" i="9"/>
  <c r="D94" i="9"/>
  <c r="D86" i="9"/>
  <c r="D78" i="9"/>
  <c r="D70" i="9"/>
  <c r="D62" i="9"/>
  <c r="D54" i="9"/>
  <c r="D46" i="9"/>
  <c r="D38" i="9"/>
  <c r="D30" i="9"/>
  <c r="D22" i="9"/>
  <c r="D14" i="9"/>
  <c r="D6" i="9"/>
  <c r="D197" i="9"/>
  <c r="D189" i="9"/>
  <c r="D181" i="9"/>
  <c r="D173" i="9"/>
  <c r="D165" i="9"/>
  <c r="D157" i="9"/>
  <c r="D149" i="9"/>
  <c r="D141" i="9"/>
  <c r="D133" i="9"/>
  <c r="D125" i="9"/>
  <c r="D117" i="9"/>
  <c r="D109" i="9"/>
  <c r="D101" i="9"/>
  <c r="D93" i="9"/>
  <c r="D85" i="9"/>
  <c r="D77" i="9"/>
  <c r="D69" i="9"/>
  <c r="D61" i="9"/>
  <c r="D53" i="9"/>
  <c r="D45" i="9"/>
  <c r="D37" i="9"/>
  <c r="D29" i="9"/>
  <c r="D21" i="9"/>
  <c r="D13" i="9"/>
  <c r="D5" i="9"/>
  <c r="D196" i="9"/>
  <c r="D188" i="9"/>
  <c r="D180" i="9"/>
  <c r="D172" i="9"/>
  <c r="D164" i="9"/>
  <c r="D156" i="9"/>
  <c r="D148" i="9"/>
  <c r="D140" i="9"/>
  <c r="D132" i="9"/>
  <c r="D124" i="9"/>
  <c r="D116" i="9"/>
  <c r="D108" i="9"/>
  <c r="D100" i="9"/>
  <c r="D92" i="9"/>
  <c r="D84" i="9"/>
  <c r="D76" i="9"/>
  <c r="D68" i="9"/>
  <c r="D60" i="9"/>
  <c r="D52" i="9"/>
  <c r="D44" i="9"/>
  <c r="D36" i="9"/>
  <c r="D28" i="9"/>
  <c r="D20" i="9"/>
  <c r="D12" i="9"/>
  <c r="D4" i="9"/>
  <c r="D195" i="9"/>
  <c r="D187" i="9"/>
  <c r="D179" i="9"/>
  <c r="D171" i="9"/>
  <c r="D163" i="9"/>
  <c r="D155" i="9"/>
  <c r="D147" i="9"/>
  <c r="D139" i="9"/>
  <c r="D131" i="9"/>
  <c r="D123" i="9"/>
  <c r="D115" i="9"/>
  <c r="D107" i="9"/>
  <c r="D99" i="9"/>
  <c r="D91" i="9"/>
  <c r="D83" i="9"/>
  <c r="D75" i="9"/>
  <c r="D67" i="9"/>
  <c r="D59" i="9"/>
  <c r="D51" i="9"/>
  <c r="D43" i="9"/>
  <c r="D35" i="9"/>
  <c r="D27" i="9"/>
  <c r="D19" i="9"/>
  <c r="D11" i="9"/>
  <c r="L21" i="9"/>
  <c r="M17" i="9"/>
  <c r="E157" i="9" l="1"/>
  <c r="F157" i="9" s="1"/>
  <c r="C154" i="9"/>
  <c r="C89" i="9"/>
  <c r="C99" i="9"/>
  <c r="C160" i="9"/>
  <c r="C32" i="9"/>
  <c r="E87" i="9"/>
  <c r="F87" i="9" s="1"/>
  <c r="E96" i="9" l="1"/>
  <c r="F96" i="9" s="1"/>
  <c r="E70" i="9"/>
  <c r="F70" i="9" s="1"/>
  <c r="E158" i="9"/>
  <c r="F158" i="9" s="1"/>
  <c r="E93" i="9"/>
  <c r="F93" i="9" s="1"/>
  <c r="C96" i="9"/>
  <c r="E21" i="9"/>
  <c r="F21" i="9" s="1"/>
  <c r="E106" i="9"/>
  <c r="F106" i="9" s="1"/>
  <c r="E64" i="9"/>
  <c r="F64" i="9" s="1"/>
  <c r="E63" i="9"/>
  <c r="F63" i="9" s="1"/>
  <c r="E7" i="9"/>
  <c r="F7" i="9" s="1"/>
  <c r="E69" i="9"/>
  <c r="F69" i="9" s="1"/>
  <c r="E57" i="9"/>
  <c r="F57" i="9" s="1"/>
  <c r="E20" i="9"/>
  <c r="F20" i="9" s="1"/>
  <c r="C73" i="9"/>
  <c r="E180" i="9"/>
  <c r="F180" i="9" s="1"/>
  <c r="C163" i="9"/>
  <c r="E108" i="9"/>
  <c r="F108" i="9" s="1"/>
  <c r="E127" i="9"/>
  <c r="F127" i="9" s="1"/>
  <c r="E9" i="9"/>
  <c r="F9" i="9" s="1"/>
  <c r="E8" i="9"/>
  <c r="F8" i="9" s="1"/>
  <c r="E74" i="9"/>
  <c r="F74" i="9" s="1"/>
  <c r="E113" i="9"/>
  <c r="F113" i="9" s="1"/>
  <c r="E65" i="9"/>
  <c r="F65" i="9" s="1"/>
  <c r="E80" i="9"/>
  <c r="F80" i="9" s="1"/>
  <c r="E86" i="9"/>
  <c r="F86" i="9" s="1"/>
  <c r="E102" i="9"/>
  <c r="F102" i="9" s="1"/>
  <c r="E51" i="9"/>
  <c r="F51" i="9" s="1"/>
  <c r="E151" i="9"/>
  <c r="F151" i="9" s="1"/>
  <c r="E152" i="9"/>
  <c r="F152" i="9" s="1"/>
  <c r="E197" i="9"/>
  <c r="F197" i="9" s="1"/>
  <c r="E75" i="9"/>
  <c r="F75" i="9" s="1"/>
  <c r="E177" i="9"/>
  <c r="F177" i="9" s="1"/>
  <c r="E24" i="9"/>
  <c r="F24" i="9" s="1"/>
  <c r="E120" i="9"/>
  <c r="F120" i="9" s="1"/>
  <c r="E35" i="9"/>
  <c r="F35" i="9" s="1"/>
  <c r="E26" i="9"/>
  <c r="F26" i="9" s="1"/>
  <c r="E36" i="9"/>
  <c r="F36" i="9" s="1"/>
  <c r="E30" i="9"/>
  <c r="F30" i="9" s="1"/>
  <c r="E14" i="9"/>
  <c r="F14" i="9" s="1"/>
  <c r="E116" i="9"/>
  <c r="F116" i="9" s="1"/>
  <c r="E85" i="9"/>
  <c r="F85" i="9" s="1"/>
  <c r="E60" i="9"/>
  <c r="F60" i="9" s="1"/>
  <c r="E125" i="9"/>
  <c r="F125" i="9" s="1"/>
  <c r="E103" i="9"/>
  <c r="F103" i="9" s="1"/>
  <c r="E31" i="9"/>
  <c r="F31" i="9" s="1"/>
  <c r="E156" i="9"/>
  <c r="F156" i="9" s="1"/>
  <c r="E199" i="9"/>
  <c r="F199" i="9" s="1"/>
  <c r="E114" i="9"/>
  <c r="F114" i="9" s="1"/>
  <c r="E19" i="9"/>
  <c r="F19" i="9" s="1"/>
  <c r="E71" i="9"/>
  <c r="F71" i="9" s="1"/>
  <c r="E12" i="9"/>
  <c r="F12" i="9" s="1"/>
  <c r="E162" i="9"/>
  <c r="F162" i="9" s="1"/>
  <c r="E126" i="9"/>
  <c r="F126" i="9" s="1"/>
  <c r="E175" i="9"/>
  <c r="F175" i="9" s="1"/>
  <c r="E59" i="9"/>
  <c r="F59" i="9" s="1"/>
  <c r="E13" i="9"/>
  <c r="F13" i="9" s="1"/>
  <c r="E169" i="9"/>
  <c r="F169" i="9" s="1"/>
  <c r="E52" i="9"/>
  <c r="F52" i="9" s="1"/>
  <c r="E186" i="9"/>
  <c r="F186" i="9" s="1"/>
  <c r="E83" i="9"/>
  <c r="F83" i="9" s="1"/>
  <c r="E16" i="9"/>
  <c r="F16" i="9" s="1"/>
  <c r="E44" i="9"/>
  <c r="F44" i="9" s="1"/>
  <c r="E145" i="9"/>
  <c r="F145" i="9" s="1"/>
  <c r="E123" i="9"/>
  <c r="F123" i="9" s="1"/>
  <c r="E17" i="9"/>
  <c r="F17" i="9" s="1"/>
  <c r="E131" i="9"/>
  <c r="F131" i="9" s="1"/>
  <c r="E176" i="9"/>
  <c r="F176" i="9" s="1"/>
  <c r="E121" i="9"/>
  <c r="F121" i="9" s="1"/>
  <c r="E29" i="9"/>
  <c r="F29" i="9" s="1"/>
  <c r="E195" i="9"/>
  <c r="F195" i="9" s="1"/>
  <c r="E170" i="9"/>
  <c r="F170" i="9" s="1"/>
  <c r="E50" i="9"/>
  <c r="F50" i="9" s="1"/>
  <c r="E132" i="9"/>
  <c r="F132" i="9" s="1"/>
  <c r="E105" i="9"/>
  <c r="F105" i="9" s="1"/>
  <c r="E198" i="9"/>
  <c r="F198" i="9" s="1"/>
  <c r="E196" i="9"/>
  <c r="F196" i="9" s="1"/>
  <c r="E117" i="9"/>
  <c r="F117" i="9" s="1"/>
  <c r="E33" i="9"/>
  <c r="F33" i="9" s="1"/>
  <c r="E173" i="9"/>
  <c r="F173" i="9" s="1"/>
  <c r="E174" i="9"/>
  <c r="F174" i="9" s="1"/>
  <c r="E149" i="9"/>
  <c r="F149" i="9" s="1"/>
  <c r="E23" i="9"/>
  <c r="F23" i="9" s="1"/>
  <c r="E89" i="9"/>
  <c r="F89" i="9" s="1"/>
  <c r="E22" i="9"/>
  <c r="F22" i="9" s="1"/>
  <c r="E49" i="9"/>
  <c r="F49" i="9" s="1"/>
  <c r="E55" i="9"/>
  <c r="F55" i="9" s="1"/>
  <c r="E107" i="9"/>
  <c r="F107" i="9" s="1"/>
  <c r="E150" i="9"/>
  <c r="F150" i="9" s="1"/>
  <c r="E67" i="9"/>
  <c r="F67" i="9" s="1"/>
  <c r="E133" i="9"/>
  <c r="F133" i="9" s="1"/>
  <c r="E155" i="9"/>
  <c r="F155" i="9" s="1"/>
  <c r="E100" i="9"/>
  <c r="F100" i="9" s="1"/>
  <c r="E90" i="9"/>
  <c r="F90" i="9" s="1"/>
  <c r="E171" i="9"/>
  <c r="F171" i="9" s="1"/>
  <c r="E4" i="9"/>
  <c r="F4" i="9" s="1"/>
  <c r="E166" i="9"/>
  <c r="F166" i="9" s="1"/>
  <c r="E94" i="9"/>
  <c r="F94" i="9" s="1"/>
  <c r="E62" i="9"/>
  <c r="F62" i="9" s="1"/>
  <c r="E135" i="9"/>
  <c r="F135" i="9" s="1"/>
  <c r="E111" i="9"/>
  <c r="F111" i="9" s="1"/>
  <c r="E167" i="9"/>
  <c r="F167" i="9" s="1"/>
  <c r="E172" i="9"/>
  <c r="F172" i="9" s="1"/>
  <c r="E40" i="9"/>
  <c r="F40" i="9" s="1"/>
  <c r="E110" i="9"/>
  <c r="F110" i="9" s="1"/>
  <c r="E200" i="9"/>
  <c r="F200" i="9" s="1"/>
  <c r="E104" i="9"/>
  <c r="F104" i="9" s="1"/>
  <c r="E184" i="9"/>
  <c r="F184" i="9" s="1"/>
  <c r="E78" i="9"/>
  <c r="F78" i="9" s="1"/>
  <c r="E202" i="9"/>
  <c r="F202" i="9" s="1"/>
  <c r="E146" i="9"/>
  <c r="F146" i="9" s="1"/>
  <c r="E18" i="9"/>
  <c r="F18" i="9" s="1"/>
  <c r="E37" i="9"/>
  <c r="F37" i="9" s="1"/>
  <c r="E181" i="9"/>
  <c r="F181" i="9" s="1"/>
  <c r="E61" i="9"/>
  <c r="F61" i="9" s="1"/>
  <c r="E73" i="9"/>
  <c r="F73" i="9" s="1"/>
  <c r="E189" i="9"/>
  <c r="F189" i="9" s="1"/>
  <c r="E48" i="9"/>
  <c r="F48" i="9" s="1"/>
  <c r="E77" i="9"/>
  <c r="F77" i="9" s="1"/>
  <c r="E25" i="9"/>
  <c r="F25" i="9" s="1"/>
  <c r="E56" i="9"/>
  <c r="F56" i="9" s="1"/>
  <c r="E193" i="9"/>
  <c r="F193" i="9" s="1"/>
  <c r="E134" i="9"/>
  <c r="F134" i="9" s="1"/>
  <c r="E160" i="9"/>
  <c r="F160" i="9" s="1"/>
  <c r="E92" i="9"/>
  <c r="F92" i="9" s="1"/>
  <c r="E144" i="9"/>
  <c r="F144" i="9" s="1"/>
  <c r="E72" i="9"/>
  <c r="F72" i="9" s="1"/>
  <c r="E28" i="9"/>
  <c r="F28" i="9" s="1"/>
  <c r="E179" i="9"/>
  <c r="F179" i="9" s="1"/>
  <c r="E3" i="9"/>
  <c r="F3" i="9" s="1"/>
  <c r="F2" i="9" s="1"/>
  <c r="E32" i="9"/>
  <c r="F32" i="9" s="1"/>
  <c r="E129" i="9"/>
  <c r="F129" i="9" s="1"/>
  <c r="E192" i="9"/>
  <c r="F192" i="9" s="1"/>
  <c r="C175" i="9"/>
  <c r="C119" i="9"/>
  <c r="E109" i="9"/>
  <c r="F109" i="9" s="1"/>
  <c r="E143" i="9"/>
  <c r="F143" i="9" s="1"/>
  <c r="E88" i="9"/>
  <c r="F88" i="9" s="1"/>
  <c r="E27" i="9"/>
  <c r="F27" i="9" s="1"/>
  <c r="E154" i="9"/>
  <c r="F154" i="9" s="1"/>
  <c r="E42" i="9"/>
  <c r="F42" i="9" s="1"/>
  <c r="E54" i="9"/>
  <c r="F54" i="9" s="1"/>
  <c r="E101" i="9"/>
  <c r="F101" i="9" s="1"/>
  <c r="E168" i="9"/>
  <c r="F168" i="9" s="1"/>
  <c r="E91" i="9"/>
  <c r="F91" i="9" s="1"/>
  <c r="E10" i="9"/>
  <c r="F10" i="9" s="1"/>
  <c r="E115" i="9"/>
  <c r="F115" i="9" s="1"/>
  <c r="E5" i="9"/>
  <c r="F5" i="9" s="1"/>
  <c r="E141" i="9"/>
  <c r="F141" i="9" s="1"/>
  <c r="E185" i="9"/>
  <c r="F185" i="9" s="1"/>
  <c r="E159" i="9"/>
  <c r="F159" i="9" s="1"/>
  <c r="E53" i="9"/>
  <c r="F53" i="9" s="1"/>
  <c r="E140" i="9"/>
  <c r="F140" i="9" s="1"/>
  <c r="E190" i="9"/>
  <c r="F190" i="9" s="1"/>
  <c r="E187" i="9"/>
  <c r="F187" i="9" s="1"/>
  <c r="E161" i="9"/>
  <c r="F161" i="9" s="1"/>
  <c r="E178" i="9"/>
  <c r="F178" i="9" s="1"/>
  <c r="E112" i="9"/>
  <c r="F112" i="9" s="1"/>
  <c r="E153" i="9"/>
  <c r="F153" i="9" s="1"/>
  <c r="E188" i="9"/>
  <c r="F188" i="9" s="1"/>
  <c r="E142" i="9"/>
  <c r="F142" i="9" s="1"/>
  <c r="E98" i="9"/>
  <c r="F98" i="9" s="1"/>
  <c r="E43" i="9"/>
  <c r="F43" i="9" s="1"/>
  <c r="E128" i="9"/>
  <c r="F128" i="9" s="1"/>
  <c r="E11" i="9"/>
  <c r="F11" i="9" s="1"/>
  <c r="E66" i="9"/>
  <c r="F66" i="9" s="1"/>
  <c r="E118" i="9"/>
  <c r="F118" i="9" s="1"/>
  <c r="E183" i="9"/>
  <c r="F183" i="9" s="1"/>
  <c r="E38" i="9"/>
  <c r="F38" i="9" s="1"/>
  <c r="E165" i="9"/>
  <c r="F165" i="9" s="1"/>
  <c r="E47" i="9"/>
  <c r="F47" i="9" s="1"/>
  <c r="E45" i="9"/>
  <c r="F45" i="9" s="1"/>
  <c r="E81" i="9"/>
  <c r="F81" i="9" s="1"/>
  <c r="E136" i="9"/>
  <c r="F136" i="9" s="1"/>
  <c r="E97" i="9"/>
  <c r="F97" i="9" s="1"/>
  <c r="E46" i="9"/>
  <c r="F46" i="9" s="1"/>
  <c r="E130" i="9"/>
  <c r="F130" i="9" s="1"/>
  <c r="E84" i="9"/>
  <c r="F84" i="9" s="1"/>
  <c r="E137" i="9"/>
  <c r="F137" i="9" s="1"/>
  <c r="E82" i="9"/>
  <c r="F82" i="9" s="1"/>
  <c r="E163" i="9"/>
  <c r="F163" i="9" s="1"/>
  <c r="E39" i="9"/>
  <c r="F39" i="9" s="1"/>
  <c r="E58" i="9"/>
  <c r="F58" i="9" s="1"/>
  <c r="E95" i="9"/>
  <c r="F95" i="9" s="1"/>
  <c r="C106" i="9"/>
  <c r="C63" i="9"/>
  <c r="E76" i="9"/>
  <c r="F76" i="9" s="1"/>
  <c r="E79" i="9"/>
  <c r="F79" i="9" s="1"/>
  <c r="E138" i="9"/>
  <c r="F138" i="9" s="1"/>
  <c r="E34" i="9"/>
  <c r="F34" i="9" s="1"/>
  <c r="E139" i="9"/>
  <c r="F139" i="9" s="1"/>
  <c r="E148" i="9"/>
  <c r="F148" i="9" s="1"/>
  <c r="E99" i="9"/>
  <c r="F99" i="9" s="1"/>
  <c r="E194" i="9"/>
  <c r="F194" i="9" s="1"/>
  <c r="E122" i="9"/>
  <c r="F122" i="9" s="1"/>
  <c r="E119" i="9"/>
  <c r="F119" i="9" s="1"/>
  <c r="E164" i="9"/>
  <c r="F164" i="9" s="1"/>
  <c r="E15" i="9"/>
  <c r="F15" i="9" s="1"/>
  <c r="E41" i="9"/>
  <c r="F41" i="9" s="1"/>
  <c r="E182" i="9"/>
  <c r="F182" i="9" s="1"/>
  <c r="E201" i="9"/>
  <c r="F201" i="9" s="1"/>
  <c r="E6" i="9"/>
  <c r="F6" i="9" s="1"/>
  <c r="E147" i="9"/>
  <c r="F147" i="9" s="1"/>
  <c r="E124" i="9"/>
  <c r="F124" i="9" s="1"/>
  <c r="E68" i="9"/>
  <c r="F68" i="9" s="1"/>
  <c r="E191" i="9"/>
  <c r="F191" i="9" s="1"/>
  <c r="C150" i="9"/>
  <c r="C30" i="9"/>
  <c r="C183" i="9"/>
  <c r="C127" i="9"/>
  <c r="C81" i="9"/>
  <c r="C115" i="9"/>
  <c r="C12" i="9"/>
  <c r="C193" i="9"/>
  <c r="C170" i="9"/>
  <c r="C40" i="9"/>
  <c r="C15" i="9"/>
  <c r="C26" i="9"/>
  <c r="C58" i="9"/>
  <c r="C197" i="9"/>
  <c r="C111" i="9"/>
  <c r="C101" i="9"/>
  <c r="C55" i="9"/>
  <c r="C45" i="9"/>
  <c r="C176" i="9"/>
  <c r="C180" i="9"/>
  <c r="C120" i="9"/>
  <c r="C124" i="9"/>
  <c r="C161" i="9"/>
  <c r="C70" i="9"/>
  <c r="C4" i="9"/>
  <c r="C142" i="9"/>
  <c r="C153" i="9"/>
  <c r="C86" i="9"/>
  <c r="C151" i="9"/>
  <c r="C157" i="9"/>
  <c r="C65" i="9"/>
  <c r="C43" i="9"/>
  <c r="C138" i="9"/>
  <c r="C71" i="9"/>
  <c r="C98" i="9"/>
  <c r="C41" i="9"/>
  <c r="C201" i="9"/>
  <c r="C102" i="9"/>
  <c r="C107" i="9"/>
  <c r="C135" i="9"/>
  <c r="C122" i="9"/>
  <c r="C185" i="9"/>
  <c r="C36" i="9"/>
  <c r="C166" i="9"/>
  <c r="C110" i="9"/>
  <c r="C54" i="9"/>
  <c r="C59" i="9"/>
  <c r="C189" i="9"/>
  <c r="C64" i="9"/>
  <c r="C68" i="9"/>
  <c r="C77" i="9"/>
  <c r="C31" i="9"/>
  <c r="C21" i="9"/>
  <c r="C88" i="9"/>
  <c r="C92" i="9"/>
  <c r="C97" i="9"/>
  <c r="C179" i="9"/>
  <c r="C7" i="9"/>
  <c r="C114" i="9"/>
  <c r="C129" i="9"/>
  <c r="C17" i="9"/>
  <c r="C47" i="9"/>
  <c r="C10" i="9"/>
  <c r="C37" i="9"/>
  <c r="C8" i="9"/>
  <c r="C168" i="9"/>
  <c r="C172" i="9"/>
  <c r="C130" i="9"/>
  <c r="C112" i="9"/>
  <c r="C116" i="9"/>
  <c r="C145" i="9"/>
  <c r="C56" i="9"/>
  <c r="C60" i="9"/>
  <c r="C190" i="9"/>
  <c r="C132" i="9"/>
  <c r="C75" i="9"/>
  <c r="C78" i="9"/>
  <c r="C49" i="9"/>
  <c r="C83" i="9"/>
  <c r="C22" i="9"/>
  <c r="C103" i="9"/>
  <c r="C93" i="9"/>
  <c r="C23" i="9"/>
  <c r="C82" i="9"/>
  <c r="C42" i="9"/>
  <c r="C171" i="9"/>
  <c r="C199" i="9"/>
  <c r="C202" i="9"/>
  <c r="C136" i="9"/>
  <c r="C19" i="9"/>
  <c r="C50" i="9"/>
  <c r="C146" i="9"/>
  <c r="C9" i="9"/>
  <c r="C194" i="9"/>
  <c r="C139" i="9"/>
  <c r="C147" i="9"/>
  <c r="C167" i="9"/>
  <c r="C27" i="9"/>
  <c r="C35" i="9"/>
  <c r="C165" i="9"/>
  <c r="C109" i="9"/>
  <c r="C66" i="9"/>
  <c r="C53" i="9"/>
  <c r="C184" i="9"/>
  <c r="C188" i="9"/>
  <c r="C178" i="9"/>
  <c r="C67" i="9"/>
  <c r="C134" i="9"/>
  <c r="C87" i="9"/>
  <c r="C76" i="9"/>
  <c r="C25" i="9"/>
  <c r="C16" i="9"/>
  <c r="C20" i="9"/>
  <c r="C137" i="9"/>
  <c r="C57" i="9"/>
  <c r="C91" i="9"/>
  <c r="C38" i="9"/>
  <c r="C173" i="9"/>
  <c r="C117" i="9"/>
  <c r="C61" i="9"/>
  <c r="C143" i="9"/>
  <c r="C131" i="9"/>
  <c r="C198" i="9"/>
  <c r="C140" i="9"/>
  <c r="C80" i="9"/>
  <c r="C84" i="9"/>
  <c r="C72" i="9"/>
  <c r="C177" i="9"/>
  <c r="C155" i="9"/>
  <c r="C94" i="9"/>
  <c r="C46" i="9"/>
  <c r="C191" i="9"/>
  <c r="C51" i="9"/>
  <c r="C181" i="9"/>
  <c r="C125" i="9"/>
  <c r="C195" i="9"/>
  <c r="C162" i="9"/>
  <c r="C13" i="9"/>
  <c r="C5" i="9"/>
  <c r="C144" i="9"/>
  <c r="C148" i="9"/>
  <c r="C34" i="9"/>
  <c r="C186" i="9"/>
  <c r="C24" i="9"/>
  <c r="C28" i="9"/>
  <c r="C158" i="9"/>
  <c r="C33" i="9"/>
  <c r="C79" i="9"/>
  <c r="C100" i="9"/>
  <c r="C113" i="9"/>
  <c r="C44" i="9"/>
  <c r="C174" i="9"/>
  <c r="C118" i="9"/>
  <c r="C105" i="9"/>
  <c r="C123" i="9"/>
  <c r="C62" i="9"/>
  <c r="C128" i="9"/>
  <c r="C69" i="9"/>
  <c r="C200" i="9"/>
  <c r="C141" i="9"/>
  <c r="C95" i="9"/>
  <c r="C18" i="9"/>
  <c r="C85" i="9"/>
  <c r="C121" i="9"/>
  <c r="C6" i="9"/>
  <c r="C152" i="9"/>
  <c r="C156" i="9"/>
  <c r="C74" i="9"/>
  <c r="C164" i="9"/>
  <c r="C104" i="9"/>
  <c r="C108" i="9"/>
  <c r="C48" i="9"/>
  <c r="C52" i="9"/>
  <c r="C182" i="9"/>
  <c r="C90" i="9"/>
  <c r="C187" i="9"/>
  <c r="C126" i="9"/>
  <c r="C192" i="9"/>
  <c r="C133" i="9"/>
  <c r="C11" i="9"/>
  <c r="C14" i="9"/>
  <c r="C159" i="9"/>
  <c r="C149" i="9"/>
  <c r="C196" i="9"/>
  <c r="C39" i="9"/>
  <c r="C169" i="9"/>
  <c r="C29" i="9"/>
  <c r="C3" i="9"/>
</calcChain>
</file>

<file path=xl/sharedStrings.xml><?xml version="1.0" encoding="utf-8"?>
<sst xmlns="http://schemas.openxmlformats.org/spreadsheetml/2006/main" count="26" uniqueCount="26">
  <si>
    <t>df/dx</t>
  </si>
  <si>
    <t>pset</t>
  </si>
  <si>
    <t>Droop-e Slope (%)</t>
  </si>
  <si>
    <t>Calc df/dx</t>
  </si>
  <si>
    <t>(df/dx)_max</t>
  </si>
  <si>
    <t>df/dx min</t>
  </si>
  <si>
    <t>p_l</t>
  </si>
  <si>
    <t>beta</t>
  </si>
  <si>
    <t>alpha</t>
  </si>
  <si>
    <t>omega_b</t>
  </si>
  <si>
    <t>omega_set</t>
  </si>
  <si>
    <t>D</t>
  </si>
  <si>
    <t>D_max</t>
  </si>
  <si>
    <t>D_min</t>
  </si>
  <si>
    <t>Droop-e Parameters</t>
  </si>
  <si>
    <t>P</t>
  </si>
  <si>
    <t>Calculated Values</t>
  </si>
  <si>
    <t>Linear Parameters</t>
  </si>
  <si>
    <t>Droop-e (Hz)</t>
  </si>
  <si>
    <t>Exponential - df/dp(pu)</t>
  </si>
  <si>
    <t>Droop-e - df/dp(pu)</t>
  </si>
  <si>
    <t>Linear Slope (%)</t>
  </si>
  <si>
    <t>Exponential (Hz)</t>
  </si>
  <si>
    <t>Linear (Hz)</t>
  </si>
  <si>
    <t>DON'T CHANGE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</si>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</sst>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Output</a:t>
            </a:r>
            <a:r>
              <a:rPr lang="en-US" baseline="0"/>
              <a:t> for Droop-e, Exponential, and Linear Control</a:t>
            </a:r>
          </a:p>
          <a:p>
            <a:pPr>
              <a:defRPr/>
            </a:pPr>
            <a:r>
              <a:rPr lang="en-US" baseline="0"/>
              <a:t>pset is represented by the crossing at 60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4119080019719E-2"/>
          <c:y val="0.12943959963042564"/>
          <c:w val="0.9325588887991294"/>
          <c:h val="0.715437516418232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'Droop-e'!$B$1</c:f>
              <c:strCache>
                <c:ptCount val="1"/>
                <c:pt idx="0">
                  <c:v>Exponential (Hz)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'Droop-e'!$A$2:$A$202</c:f>
              <c:numCache>
                <c:formatCode>0.00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'Droop-e'!$B$2:$B$202</c:f>
              <c:numCache>
                <c:formatCode>0.00</c:formatCode>
                <c:ptCount val="201"/>
                <c:pt idx="0">
                  <c:v>62.708067119223095</c:v>
                </c:pt>
                <c:pt idx="1">
                  <c:v>62.636833039964309</c:v>
                </c:pt>
                <c:pt idx="2">
                  <c:v>62.56770424591118</c:v>
                </c:pt>
                <c:pt idx="3">
                  <c:v>62.500618516482717</c:v>
                </c:pt>
                <c:pt idx="4">
                  <c:v>62.43551546999403</c:v>
                </c:pt>
                <c:pt idx="5">
                  <c:v>62.372336509308688</c:v>
                </c:pt>
                <c:pt idx="6">
                  <c:v>62.311024769097351</c:v>
                </c:pt>
                <c:pt idx="7">
                  <c:v>62.251525064655183</c:v>
                </c:pt>
                <c:pt idx="8">
                  <c:v>62.193783842231824</c:v>
                </c:pt>
                <c:pt idx="9">
                  <c:v>62.137749130829434</c:v>
                </c:pt>
                <c:pt idx="10">
                  <c:v>62.083370495425314</c:v>
                </c:pt>
                <c:pt idx="11">
                  <c:v>62.030598991576916</c:v>
                </c:pt>
                <c:pt idx="12">
                  <c:v>61.979387121368603</c:v>
                </c:pt>
                <c:pt idx="13">
                  <c:v>61.929688790660279</c:v>
                </c:pt>
                <c:pt idx="14">
                  <c:v>61.881459267599574</c:v>
                </c:pt>
                <c:pt idx="15">
                  <c:v>61.834655142360134</c:v>
                </c:pt>
                <c:pt idx="16">
                  <c:v>61.789234288069878</c:v>
                </c:pt>
                <c:pt idx="17">
                  <c:v>61.745155822893935</c:v>
                </c:pt>
                <c:pt idx="18">
                  <c:v>61.702380073238267</c:v>
                </c:pt>
                <c:pt idx="19">
                  <c:v>61.660868538040745</c:v>
                </c:pt>
                <c:pt idx="20">
                  <c:v>61.620583854117569</c:v>
                </c:pt>
                <c:pt idx="21">
                  <c:v>61.581489762533892</c:v>
                </c:pt>
                <c:pt idx="22">
                  <c:v>61.543551075968388</c:v>
                </c:pt>
                <c:pt idx="23">
                  <c:v>61.506733647042203</c:v>
                </c:pt>
                <c:pt idx="24">
                  <c:v>61.471004337584041</c:v>
                </c:pt>
                <c:pt idx="25">
                  <c:v>61.43633098880359</c:v>
                </c:pt>
                <c:pt idx="26">
                  <c:v>61.402682392346435</c:v>
                </c:pt>
                <c:pt idx="27">
                  <c:v>61.370028262204414</c:v>
                </c:pt>
                <c:pt idx="28">
                  <c:v>61.338339207456187</c:v>
                </c:pt>
                <c:pt idx="29">
                  <c:v>61.307586705813378</c:v>
                </c:pt>
                <c:pt idx="30">
                  <c:v>61.277743077948692</c:v>
                </c:pt>
                <c:pt idx="31">
                  <c:v>61.248781462582507</c:v>
                </c:pt>
                <c:pt idx="32">
                  <c:v>61.220675792306047</c:v>
                </c:pt>
                <c:pt idx="33">
                  <c:v>61.19340077011887</c:v>
                </c:pt>
                <c:pt idx="34">
                  <c:v>61.166931846659892</c:v>
                </c:pt>
                <c:pt idx="35">
                  <c:v>61.141245198111285</c:v>
                </c:pt>
                <c:pt idx="36">
                  <c:v>61.11631770475546</c:v>
                </c:pt>
                <c:pt idx="37">
                  <c:v>61.09212693016574</c:v>
                </c:pt>
                <c:pt idx="38">
                  <c:v>61.068651101012065</c:v>
                </c:pt>
                <c:pt idx="39">
                  <c:v>61.045869087463544</c:v>
                </c:pt>
                <c:pt idx="40">
                  <c:v>61.023760384170124</c:v>
                </c:pt>
                <c:pt idx="41">
                  <c:v>61.002305091806484</c:v>
                </c:pt>
                <c:pt idx="42">
                  <c:v>60.981483899161212</c:v>
                </c:pt>
                <c:pt idx="43">
                  <c:v>60.961278065755458</c:v>
                </c:pt>
                <c:pt idx="44">
                  <c:v>60.941669404975208</c:v>
                </c:pt>
                <c:pt idx="45">
                  <c:v>60.922640267702157</c:v>
                </c:pt>
                <c:pt idx="46">
                  <c:v>60.904173526428231</c:v>
                </c:pt>
                <c:pt idx="47">
                  <c:v>60.886252559839768</c:v>
                </c:pt>
                <c:pt idx="48">
                  <c:v>60.868861237857111</c:v>
                </c:pt>
                <c:pt idx="49">
                  <c:v>60.851983907116548</c:v>
                </c:pt>
                <c:pt idx="50">
                  <c:v>60.835605376881141</c:v>
                </c:pt>
                <c:pt idx="51">
                  <c:v>60.819710905368105</c:v>
                </c:pt>
                <c:pt idx="52">
                  <c:v>60.804286186480155</c:v>
                </c:pt>
                <c:pt idx="53">
                  <c:v>60.789317336929109</c:v>
                </c:pt>
                <c:pt idx="54">
                  <c:v>60.774790883739932</c:v>
                </c:pt>
                <c:pt idx="55">
                  <c:v>60.760693752124212</c:v>
                </c:pt>
                <c:pt idx="56">
                  <c:v>60.747013253711877</c:v>
                </c:pt>
                <c:pt idx="57">
                  <c:v>60.733737075130911</c:v>
                </c:pt>
                <c:pt idx="58">
                  <c:v>60.720853266924408</c:v>
                </c:pt>
                <c:pt idx="59">
                  <c:v>60.708350232795325</c:v>
                </c:pt>
                <c:pt idx="60">
                  <c:v>60.696216719168959</c:v>
                </c:pt>
                <c:pt idx="61">
                  <c:v>60.68444180506399</c:v>
                </c:pt>
                <c:pt idx="62">
                  <c:v>60.673014892262898</c:v>
                </c:pt>
                <c:pt idx="63">
                  <c:v>60.661925695772851</c:v>
                </c:pt>
                <c:pt idx="64">
                  <c:v>60.651164234568427</c:v>
                </c:pt>
                <c:pt idx="65">
                  <c:v>60.640720822608145</c:v>
                </c:pt>
                <c:pt idx="66">
                  <c:v>60.630586060116286</c:v>
                </c:pt>
                <c:pt idx="67">
                  <c:v>60.620750825122471</c:v>
                </c:pt>
                <c:pt idx="68">
                  <c:v>60.61120626525134</c:v>
                </c:pt>
                <c:pt idx="69">
                  <c:v>60.601943789754714</c:v>
                </c:pt>
                <c:pt idx="70">
                  <c:v>60.592955061779399</c:v>
                </c:pt>
                <c:pt idx="71">
                  <c:v>60.584231990863479</c:v>
                </c:pt>
                <c:pt idx="72">
                  <c:v>60.575766725654297</c:v>
                </c:pt>
                <c:pt idx="73">
                  <c:v>60.56755164684175</c:v>
                </c:pt>
                <c:pt idx="74">
                  <c:v>60.559579360300347</c:v>
                </c:pt>
                <c:pt idx="75">
                  <c:v>60.551842690434086</c:v>
                </c:pt>
                <c:pt idx="76">
                  <c:v>60.544334673717842</c:v>
                </c:pt>
                <c:pt idx="77">
                  <c:v>60.537048552429745</c:v>
                </c:pt>
                <c:pt idx="78">
                  <c:v>60.52997776856882</c:v>
                </c:pt>
                <c:pt idx="79">
                  <c:v>60.523115957952299</c:v>
                </c:pt>
                <c:pt idx="80">
                  <c:v>60.51645694448743</c:v>
                </c:pt>
                <c:pt idx="81">
                  <c:v>60.509994734612619</c:v>
                </c:pt>
                <c:pt idx="82">
                  <c:v>60.503723511902756</c:v>
                </c:pt>
                <c:pt idx="83">
                  <c:v>60.497637631834074</c:v>
                </c:pt>
                <c:pt idx="84">
                  <c:v>60.491731616703717</c:v>
                </c:pt>
                <c:pt idx="85">
                  <c:v>60.486000150699383</c:v>
                </c:pt>
                <c:pt idx="86">
                  <c:v>60.480438075114812</c:v>
                </c:pt>
                <c:pt idx="87">
                  <c:v>60.475040383706478</c:v>
                </c:pt>
                <c:pt idx="88">
                  <c:v>60.469802218187809</c:v>
                </c:pt>
                <c:pt idx="89">
                  <c:v>60.46471886385622</c:v>
                </c:pt>
                <c:pt idx="90">
                  <c:v>60.459785745349691</c:v>
                </c:pt>
                <c:pt idx="91">
                  <c:v>60.454998422528561</c:v>
                </c:pt>
                <c:pt idx="92">
                  <c:v>60.450352586479134</c:v>
                </c:pt>
                <c:pt idx="93">
                  <c:v>60.445844055635384</c:v>
                </c:pt>
                <c:pt idx="94">
                  <c:v>60.441468772015192</c:v>
                </c:pt>
                <c:pt idx="95">
                  <c:v>60.437222797567969</c:v>
                </c:pt>
                <c:pt idx="96">
                  <c:v>60.433102310630098</c:v>
                </c:pt>
                <c:pt idx="97">
                  <c:v>60.429103602485192</c:v>
                </c:pt>
                <c:pt idx="98">
                  <c:v>60.425223074026007</c:v>
                </c:pt>
                <c:pt idx="99">
                  <c:v>60.421457232514996</c:v>
                </c:pt>
                <c:pt idx="100">
                  <c:v>60.417802688440567</c:v>
                </c:pt>
                <c:pt idx="101">
                  <c:v>60.414148144366145</c:v>
                </c:pt>
                <c:pt idx="102">
                  <c:v>60.410382302855126</c:v>
                </c:pt>
                <c:pt idx="103">
                  <c:v>60.406501774395949</c:v>
                </c:pt>
                <c:pt idx="104">
                  <c:v>60.402503066251036</c:v>
                </c:pt>
                <c:pt idx="105">
                  <c:v>60.398382579313171</c:v>
                </c:pt>
                <c:pt idx="106">
                  <c:v>60.394136604865949</c:v>
                </c:pt>
                <c:pt idx="107">
                  <c:v>60.389761321245757</c:v>
                </c:pt>
                <c:pt idx="108">
                  <c:v>60.385252790401999</c:v>
                </c:pt>
                <c:pt idx="109">
                  <c:v>60.380606954352572</c:v>
                </c:pt>
                <c:pt idx="110">
                  <c:v>60.375819631531449</c:v>
                </c:pt>
                <c:pt idx="111">
                  <c:v>60.370886513024921</c:v>
                </c:pt>
                <c:pt idx="112">
                  <c:v>60.365803158693332</c:v>
                </c:pt>
                <c:pt idx="113">
                  <c:v>60.360564993174648</c:v>
                </c:pt>
                <c:pt idx="114">
                  <c:v>60.355167301766329</c:v>
                </c:pt>
                <c:pt idx="115">
                  <c:v>60.349605226181751</c:v>
                </c:pt>
                <c:pt idx="116">
                  <c:v>60.343873760177416</c:v>
                </c:pt>
                <c:pt idx="117">
                  <c:v>60.337967745047067</c:v>
                </c:pt>
                <c:pt idx="118">
                  <c:v>60.331881864978385</c:v>
                </c:pt>
                <c:pt idx="119">
                  <c:v>60.325610642268522</c:v>
                </c:pt>
                <c:pt idx="120">
                  <c:v>60.31914843239371</c:v>
                </c:pt>
                <c:pt idx="121">
                  <c:v>60.312489418928841</c:v>
                </c:pt>
                <c:pt idx="122">
                  <c:v>60.305627608312321</c:v>
                </c:pt>
                <c:pt idx="123">
                  <c:v>60.298556824451396</c:v>
                </c:pt>
                <c:pt idx="124">
                  <c:v>60.291270703163299</c:v>
                </c:pt>
                <c:pt idx="125">
                  <c:v>60.283762686447055</c:v>
                </c:pt>
                <c:pt idx="126">
                  <c:v>60.276026016580779</c:v>
                </c:pt>
                <c:pt idx="127">
                  <c:v>60.268053730039391</c:v>
                </c:pt>
                <c:pt idx="128">
                  <c:v>60.259838651226843</c:v>
                </c:pt>
                <c:pt idx="129">
                  <c:v>60.251373386017654</c:v>
                </c:pt>
                <c:pt idx="130">
                  <c:v>60.242650315101727</c:v>
                </c:pt>
                <c:pt idx="131">
                  <c:v>60.23366158712642</c:v>
                </c:pt>
                <c:pt idx="132">
                  <c:v>60.224399111629801</c:v>
                </c:pt>
                <c:pt idx="133">
                  <c:v>60.214854551758648</c:v>
                </c:pt>
                <c:pt idx="134">
                  <c:v>60.205019316764854</c:v>
                </c:pt>
                <c:pt idx="135">
                  <c:v>60.194884554272996</c:v>
                </c:pt>
                <c:pt idx="136">
                  <c:v>60.184441142312714</c:v>
                </c:pt>
                <c:pt idx="137">
                  <c:v>60.17367968110829</c:v>
                </c:pt>
                <c:pt idx="138">
                  <c:v>60.162590484618235</c:v>
                </c:pt>
                <c:pt idx="139">
                  <c:v>60.15116357181715</c:v>
                </c:pt>
                <c:pt idx="140">
                  <c:v>60.139388657712175</c:v>
                </c:pt>
                <c:pt idx="141">
                  <c:v>60.127255144085808</c:v>
                </c:pt>
                <c:pt idx="142">
                  <c:v>60.114752109956726</c:v>
                </c:pt>
                <c:pt idx="143">
                  <c:v>60.10186830175023</c:v>
                </c:pt>
                <c:pt idx="144">
                  <c:v>60.088592123169263</c:v>
                </c:pt>
                <c:pt idx="145">
                  <c:v>60.074911624756929</c:v>
                </c:pt>
                <c:pt idx="146">
                  <c:v>60.060814493141208</c:v>
                </c:pt>
                <c:pt idx="147">
                  <c:v>60.046288039952032</c:v>
                </c:pt>
                <c:pt idx="148">
                  <c:v>60.031319190400978</c:v>
                </c:pt>
                <c:pt idx="149">
                  <c:v>60.015894471513036</c:v>
                </c:pt>
                <c:pt idx="150">
                  <c:v>60</c:v>
                </c:pt>
                <c:pt idx="151">
                  <c:v>59.9836214697646</c:v>
                </c:pt>
                <c:pt idx="152">
                  <c:v>59.966744139024023</c:v>
                </c:pt>
                <c:pt idx="153">
                  <c:v>59.949352817041373</c:v>
                </c:pt>
                <c:pt idx="154">
                  <c:v>59.931431850452903</c:v>
                </c:pt>
                <c:pt idx="155">
                  <c:v>59.912965109178991</c:v>
                </c:pt>
                <c:pt idx="156">
                  <c:v>59.893935971905933</c:v>
                </c:pt>
                <c:pt idx="157">
                  <c:v>59.87432731112569</c:v>
                </c:pt>
                <c:pt idx="158">
                  <c:v>59.854121477719936</c:v>
                </c:pt>
                <c:pt idx="159">
                  <c:v>59.833300285074657</c:v>
                </c:pt>
                <c:pt idx="160">
                  <c:v>59.811844992711016</c:v>
                </c:pt>
                <c:pt idx="161">
                  <c:v>59.789736289417604</c:v>
                </c:pt>
                <c:pt idx="162">
                  <c:v>59.766954275869068</c:v>
                </c:pt>
                <c:pt idx="163">
                  <c:v>59.7434784467154</c:v>
                </c:pt>
                <c:pt idx="164">
                  <c:v>59.719287672125681</c:v>
                </c:pt>
                <c:pt idx="165">
                  <c:v>59.694360178769855</c:v>
                </c:pt>
                <c:pt idx="166">
                  <c:v>59.668673530221248</c:v>
                </c:pt>
                <c:pt idx="167">
                  <c:v>59.642204606762263</c:v>
                </c:pt>
                <c:pt idx="168">
                  <c:v>59.614929584575094</c:v>
                </c:pt>
                <c:pt idx="169">
                  <c:v>59.586823914298634</c:v>
                </c:pt>
                <c:pt idx="170">
                  <c:v>59.557862298932456</c:v>
                </c:pt>
                <c:pt idx="171">
                  <c:v>59.528018671067755</c:v>
                </c:pt>
                <c:pt idx="172">
                  <c:v>59.497266169424954</c:v>
                </c:pt>
                <c:pt idx="173">
                  <c:v>59.465577114676719</c:v>
                </c:pt>
                <c:pt idx="174">
                  <c:v>59.432922984534699</c:v>
                </c:pt>
                <c:pt idx="175">
                  <c:v>59.399274388077544</c:v>
                </c:pt>
                <c:pt idx="176">
                  <c:v>59.364601039297099</c:v>
                </c:pt>
                <c:pt idx="177">
                  <c:v>59.328871729838944</c:v>
                </c:pt>
                <c:pt idx="178">
                  <c:v>59.292054300912753</c:v>
                </c:pt>
                <c:pt idx="179">
                  <c:v>59.254115614347242</c:v>
                </c:pt>
                <c:pt idx="180">
                  <c:v>59.215021522763578</c:v>
                </c:pt>
                <c:pt idx="181">
                  <c:v>59.174736838840396</c:v>
                </c:pt>
                <c:pt idx="182">
                  <c:v>59.133225303642867</c:v>
                </c:pt>
                <c:pt idx="183">
                  <c:v>59.090449553987206</c:v>
                </c:pt>
                <c:pt idx="184">
                  <c:v>59.046371088811263</c:v>
                </c:pt>
                <c:pt idx="185">
                  <c:v>59.000950234521007</c:v>
                </c:pt>
                <c:pt idx="186">
                  <c:v>58.954146109281567</c:v>
                </c:pt>
                <c:pt idx="187">
                  <c:v>58.905916586220854</c:v>
                </c:pt>
                <c:pt idx="188">
                  <c:v>58.856218255512537</c:v>
                </c:pt>
                <c:pt idx="189">
                  <c:v>58.805006385304225</c:v>
                </c:pt>
                <c:pt idx="190">
                  <c:v>58.752234881455827</c:v>
                </c:pt>
                <c:pt idx="191">
                  <c:v>58.697856246051707</c:v>
                </c:pt>
                <c:pt idx="192">
                  <c:v>58.641821534649317</c:v>
                </c:pt>
                <c:pt idx="193">
                  <c:v>58.584080312225957</c:v>
                </c:pt>
                <c:pt idx="194">
                  <c:v>58.52458060778379</c:v>
                </c:pt>
                <c:pt idx="195">
                  <c:v>58.463268867572452</c:v>
                </c:pt>
                <c:pt idx="196">
                  <c:v>58.400089906887104</c:v>
                </c:pt>
                <c:pt idx="197">
                  <c:v>58.334986860398416</c:v>
                </c:pt>
                <c:pt idx="198">
                  <c:v>58.267901130969967</c:v>
                </c:pt>
                <c:pt idx="199">
                  <c:v>58.198772336916832</c:v>
                </c:pt>
                <c:pt idx="200">
                  <c:v>58.127538257658053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198-8B90-DAFA59003A2D}"/>
            </c:ext>
          </c:extLst>
        </c:ser>
        <c:ser>
          <c:idx val="1"/>
          <c:order val="1"/>
          <c:tx>
            <c:strRef>
              <c:f>'Droop-e'!$D$1</c:f>
              <c:strCache>
                <c:ptCount val="1"/>
                <c:pt idx="0">
                  <c:v>Droop-e (Hz)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'Droop-e'!$A$2:$A$202</c:f>
              <c:numCache>
                <c:formatCode>0.00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'Droop-e'!$D$2:$D$202</c:f>
              <c:numCache>
                <c:formatCode>0.00</c:formatCode>
                <c:ptCount val="201"/>
                <c:pt idx="0">
                  <c:v>62.17753915224047</c:v>
                </c:pt>
                <c:pt idx="1">
                  <c:v>62.147539152240476</c:v>
                </c:pt>
                <c:pt idx="2">
                  <c:v>62.117539152240482</c:v>
                </c:pt>
                <c:pt idx="3">
                  <c:v>62.087539152240481</c:v>
                </c:pt>
                <c:pt idx="4">
                  <c:v>62.057539152240473</c:v>
                </c:pt>
                <c:pt idx="5">
                  <c:v>62.027539152240479</c:v>
                </c:pt>
                <c:pt idx="6">
                  <c:v>61.997539152240478</c:v>
                </c:pt>
                <c:pt idx="7">
                  <c:v>61.967539152240484</c:v>
                </c:pt>
                <c:pt idx="8">
                  <c:v>61.937539152240475</c:v>
                </c:pt>
                <c:pt idx="9">
                  <c:v>61.907539152240474</c:v>
                </c:pt>
                <c:pt idx="10">
                  <c:v>61.87753915224048</c:v>
                </c:pt>
                <c:pt idx="11">
                  <c:v>61.847539152240486</c:v>
                </c:pt>
                <c:pt idx="12">
                  <c:v>61.817539152240471</c:v>
                </c:pt>
                <c:pt idx="13">
                  <c:v>61.787539152240477</c:v>
                </c:pt>
                <c:pt idx="14">
                  <c:v>61.757539152240483</c:v>
                </c:pt>
                <c:pt idx="15">
                  <c:v>61.727539152240482</c:v>
                </c:pt>
                <c:pt idx="16">
                  <c:v>61.697539152240473</c:v>
                </c:pt>
                <c:pt idx="17">
                  <c:v>61.667539152240479</c:v>
                </c:pt>
                <c:pt idx="18">
                  <c:v>61.637539152240478</c:v>
                </c:pt>
                <c:pt idx="19">
                  <c:v>61.607539152240484</c:v>
                </c:pt>
                <c:pt idx="20">
                  <c:v>61.577539152240476</c:v>
                </c:pt>
                <c:pt idx="21">
                  <c:v>61.547539152240475</c:v>
                </c:pt>
                <c:pt idx="22">
                  <c:v>61.517539152240481</c:v>
                </c:pt>
                <c:pt idx="23">
                  <c:v>61.48753915224048</c:v>
                </c:pt>
                <c:pt idx="24">
                  <c:v>61.457539152240471</c:v>
                </c:pt>
                <c:pt idx="25">
                  <c:v>61.427539152240477</c:v>
                </c:pt>
                <c:pt idx="26">
                  <c:v>61.397539152240476</c:v>
                </c:pt>
                <c:pt idx="27">
                  <c:v>61.367539152240482</c:v>
                </c:pt>
                <c:pt idx="28">
                  <c:v>61.337539152240474</c:v>
                </c:pt>
                <c:pt idx="29">
                  <c:v>61.307539152240473</c:v>
                </c:pt>
                <c:pt idx="30">
                  <c:v>61.277743077948692</c:v>
                </c:pt>
                <c:pt idx="31">
                  <c:v>61.248781462582507</c:v>
                </c:pt>
                <c:pt idx="32">
                  <c:v>61.220675792306047</c:v>
                </c:pt>
                <c:pt idx="33">
                  <c:v>61.19340077011887</c:v>
                </c:pt>
                <c:pt idx="34">
                  <c:v>61.166931846659892</c:v>
                </c:pt>
                <c:pt idx="35">
                  <c:v>61.141245198111285</c:v>
                </c:pt>
                <c:pt idx="36">
                  <c:v>61.11631770475546</c:v>
                </c:pt>
                <c:pt idx="37">
                  <c:v>61.09212693016574</c:v>
                </c:pt>
                <c:pt idx="38">
                  <c:v>61.068651101012065</c:v>
                </c:pt>
                <c:pt idx="39">
                  <c:v>61.045869087463544</c:v>
                </c:pt>
                <c:pt idx="40">
                  <c:v>61.023760384170124</c:v>
                </c:pt>
                <c:pt idx="41">
                  <c:v>61.002305091806484</c:v>
                </c:pt>
                <c:pt idx="42">
                  <c:v>60.981483899161212</c:v>
                </c:pt>
                <c:pt idx="43">
                  <c:v>60.961278065755458</c:v>
                </c:pt>
                <c:pt idx="44">
                  <c:v>60.941669404975208</c:v>
                </c:pt>
                <c:pt idx="45">
                  <c:v>60.922640267702157</c:v>
                </c:pt>
                <c:pt idx="46">
                  <c:v>60.904173526428231</c:v>
                </c:pt>
                <c:pt idx="47">
                  <c:v>60.886252559839768</c:v>
                </c:pt>
                <c:pt idx="48">
                  <c:v>60.868861237857111</c:v>
                </c:pt>
                <c:pt idx="49">
                  <c:v>60.851983907116548</c:v>
                </c:pt>
                <c:pt idx="50">
                  <c:v>60.835605376881141</c:v>
                </c:pt>
                <c:pt idx="51">
                  <c:v>60.819710905368105</c:v>
                </c:pt>
                <c:pt idx="52">
                  <c:v>60.804286186480155</c:v>
                </c:pt>
                <c:pt idx="53">
                  <c:v>60.789317336929109</c:v>
                </c:pt>
                <c:pt idx="54">
                  <c:v>60.774790883739932</c:v>
                </c:pt>
                <c:pt idx="55">
                  <c:v>60.760693752124212</c:v>
                </c:pt>
                <c:pt idx="56">
                  <c:v>60.747013253711877</c:v>
                </c:pt>
                <c:pt idx="57">
                  <c:v>60.733737075130911</c:v>
                </c:pt>
                <c:pt idx="58">
                  <c:v>60.720853266924408</c:v>
                </c:pt>
                <c:pt idx="59">
                  <c:v>60.708350232795325</c:v>
                </c:pt>
                <c:pt idx="60">
                  <c:v>60.696216719168959</c:v>
                </c:pt>
                <c:pt idx="61">
                  <c:v>60.68444180506399</c:v>
                </c:pt>
                <c:pt idx="62">
                  <c:v>60.673014892262898</c:v>
                </c:pt>
                <c:pt idx="63">
                  <c:v>60.661925695772851</c:v>
                </c:pt>
                <c:pt idx="64">
                  <c:v>60.651164234568427</c:v>
                </c:pt>
                <c:pt idx="65">
                  <c:v>60.640720822608145</c:v>
                </c:pt>
                <c:pt idx="66">
                  <c:v>60.630586060116286</c:v>
                </c:pt>
                <c:pt idx="67">
                  <c:v>60.620750825122471</c:v>
                </c:pt>
                <c:pt idx="68">
                  <c:v>60.61120626525134</c:v>
                </c:pt>
                <c:pt idx="69">
                  <c:v>60.601943789754714</c:v>
                </c:pt>
                <c:pt idx="70">
                  <c:v>60.592955061779399</c:v>
                </c:pt>
                <c:pt idx="71">
                  <c:v>60.584231990863479</c:v>
                </c:pt>
                <c:pt idx="72">
                  <c:v>60.575766725654297</c:v>
                </c:pt>
                <c:pt idx="73">
                  <c:v>60.56755164684175</c:v>
                </c:pt>
                <c:pt idx="74">
                  <c:v>60.559579360300347</c:v>
                </c:pt>
                <c:pt idx="75">
                  <c:v>60.551842690434086</c:v>
                </c:pt>
                <c:pt idx="76">
                  <c:v>60.544334673717842</c:v>
                </c:pt>
                <c:pt idx="77">
                  <c:v>60.537048552429745</c:v>
                </c:pt>
                <c:pt idx="78">
                  <c:v>60.52997776856882</c:v>
                </c:pt>
                <c:pt idx="79">
                  <c:v>60.523115957952299</c:v>
                </c:pt>
                <c:pt idx="80">
                  <c:v>60.51645694448743</c:v>
                </c:pt>
                <c:pt idx="81">
                  <c:v>60.509994734612619</c:v>
                </c:pt>
                <c:pt idx="82">
                  <c:v>60.503723511902756</c:v>
                </c:pt>
                <c:pt idx="83">
                  <c:v>60.497637631834074</c:v>
                </c:pt>
                <c:pt idx="84">
                  <c:v>60.491731616703717</c:v>
                </c:pt>
                <c:pt idx="85">
                  <c:v>60.486000150699383</c:v>
                </c:pt>
                <c:pt idx="86">
                  <c:v>60.480438075114812</c:v>
                </c:pt>
                <c:pt idx="87">
                  <c:v>60.475040383706478</c:v>
                </c:pt>
                <c:pt idx="88">
                  <c:v>60.469802218187809</c:v>
                </c:pt>
                <c:pt idx="89">
                  <c:v>60.46471886385622</c:v>
                </c:pt>
                <c:pt idx="90">
                  <c:v>60.459785745349691</c:v>
                </c:pt>
                <c:pt idx="91">
                  <c:v>60.454998422528561</c:v>
                </c:pt>
                <c:pt idx="92">
                  <c:v>60.450352586479134</c:v>
                </c:pt>
                <c:pt idx="93">
                  <c:v>60.445844055635384</c:v>
                </c:pt>
                <c:pt idx="94">
                  <c:v>60.441468772015192</c:v>
                </c:pt>
                <c:pt idx="95">
                  <c:v>60.437222797567969</c:v>
                </c:pt>
                <c:pt idx="96">
                  <c:v>60.433102310630098</c:v>
                </c:pt>
                <c:pt idx="97">
                  <c:v>60.429103602485192</c:v>
                </c:pt>
                <c:pt idx="98">
                  <c:v>60.425223074026007</c:v>
                </c:pt>
                <c:pt idx="99">
                  <c:v>60.421457232514996</c:v>
                </c:pt>
                <c:pt idx="100">
                  <c:v>60.417802688440567</c:v>
                </c:pt>
                <c:pt idx="101">
                  <c:v>60.414148144366145</c:v>
                </c:pt>
                <c:pt idx="102">
                  <c:v>60.410382302855126</c:v>
                </c:pt>
                <c:pt idx="103">
                  <c:v>60.406501774395949</c:v>
                </c:pt>
                <c:pt idx="104">
                  <c:v>60.402503066251036</c:v>
                </c:pt>
                <c:pt idx="105">
                  <c:v>60.398382579313171</c:v>
                </c:pt>
                <c:pt idx="106">
                  <c:v>60.394136604865949</c:v>
                </c:pt>
                <c:pt idx="107">
                  <c:v>60.389761321245757</c:v>
                </c:pt>
                <c:pt idx="108">
                  <c:v>60.385252790401999</c:v>
                </c:pt>
                <c:pt idx="109">
                  <c:v>60.380606954352572</c:v>
                </c:pt>
                <c:pt idx="110">
                  <c:v>60.375819631531449</c:v>
                </c:pt>
                <c:pt idx="111">
                  <c:v>60.370886513024921</c:v>
                </c:pt>
                <c:pt idx="112">
                  <c:v>60.365803158693332</c:v>
                </c:pt>
                <c:pt idx="113">
                  <c:v>60.360564993174648</c:v>
                </c:pt>
                <c:pt idx="114">
                  <c:v>60.355167301766329</c:v>
                </c:pt>
                <c:pt idx="115">
                  <c:v>60.349605226181751</c:v>
                </c:pt>
                <c:pt idx="116">
                  <c:v>60.343873760177416</c:v>
                </c:pt>
                <c:pt idx="117">
                  <c:v>60.337967745047067</c:v>
                </c:pt>
                <c:pt idx="118">
                  <c:v>60.331881864978385</c:v>
                </c:pt>
                <c:pt idx="119">
                  <c:v>60.325610642268522</c:v>
                </c:pt>
                <c:pt idx="120">
                  <c:v>60.31914843239371</c:v>
                </c:pt>
                <c:pt idx="121">
                  <c:v>60.312489418928841</c:v>
                </c:pt>
                <c:pt idx="122">
                  <c:v>60.305627608312321</c:v>
                </c:pt>
                <c:pt idx="123">
                  <c:v>60.298556824451396</c:v>
                </c:pt>
                <c:pt idx="124">
                  <c:v>60.291270703163299</c:v>
                </c:pt>
                <c:pt idx="125">
                  <c:v>60.283762686447055</c:v>
                </c:pt>
                <c:pt idx="126">
                  <c:v>60.276026016580779</c:v>
                </c:pt>
                <c:pt idx="127">
                  <c:v>60.268053730039391</c:v>
                </c:pt>
                <c:pt idx="128">
                  <c:v>60.259838651226843</c:v>
                </c:pt>
                <c:pt idx="129">
                  <c:v>60.251373386017654</c:v>
                </c:pt>
                <c:pt idx="130">
                  <c:v>60.242650315101727</c:v>
                </c:pt>
                <c:pt idx="131">
                  <c:v>60.23366158712642</c:v>
                </c:pt>
                <c:pt idx="132">
                  <c:v>60.224399111629801</c:v>
                </c:pt>
                <c:pt idx="133">
                  <c:v>60.214854551758648</c:v>
                </c:pt>
                <c:pt idx="134">
                  <c:v>60.205019316764854</c:v>
                </c:pt>
                <c:pt idx="135">
                  <c:v>60.194884554272996</c:v>
                </c:pt>
                <c:pt idx="136">
                  <c:v>60.184441142312714</c:v>
                </c:pt>
                <c:pt idx="137">
                  <c:v>60.17367968110829</c:v>
                </c:pt>
                <c:pt idx="138">
                  <c:v>60.162590484618235</c:v>
                </c:pt>
                <c:pt idx="139">
                  <c:v>60.15116357181715</c:v>
                </c:pt>
                <c:pt idx="140">
                  <c:v>60.139388657712175</c:v>
                </c:pt>
                <c:pt idx="141">
                  <c:v>60.127255144085808</c:v>
                </c:pt>
                <c:pt idx="142">
                  <c:v>60.114752109956726</c:v>
                </c:pt>
                <c:pt idx="143">
                  <c:v>60.10186830175023</c:v>
                </c:pt>
                <c:pt idx="144">
                  <c:v>60.088592123169263</c:v>
                </c:pt>
                <c:pt idx="145">
                  <c:v>60.074911624756929</c:v>
                </c:pt>
                <c:pt idx="146">
                  <c:v>60.060814493141208</c:v>
                </c:pt>
                <c:pt idx="147">
                  <c:v>60.046288039952032</c:v>
                </c:pt>
                <c:pt idx="148">
                  <c:v>60.031319190400978</c:v>
                </c:pt>
                <c:pt idx="149">
                  <c:v>60.015894471513036</c:v>
                </c:pt>
                <c:pt idx="150">
                  <c:v>60</c:v>
                </c:pt>
                <c:pt idx="151">
                  <c:v>59.9836214697646</c:v>
                </c:pt>
                <c:pt idx="152">
                  <c:v>59.966744139024023</c:v>
                </c:pt>
                <c:pt idx="153">
                  <c:v>59.949352817041373</c:v>
                </c:pt>
                <c:pt idx="154">
                  <c:v>59.931431850452903</c:v>
                </c:pt>
                <c:pt idx="155">
                  <c:v>59.912965109178991</c:v>
                </c:pt>
                <c:pt idx="156">
                  <c:v>59.893935971905933</c:v>
                </c:pt>
                <c:pt idx="157">
                  <c:v>59.87432731112569</c:v>
                </c:pt>
                <c:pt idx="158">
                  <c:v>59.854121477719936</c:v>
                </c:pt>
                <c:pt idx="159">
                  <c:v>59.833300285074657</c:v>
                </c:pt>
                <c:pt idx="160">
                  <c:v>59.811844992711016</c:v>
                </c:pt>
                <c:pt idx="161">
                  <c:v>59.789736289417604</c:v>
                </c:pt>
                <c:pt idx="162">
                  <c:v>59.766954275869068</c:v>
                </c:pt>
                <c:pt idx="163">
                  <c:v>59.7434784467154</c:v>
                </c:pt>
                <c:pt idx="164">
                  <c:v>59.719287672125681</c:v>
                </c:pt>
                <c:pt idx="165">
                  <c:v>59.694360178769855</c:v>
                </c:pt>
                <c:pt idx="166">
                  <c:v>59.668673530221248</c:v>
                </c:pt>
                <c:pt idx="167">
                  <c:v>59.642204606762263</c:v>
                </c:pt>
                <c:pt idx="168">
                  <c:v>59.614929584575094</c:v>
                </c:pt>
                <c:pt idx="169">
                  <c:v>59.586823914298634</c:v>
                </c:pt>
                <c:pt idx="170">
                  <c:v>59.557862298932456</c:v>
                </c:pt>
                <c:pt idx="171">
                  <c:v>59.528066224640661</c:v>
                </c:pt>
                <c:pt idx="172">
                  <c:v>59.49806622464066</c:v>
                </c:pt>
                <c:pt idx="173">
                  <c:v>59.468066224640665</c:v>
                </c:pt>
                <c:pt idx="174">
                  <c:v>59.438066224640657</c:v>
                </c:pt>
                <c:pt idx="175">
                  <c:v>59.408066224640663</c:v>
                </c:pt>
                <c:pt idx="176">
                  <c:v>59.378066224640662</c:v>
                </c:pt>
                <c:pt idx="177">
                  <c:v>59.348066224640661</c:v>
                </c:pt>
                <c:pt idx="178">
                  <c:v>59.31806622464066</c:v>
                </c:pt>
                <c:pt idx="179">
                  <c:v>59.288066224640666</c:v>
                </c:pt>
                <c:pt idx="180">
                  <c:v>59.258066224640658</c:v>
                </c:pt>
                <c:pt idx="181">
                  <c:v>59.228066224640664</c:v>
                </c:pt>
                <c:pt idx="182">
                  <c:v>59.198066224640662</c:v>
                </c:pt>
                <c:pt idx="183">
                  <c:v>59.168066224640661</c:v>
                </c:pt>
                <c:pt idx="184">
                  <c:v>59.13806622464066</c:v>
                </c:pt>
                <c:pt idx="185">
                  <c:v>59.108066224640666</c:v>
                </c:pt>
                <c:pt idx="186">
                  <c:v>59.078066224640658</c:v>
                </c:pt>
                <c:pt idx="187">
                  <c:v>59.048066224640664</c:v>
                </c:pt>
                <c:pt idx="188">
                  <c:v>59.018066224640663</c:v>
                </c:pt>
                <c:pt idx="189">
                  <c:v>58.988066224640662</c:v>
                </c:pt>
                <c:pt idx="190">
                  <c:v>58.95806622464066</c:v>
                </c:pt>
                <c:pt idx="191">
                  <c:v>58.928066224640659</c:v>
                </c:pt>
                <c:pt idx="192">
                  <c:v>58.898066224640658</c:v>
                </c:pt>
                <c:pt idx="193">
                  <c:v>58.868066224640664</c:v>
                </c:pt>
                <c:pt idx="194">
                  <c:v>58.838066224640656</c:v>
                </c:pt>
                <c:pt idx="195">
                  <c:v>58.808066224640662</c:v>
                </c:pt>
                <c:pt idx="196">
                  <c:v>58.778066224640661</c:v>
                </c:pt>
                <c:pt idx="197">
                  <c:v>58.74806622464066</c:v>
                </c:pt>
                <c:pt idx="198">
                  <c:v>58.718066224640658</c:v>
                </c:pt>
                <c:pt idx="199">
                  <c:v>58.688066224640664</c:v>
                </c:pt>
                <c:pt idx="200">
                  <c:v>58.658066224640656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5C-4198-8B90-DAFA59003A2D}"/>
            </c:ext>
          </c:extLst>
        </c:ser>
        <c:ser>
          <c:idx val="2"/>
          <c:order val="2"/>
          <c:tx>
            <c:strRef>
              <c:f>'Droop-e'!$H$1</c:f>
              <c:strCache>
                <c:ptCount val="1"/>
                <c:pt idx="0">
                  <c:v>Linear (Hz)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'Droop-e'!$A$2:$A$202</c:f>
              <c:numCache>
                <c:formatCode>0.00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'Droop-e'!$H$2:$H$202</c:f>
              <c:numCache>
                <c:formatCode>0.00</c:formatCode>
                <c:ptCount val="201"/>
                <c:pt idx="0">
                  <c:v>64.5</c:v>
                </c:pt>
                <c:pt idx="1">
                  <c:v>64.47</c:v>
                </c:pt>
                <c:pt idx="2">
                  <c:v>64.44</c:v>
                </c:pt>
                <c:pt idx="3">
                  <c:v>64.41</c:v>
                </c:pt>
                <c:pt idx="4">
                  <c:v>64.38</c:v>
                </c:pt>
                <c:pt idx="5">
                  <c:v>64.349999999999994</c:v>
                </c:pt>
                <c:pt idx="6">
                  <c:v>64.320000000000007</c:v>
                </c:pt>
                <c:pt idx="7">
                  <c:v>64.289999999999992</c:v>
                </c:pt>
                <c:pt idx="8">
                  <c:v>64.259999999999991</c:v>
                </c:pt>
                <c:pt idx="9">
                  <c:v>64.23</c:v>
                </c:pt>
                <c:pt idx="10">
                  <c:v>64.2</c:v>
                </c:pt>
                <c:pt idx="11">
                  <c:v>64.17</c:v>
                </c:pt>
                <c:pt idx="12">
                  <c:v>64.14</c:v>
                </c:pt>
                <c:pt idx="13">
                  <c:v>64.11</c:v>
                </c:pt>
                <c:pt idx="14">
                  <c:v>64.08</c:v>
                </c:pt>
                <c:pt idx="15">
                  <c:v>64.05</c:v>
                </c:pt>
                <c:pt idx="16">
                  <c:v>64.02</c:v>
                </c:pt>
                <c:pt idx="17">
                  <c:v>63.99</c:v>
                </c:pt>
                <c:pt idx="18">
                  <c:v>63.96</c:v>
                </c:pt>
                <c:pt idx="19">
                  <c:v>63.930000000000007</c:v>
                </c:pt>
                <c:pt idx="20">
                  <c:v>63.9</c:v>
                </c:pt>
                <c:pt idx="21">
                  <c:v>63.87</c:v>
                </c:pt>
                <c:pt idx="22">
                  <c:v>63.84</c:v>
                </c:pt>
                <c:pt idx="23">
                  <c:v>63.809999999999995</c:v>
                </c:pt>
                <c:pt idx="24">
                  <c:v>63.779999999999994</c:v>
                </c:pt>
                <c:pt idx="25">
                  <c:v>63.75</c:v>
                </c:pt>
                <c:pt idx="26">
                  <c:v>63.720000000000006</c:v>
                </c:pt>
                <c:pt idx="27">
                  <c:v>63.690000000000005</c:v>
                </c:pt>
                <c:pt idx="28">
                  <c:v>63.66</c:v>
                </c:pt>
                <c:pt idx="29">
                  <c:v>63.63</c:v>
                </c:pt>
                <c:pt idx="30">
                  <c:v>63.6</c:v>
                </c:pt>
                <c:pt idx="31">
                  <c:v>63.569999999999993</c:v>
                </c:pt>
                <c:pt idx="32">
                  <c:v>63.54</c:v>
                </c:pt>
                <c:pt idx="33">
                  <c:v>63.51</c:v>
                </c:pt>
                <c:pt idx="34">
                  <c:v>63.480000000000004</c:v>
                </c:pt>
                <c:pt idx="35">
                  <c:v>63.45</c:v>
                </c:pt>
                <c:pt idx="36">
                  <c:v>63.419999999999995</c:v>
                </c:pt>
                <c:pt idx="37">
                  <c:v>63.39</c:v>
                </c:pt>
                <c:pt idx="38">
                  <c:v>63.36</c:v>
                </c:pt>
                <c:pt idx="39">
                  <c:v>63.329999999999991</c:v>
                </c:pt>
                <c:pt idx="40">
                  <c:v>63.3</c:v>
                </c:pt>
                <c:pt idx="41">
                  <c:v>63.269999999999996</c:v>
                </c:pt>
                <c:pt idx="42">
                  <c:v>63.24</c:v>
                </c:pt>
                <c:pt idx="43">
                  <c:v>63.210000000000008</c:v>
                </c:pt>
                <c:pt idx="44">
                  <c:v>63.179999999999993</c:v>
                </c:pt>
                <c:pt idx="45">
                  <c:v>63.15</c:v>
                </c:pt>
                <c:pt idx="46">
                  <c:v>63.120000000000005</c:v>
                </c:pt>
                <c:pt idx="47">
                  <c:v>63.09</c:v>
                </c:pt>
                <c:pt idx="48">
                  <c:v>63.059999999999995</c:v>
                </c:pt>
                <c:pt idx="49">
                  <c:v>63.03</c:v>
                </c:pt>
                <c:pt idx="50">
                  <c:v>63</c:v>
                </c:pt>
                <c:pt idx="51">
                  <c:v>62.970000000000006</c:v>
                </c:pt>
                <c:pt idx="52">
                  <c:v>62.94</c:v>
                </c:pt>
                <c:pt idx="53">
                  <c:v>62.91</c:v>
                </c:pt>
                <c:pt idx="54">
                  <c:v>62.88</c:v>
                </c:pt>
                <c:pt idx="55">
                  <c:v>62.850000000000009</c:v>
                </c:pt>
                <c:pt idx="56">
                  <c:v>62.819999999999993</c:v>
                </c:pt>
                <c:pt idx="57">
                  <c:v>62.79</c:v>
                </c:pt>
                <c:pt idx="58">
                  <c:v>62.760000000000005</c:v>
                </c:pt>
                <c:pt idx="59">
                  <c:v>62.72999999999999</c:v>
                </c:pt>
                <c:pt idx="60">
                  <c:v>62.699999999999996</c:v>
                </c:pt>
                <c:pt idx="61">
                  <c:v>62.67</c:v>
                </c:pt>
                <c:pt idx="62">
                  <c:v>62.64</c:v>
                </c:pt>
                <c:pt idx="63">
                  <c:v>62.609999999999992</c:v>
                </c:pt>
                <c:pt idx="64">
                  <c:v>62.58</c:v>
                </c:pt>
                <c:pt idx="65">
                  <c:v>62.55</c:v>
                </c:pt>
                <c:pt idx="66">
                  <c:v>62.52</c:v>
                </c:pt>
                <c:pt idx="67">
                  <c:v>62.489999999999995</c:v>
                </c:pt>
                <c:pt idx="68">
                  <c:v>62.459999999999994</c:v>
                </c:pt>
                <c:pt idx="69">
                  <c:v>62.43</c:v>
                </c:pt>
                <c:pt idx="70">
                  <c:v>62.400000000000006</c:v>
                </c:pt>
                <c:pt idx="71">
                  <c:v>62.36999999999999</c:v>
                </c:pt>
                <c:pt idx="72">
                  <c:v>62.339999999999996</c:v>
                </c:pt>
                <c:pt idx="73">
                  <c:v>62.31</c:v>
                </c:pt>
                <c:pt idx="74">
                  <c:v>62.28</c:v>
                </c:pt>
                <c:pt idx="75">
                  <c:v>62.249999999999993</c:v>
                </c:pt>
                <c:pt idx="76">
                  <c:v>62.22</c:v>
                </c:pt>
                <c:pt idx="77">
                  <c:v>62.19</c:v>
                </c:pt>
                <c:pt idx="78">
                  <c:v>62.160000000000004</c:v>
                </c:pt>
                <c:pt idx="79">
                  <c:v>62.129999999999995</c:v>
                </c:pt>
                <c:pt idx="80">
                  <c:v>62.099999999999994</c:v>
                </c:pt>
                <c:pt idx="81">
                  <c:v>62.07</c:v>
                </c:pt>
                <c:pt idx="82">
                  <c:v>62.04</c:v>
                </c:pt>
                <c:pt idx="83">
                  <c:v>62.009999999999991</c:v>
                </c:pt>
                <c:pt idx="84">
                  <c:v>61.98</c:v>
                </c:pt>
                <c:pt idx="85">
                  <c:v>61.949999999999996</c:v>
                </c:pt>
                <c:pt idx="86">
                  <c:v>61.92</c:v>
                </c:pt>
                <c:pt idx="87">
                  <c:v>61.889999999999993</c:v>
                </c:pt>
                <c:pt idx="88">
                  <c:v>61.859999999999992</c:v>
                </c:pt>
                <c:pt idx="89">
                  <c:v>61.83</c:v>
                </c:pt>
                <c:pt idx="90">
                  <c:v>61.800000000000004</c:v>
                </c:pt>
                <c:pt idx="91">
                  <c:v>61.769999999999989</c:v>
                </c:pt>
                <c:pt idx="92">
                  <c:v>61.739999999999995</c:v>
                </c:pt>
                <c:pt idx="93">
                  <c:v>61.71</c:v>
                </c:pt>
                <c:pt idx="94">
                  <c:v>61.68</c:v>
                </c:pt>
                <c:pt idx="95">
                  <c:v>61.649999999999991</c:v>
                </c:pt>
                <c:pt idx="96">
                  <c:v>61.62</c:v>
                </c:pt>
                <c:pt idx="97">
                  <c:v>61.589999999999996</c:v>
                </c:pt>
                <c:pt idx="98">
                  <c:v>61.56</c:v>
                </c:pt>
                <c:pt idx="99">
                  <c:v>61.529999999999994</c:v>
                </c:pt>
                <c:pt idx="100">
                  <c:v>61.499999999999993</c:v>
                </c:pt>
                <c:pt idx="101">
                  <c:v>61.47</c:v>
                </c:pt>
                <c:pt idx="102">
                  <c:v>61.44</c:v>
                </c:pt>
                <c:pt idx="103">
                  <c:v>61.410000000000004</c:v>
                </c:pt>
                <c:pt idx="104">
                  <c:v>61.379999999999995</c:v>
                </c:pt>
                <c:pt idx="105">
                  <c:v>61.349999999999994</c:v>
                </c:pt>
                <c:pt idx="106">
                  <c:v>61.32</c:v>
                </c:pt>
                <c:pt idx="107">
                  <c:v>61.290000000000006</c:v>
                </c:pt>
                <c:pt idx="108">
                  <c:v>61.259999999999991</c:v>
                </c:pt>
                <c:pt idx="109">
                  <c:v>61.23</c:v>
                </c:pt>
                <c:pt idx="110">
                  <c:v>61.2</c:v>
                </c:pt>
                <c:pt idx="111">
                  <c:v>61.17</c:v>
                </c:pt>
                <c:pt idx="112">
                  <c:v>61.139999999999993</c:v>
                </c:pt>
                <c:pt idx="113">
                  <c:v>61.11</c:v>
                </c:pt>
                <c:pt idx="114">
                  <c:v>61.08</c:v>
                </c:pt>
                <c:pt idx="115">
                  <c:v>61.050000000000004</c:v>
                </c:pt>
                <c:pt idx="116">
                  <c:v>61.019999999999996</c:v>
                </c:pt>
                <c:pt idx="117">
                  <c:v>60.989999999999995</c:v>
                </c:pt>
                <c:pt idx="118">
                  <c:v>60.96</c:v>
                </c:pt>
                <c:pt idx="119">
                  <c:v>60.930000000000007</c:v>
                </c:pt>
                <c:pt idx="120">
                  <c:v>60.899999999999991</c:v>
                </c:pt>
                <c:pt idx="121">
                  <c:v>60.87</c:v>
                </c:pt>
                <c:pt idx="122">
                  <c:v>60.84</c:v>
                </c:pt>
                <c:pt idx="123">
                  <c:v>60.81</c:v>
                </c:pt>
                <c:pt idx="124">
                  <c:v>60.779999999999994</c:v>
                </c:pt>
                <c:pt idx="125">
                  <c:v>60.75</c:v>
                </c:pt>
                <c:pt idx="126">
                  <c:v>60.72</c:v>
                </c:pt>
                <c:pt idx="127">
                  <c:v>60.690000000000005</c:v>
                </c:pt>
                <c:pt idx="128">
                  <c:v>60.66</c:v>
                </c:pt>
                <c:pt idx="129">
                  <c:v>60.629999999999995</c:v>
                </c:pt>
                <c:pt idx="130">
                  <c:v>60.6</c:v>
                </c:pt>
                <c:pt idx="131">
                  <c:v>60.570000000000007</c:v>
                </c:pt>
                <c:pt idx="132">
                  <c:v>60.539999999999992</c:v>
                </c:pt>
                <c:pt idx="133">
                  <c:v>60.51</c:v>
                </c:pt>
                <c:pt idx="134">
                  <c:v>60.480000000000004</c:v>
                </c:pt>
                <c:pt idx="135">
                  <c:v>60.45</c:v>
                </c:pt>
                <c:pt idx="136">
                  <c:v>60.419999999999995</c:v>
                </c:pt>
                <c:pt idx="137">
                  <c:v>60.39</c:v>
                </c:pt>
                <c:pt idx="138">
                  <c:v>60.36</c:v>
                </c:pt>
                <c:pt idx="139">
                  <c:v>60.330000000000005</c:v>
                </c:pt>
                <c:pt idx="140">
                  <c:v>60.3</c:v>
                </c:pt>
                <c:pt idx="141">
                  <c:v>60.269999999999996</c:v>
                </c:pt>
                <c:pt idx="142">
                  <c:v>60.24</c:v>
                </c:pt>
                <c:pt idx="143">
                  <c:v>60.21</c:v>
                </c:pt>
                <c:pt idx="144">
                  <c:v>60.179999999999993</c:v>
                </c:pt>
                <c:pt idx="145">
                  <c:v>60.15</c:v>
                </c:pt>
                <c:pt idx="146">
                  <c:v>60.12</c:v>
                </c:pt>
                <c:pt idx="147">
                  <c:v>60.09</c:v>
                </c:pt>
                <c:pt idx="148">
                  <c:v>60.059999999999995</c:v>
                </c:pt>
                <c:pt idx="149">
                  <c:v>60.029999999999994</c:v>
                </c:pt>
                <c:pt idx="150">
                  <c:v>60</c:v>
                </c:pt>
                <c:pt idx="151">
                  <c:v>59.970000000000006</c:v>
                </c:pt>
                <c:pt idx="152">
                  <c:v>59.94</c:v>
                </c:pt>
                <c:pt idx="153">
                  <c:v>59.91</c:v>
                </c:pt>
                <c:pt idx="154">
                  <c:v>59.88</c:v>
                </c:pt>
                <c:pt idx="155">
                  <c:v>59.85</c:v>
                </c:pt>
                <c:pt idx="156">
                  <c:v>59.82</c:v>
                </c:pt>
                <c:pt idx="157">
                  <c:v>59.790000000000006</c:v>
                </c:pt>
                <c:pt idx="158">
                  <c:v>59.76</c:v>
                </c:pt>
                <c:pt idx="159">
                  <c:v>59.730000000000004</c:v>
                </c:pt>
                <c:pt idx="160">
                  <c:v>59.7</c:v>
                </c:pt>
                <c:pt idx="161">
                  <c:v>59.67</c:v>
                </c:pt>
                <c:pt idx="162">
                  <c:v>59.64</c:v>
                </c:pt>
                <c:pt idx="163">
                  <c:v>59.61</c:v>
                </c:pt>
                <c:pt idx="164">
                  <c:v>59.58</c:v>
                </c:pt>
                <c:pt idx="165">
                  <c:v>59.550000000000004</c:v>
                </c:pt>
                <c:pt idx="166">
                  <c:v>59.519999999999996</c:v>
                </c:pt>
                <c:pt idx="167">
                  <c:v>59.49</c:v>
                </c:pt>
                <c:pt idx="168">
                  <c:v>59.46</c:v>
                </c:pt>
                <c:pt idx="169">
                  <c:v>59.43</c:v>
                </c:pt>
                <c:pt idx="170">
                  <c:v>59.4</c:v>
                </c:pt>
                <c:pt idx="171">
                  <c:v>59.370000000000005</c:v>
                </c:pt>
                <c:pt idx="172">
                  <c:v>59.339999999999996</c:v>
                </c:pt>
                <c:pt idx="173">
                  <c:v>59.31</c:v>
                </c:pt>
                <c:pt idx="174">
                  <c:v>59.28</c:v>
                </c:pt>
                <c:pt idx="175">
                  <c:v>59.25</c:v>
                </c:pt>
                <c:pt idx="176">
                  <c:v>59.22</c:v>
                </c:pt>
                <c:pt idx="177">
                  <c:v>59.190000000000005</c:v>
                </c:pt>
                <c:pt idx="178">
                  <c:v>59.16</c:v>
                </c:pt>
                <c:pt idx="179">
                  <c:v>59.13</c:v>
                </c:pt>
                <c:pt idx="180">
                  <c:v>59.1</c:v>
                </c:pt>
                <c:pt idx="181">
                  <c:v>59.07</c:v>
                </c:pt>
                <c:pt idx="182">
                  <c:v>59.04</c:v>
                </c:pt>
                <c:pt idx="183">
                  <c:v>59.010000000000005</c:v>
                </c:pt>
                <c:pt idx="184">
                  <c:v>58.98</c:v>
                </c:pt>
                <c:pt idx="185">
                  <c:v>58.95</c:v>
                </c:pt>
                <c:pt idx="186">
                  <c:v>58.92</c:v>
                </c:pt>
                <c:pt idx="187">
                  <c:v>58.89</c:v>
                </c:pt>
                <c:pt idx="188">
                  <c:v>58.86</c:v>
                </c:pt>
                <c:pt idx="189">
                  <c:v>58.830000000000005</c:v>
                </c:pt>
                <c:pt idx="190">
                  <c:v>58.8</c:v>
                </c:pt>
                <c:pt idx="191">
                  <c:v>58.77</c:v>
                </c:pt>
                <c:pt idx="192">
                  <c:v>58.74</c:v>
                </c:pt>
                <c:pt idx="193">
                  <c:v>58.71</c:v>
                </c:pt>
                <c:pt idx="194">
                  <c:v>58.68</c:v>
                </c:pt>
                <c:pt idx="195">
                  <c:v>58.650000000000006</c:v>
                </c:pt>
                <c:pt idx="196">
                  <c:v>58.62</c:v>
                </c:pt>
                <c:pt idx="197">
                  <c:v>58.59</c:v>
                </c:pt>
                <c:pt idx="198">
                  <c:v>58.56</c:v>
                </c:pt>
                <c:pt idx="199">
                  <c:v>58.53</c:v>
                </c:pt>
                <c:pt idx="200">
                  <c:v>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5C-4198-8B90-DAFA5900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17055"/>
        <c:axId val="1971310879"/>
      </c:scatterChart>
      <c:valAx>
        <c:axId val="1678317055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</a:t>
                </a:r>
                <a:r>
                  <a:rPr lang="en-US" baseline="0"/>
                  <a:t> </a:t>
                </a:r>
                <a:r>
                  <a:rPr lang="en-US"/>
                  <a:t>Power Output</a:t>
                </a:r>
                <a:r>
                  <a:rPr lang="en-US" baseline="0"/>
                  <a:t> (pu)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10879"/>
        <c:crosses val="autoZero"/>
        <c:crossBetween val="midCat"/>
      </c:valAx>
      <c:valAx>
        <c:axId val="19713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1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Droop Slope Comparison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'Droop-e'!$F$1</c:f>
              <c:strCache>
                <c:ptCount val="1"/>
                <c:pt idx="0">
                  <c:v>Droop-e Slope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'Droop-e'!$A$2:$A$202</c:f>
              <c:numCache>
                <c:formatCode>0.00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'Droop-e'!$F$2:$F$202</c:f>
              <c:numCache>
                <c:formatCode>0.00</c:formatCode>
                <c:ptCount val="201"/>
                <c:pt idx="0">
                  <c:v>4.9999999999990008</c:v>
                </c:pt>
                <c:pt idx="1">
                  <c:v>4.9999999999990008</c:v>
                </c:pt>
                <c:pt idx="2">
                  <c:v>4.9999999999990008</c:v>
                </c:pt>
                <c:pt idx="3">
                  <c:v>5.0000000000001847</c:v>
                </c:pt>
                <c:pt idx="4">
                  <c:v>5.0000000000013687</c:v>
                </c:pt>
                <c:pt idx="5">
                  <c:v>4.9999999999990008</c:v>
                </c:pt>
                <c:pt idx="6">
                  <c:v>5.0000000000001847</c:v>
                </c:pt>
                <c:pt idx="7">
                  <c:v>4.9999999999990568</c:v>
                </c:pt>
                <c:pt idx="8">
                  <c:v>5.0000000000013687</c:v>
                </c:pt>
                <c:pt idx="9">
                  <c:v>5.0000000000001847</c:v>
                </c:pt>
                <c:pt idx="10">
                  <c:v>4.9999999999990008</c:v>
                </c:pt>
                <c:pt idx="11">
                  <c:v>4.9999999999990008</c:v>
                </c:pt>
                <c:pt idx="12">
                  <c:v>5.0000000000025535</c:v>
                </c:pt>
                <c:pt idx="13">
                  <c:v>4.9999999999990008</c:v>
                </c:pt>
                <c:pt idx="14">
                  <c:v>4.9999999999990008</c:v>
                </c:pt>
                <c:pt idx="15">
                  <c:v>5.0000000000001847</c:v>
                </c:pt>
                <c:pt idx="16">
                  <c:v>5.0000000000013687</c:v>
                </c:pt>
                <c:pt idx="17">
                  <c:v>4.9999999999990008</c:v>
                </c:pt>
                <c:pt idx="18">
                  <c:v>5.0000000000001847</c:v>
                </c:pt>
                <c:pt idx="19">
                  <c:v>4.9999999999990568</c:v>
                </c:pt>
                <c:pt idx="20">
                  <c:v>5.0000000000013687</c:v>
                </c:pt>
                <c:pt idx="21">
                  <c:v>5.0000000000001847</c:v>
                </c:pt>
                <c:pt idx="22">
                  <c:v>4.9999999999990008</c:v>
                </c:pt>
                <c:pt idx="23">
                  <c:v>5.0000000000001847</c:v>
                </c:pt>
                <c:pt idx="24">
                  <c:v>5.0000000000013687</c:v>
                </c:pt>
                <c:pt idx="25">
                  <c:v>4.9999999999990008</c:v>
                </c:pt>
                <c:pt idx="26">
                  <c:v>5.0000000000001847</c:v>
                </c:pt>
                <c:pt idx="27">
                  <c:v>4.9999999999990008</c:v>
                </c:pt>
                <c:pt idx="28">
                  <c:v>5.0000000000013687</c:v>
                </c:pt>
                <c:pt idx="29">
                  <c:v>5.0000000000001847</c:v>
                </c:pt>
                <c:pt idx="30">
                  <c:v>4.9660123819634761</c:v>
                </c:pt>
                <c:pt idx="31">
                  <c:v>4.8269358943642215</c:v>
                </c:pt>
                <c:pt idx="32">
                  <c:v>4.6842783794100749</c:v>
                </c:pt>
                <c:pt idx="33">
                  <c:v>4.5458370311960019</c:v>
                </c:pt>
                <c:pt idx="34">
                  <c:v>4.4114872431630143</c:v>
                </c:pt>
                <c:pt idx="35">
                  <c:v>4.2811080914345192</c:v>
                </c:pt>
                <c:pt idx="36">
                  <c:v>4.1545822259709038</c:v>
                </c:pt>
                <c:pt idx="37">
                  <c:v>4.0317957649532312</c:v>
                </c:pt>
                <c:pt idx="38">
                  <c:v>3.9126381922791569</c:v>
                </c:pt>
                <c:pt idx="39">
                  <c:v>3.7970022580869491</c:v>
                </c:pt>
                <c:pt idx="40">
                  <c:v>3.6847838822365464</c:v>
                </c:pt>
                <c:pt idx="41">
                  <c:v>3.5758820606067321</c:v>
                </c:pt>
                <c:pt idx="42">
                  <c:v>3.4701987742119864</c:v>
                </c:pt>
                <c:pt idx="43">
                  <c:v>3.3676389009589958</c:v>
                </c:pt>
                <c:pt idx="44">
                  <c:v>3.2681101300416864</c:v>
                </c:pt>
                <c:pt idx="45">
                  <c:v>3.1715228788418859</c:v>
                </c:pt>
                <c:pt idx="46">
                  <c:v>3.0777902123209793</c:v>
                </c:pt>
                <c:pt idx="47">
                  <c:v>2.9868277647437913</c:v>
                </c:pt>
                <c:pt idx="48">
                  <c:v>2.8985536637762244</c:v>
                </c:pt>
                <c:pt idx="49">
                  <c:v>2.8128884567604922</c:v>
                </c:pt>
                <c:pt idx="50">
                  <c:v>2.7297550392345209</c:v>
                </c:pt>
                <c:pt idx="51">
                  <c:v>2.6490785855060017</c:v>
                </c:pt>
                <c:pt idx="52">
                  <c:v>2.5707864813249137</c:v>
                </c:pt>
                <c:pt idx="53">
                  <c:v>2.4948082585076725</c:v>
                </c:pt>
                <c:pt idx="54">
                  <c:v>2.4210755315294934</c:v>
                </c:pt>
                <c:pt idx="55">
                  <c:v>2.3495219359534261</c:v>
                </c:pt>
                <c:pt idx="56">
                  <c:v>2.2800830687224032</c:v>
                </c:pt>
                <c:pt idx="57">
                  <c:v>2.2126964301608272</c:v>
                </c:pt>
                <c:pt idx="58">
                  <c:v>2.1473013677505035</c:v>
                </c:pt>
                <c:pt idx="59">
                  <c:v>2.0838390215137279</c:v>
                </c:pt>
                <c:pt idx="60">
                  <c:v>2.0222522710611295</c:v>
                </c:pt>
                <c:pt idx="61">
                  <c:v>1.9624856841614247</c:v>
                </c:pt>
                <c:pt idx="62">
                  <c:v>1.9044854668486246</c:v>
                </c:pt>
                <c:pt idx="63">
                  <c:v>1.8481994150079104</c:v>
                </c:pt>
                <c:pt idx="64">
                  <c:v>1.7935768674040735</c:v>
                </c:pt>
                <c:pt idx="65">
                  <c:v>1.7405686600469026</c:v>
                </c:pt>
                <c:pt idx="66">
                  <c:v>1.689127081976483</c:v>
                </c:pt>
                <c:pt idx="67">
                  <c:v>1.6392058323025542</c:v>
                </c:pt>
                <c:pt idx="68">
                  <c:v>1.5907599785217963</c:v>
                </c:pt>
                <c:pt idx="69">
                  <c:v>1.5437459161044356</c:v>
                </c:pt>
                <c:pt idx="70">
                  <c:v>1.4981213292190401</c:v>
                </c:pt>
                <c:pt idx="71">
                  <c:v>1.4538451526533425</c:v>
                </c:pt>
                <c:pt idx="72">
                  <c:v>1.4108775348636555</c:v>
                </c:pt>
                <c:pt idx="73">
                  <c:v>1.3691798020912422</c:v>
                </c:pt>
                <c:pt idx="74">
                  <c:v>1.3287144235671147</c:v>
                </c:pt>
                <c:pt idx="75">
                  <c:v>1.2894449777102548</c:v>
                </c:pt>
                <c:pt idx="76">
                  <c:v>1.2513361193740014</c:v>
                </c:pt>
                <c:pt idx="77">
                  <c:v>1.214353548016099</c:v>
                </c:pt>
                <c:pt idx="78">
                  <c:v>1.1784639768208638</c:v>
                </c:pt>
                <c:pt idx="79">
                  <c:v>1.1436351027533922</c:v>
                </c:pt>
                <c:pt idx="80">
                  <c:v>1.1098355774782005</c:v>
                </c:pt>
                <c:pt idx="81">
                  <c:v>1.0770349791352856</c:v>
                </c:pt>
                <c:pt idx="82">
                  <c:v>1.0452037849771509</c:v>
                </c:pt>
                <c:pt idx="83">
                  <c:v>1.0143133447802692</c:v>
                </c:pt>
                <c:pt idx="84">
                  <c:v>0.98433585505948806</c:v>
                </c:pt>
                <c:pt idx="85">
                  <c:v>0.95524433405576681</c:v>
                </c:pt>
                <c:pt idx="86">
                  <c:v>0.92701259742848119</c:v>
                </c:pt>
                <c:pt idx="87">
                  <c:v>0.89961523472226357</c:v>
                </c:pt>
                <c:pt idx="88">
                  <c:v>0.8730275864448811</c:v>
                </c:pt>
                <c:pt idx="89">
                  <c:v>0.84722572193148493</c:v>
                </c:pt>
                <c:pt idx="90">
                  <c:v>0.82218641775474111</c:v>
                </c:pt>
                <c:pt idx="91">
                  <c:v>0.79788713685502377</c:v>
                </c:pt>
                <c:pt idx="92">
                  <c:v>0.77430600823783913</c:v>
                </c:pt>
                <c:pt idx="93">
                  <c:v>0.75142180729178121</c:v>
                </c:pt>
                <c:pt idx="94">
                  <c:v>0.72921393669864032</c:v>
                </c:pt>
                <c:pt idx="95">
                  <c:v>0.7076624078704129</c:v>
                </c:pt>
                <c:pt idx="96">
                  <c:v>0.68674782297861758</c:v>
                </c:pt>
                <c:pt idx="97">
                  <c:v>0.6664513574842581</c:v>
                </c:pt>
                <c:pt idx="98">
                  <c:v>0.64675474319741977</c:v>
                </c:pt>
                <c:pt idx="99">
                  <c:v>0.62764025183526029</c:v>
                </c:pt>
                <c:pt idx="100">
                  <c:v>0.60909067907157888</c:v>
                </c:pt>
                <c:pt idx="101">
                  <c:v>0.60909067907033432</c:v>
                </c:pt>
                <c:pt idx="102">
                  <c:v>0.62764025183644401</c:v>
                </c:pt>
                <c:pt idx="103">
                  <c:v>0.64675474319623549</c:v>
                </c:pt>
                <c:pt idx="104">
                  <c:v>0.66645135748544237</c:v>
                </c:pt>
                <c:pt idx="105">
                  <c:v>0.68674782297743286</c:v>
                </c:pt>
                <c:pt idx="106">
                  <c:v>0.70766240787041346</c:v>
                </c:pt>
                <c:pt idx="107">
                  <c:v>0.72921393669863221</c:v>
                </c:pt>
                <c:pt idx="108">
                  <c:v>0.75142180729296648</c:v>
                </c:pt>
                <c:pt idx="109">
                  <c:v>0.77430600823783913</c:v>
                </c:pt>
                <c:pt idx="110">
                  <c:v>0.79788713685384716</c:v>
                </c:pt>
                <c:pt idx="111">
                  <c:v>0.82218641775474111</c:v>
                </c:pt>
                <c:pt idx="112">
                  <c:v>0.84722572193148493</c:v>
                </c:pt>
                <c:pt idx="113">
                  <c:v>0.87302758644724965</c:v>
                </c:pt>
                <c:pt idx="114">
                  <c:v>0.89961523471989269</c:v>
                </c:pt>
                <c:pt idx="115">
                  <c:v>0.9270125974296678</c:v>
                </c:pt>
                <c:pt idx="116">
                  <c:v>0.95524433405576681</c:v>
                </c:pt>
                <c:pt idx="117">
                  <c:v>0.98433585505830379</c:v>
                </c:pt>
                <c:pt idx="118">
                  <c:v>1.0143133447802692</c:v>
                </c:pt>
                <c:pt idx="119">
                  <c:v>1.0452037849771509</c:v>
                </c:pt>
                <c:pt idx="120">
                  <c:v>1.0770349791352856</c:v>
                </c:pt>
                <c:pt idx="121">
                  <c:v>1.1098355774782005</c:v>
                </c:pt>
                <c:pt idx="122">
                  <c:v>1.1436351027533922</c:v>
                </c:pt>
                <c:pt idx="123">
                  <c:v>1.1784639768208638</c:v>
                </c:pt>
                <c:pt idx="124">
                  <c:v>1.214353548016099</c:v>
                </c:pt>
                <c:pt idx="125">
                  <c:v>1.2513361193740014</c:v>
                </c:pt>
                <c:pt idx="126">
                  <c:v>1.2894449777126233</c:v>
                </c:pt>
                <c:pt idx="127">
                  <c:v>1.3287144235647463</c:v>
                </c:pt>
                <c:pt idx="128">
                  <c:v>1.3691798020912422</c:v>
                </c:pt>
                <c:pt idx="129">
                  <c:v>1.4108775348648399</c:v>
                </c:pt>
                <c:pt idx="130">
                  <c:v>1.4538451526545266</c:v>
                </c:pt>
                <c:pt idx="131">
                  <c:v>1.4981213292178559</c:v>
                </c:pt>
                <c:pt idx="132">
                  <c:v>1.5437459161032514</c:v>
                </c:pt>
                <c:pt idx="133">
                  <c:v>1.590759978525349</c:v>
                </c:pt>
                <c:pt idx="134">
                  <c:v>1.6392058322990015</c:v>
                </c:pt>
                <c:pt idx="135">
                  <c:v>1.689127081976483</c:v>
                </c:pt>
                <c:pt idx="136">
                  <c:v>1.7405686600469026</c:v>
                </c:pt>
                <c:pt idx="137">
                  <c:v>1.7935768674040735</c:v>
                </c:pt>
                <c:pt idx="138">
                  <c:v>1.8481994150090946</c:v>
                </c:pt>
                <c:pt idx="139">
                  <c:v>1.9044854668474405</c:v>
                </c:pt>
                <c:pt idx="140">
                  <c:v>1.9624856841626088</c:v>
                </c:pt>
                <c:pt idx="141">
                  <c:v>2.0222522710611295</c:v>
                </c:pt>
                <c:pt idx="142">
                  <c:v>2.0838390215137279</c:v>
                </c:pt>
                <c:pt idx="143">
                  <c:v>2.1473013677493196</c:v>
                </c:pt>
                <c:pt idx="144">
                  <c:v>2.2126964301610483</c:v>
                </c:pt>
                <c:pt idx="145">
                  <c:v>2.2800830687224032</c:v>
                </c:pt>
                <c:pt idx="146">
                  <c:v>2.3495219359534261</c:v>
                </c:pt>
                <c:pt idx="147">
                  <c:v>2.4210755315294934</c:v>
                </c:pt>
                <c:pt idx="148">
                  <c:v>2.4948082585088565</c:v>
                </c:pt>
                <c:pt idx="149">
                  <c:v>2.5707864813237293</c:v>
                </c:pt>
                <c:pt idx="150">
                  <c:v>2.6490785855060017</c:v>
                </c:pt>
                <c:pt idx="151">
                  <c:v>2.729755039233337</c:v>
                </c:pt>
                <c:pt idx="152">
                  <c:v>2.8128884567628609</c:v>
                </c:pt>
                <c:pt idx="153">
                  <c:v>2.89855366377504</c:v>
                </c:pt>
                <c:pt idx="154">
                  <c:v>2.9868277647449752</c:v>
                </c:pt>
                <c:pt idx="155">
                  <c:v>3.0777902123186109</c:v>
                </c:pt>
                <c:pt idx="156">
                  <c:v>3.1715228788430703</c:v>
                </c:pt>
                <c:pt idx="157">
                  <c:v>3.2681101300405024</c:v>
                </c:pt>
                <c:pt idx="158">
                  <c:v>3.3676389009589958</c:v>
                </c:pt>
                <c:pt idx="159">
                  <c:v>3.4701987742131708</c:v>
                </c:pt>
                <c:pt idx="160">
                  <c:v>3.5758820606067321</c:v>
                </c:pt>
                <c:pt idx="161">
                  <c:v>3.6847838822353625</c:v>
                </c:pt>
                <c:pt idx="162">
                  <c:v>3.7970022580893175</c:v>
                </c:pt>
                <c:pt idx="163">
                  <c:v>3.9126381922779729</c:v>
                </c:pt>
                <c:pt idx="164">
                  <c:v>4.0317957649532312</c:v>
                </c:pt>
                <c:pt idx="165">
                  <c:v>4.1545822259709038</c:v>
                </c:pt>
                <c:pt idx="166">
                  <c:v>4.2811080914345192</c:v>
                </c:pt>
                <c:pt idx="167">
                  <c:v>4.4114872431641992</c:v>
                </c:pt>
                <c:pt idx="168">
                  <c:v>4.545837031194818</c:v>
                </c:pt>
                <c:pt idx="169">
                  <c:v>4.6842783794100749</c:v>
                </c:pt>
                <c:pt idx="170">
                  <c:v>4.8269358943630367</c:v>
                </c:pt>
                <c:pt idx="171">
                  <c:v>4.9660123819658439</c:v>
                </c:pt>
                <c:pt idx="172">
                  <c:v>5.0000000000001847</c:v>
                </c:pt>
                <c:pt idx="173">
                  <c:v>4.9999999999990008</c:v>
                </c:pt>
                <c:pt idx="174">
                  <c:v>5.0000000000013687</c:v>
                </c:pt>
                <c:pt idx="175">
                  <c:v>4.9999999999990008</c:v>
                </c:pt>
                <c:pt idx="176">
                  <c:v>5.0000000000001847</c:v>
                </c:pt>
                <c:pt idx="177">
                  <c:v>5.0000000000001847</c:v>
                </c:pt>
                <c:pt idx="178">
                  <c:v>5.0000000000001847</c:v>
                </c:pt>
                <c:pt idx="179">
                  <c:v>4.9999999999990008</c:v>
                </c:pt>
                <c:pt idx="180">
                  <c:v>5.0000000000013687</c:v>
                </c:pt>
                <c:pt idx="181">
                  <c:v>4.9999999999990008</c:v>
                </c:pt>
                <c:pt idx="182">
                  <c:v>5.0000000000002407</c:v>
                </c:pt>
                <c:pt idx="183">
                  <c:v>5.0000000000001847</c:v>
                </c:pt>
                <c:pt idx="184">
                  <c:v>5.0000000000001847</c:v>
                </c:pt>
                <c:pt idx="185">
                  <c:v>4.9999999999990008</c:v>
                </c:pt>
                <c:pt idx="186">
                  <c:v>5.0000000000013687</c:v>
                </c:pt>
                <c:pt idx="187">
                  <c:v>4.9999999999990008</c:v>
                </c:pt>
                <c:pt idx="188">
                  <c:v>5.0000000000001847</c:v>
                </c:pt>
                <c:pt idx="189">
                  <c:v>5.0000000000001847</c:v>
                </c:pt>
                <c:pt idx="190">
                  <c:v>5.0000000000001847</c:v>
                </c:pt>
                <c:pt idx="191">
                  <c:v>5.0000000000001847</c:v>
                </c:pt>
                <c:pt idx="192">
                  <c:v>5.0000000000001847</c:v>
                </c:pt>
                <c:pt idx="193">
                  <c:v>4.9999999999990008</c:v>
                </c:pt>
                <c:pt idx="194">
                  <c:v>5.0000000000014246</c:v>
                </c:pt>
                <c:pt idx="195">
                  <c:v>4.9999999999990008</c:v>
                </c:pt>
                <c:pt idx="196">
                  <c:v>5.0000000000001847</c:v>
                </c:pt>
                <c:pt idx="197">
                  <c:v>5.0000000000001847</c:v>
                </c:pt>
                <c:pt idx="198">
                  <c:v>5.0000000000001847</c:v>
                </c:pt>
                <c:pt idx="199">
                  <c:v>4.9999999999990008</c:v>
                </c:pt>
                <c:pt idx="200">
                  <c:v>5.0000000000013687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0-4B50-B7DE-FB839F18AB77}"/>
            </c:ext>
          </c:extLst>
        </c:ser>
        <c:ser>
          <c:idx val="1"/>
          <c:order val="1"/>
          <c:tx>
            <c:strRef>
              <c:f>'Droop-e'!$I$1</c:f>
              <c:strCache>
                <c:ptCount val="1"/>
                <c:pt idx="0">
                  <c:v>Linear Slope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'Droop-e'!$A$2:$A$202</c:f>
              <c:numCache>
                <c:formatCode>0.00</c:formatCode>
                <c:ptCount val="2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6.0000000000000102E-2</c:v>
                </c:pt>
                <c:pt idx="107">
                  <c:v>7.0000000000000104E-2</c:v>
                </c:pt>
                <c:pt idx="108">
                  <c:v>8.0000000000000099E-2</c:v>
                </c:pt>
                <c:pt idx="109">
                  <c:v>9.0000000000000094E-2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</c:numCache>
            </c:numRef>
          </c:xVal>
          <c:yVal>
            <c:numRef>
              <c:f>'Droop-e'!$I$2:$I$202</c:f>
              <c:numCache>
                <c:formatCode>0.00</c:formatCode>
                <c:ptCount val="2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00-4B50-B7DE-FB839F18A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592192"/>
        <c:axId val="1523592672"/>
      </c:scatterChart>
      <c:valAx>
        <c:axId val="1523592192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</a:t>
                </a:r>
                <a:r>
                  <a:rPr lang="en-US" baseline="0"/>
                  <a:t> Power Output (pu)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92672"/>
        <c:crosses val="autoZero"/>
        <c:crossBetween val="midCat"/>
      </c:valAx>
      <c:valAx>
        <c:axId val="15235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Droop Value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64804</xdr:colOff>
      <xdr:row>1</xdr:row>
      <xdr:rowOff>8402</xdr:rowOff>
    </xdr:from>
    <xdr:to>
      <xdr:col>25</xdr:col>
      <xdr:colOff>608850</xdr:colOff>
      <xdr:row>28</xdr:row>
      <xdr:rowOff>3734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95C0F-C243-4F4E-80E7-B5C77F71D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555810</xdr:colOff>
      <xdr:row>29</xdr:row>
      <xdr:rowOff>103094</xdr:rowOff>
    </xdr:from>
    <xdr:to>
      <xdr:col>25</xdr:col>
      <xdr:colOff>63500</xdr:colOff>
      <xdr:row>53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2B932-BBEC-8332-1DD8-29A1F7F50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52D0C-6096-455E-BF0E-413A7C892FD5}">
  <dimension ref="A1:M202"/>
  <sheetViews>
    <sheetView tabSelected="1" topLeftCell="E1" zoomScaleNormal="100" workbookViewId="0">
      <selection activeCell="N28" sqref="N28"/>
    </sheetView>
  </sheetViews>
  <sheetFormatPr defaultRowHeight="15" x14ac:dyDescent="0.25"/>
  <cols>
    <col min="1" max="1" width="9" bestFit="1" customWidth="1"/>
    <col min="2" max="2" width="9.42578125" bestFit="1" customWidth="1"/>
    <col min="3" max="3" width="11.28515625" customWidth="1"/>
    <col min="4" max="4" width="11.85546875" customWidth="1"/>
    <col min="5" max="5" width="16.5703125" customWidth="1"/>
    <col min="6" max="6" width="17" customWidth="1"/>
    <col min="7" max="7" width="12.7109375" bestFit="1" customWidth="1"/>
    <col min="8" max="8" width="9.42578125" bestFit="1" customWidth="1"/>
    <col min="9" max="10" width="19.7109375" customWidth="1"/>
    <col min="11" max="11" width="18" customWidth="1"/>
    <col min="12" max="12" width="12.7109375" bestFit="1" customWidth="1"/>
    <col min="13" max="13" width="11" bestFit="1" customWidth="1"/>
  </cols>
  <sheetData>
    <row r="1" spans="1:13" x14ac:dyDescent="0.25">
      <c r="A1" s="2" t="s">
        <v>15</v>
      </c>
      <c r="B1" s="2" t="s">
        <v>22</v>
      </c>
      <c r="C1" s="2" t="s">
        <v>19</v>
      </c>
      <c r="D1" s="2" t="s">
        <v>18</v>
      </c>
      <c r="E1" s="2" t="s">
        <v>20</v>
      </c>
      <c r="F1" s="2" t="s">
        <v>2</v>
      </c>
      <c r="G1" s="2" t="s">
        <v>3</v>
      </c>
      <c r="H1" s="2" t="s">
        <v>23</v>
      </c>
      <c r="I1" s="2" t="s">
        <v>21</v>
      </c>
      <c r="J1" s="2"/>
    </row>
    <row r="2" spans="1:13" x14ac:dyDescent="0.25">
      <c r="A2" s="6">
        <v>-1</v>
      </c>
      <c r="B2" s="6">
        <f>$L$12*(1+$L$17-$L$10*SIGN(A2)*(EXP($L$11*ABS(A2))-1))</f>
        <v>62.708067119223095</v>
      </c>
      <c r="C2" s="6"/>
      <c r="D2" s="6">
        <f>$L$12*(1+$L$17+IF(ABS(A2)&lt;$L$18,-$L$10*SIGN(A2)*(EXP($L$11*ABS(A2))-1),-SIGN(A2)*($L$10*(EXP($L$11*$L$18)-1)+($L$14*(ABS(A2)-$L$18)))))</f>
        <v>62.17753915224047</v>
      </c>
      <c r="E2" s="6"/>
      <c r="F2" s="6">
        <f>ABS(F3)</f>
        <v>4.9999999999990008</v>
      </c>
      <c r="G2" s="6">
        <f>-$L$12*$L$10*$L$11*EXP($L$11*ABS(A2))</f>
        <v>-7.2307932923475597</v>
      </c>
      <c r="H2" s="6">
        <f>$L$12*(1 - ((A2-$L$13)*$L$6))</f>
        <v>64.5</v>
      </c>
      <c r="I2" s="6">
        <f>$L$6*100</f>
        <v>5</v>
      </c>
      <c r="J2" s="1"/>
      <c r="K2" s="2" t="s">
        <v>25</v>
      </c>
      <c r="L2" s="3"/>
    </row>
    <row r="3" spans="1:13" x14ac:dyDescent="0.25">
      <c r="A3" s="6">
        <v>-0.99</v>
      </c>
      <c r="B3" s="6">
        <f>$L$12*(1+$L$17-$L$10*SIGN(A3)*(EXP($L$11*ABS(A3))-1))</f>
        <v>62.636833039964309</v>
      </c>
      <c r="C3" s="6">
        <f>(B3-B2)/(A3-A2)</f>
        <v>-7.1234079258786602</v>
      </c>
      <c r="D3" s="6">
        <f>$L$12*(1+$L$17+IF(ABS(A3)&lt;$L$18,-$L$10*SIGN(A3)*(EXP($L$11*ABS(A3))-1),-SIGN(A3)*($L$10*(EXP($L$11*$L$18)-1)+($L$14*(ABS(A3)-$L$18)))))</f>
        <v>62.147539152240476</v>
      </c>
      <c r="E3" s="6">
        <f t="shared" ref="E3:E34" si="0">(D3-D2)/(A3-A2)</f>
        <v>-2.9999999999994005</v>
      </c>
      <c r="F3" s="6">
        <f>ABS(100*E3/$L$12)</f>
        <v>4.9999999999990008</v>
      </c>
      <c r="G3" s="6">
        <f>-$L$12*$L$10*$L$11*EXP($L$11*ABS(A3))</f>
        <v>-7.0170910545712006</v>
      </c>
      <c r="H3" s="6">
        <f>$L$12*(1 - ((A3-$L$13)*$L$6))</f>
        <v>64.47</v>
      </c>
      <c r="I3" s="6">
        <f>$L$6*100</f>
        <v>5</v>
      </c>
      <c r="J3" s="1"/>
      <c r="K3" s="2" t="s">
        <v>24</v>
      </c>
      <c r="L3" s="4"/>
    </row>
    <row r="4" spans="1:13" x14ac:dyDescent="0.25">
      <c r="A4" s="6">
        <v>-0.98</v>
      </c>
      <c r="B4" s="6">
        <f>$L$12*(1+$L$17-$L$10*SIGN(A4)*(EXP($L$11*ABS(A4))-1))</f>
        <v>62.56770424591118</v>
      </c>
      <c r="C4" s="6">
        <f t="shared" ref="C4:C67" si="1">(B4-B3)/(A4-A3)</f>
        <v>-6.9128794053128155</v>
      </c>
      <c r="D4" s="6">
        <f>$L$12*(1+$L$17+IF(ABS(A4)&lt;$L$18,-$L$10*SIGN(A4)*(EXP($L$11*ABS(A4))-1),-SIGN(A4)*($L$10*(EXP($L$11*$L$18)-1)+($L$14*(ABS(A4)-$L$18)))))</f>
        <v>62.117539152240482</v>
      </c>
      <c r="E4" s="6">
        <f t="shared" si="0"/>
        <v>-2.9999999999994005</v>
      </c>
      <c r="F4" s="6">
        <f>ABS(100*E4/$L$12)</f>
        <v>4.9999999999990008</v>
      </c>
      <c r="G4" s="6">
        <f>-$L$12*$L$10*$L$11*EXP($L$11*ABS(A4))</f>
        <v>-6.8097046724118133</v>
      </c>
      <c r="H4" s="6">
        <f>$L$12*(1 - ((A4-$L$13)*$L$6))</f>
        <v>64.44</v>
      </c>
      <c r="I4" s="6">
        <f>$L$6*100</f>
        <v>5</v>
      </c>
      <c r="J4" s="1"/>
    </row>
    <row r="5" spans="1:13" ht="15.75" x14ac:dyDescent="0.25">
      <c r="A5" s="6">
        <v>-0.97</v>
      </c>
      <c r="B5" s="6">
        <f>$L$12*(1+$L$17-$L$10*SIGN(A5)*(EXP($L$11*ABS(A5))-1))</f>
        <v>62.500618516482717</v>
      </c>
      <c r="C5" s="6">
        <f t="shared" si="1"/>
        <v>-6.7085729428462963</v>
      </c>
      <c r="D5" s="6">
        <f>$L$12*(1+$L$17+IF(ABS(A5)&lt;$L$18,-$L$10*SIGN(A5)*(EXP($L$11*ABS(A5))-1),-SIGN(A5)*($L$10*(EXP($L$11*$L$18)-1)+($L$14*(ABS(A5)-$L$18)))))</f>
        <v>62.087539152240481</v>
      </c>
      <c r="E5" s="6">
        <f t="shared" si="0"/>
        <v>-3.000000000000111</v>
      </c>
      <c r="F5" s="6">
        <f>ABS(100*E5/$L$12)</f>
        <v>5.0000000000001847</v>
      </c>
      <c r="G5" s="6">
        <f>-$L$12*$L$10*$L$11*EXP($L$11*ABS(A5))</f>
        <v>-6.6084474841264527</v>
      </c>
      <c r="H5" s="6">
        <f>$L$12*(1 - ((A5-$L$13)*$L$6))</f>
        <v>64.41</v>
      </c>
      <c r="I5" s="6">
        <f>$L$6*100</f>
        <v>5</v>
      </c>
      <c r="J5" s="1"/>
      <c r="K5" s="8" t="s">
        <v>17</v>
      </c>
      <c r="L5" s="8"/>
    </row>
    <row r="6" spans="1:13" x14ac:dyDescent="0.25">
      <c r="A6" s="6">
        <v>-0.96</v>
      </c>
      <c r="B6" s="6">
        <f>$L$12*(1+$L$17-$L$10*SIGN(A6)*(EXP($L$11*ABS(A6))-1))</f>
        <v>62.43551546999403</v>
      </c>
      <c r="C6" s="6">
        <f t="shared" si="1"/>
        <v>-6.5103046488687193</v>
      </c>
      <c r="D6" s="6">
        <f>$L$12*(1+$L$17+IF(ABS(A6)&lt;$L$18,-$L$10*SIGN(A6)*(EXP($L$11*ABS(A6))-1),-SIGN(A6)*($L$10*(EXP($L$11*$L$18)-1)+($L$14*(ABS(A6)-$L$18)))))</f>
        <v>62.057539152240473</v>
      </c>
      <c r="E6" s="6">
        <f t="shared" si="0"/>
        <v>-3.0000000000008216</v>
      </c>
      <c r="F6" s="6">
        <f>ABS(100*E6/$L$12)</f>
        <v>5.0000000000013687</v>
      </c>
      <c r="G6" s="6">
        <f>-$L$12*$L$10*$L$11*EXP($L$11*ABS(A6))</f>
        <v>-6.4131383446603909</v>
      </c>
      <c r="H6" s="6">
        <f>$L$12*(1 - ((A6-$L$13)*$L$6))</f>
        <v>64.38</v>
      </c>
      <c r="I6" s="6">
        <f>$L$6*100</f>
        <v>5</v>
      </c>
      <c r="J6" s="1"/>
      <c r="K6" s="2" t="s">
        <v>11</v>
      </c>
      <c r="L6" s="3">
        <v>0.05</v>
      </c>
    </row>
    <row r="7" spans="1:13" x14ac:dyDescent="0.25">
      <c r="A7" s="6">
        <v>-0.95</v>
      </c>
      <c r="B7" s="6">
        <f>$L$12*(1+$L$17-$L$10*SIGN(A7)*(EXP($L$11*ABS(A7))-1))</f>
        <v>62.372336509308688</v>
      </c>
      <c r="C7" s="6">
        <f t="shared" si="1"/>
        <v>-6.3178960685341625</v>
      </c>
      <c r="D7" s="6">
        <f>$L$12*(1+$L$17+IF(ABS(A7)&lt;$L$18,-$L$10*SIGN(A7)*(EXP($L$11*ABS(A7))-1),-SIGN(A7)*($L$10*(EXP($L$11*$L$18)-1)+($L$14*(ABS(A7)-$L$18)))))</f>
        <v>62.027539152240479</v>
      </c>
      <c r="E7" s="6">
        <f t="shared" si="0"/>
        <v>-2.9999999999994005</v>
      </c>
      <c r="F7" s="6">
        <f>ABS(100*E7/$L$12)</f>
        <v>4.9999999999990008</v>
      </c>
      <c r="G7" s="6">
        <f>-$L$12*$L$10*$L$11*EXP($L$11*ABS(A7))</f>
        <v>-6.2236014626043472</v>
      </c>
      <c r="H7" s="6">
        <f>$L$12*(1 - ((A7-$L$13)*$L$6))</f>
        <v>64.349999999999994</v>
      </c>
      <c r="I7" s="6">
        <f>$L$6*100</f>
        <v>5</v>
      </c>
      <c r="J7" s="1"/>
      <c r="K7" s="2" t="s">
        <v>0</v>
      </c>
      <c r="L7" s="4">
        <f>L6*L12</f>
        <v>3</v>
      </c>
    </row>
    <row r="8" spans="1:13" x14ac:dyDescent="0.25">
      <c r="A8" s="6">
        <v>-0.94</v>
      </c>
      <c r="B8" s="6">
        <f>$L$12*(1+$L$17-$L$10*SIGN(A8)*(EXP($L$11*ABS(A8))-1))</f>
        <v>62.311024769097351</v>
      </c>
      <c r="C8" s="6">
        <f t="shared" si="1"/>
        <v>-6.1311740211337398</v>
      </c>
      <c r="D8" s="6">
        <f>$L$12*(1+$L$17+IF(ABS(A8)&lt;$L$18,-$L$10*SIGN(A8)*(EXP($L$11*ABS(A8))-1),-SIGN(A8)*($L$10*(EXP($L$11*$L$18)-1)+($L$14*(ABS(A8)-$L$18)))))</f>
        <v>61.997539152240478</v>
      </c>
      <c r="E8" s="6">
        <f t="shared" si="0"/>
        <v>-3.000000000000111</v>
      </c>
      <c r="F8" s="6">
        <f>ABS(100*E8/$L$12)</f>
        <v>5.0000000000001847</v>
      </c>
      <c r="G8" s="6">
        <f>-$L$12*$L$10*$L$11*EXP($L$11*ABS(A8))</f>
        <v>-6.0396662419703535</v>
      </c>
      <c r="H8" s="6">
        <f>$L$12*(1 - ((A8-$L$13)*$L$6))</f>
        <v>64.320000000000007</v>
      </c>
      <c r="I8" s="6">
        <f>$L$6*100</f>
        <v>5</v>
      </c>
      <c r="J8" s="1"/>
    </row>
    <row r="9" spans="1:13" ht="15.75" x14ac:dyDescent="0.25">
      <c r="A9" s="6">
        <v>-0.93</v>
      </c>
      <c r="B9" s="6">
        <f>$L$12*(1+$L$17-$L$10*SIGN(A9)*(EXP($L$11*ABS(A9))-1))</f>
        <v>62.251525064655183</v>
      </c>
      <c r="C9" s="6">
        <f t="shared" si="1"/>
        <v>-5.949970444216806</v>
      </c>
      <c r="D9" s="6">
        <f>$L$12*(1+$L$17+IF(ABS(A9)&lt;$L$18,-$L$10*SIGN(A9)*(EXP($L$11*ABS(A9))-1),-SIGN(A9)*($L$10*(EXP($L$11*$L$18)-1)+($L$14*(ABS(A9)-$L$18)))))</f>
        <v>61.967539152240484</v>
      </c>
      <c r="E9" s="6">
        <f t="shared" si="0"/>
        <v>-2.9999999999994338</v>
      </c>
      <c r="F9" s="6">
        <f>ABS(100*E9/$L$12)</f>
        <v>4.9999999999990568</v>
      </c>
      <c r="G9" s="6">
        <f>-$L$12*$L$10*$L$11*EXP($L$11*ABS(A9))</f>
        <v>-5.8611671286438343</v>
      </c>
      <c r="H9" s="6">
        <f>$L$12*(1 - ((A9-$L$13)*$L$6))</f>
        <v>64.289999999999992</v>
      </c>
      <c r="I9" s="6">
        <f>$L$6*100</f>
        <v>5</v>
      </c>
      <c r="J9" s="1"/>
      <c r="K9" s="8" t="s">
        <v>14</v>
      </c>
      <c r="L9" s="8"/>
    </row>
    <row r="10" spans="1:13" x14ac:dyDescent="0.25">
      <c r="A10" s="6">
        <v>-0.92</v>
      </c>
      <c r="B10" s="6">
        <f>$L$12*(1+$L$17-$L$10*SIGN(A10)*(EXP($L$11*ABS(A10))-1))</f>
        <v>62.193783842231824</v>
      </c>
      <c r="C10" s="6">
        <f t="shared" si="1"/>
        <v>-5.7741222423359719</v>
      </c>
      <c r="D10" s="6">
        <f>$L$12*(1+$L$17+IF(ABS(A10)&lt;$L$18,-$L$10*SIGN(A10)*(EXP($L$11*ABS(A10))-1),-SIGN(A10)*($L$10*(EXP($L$11*$L$18)-1)+($L$14*(ABS(A10)-$L$18)))))</f>
        <v>61.937539152240475</v>
      </c>
      <c r="E10" s="6">
        <f t="shared" si="0"/>
        <v>-3.0000000000008216</v>
      </c>
      <c r="F10" s="6">
        <f>ABS(100*E10/$L$12)</f>
        <v>5.0000000000013687</v>
      </c>
      <c r="G10" s="6">
        <f>-$L$12*$L$10*$L$11*EXP($L$11*ABS(A10))</f>
        <v>-5.6879434613737443</v>
      </c>
      <c r="H10" s="6">
        <f>$L$12*(1 - ((A10-$L$13)*$L$6))</f>
        <v>64.259999999999991</v>
      </c>
      <c r="I10" s="6">
        <f>$L$6*100</f>
        <v>5</v>
      </c>
      <c r="J10" s="1"/>
      <c r="K10" s="2" t="s">
        <v>8</v>
      </c>
      <c r="L10" s="3">
        <v>2E-3</v>
      </c>
    </row>
    <row r="11" spans="1:13" x14ac:dyDescent="0.25">
      <c r="A11" s="6">
        <v>-0.91</v>
      </c>
      <c r="B11" s="6">
        <f>$L$12*(1+$L$17-$L$10*SIGN(A11)*(EXP($L$11*ABS(A11))-1))</f>
        <v>62.137749130829434</v>
      </c>
      <c r="C11" s="6">
        <f t="shared" si="1"/>
        <v>-5.603471140238975</v>
      </c>
      <c r="D11" s="6">
        <f>$L$12*(1+$L$17+IF(ABS(A11)&lt;$L$18,-$L$10*SIGN(A11)*(EXP($L$11*ABS(A11))-1),-SIGN(A11)*($L$10*(EXP($L$11*$L$18)-1)+($L$14*(ABS(A11)-$L$18)))))</f>
        <v>61.907539152240474</v>
      </c>
      <c r="E11" s="6">
        <f t="shared" si="0"/>
        <v>-3.000000000000111</v>
      </c>
      <c r="F11" s="6">
        <f>ABS(100*E11/$L$12)</f>
        <v>5.0000000000001847</v>
      </c>
      <c r="G11" s="6">
        <f>-$L$12*$L$10*$L$11*EXP($L$11*ABS(A11))</f>
        <v>-5.51983932716659</v>
      </c>
      <c r="H11" s="6">
        <f>$L$12*(1 - ((A11-$L$13)*$L$6))</f>
        <v>64.23</v>
      </c>
      <c r="I11" s="6">
        <f>$L$6*100</f>
        <v>5</v>
      </c>
      <c r="J11" s="1"/>
      <c r="K11" s="2" t="s">
        <v>7</v>
      </c>
      <c r="L11" s="3">
        <v>3</v>
      </c>
    </row>
    <row r="12" spans="1:13" x14ac:dyDescent="0.25">
      <c r="A12" s="6">
        <v>-0.9</v>
      </c>
      <c r="B12" s="6">
        <f>$L$12*(1+$L$17-$L$10*SIGN(A12)*(EXP($L$11*ABS(A12))-1))</f>
        <v>62.083370495425314</v>
      </c>
      <c r="C12" s="6">
        <f t="shared" si="1"/>
        <v>-5.4378635404120201</v>
      </c>
      <c r="D12" s="6">
        <f>$L$12*(1+$L$17+IF(ABS(A12)&lt;$L$18,-$L$10*SIGN(A12)*(EXP($L$11*ABS(A12))-1),-SIGN(A12)*($L$10*(EXP($L$11*$L$18)-1)+($L$14*(ABS(A12)-$L$18)))))</f>
        <v>61.87753915224048</v>
      </c>
      <c r="E12" s="6">
        <f t="shared" si="0"/>
        <v>-2.9999999999994005</v>
      </c>
      <c r="F12" s="6">
        <f>ABS(100*E12/$L$12)</f>
        <v>4.9999999999990008</v>
      </c>
      <c r="G12" s="6">
        <f>-$L$12*$L$10*$L$11*EXP($L$11*ABS(A12))</f>
        <v>-5.3567034209542213</v>
      </c>
      <c r="H12" s="6">
        <f>$L$12*(1 - ((A12-$L$13)*$L$6))</f>
        <v>64.2</v>
      </c>
      <c r="I12" s="6">
        <f>$L$6*100</f>
        <v>5</v>
      </c>
      <c r="J12" s="1"/>
      <c r="K12" s="2" t="s">
        <v>9</v>
      </c>
      <c r="L12" s="3">
        <v>60</v>
      </c>
    </row>
    <row r="13" spans="1:13" x14ac:dyDescent="0.25">
      <c r="A13" s="6">
        <v>-0.89</v>
      </c>
      <c r="B13" s="6">
        <f>$L$12*(1+$L$17-$L$10*SIGN(A13)*(EXP($L$11*ABS(A13))-1))</f>
        <v>62.030598991576916</v>
      </c>
      <c r="C13" s="6">
        <f t="shared" si="1"/>
        <v>-5.2771503848397527</v>
      </c>
      <c r="D13" s="6">
        <f>$L$12*(1+$L$17+IF(ABS(A13)&lt;$L$18,-$L$10*SIGN(A13)*(EXP($L$11*ABS(A13))-1),-SIGN(A13)*($L$10*(EXP($L$11*$L$18)-1)+($L$14*(ABS(A13)-$L$18)))))</f>
        <v>61.847539152240486</v>
      </c>
      <c r="E13" s="6">
        <f t="shared" si="0"/>
        <v>-2.9999999999994005</v>
      </c>
      <c r="F13" s="6">
        <f>ABS(100*E13/$L$12)</f>
        <v>4.9999999999990008</v>
      </c>
      <c r="G13" s="6">
        <f>-$L$12*$L$10*$L$11*EXP($L$11*ABS(A13))</f>
        <v>-5.1983889094090365</v>
      </c>
      <c r="H13" s="6">
        <f>$L$12*(1 - ((A13-$L$13)*$L$6))</f>
        <v>64.17</v>
      </c>
      <c r="I13" s="6">
        <f>$L$6*100</f>
        <v>5</v>
      </c>
      <c r="J13" s="1"/>
      <c r="K13" s="2" t="s">
        <v>1</v>
      </c>
      <c r="L13" s="3">
        <v>0.5</v>
      </c>
    </row>
    <row r="14" spans="1:13" x14ac:dyDescent="0.25">
      <c r="A14" s="6">
        <v>-0.88</v>
      </c>
      <c r="B14" s="6">
        <f>$L$12*(1+$L$17-$L$10*SIGN(A14)*(EXP($L$11*ABS(A14))-1))</f>
        <v>61.979387121368603</v>
      </c>
      <c r="C14" s="6">
        <f t="shared" si="1"/>
        <v>-5.1211870208312815</v>
      </c>
      <c r="D14" s="6">
        <f>$L$12*(1+$L$17+IF(ABS(A14)&lt;$L$18,-$L$10*SIGN(A14)*(EXP($L$11*ABS(A14))-1),-SIGN(A14)*($L$10*(EXP($L$11*$L$18)-1)+($L$14*(ABS(A14)-$L$18)))))</f>
        <v>61.817539152240471</v>
      </c>
      <c r="E14" s="6">
        <f t="shared" si="0"/>
        <v>-3.0000000000015321</v>
      </c>
      <c r="F14" s="6">
        <f>ABS(100*E14/$L$12)</f>
        <v>5.0000000000025535</v>
      </c>
      <c r="G14" s="6">
        <f>-$L$12*$L$10*$L$11*EXP($L$11*ABS(A14))</f>
        <v>-5.0447532987841015</v>
      </c>
      <c r="H14" s="6">
        <f>$L$12*(1 - ((A14-$L$13)*$L$6))</f>
        <v>64.14</v>
      </c>
      <c r="I14" s="6">
        <f>$L$6*100</f>
        <v>5</v>
      </c>
      <c r="J14" s="1"/>
      <c r="K14" s="2" t="s">
        <v>12</v>
      </c>
      <c r="L14" s="3">
        <v>0.05</v>
      </c>
      <c r="M14" s="4">
        <f>L14*100</f>
        <v>5</v>
      </c>
    </row>
    <row r="15" spans="1:13" x14ac:dyDescent="0.25">
      <c r="A15" s="6">
        <v>-0.87</v>
      </c>
      <c r="B15" s="6">
        <f>$L$12*(1+$L$17-$L$10*SIGN(A15)*(EXP($L$11*ABS(A15))-1))</f>
        <v>61.929688790660279</v>
      </c>
      <c r="C15" s="6">
        <f t="shared" si="1"/>
        <v>-4.9698330708324034</v>
      </c>
      <c r="D15" s="6">
        <f>$L$12*(1+$L$17+IF(ABS(A15)&lt;$L$18,-$L$10*SIGN(A15)*(EXP($L$11*ABS(A15))-1),-SIGN(A15)*($L$10*(EXP($L$11*$L$18)-1)+($L$14*(ABS(A15)-$L$18)))))</f>
        <v>61.787539152240477</v>
      </c>
      <c r="E15" s="6">
        <f t="shared" si="0"/>
        <v>-2.9999999999994005</v>
      </c>
      <c r="F15" s="6">
        <f>ABS(100*E15/$L$12)</f>
        <v>4.9999999999990008</v>
      </c>
      <c r="G15" s="6">
        <f>-$L$12*$L$10*$L$11*EXP($L$11*ABS(A15))</f>
        <v>-4.8956583066591328</v>
      </c>
      <c r="H15" s="6">
        <f>$L$12*(1 - ((A15-$L$13)*$L$6))</f>
        <v>64.11</v>
      </c>
      <c r="I15" s="6">
        <f>$L$6*100</f>
        <v>5</v>
      </c>
      <c r="J15" s="1"/>
    </row>
    <row r="16" spans="1:13" ht="15.75" x14ac:dyDescent="0.25">
      <c r="A16" s="6">
        <v>-0.86</v>
      </c>
      <c r="B16" s="6">
        <f>$L$12*(1+$L$17-$L$10*SIGN(A16)*(EXP($L$11*ABS(A16))-1))</f>
        <v>61.881459267599574</v>
      </c>
      <c r="C16" s="6">
        <f t="shared" si="1"/>
        <v>-4.8229523060705004</v>
      </c>
      <c r="D16" s="6">
        <f>$L$12*(1+$L$17+IF(ABS(A16)&lt;$L$18,-$L$10*SIGN(A16)*(EXP($L$11*ABS(A16))-1),-SIGN(A16)*($L$10*(EXP($L$11*$L$18)-1)+($L$14*(ABS(A16)-$L$18)))))</f>
        <v>61.757539152240483</v>
      </c>
      <c r="E16" s="6">
        <f t="shared" si="0"/>
        <v>-2.9999999999994005</v>
      </c>
      <c r="F16" s="6">
        <f>ABS(100*E16/$L$12)</f>
        <v>4.9999999999990008</v>
      </c>
      <c r="G16" s="6">
        <f>-$L$12*$L$10*$L$11*EXP($L$11*ABS(A16))</f>
        <v>-4.7509697374770088</v>
      </c>
      <c r="H16" s="6">
        <f>$L$12*(1 - ((A16-$L$13)*$L$6))</f>
        <v>64.08</v>
      </c>
      <c r="I16" s="6">
        <f>$L$6*100</f>
        <v>5</v>
      </c>
      <c r="J16" s="1"/>
      <c r="K16" s="8" t="s">
        <v>16</v>
      </c>
      <c r="L16" s="8"/>
    </row>
    <row r="17" spans="1:13" x14ac:dyDescent="0.25">
      <c r="A17" s="6">
        <v>-0.85</v>
      </c>
      <c r="B17" s="6">
        <f>$L$12*(1+$L$17-$L$10*SIGN(A17)*(EXP($L$11*ABS(A17))-1))</f>
        <v>61.834655142360134</v>
      </c>
      <c r="C17" s="6">
        <f t="shared" si="1"/>
        <v>-4.6804125239439953</v>
      </c>
      <c r="D17" s="6">
        <f>$L$12*(1+$L$17+IF(ABS(A17)&lt;$L$18,-$L$10*SIGN(A17)*(EXP($L$11*ABS(A17))-1),-SIGN(A17)*($L$10*(EXP($L$11*$L$18)-1)+($L$14*(ABS(A17)-$L$18)))))</f>
        <v>61.727539152240482</v>
      </c>
      <c r="E17" s="6">
        <f t="shared" si="0"/>
        <v>-3.000000000000111</v>
      </c>
      <c r="F17" s="6">
        <f>ABS(100*E17/$L$12)</f>
        <v>5.0000000000001847</v>
      </c>
      <c r="G17" s="6">
        <f>-$L$12*$L$10*$L$11*EXP($L$11*ABS(A17))</f>
        <v>-4.6105573617586906</v>
      </c>
      <c r="H17" s="6">
        <f>$L$12*(1 - ((A17-$L$13)*$L$6))</f>
        <v>64.05</v>
      </c>
      <c r="I17" s="6">
        <f>$L$6*100</f>
        <v>5</v>
      </c>
      <c r="J17" s="1"/>
      <c r="K17" s="2" t="s">
        <v>10</v>
      </c>
      <c r="L17" s="7">
        <f>IF(ABS(L13)&lt;$L$18,L10*SIGN(L13)*(EXP($L$11*ABS(L13))-1),L10*SIGN(L13)*(EXP($L$11*ABS($L$18))-1) + SIGN(L13)*L14*(ABS(L13)-L18))</f>
        <v>6.9633781406761288E-3</v>
      </c>
      <c r="M17" s="4">
        <f>L17*L12</f>
        <v>0.41780268844056773</v>
      </c>
    </row>
    <row r="18" spans="1:13" x14ac:dyDescent="0.25">
      <c r="A18" s="6">
        <v>-0.84</v>
      </c>
      <c r="B18" s="6">
        <f>$L$12*(1+$L$17-$L$10*SIGN(A18)*(EXP($L$11*ABS(A18))-1))</f>
        <v>61.789234288069878</v>
      </c>
      <c r="C18" s="6">
        <f t="shared" si="1"/>
        <v>-4.5420854290256285</v>
      </c>
      <c r="D18" s="6">
        <f>$L$12*(1+$L$17+IF(ABS(A18)&lt;$L$18,-$L$10*SIGN(A18)*(EXP($L$11*ABS(A18))-1),-SIGN(A18)*($L$10*(EXP($L$11*$L$18)-1)+($L$14*(ABS(A18)-$L$18)))))</f>
        <v>61.697539152240473</v>
      </c>
      <c r="E18" s="6">
        <f t="shared" si="0"/>
        <v>-3.0000000000008216</v>
      </c>
      <c r="F18" s="6">
        <f>ABS(100*E18/$L$12)</f>
        <v>5.0000000000013687</v>
      </c>
      <c r="G18" s="6">
        <f>-$L$12*$L$10*$L$11*EXP($L$11*ABS(A18))</f>
        <v>-4.4742947988879154</v>
      </c>
      <c r="H18" s="6">
        <f>$L$12*(1 - ((A18-$L$13)*$L$6))</f>
        <v>64.02</v>
      </c>
      <c r="I18" s="6">
        <f>$L$6*100</f>
        <v>5</v>
      </c>
      <c r="J18" s="1"/>
      <c r="K18" s="2" t="s">
        <v>6</v>
      </c>
      <c r="L18" s="5">
        <f>(LN(L14/(L10*L11)))/L11</f>
        <v>0.70675451206669704</v>
      </c>
    </row>
    <row r="19" spans="1:13" x14ac:dyDescent="0.25">
      <c r="A19" s="6">
        <v>-0.83</v>
      </c>
      <c r="B19" s="6">
        <f>$L$12*(1+$L$17-$L$10*SIGN(A19)*(EXP($L$11*ABS(A19))-1))</f>
        <v>61.745155822893935</v>
      </c>
      <c r="C19" s="6">
        <f t="shared" si="1"/>
        <v>-4.4078465175942902</v>
      </c>
      <c r="D19" s="6">
        <f>$L$12*(1+$L$17+IF(ABS(A19)&lt;$L$18,-$L$10*SIGN(A19)*(EXP($L$11*ABS(A19))-1),-SIGN(A19)*($L$10*(EXP($L$11*$L$18)-1)+($L$14*(ABS(A19)-$L$18)))))</f>
        <v>61.667539152240479</v>
      </c>
      <c r="E19" s="6">
        <f t="shared" si="0"/>
        <v>-2.9999999999994005</v>
      </c>
      <c r="F19" s="6">
        <f>ABS(100*E19/$L$12)</f>
        <v>4.9999999999990008</v>
      </c>
      <c r="G19" s="6">
        <f>-$L$12*$L$10*$L$11*EXP($L$11*ABS(A19))</f>
        <v>-4.3420594033600972</v>
      </c>
      <c r="H19" s="6">
        <f>$L$12*(1 - ((A19-$L$13)*$L$6))</f>
        <v>63.99</v>
      </c>
      <c r="I19" s="6">
        <f>$L$6*100</f>
        <v>5</v>
      </c>
      <c r="J19" s="1"/>
      <c r="K19" s="2" t="s">
        <v>4</v>
      </c>
      <c r="L19" s="4">
        <f>L14*L12</f>
        <v>3</v>
      </c>
    </row>
    <row r="20" spans="1:13" x14ac:dyDescent="0.25">
      <c r="A20" s="6">
        <v>-0.82</v>
      </c>
      <c r="B20" s="6">
        <f>$L$12*(1+$L$17-$L$10*SIGN(A20)*(EXP($L$11*ABS(A20))-1))</f>
        <v>61.702380073238267</v>
      </c>
      <c r="C20" s="6">
        <f t="shared" si="1"/>
        <v>-4.2775749655667958</v>
      </c>
      <c r="D20" s="6">
        <f>$L$12*(1+$L$17+IF(ABS(A20)&lt;$L$18,-$L$10*SIGN(A20)*(EXP($L$11*ABS(A20))-1),-SIGN(A20)*($L$10*(EXP($L$11*$L$18)-1)+($L$14*(ABS(A20)-$L$18)))))</f>
        <v>61.637539152240478</v>
      </c>
      <c r="E20" s="6">
        <f t="shared" si="0"/>
        <v>-3.000000000000111</v>
      </c>
      <c r="F20" s="6">
        <f>ABS(100*E20/$L$12)</f>
        <v>5.0000000000001847</v>
      </c>
      <c r="G20" s="6">
        <f>-$L$12*$L$10*$L$11*EXP($L$11*ABS(A20))</f>
        <v>-4.2137321543931074</v>
      </c>
      <c r="H20" s="6">
        <f>$L$12*(1 - ((A20-$L$13)*$L$6))</f>
        <v>63.96</v>
      </c>
      <c r="I20" s="6">
        <f>$L$6*100</f>
        <v>5</v>
      </c>
      <c r="J20" s="1"/>
      <c r="K20" s="2" t="s">
        <v>13</v>
      </c>
      <c r="L20" s="4">
        <f>$L$10*$L$11</f>
        <v>6.0000000000000001E-3</v>
      </c>
      <c r="M20" s="4">
        <f>L20*100</f>
        <v>0.6</v>
      </c>
    </row>
    <row r="21" spans="1:13" x14ac:dyDescent="0.25">
      <c r="A21" s="6">
        <v>-0.81</v>
      </c>
      <c r="B21" s="6">
        <f>$L$12*(1+$L$17-$L$10*SIGN(A21)*(EXP($L$11*ABS(A21))-1))</f>
        <v>61.660868538040745</v>
      </c>
      <c r="C21" s="6">
        <f t="shared" si="1"/>
        <v>-4.1511535197522136</v>
      </c>
      <c r="D21" s="6">
        <f>$L$12*(1+$L$17+IF(ABS(A21)&lt;$L$18,-$L$10*SIGN(A21)*(EXP($L$11*ABS(A21))-1),-SIGN(A21)*($L$10*(EXP($L$11*$L$18)-1)+($L$14*(ABS(A21)-$L$18)))))</f>
        <v>61.607539152240484</v>
      </c>
      <c r="E21" s="6">
        <f t="shared" si="0"/>
        <v>-2.9999999999994338</v>
      </c>
      <c r="F21" s="6">
        <f>ABS(100*E21/$L$12)</f>
        <v>4.9999999999990568</v>
      </c>
      <c r="G21" s="6">
        <f>-$L$12*$L$10*$L$11*EXP($L$11*ABS(A21))</f>
        <v>-4.0891975488005246</v>
      </c>
      <c r="H21" s="6">
        <f>$L$12*(1 - ((A21-$L$13)*$L$6))</f>
        <v>63.930000000000007</v>
      </c>
      <c r="I21" s="6">
        <f>$L$6*100</f>
        <v>5</v>
      </c>
      <c r="J21" s="1"/>
      <c r="K21" s="2" t="s">
        <v>5</v>
      </c>
      <c r="L21" s="4">
        <f>L20*L12</f>
        <v>0.36</v>
      </c>
    </row>
    <row r="22" spans="1:13" x14ac:dyDescent="0.25">
      <c r="A22" s="6">
        <v>-0.8</v>
      </c>
      <c r="B22" s="6">
        <f>$L$12*(1+$L$17-$L$10*SIGN(A22)*(EXP($L$11*ABS(A22))-1))</f>
        <v>61.620583854117569</v>
      </c>
      <c r="C22" s="6">
        <f t="shared" si="1"/>
        <v>-4.0284683923175599</v>
      </c>
      <c r="D22" s="6">
        <f>$L$12*(1+$L$17+IF(ABS(A22)&lt;$L$18,-$L$10*SIGN(A22)*(EXP($L$11*ABS(A22))-1),-SIGN(A22)*($L$10*(EXP($L$11*$L$18)-1)+($L$14*(ABS(A22)-$L$18)))))</f>
        <v>61.577539152240476</v>
      </c>
      <c r="E22" s="6">
        <f t="shared" si="0"/>
        <v>-3.0000000000008216</v>
      </c>
      <c r="F22" s="6">
        <f>ABS(100*E22/$L$12)</f>
        <v>5.0000000000013687</v>
      </c>
      <c r="G22" s="6">
        <f>-$L$12*$L$10*$L$11*EXP($L$11*ABS(A22))</f>
        <v>-3.9683434970309777</v>
      </c>
      <c r="H22" s="6">
        <f>$L$12*(1 - ((A22-$L$13)*$L$6))</f>
        <v>63.9</v>
      </c>
      <c r="I22" s="6">
        <f>$L$6*100</f>
        <v>5</v>
      </c>
      <c r="J22" s="1"/>
    </row>
    <row r="23" spans="1:13" x14ac:dyDescent="0.25">
      <c r="A23" s="6">
        <v>-0.79</v>
      </c>
      <c r="B23" s="6">
        <f>$L$12*(1+$L$17-$L$10*SIGN(A23)*(EXP($L$11*ABS(A23))-1))</f>
        <v>61.581489762533892</v>
      </c>
      <c r="C23" s="6">
        <f t="shared" si="1"/>
        <v>-3.9094091583677901</v>
      </c>
      <c r="D23" s="6">
        <f>$L$12*(1+$L$17+IF(ABS(A23)&lt;$L$18,-$L$10*SIGN(A23)*(EXP($L$11*ABS(A23))-1),-SIGN(A23)*($L$10*(EXP($L$11*$L$18)-1)+($L$14*(ABS(A23)-$L$18)))))</f>
        <v>61.547539152240475</v>
      </c>
      <c r="E23" s="6">
        <f t="shared" si="0"/>
        <v>-3.000000000000111</v>
      </c>
      <c r="F23" s="6">
        <f>ABS(100*E23/$L$12)</f>
        <v>5.0000000000001847</v>
      </c>
      <c r="G23" s="6">
        <f>-$L$12*$L$10*$L$11*EXP($L$11*ABS(A23))</f>
        <v>-3.8510612222799789</v>
      </c>
      <c r="H23" s="6">
        <f>$L$12*(1 - ((A23-$L$13)*$L$6))</f>
        <v>63.87</v>
      </c>
      <c r="I23" s="6">
        <f>$L$6*100</f>
        <v>5</v>
      </c>
      <c r="J23" s="1"/>
    </row>
    <row r="24" spans="1:13" x14ac:dyDescent="0.25">
      <c r="A24" s="6">
        <v>-0.78</v>
      </c>
      <c r="B24" s="6">
        <f>$L$12*(1+$L$17-$L$10*SIGN(A24)*(EXP($L$11*ABS(A24))-1))</f>
        <v>61.543551075968388</v>
      </c>
      <c r="C24" s="6">
        <f t="shared" si="1"/>
        <v>-3.7938686565503552</v>
      </c>
      <c r="D24" s="6">
        <f>$L$12*(1+$L$17+IF(ABS(A24)&lt;$L$18,-$L$10*SIGN(A24)*(EXP($L$11*ABS(A24))-1),-SIGN(A24)*($L$10*(EXP($L$11*$L$18)-1)+($L$14*(ABS(A24)-$L$18)))))</f>
        <v>61.517539152240481</v>
      </c>
      <c r="E24" s="6">
        <f t="shared" si="0"/>
        <v>-2.9999999999994005</v>
      </c>
      <c r="F24" s="6">
        <f>ABS(100*E24/$L$12)</f>
        <v>4.9999999999990008</v>
      </c>
      <c r="G24" s="6">
        <f>-$L$12*$L$10*$L$11*EXP($L$11*ABS(A24))</f>
        <v>-3.7372451625834633</v>
      </c>
      <c r="H24" s="6">
        <f>$L$12*(1 - ((A24-$L$13)*$L$6))</f>
        <v>63.84</v>
      </c>
      <c r="I24" s="6">
        <f>$L$6*100</f>
        <v>5</v>
      </c>
      <c r="J24" s="1"/>
    </row>
    <row r="25" spans="1:13" x14ac:dyDescent="0.25">
      <c r="A25" s="6">
        <v>-0.77</v>
      </c>
      <c r="B25" s="6">
        <f>$L$12*(1+$L$17-$L$10*SIGN(A25)*(EXP($L$11*ABS(A25))-1))</f>
        <v>61.506733647042203</v>
      </c>
      <c r="C25" s="6">
        <f t="shared" si="1"/>
        <v>-3.6817428926184417</v>
      </c>
      <c r="D25" s="6">
        <f>$L$12*(1+$L$17+IF(ABS(A25)&lt;$L$18,-$L$10*SIGN(A25)*(EXP($L$11*ABS(A25))-1),-SIGN(A25)*($L$10*(EXP($L$11*$L$18)-1)+($L$14*(ABS(A25)-$L$18)))))</f>
        <v>61.48753915224048</v>
      </c>
      <c r="E25" s="6">
        <f t="shared" si="0"/>
        <v>-3.000000000000111</v>
      </c>
      <c r="F25" s="6">
        <f>ABS(100*E25/$L$12)</f>
        <v>5.0000000000001847</v>
      </c>
      <c r="G25" s="6">
        <f>-$L$12*$L$10*$L$11*EXP($L$11*ABS(A25))</f>
        <v>-3.6267928758048913</v>
      </c>
      <c r="H25" s="6">
        <f>$L$12*(1 - ((A25-$L$13)*$L$6))</f>
        <v>63.809999999999995</v>
      </c>
      <c r="I25" s="6">
        <f>$L$6*100</f>
        <v>5</v>
      </c>
      <c r="J25" s="1"/>
    </row>
    <row r="26" spans="1:13" x14ac:dyDescent="0.25">
      <c r="A26" s="6">
        <v>-0.76</v>
      </c>
      <c r="B26" s="6">
        <f>$L$12*(1+$L$17-$L$10*SIGN(A26)*(EXP($L$11*ABS(A26))-1))</f>
        <v>61.471004337584041</v>
      </c>
      <c r="C26" s="6">
        <f t="shared" si="1"/>
        <v>-3.5729309458162075</v>
      </c>
      <c r="D26" s="6">
        <f>$L$12*(1+$L$17+IF(ABS(A26)&lt;$L$18,-$L$10*SIGN(A26)*(EXP($L$11*ABS(A26))-1),-SIGN(A26)*($L$10*(EXP($L$11*$L$18)-1)+($L$14*(ABS(A26)-$L$18)))))</f>
        <v>61.457539152240471</v>
      </c>
      <c r="E26" s="6">
        <f t="shared" si="0"/>
        <v>-3.0000000000008216</v>
      </c>
      <c r="F26" s="6">
        <f>ABS(100*E26/$L$12)</f>
        <v>5.0000000000013687</v>
      </c>
      <c r="G26" s="6">
        <f>-$L$12*$L$10*$L$11*EXP($L$11*ABS(A26))</f>
        <v>-3.5196049474304067</v>
      </c>
      <c r="H26" s="6">
        <f>$L$12*(1 - ((A26-$L$13)*$L$6))</f>
        <v>63.779999999999994</v>
      </c>
      <c r="I26" s="6">
        <f>$L$6*100</f>
        <v>5</v>
      </c>
      <c r="J26" s="1"/>
    </row>
    <row r="27" spans="1:13" x14ac:dyDescent="0.25">
      <c r="A27" s="6">
        <v>-0.75</v>
      </c>
      <c r="B27" s="6">
        <f>$L$12*(1+$L$17-$L$10*SIGN(A27)*(EXP($L$11*ABS(A27))-1))</f>
        <v>61.43633098880359</v>
      </c>
      <c r="C27" s="6">
        <f t="shared" si="1"/>
        <v>-3.4673348780451332</v>
      </c>
      <c r="D27" s="6">
        <f>$L$12*(1+$L$17+IF(ABS(A27)&lt;$L$18,-$L$10*SIGN(A27)*(EXP($L$11*ABS(A27))-1),-SIGN(A27)*($L$10*(EXP($L$11*$L$18)-1)+($L$14*(ABS(A27)-$L$18)))))</f>
        <v>61.427539152240477</v>
      </c>
      <c r="E27" s="6">
        <f t="shared" si="0"/>
        <v>-2.9999999999994005</v>
      </c>
      <c r="F27" s="6">
        <f>ABS(100*E27/$L$12)</f>
        <v>4.9999999999990008</v>
      </c>
      <c r="G27" s="6">
        <f>-$L$12*$L$10*$L$11*EXP($L$11*ABS(A27))</f>
        <v>-3.4155849010890695</v>
      </c>
      <c r="H27" s="6">
        <f>$L$12*(1 - ((A27-$L$13)*$L$6))</f>
        <v>63.75</v>
      </c>
      <c r="I27" s="6">
        <f>$L$6*100</f>
        <v>5</v>
      </c>
      <c r="J27" s="1"/>
    </row>
    <row r="28" spans="1:13" x14ac:dyDescent="0.25">
      <c r="A28" s="6">
        <v>-0.74</v>
      </c>
      <c r="B28" s="6">
        <f>$L$12*(1+$L$17-$L$10*SIGN(A28)*(EXP($L$11*ABS(A28))-1))</f>
        <v>61.402682392346435</v>
      </c>
      <c r="C28" s="6">
        <f t="shared" si="1"/>
        <v>-3.3648596457155091</v>
      </c>
      <c r="D28" s="6">
        <f>$L$12*(1+$L$17+IF(ABS(A28)&lt;$L$18,-$L$10*SIGN(A28)*(EXP($L$11*ABS(A28))-1),-SIGN(A28)*($L$10*(EXP($L$11*$L$18)-1)+($L$14*(ABS(A28)-$L$18)))))</f>
        <v>61.397539152240476</v>
      </c>
      <c r="E28" s="6">
        <f t="shared" si="0"/>
        <v>-3.000000000000111</v>
      </c>
      <c r="F28" s="6">
        <f>ABS(100*E28/$L$12)</f>
        <v>5.0000000000001847</v>
      </c>
      <c r="G28" s="6">
        <f>-$L$12*$L$10*$L$11*EXP($L$11*ABS(A28))</f>
        <v>-3.3146391117176095</v>
      </c>
      <c r="H28" s="6">
        <f>$L$12*(1 - ((A28-$L$13)*$L$6))</f>
        <v>63.720000000000006</v>
      </c>
      <c r="I28" s="6">
        <f>$L$6*100</f>
        <v>5</v>
      </c>
      <c r="J28" s="1"/>
    </row>
    <row r="29" spans="1:13" x14ac:dyDescent="0.25">
      <c r="A29" s="6">
        <v>-0.73</v>
      </c>
      <c r="B29" s="6">
        <f>$L$12*(1+$L$17-$L$10*SIGN(A29)*(EXP($L$11*ABS(A29))-1))</f>
        <v>61.370028262204414</v>
      </c>
      <c r="C29" s="6">
        <f t="shared" si="1"/>
        <v>-3.2654130142020645</v>
      </c>
      <c r="D29" s="6">
        <f>$L$12*(1+$L$17+IF(ABS(A29)&lt;$L$18,-$L$10*SIGN(A29)*(EXP($L$11*ABS(A29))-1),-SIGN(A29)*($L$10*(EXP($L$11*$L$18)-1)+($L$14*(ABS(A29)-$L$18)))))</f>
        <v>61.367539152240482</v>
      </c>
      <c r="E29" s="6">
        <f t="shared" si="0"/>
        <v>-2.9999999999994005</v>
      </c>
      <c r="F29" s="6">
        <f>ABS(100*E29/$L$12)</f>
        <v>4.9999999999990008</v>
      </c>
      <c r="G29" s="6">
        <f>-$L$12*$L$10*$L$11*EXP($L$11*ABS(A29))</f>
        <v>-3.2166767212915488</v>
      </c>
      <c r="H29" s="6">
        <f>$L$12*(1 - ((A29-$L$13)*$L$6))</f>
        <v>63.690000000000005</v>
      </c>
      <c r="I29" s="6">
        <f>$L$6*100</f>
        <v>5</v>
      </c>
      <c r="J29" s="1"/>
    </row>
    <row r="30" spans="1:13" x14ac:dyDescent="0.25">
      <c r="A30" s="6">
        <v>-0.72</v>
      </c>
      <c r="B30" s="6">
        <f>$L$12*(1+$L$17-$L$10*SIGN(A30)*(EXP($L$11*ABS(A30))-1))</f>
        <v>61.338339207456187</v>
      </c>
      <c r="C30" s="6">
        <f t="shared" si="1"/>
        <v>-3.1689054748227337</v>
      </c>
      <c r="D30" s="6">
        <f>$L$12*(1+$L$17+IF(ABS(A30)&lt;$L$18,-$L$10*SIGN(A30)*(EXP($L$11*ABS(A30))-1),-SIGN(A30)*($L$10*(EXP($L$11*$L$18)-1)+($L$14*(ABS(A30)-$L$18)))))</f>
        <v>61.337539152240474</v>
      </c>
      <c r="E30" s="6">
        <f t="shared" si="0"/>
        <v>-3.0000000000008216</v>
      </c>
      <c r="F30" s="6">
        <f>ABS(100*E30/$L$12)</f>
        <v>5.0000000000013687</v>
      </c>
      <c r="G30" s="6">
        <f>-$L$12*$L$10*$L$11*EXP($L$11*ABS(A30))</f>
        <v>-3.1216095570468441</v>
      </c>
      <c r="H30" s="6">
        <f>$L$12*(1 - ((A30-$L$13)*$L$6))</f>
        <v>63.66</v>
      </c>
      <c r="I30" s="6">
        <f>$L$6*100</f>
        <v>5</v>
      </c>
      <c r="J30" s="1"/>
    </row>
    <row r="31" spans="1:13" x14ac:dyDescent="0.25">
      <c r="A31" s="6">
        <v>-0.71</v>
      </c>
      <c r="B31" s="6">
        <f>$L$12*(1+$L$17-$L$10*SIGN(A31)*(EXP($L$11*ABS(A31))-1))</f>
        <v>61.307586705813378</v>
      </c>
      <c r="C31" s="6">
        <f t="shared" si="1"/>
        <v>-3.0752501642808712</v>
      </c>
      <c r="D31" s="6">
        <f>$L$12*(1+$L$17+IF(ABS(A31)&lt;$L$18,-$L$10*SIGN(A31)*(EXP($L$11*ABS(A31))-1),-SIGN(A31)*($L$10*(EXP($L$11*$L$18)-1)+($L$14*(ABS(A31)-$L$18)))))</f>
        <v>61.307539152240473</v>
      </c>
      <c r="E31" s="6">
        <f t="shared" si="0"/>
        <v>-3.000000000000111</v>
      </c>
      <c r="F31" s="6">
        <f>ABS(100*E31/$L$12)</f>
        <v>5.0000000000001847</v>
      </c>
      <c r="G31" s="6">
        <f>-$L$12*$L$10*$L$11*EXP($L$11*ABS(A31))</f>
        <v>-3.0293520521184463</v>
      </c>
      <c r="H31" s="6">
        <f>$L$12*(1 - ((A31-$L$13)*$L$6))</f>
        <v>63.63</v>
      </c>
      <c r="I31" s="6">
        <f>$L$6*100</f>
        <v>5</v>
      </c>
      <c r="J31" s="1"/>
    </row>
    <row r="32" spans="1:13" x14ac:dyDescent="0.25">
      <c r="A32" s="6">
        <v>-0.7</v>
      </c>
      <c r="B32" s="6">
        <f>$L$12*(1+$L$17-$L$10*SIGN(A32)*(EXP($L$11*ABS(A32))-1))</f>
        <v>61.277743077948692</v>
      </c>
      <c r="C32" s="6">
        <f t="shared" si="1"/>
        <v>-2.9843627864686058</v>
      </c>
      <c r="D32" s="6">
        <f>$L$12*(1+$L$17+IF(ABS(A32)&lt;$L$18,-$L$10*SIGN(A32)*(EXP($L$11*ABS(A32))-1),-SIGN(A32)*($L$10*(EXP($L$11*$L$18)-1)+($L$14*(ABS(A32)-$L$18)))))</f>
        <v>61.277743077948692</v>
      </c>
      <c r="E32" s="6">
        <f t="shared" si="0"/>
        <v>-2.9796074291780856</v>
      </c>
      <c r="F32" s="6">
        <f>ABS(100*E32/$L$12)</f>
        <v>4.9660123819634761</v>
      </c>
      <c r="G32" s="6">
        <f>-$L$12*$L$10*$L$11*EXP($L$11*ABS(A32))</f>
        <v>-2.9398211685243525</v>
      </c>
      <c r="H32" s="6">
        <f>$L$12*(1 - ((A32-$L$13)*$L$6))</f>
        <v>63.6</v>
      </c>
      <c r="I32" s="6">
        <f>$L$6*100</f>
        <v>5</v>
      </c>
      <c r="J32" s="1"/>
    </row>
    <row r="33" spans="1:10" x14ac:dyDescent="0.25">
      <c r="A33" s="6">
        <v>-0.69</v>
      </c>
      <c r="B33" s="6">
        <f>$L$12*(1+$L$17-$L$10*SIGN(A33)*(EXP($L$11*ABS(A33))-1))</f>
        <v>61.248781462582507</v>
      </c>
      <c r="C33" s="6">
        <f t="shared" si="1"/>
        <v>-2.8961615366185329</v>
      </c>
      <c r="D33" s="6">
        <f>$L$12*(1+$L$17+IF(ABS(A33)&lt;$L$18,-$L$10*SIGN(A33)*(EXP($L$11*ABS(A33))-1),-SIGN(A33)*($L$10*(EXP($L$11*$L$18)-1)+($L$14*(ABS(A33)-$L$18)))))</f>
        <v>61.248781462582507</v>
      </c>
      <c r="E33" s="6">
        <f t="shared" si="0"/>
        <v>-2.8961615366185329</v>
      </c>
      <c r="F33" s="6">
        <f>ABS(100*E33/$L$12)</f>
        <v>4.8269358943642215</v>
      </c>
      <c r="G33" s="6">
        <f>-$L$12*$L$10*$L$11*EXP($L$11*ABS(A33))</f>
        <v>-2.8529363224258151</v>
      </c>
      <c r="H33" s="6">
        <f>$L$12*(1 - ((A33-$L$13)*$L$6))</f>
        <v>63.569999999999993</v>
      </c>
      <c r="I33" s="6">
        <f>$L$6*100</f>
        <v>5</v>
      </c>
      <c r="J33" s="1"/>
    </row>
    <row r="34" spans="1:10" x14ac:dyDescent="0.25">
      <c r="A34" s="6">
        <v>-0.68</v>
      </c>
      <c r="B34" s="6">
        <f>$L$12*(1+$L$17-$L$10*SIGN(A34)*(EXP($L$11*ABS(A34))-1))</f>
        <v>61.220675792306047</v>
      </c>
      <c r="C34" s="6">
        <f t="shared" si="1"/>
        <v>-2.8105670276460448</v>
      </c>
      <c r="D34" s="6">
        <f>$L$12*(1+$L$17+IF(ABS(A34)&lt;$L$18,-$L$10*SIGN(A34)*(EXP($L$11*ABS(A34))-1),-SIGN(A34)*($L$10*(EXP($L$11*$L$18)-1)+($L$14*(ABS(A34)-$L$18)))))</f>
        <v>61.220675792306047</v>
      </c>
      <c r="E34" s="6">
        <f t="shared" si="0"/>
        <v>-2.8105670276460448</v>
      </c>
      <c r="F34" s="6">
        <f>ABS(100*E34/$L$12)</f>
        <v>4.6842783794100749</v>
      </c>
      <c r="G34" s="6">
        <f>-$L$12*$L$10*$L$11*EXP($L$11*ABS(A34))</f>
        <v>-2.768619311596439</v>
      </c>
      <c r="H34" s="6">
        <f>$L$12*(1 - ((A34-$L$13)*$L$6))</f>
        <v>63.54</v>
      </c>
      <c r="I34" s="6">
        <f>$L$6*100</f>
        <v>5</v>
      </c>
      <c r="J34" s="1"/>
    </row>
    <row r="35" spans="1:10" x14ac:dyDescent="0.25">
      <c r="A35" s="6">
        <v>-0.67</v>
      </c>
      <c r="B35" s="6">
        <f>$L$12*(1+$L$17-$L$10*SIGN(A35)*(EXP($L$11*ABS(A35))-1))</f>
        <v>61.19340077011887</v>
      </c>
      <c r="C35" s="6">
        <f t="shared" si="1"/>
        <v>-2.7275022187176012</v>
      </c>
      <c r="D35" s="6">
        <f>$L$12*(1+$L$17+IF(ABS(A35)&lt;$L$18,-$L$10*SIGN(A35)*(EXP($L$11*ABS(A35))-1),-SIGN(A35)*($L$10*(EXP($L$11*$L$18)-1)+($L$14*(ABS(A35)-$L$18)))))</f>
        <v>61.19340077011887</v>
      </c>
      <c r="E35" s="6">
        <f t="shared" ref="E35:E66" si="2">(D35-D34)/(A35-A34)</f>
        <v>-2.7275022187176012</v>
      </c>
      <c r="F35" s="6">
        <f>ABS(100*E35/$L$12)</f>
        <v>4.5458370311960019</v>
      </c>
      <c r="G35" s="6">
        <f>-$L$12*$L$10*$L$11*EXP($L$11*ABS(A35))</f>
        <v>-2.6867942450349105</v>
      </c>
      <c r="H35" s="6">
        <f>$L$12*(1 - ((A35-$L$13)*$L$6))</f>
        <v>63.51</v>
      </c>
      <c r="I35" s="6">
        <f>$L$6*100</f>
        <v>5</v>
      </c>
      <c r="J35" s="1"/>
    </row>
    <row r="36" spans="1:10" x14ac:dyDescent="0.25">
      <c r="A36" s="6">
        <v>-0.66</v>
      </c>
      <c r="B36" s="6">
        <f>$L$12*(1+$L$17-$L$10*SIGN(A36)*(EXP($L$11*ABS(A36))-1))</f>
        <v>61.166931846659892</v>
      </c>
      <c r="C36" s="6">
        <f t="shared" si="1"/>
        <v>-2.6468923458978089</v>
      </c>
      <c r="D36" s="6">
        <f>$L$12*(1+$L$17+IF(ABS(A36)&lt;$L$18,-$L$10*SIGN(A36)*(EXP($L$11*ABS(A36))-1),-SIGN(A36)*($L$10*(EXP($L$11*$L$18)-1)+($L$14*(ABS(A36)-$L$18)))))</f>
        <v>61.166931846659892</v>
      </c>
      <c r="E36" s="6">
        <f t="shared" si="2"/>
        <v>-2.6468923458978089</v>
      </c>
      <c r="F36" s="6">
        <f>ABS(100*E36/$L$12)</f>
        <v>4.4114872431630143</v>
      </c>
      <c r="G36" s="6">
        <f>-$L$12*$L$10*$L$11*EXP($L$11*ABS(A36))</f>
        <v>-2.6073874746579642</v>
      </c>
      <c r="H36" s="6">
        <f>$L$12*(1 - ((A36-$L$13)*$L$6))</f>
        <v>63.480000000000004</v>
      </c>
      <c r="I36" s="6">
        <f>$L$6*100</f>
        <v>5</v>
      </c>
      <c r="J36" s="1"/>
    </row>
    <row r="37" spans="1:10" x14ac:dyDescent="0.25">
      <c r="A37" s="6">
        <v>-0.65</v>
      </c>
      <c r="B37" s="6">
        <f>$L$12*(1+$L$17-$L$10*SIGN(A37)*(EXP($L$11*ABS(A37))-1))</f>
        <v>61.141245198111285</v>
      </c>
      <c r="C37" s="6">
        <f t="shared" si="1"/>
        <v>-2.5686648548607116</v>
      </c>
      <c r="D37" s="6">
        <f>$L$12*(1+$L$17+IF(ABS(A37)&lt;$L$18,-$L$10*SIGN(A37)*(EXP($L$11*ABS(A37))-1),-SIGN(A37)*($L$10*(EXP($L$11*$L$18)-1)+($L$14*(ABS(A37)-$L$18)))))</f>
        <v>61.141245198111285</v>
      </c>
      <c r="E37" s="6">
        <f t="shared" si="2"/>
        <v>-2.5686648548607116</v>
      </c>
      <c r="F37" s="6">
        <f>ABS(100*E37/$L$12)</f>
        <v>4.2811080914345192</v>
      </c>
      <c r="G37" s="6">
        <f>-$L$12*$L$10*$L$11*EXP($L$11*ABS(A37))</f>
        <v>-2.5303275290121459</v>
      </c>
      <c r="H37" s="6">
        <f>$L$12*(1 - ((A37-$L$13)*$L$6))</f>
        <v>63.45</v>
      </c>
      <c r="I37" s="6">
        <f>$L$6*100</f>
        <v>5</v>
      </c>
      <c r="J37" s="1"/>
    </row>
    <row r="38" spans="1:10" x14ac:dyDescent="0.25">
      <c r="A38" s="6">
        <v>-0.64</v>
      </c>
      <c r="B38" s="6">
        <f>$L$12*(1+$L$17-$L$10*SIGN(A38)*(EXP($L$11*ABS(A38))-1))</f>
        <v>61.11631770475546</v>
      </c>
      <c r="C38" s="6">
        <f t="shared" si="1"/>
        <v>-2.4927493355825425</v>
      </c>
      <c r="D38" s="6">
        <f>$L$12*(1+$L$17+IF(ABS(A38)&lt;$L$18,-$L$10*SIGN(A38)*(EXP($L$11*ABS(A38))-1),-SIGN(A38)*($L$10*(EXP($L$11*$L$18)-1)+($L$14*(ABS(A38)-$L$18)))))</f>
        <v>61.11631770475546</v>
      </c>
      <c r="E38" s="6">
        <f t="shared" si="2"/>
        <v>-2.4927493355825425</v>
      </c>
      <c r="F38" s="6">
        <f>ABS(100*E38/$L$12)</f>
        <v>4.1545822259709038</v>
      </c>
      <c r="G38" s="6">
        <f>-$L$12*$L$10*$L$11*EXP($L$11*ABS(A38))</f>
        <v>-2.4555450489446695</v>
      </c>
      <c r="H38" s="6">
        <f>$L$12*(1 - ((A38-$L$13)*$L$6))</f>
        <v>63.419999999999995</v>
      </c>
      <c r="I38" s="6">
        <f>$L$6*100</f>
        <v>5</v>
      </c>
      <c r="J38" s="1"/>
    </row>
    <row r="39" spans="1:10" x14ac:dyDescent="0.25">
      <c r="A39" s="6">
        <v>-0.63</v>
      </c>
      <c r="B39" s="6">
        <f>$L$12*(1+$L$17-$L$10*SIGN(A39)*(EXP($L$11*ABS(A39))-1))</f>
        <v>61.09212693016574</v>
      </c>
      <c r="C39" s="6">
        <f t="shared" si="1"/>
        <v>-2.4190774589719388</v>
      </c>
      <c r="D39" s="6">
        <f>$L$12*(1+$L$17+IF(ABS(A39)&lt;$L$18,-$L$10*SIGN(A39)*(EXP($L$11*ABS(A39))-1),-SIGN(A39)*($L$10*(EXP($L$11*$L$18)-1)+($L$14*(ABS(A39)-$L$18)))))</f>
        <v>61.09212693016574</v>
      </c>
      <c r="E39" s="6">
        <f t="shared" si="2"/>
        <v>-2.4190774589719388</v>
      </c>
      <c r="F39" s="6">
        <f>ABS(100*E39/$L$12)</f>
        <v>4.0317957649532312</v>
      </c>
      <c r="G39" s="6">
        <f>-$L$12*$L$10*$L$11*EXP($L$11*ABS(A39))</f>
        <v>-2.3829727251755082</v>
      </c>
      <c r="H39" s="6">
        <f>$L$12*(1 - ((A39-$L$13)*$L$6))</f>
        <v>63.39</v>
      </c>
      <c r="I39" s="6">
        <f>$L$6*100</f>
        <v>5</v>
      </c>
      <c r="J39" s="1"/>
    </row>
    <row r="40" spans="1:10" x14ac:dyDescent="0.25">
      <c r="A40" s="6">
        <v>-0.62</v>
      </c>
      <c r="B40" s="6">
        <f>$L$12*(1+$L$17-$L$10*SIGN(A40)*(EXP($L$11*ABS(A40))-1))</f>
        <v>61.068651101012065</v>
      </c>
      <c r="C40" s="6">
        <f t="shared" si="1"/>
        <v>-2.3475829153674943</v>
      </c>
      <c r="D40" s="6">
        <f>$L$12*(1+$L$17+IF(ABS(A40)&lt;$L$18,-$L$10*SIGN(A40)*(EXP($L$11*ABS(A40))-1),-SIGN(A40)*($L$10*(EXP($L$11*$L$18)-1)+($L$14*(ABS(A40)-$L$18)))))</f>
        <v>61.068651101012065</v>
      </c>
      <c r="E40" s="6">
        <f t="shared" si="2"/>
        <v>-2.3475829153674943</v>
      </c>
      <c r="F40" s="6">
        <f>ABS(100*E40/$L$12)</f>
        <v>3.9126381922791569</v>
      </c>
      <c r="G40" s="6">
        <f>-$L$12*$L$10*$L$11*EXP($L$11*ABS(A40))</f>
        <v>-2.3125452377144877</v>
      </c>
      <c r="H40" s="6">
        <f>$L$12*(1 - ((A40-$L$13)*$L$6))</f>
        <v>63.36</v>
      </c>
      <c r="I40" s="6">
        <f>$L$6*100</f>
        <v>5</v>
      </c>
      <c r="J40" s="1"/>
    </row>
    <row r="41" spans="1:10" x14ac:dyDescent="0.25">
      <c r="A41" s="6">
        <v>-0.61</v>
      </c>
      <c r="B41" s="6">
        <f>$L$12*(1+$L$17-$L$10*SIGN(A41)*(EXP($L$11*ABS(A41))-1))</f>
        <v>61.045869087463544</v>
      </c>
      <c r="C41" s="6">
        <f t="shared" si="1"/>
        <v>-2.2782013548521696</v>
      </c>
      <c r="D41" s="6">
        <f>$L$12*(1+$L$17+IF(ABS(A41)&lt;$L$18,-$L$10*SIGN(A41)*(EXP($L$11*ABS(A41))-1),-SIGN(A41)*($L$10*(EXP($L$11*$L$18)-1)+($L$14*(ABS(A41)-$L$18)))))</f>
        <v>61.045869087463544</v>
      </c>
      <c r="E41" s="6">
        <f t="shared" si="2"/>
        <v>-2.2782013548521696</v>
      </c>
      <c r="F41" s="6">
        <f>ABS(100*E41/$L$12)</f>
        <v>3.7970022580869491</v>
      </c>
      <c r="G41" s="6">
        <f>-$L$12*$L$10*$L$11*EXP($L$11*ABS(A41))</f>
        <v>-2.2441991970688981</v>
      </c>
      <c r="H41" s="6">
        <f>$L$12*(1 - ((A41-$L$13)*$L$6))</f>
        <v>63.329999999999991</v>
      </c>
      <c r="I41" s="6">
        <f>$L$6*100</f>
        <v>5</v>
      </c>
      <c r="J41" s="1"/>
    </row>
    <row r="42" spans="1:10" x14ac:dyDescent="0.25">
      <c r="A42" s="6">
        <v>-0.6</v>
      </c>
      <c r="B42" s="6">
        <f>$L$12*(1+$L$17-$L$10*SIGN(A42)*(EXP($L$11*ABS(A42))-1))</f>
        <v>61.023760384170124</v>
      </c>
      <c r="C42" s="6">
        <f t="shared" si="1"/>
        <v>-2.2108703293419278</v>
      </c>
      <c r="D42" s="6">
        <f>$L$12*(1+$L$17+IF(ABS(A42)&lt;$L$18,-$L$10*SIGN(A42)*(EXP($L$11*ABS(A42))-1),-SIGN(A42)*($L$10*(EXP($L$11*$L$18)-1)+($L$14*(ABS(A42)-$L$18)))))</f>
        <v>61.023760384170124</v>
      </c>
      <c r="E42" s="6">
        <f t="shared" si="2"/>
        <v>-2.2108703293419278</v>
      </c>
      <c r="F42" s="6">
        <f>ABS(100*E42/$L$12)</f>
        <v>3.6847838822365464</v>
      </c>
      <c r="G42" s="6">
        <f>-$L$12*$L$10*$L$11*EXP($L$11*ABS(A42))</f>
        <v>-2.1778730871886602</v>
      </c>
      <c r="H42" s="6">
        <f>$L$12*(1 - ((A42-$L$13)*$L$6))</f>
        <v>63.3</v>
      </c>
      <c r="I42" s="6">
        <f>$L$6*100</f>
        <v>5</v>
      </c>
      <c r="J42" s="1"/>
    </row>
    <row r="43" spans="1:10" x14ac:dyDescent="0.25">
      <c r="A43" s="6">
        <v>-0.59</v>
      </c>
      <c r="B43" s="6">
        <f>$L$12*(1+$L$17-$L$10*SIGN(A43)*(EXP($L$11*ABS(A43))-1))</f>
        <v>61.002305091806484</v>
      </c>
      <c r="C43" s="6">
        <f t="shared" si="1"/>
        <v>-2.1455292363640392</v>
      </c>
      <c r="D43" s="6">
        <f>$L$12*(1+$L$17+IF(ABS(A43)&lt;$L$18,-$L$10*SIGN(A43)*(EXP($L$11*ABS(A43))-1),-SIGN(A43)*($L$10*(EXP($L$11*$L$18)-1)+($L$14*(ABS(A43)-$L$18)))))</f>
        <v>61.002305091806484</v>
      </c>
      <c r="E43" s="6">
        <f t="shared" si="2"/>
        <v>-2.1455292363640392</v>
      </c>
      <c r="F43" s="6">
        <f>ABS(100*E43/$L$12)</f>
        <v>3.5758820606067321</v>
      </c>
      <c r="G43" s="6">
        <f>-$L$12*$L$10*$L$11*EXP($L$11*ABS(A43))</f>
        <v>-2.1135072100977363</v>
      </c>
      <c r="H43" s="6">
        <f>$L$12*(1 - ((A43-$L$13)*$L$6))</f>
        <v>63.269999999999996</v>
      </c>
      <c r="I43" s="6">
        <f>$L$6*100</f>
        <v>5</v>
      </c>
      <c r="J43" s="1"/>
    </row>
    <row r="44" spans="1:10" x14ac:dyDescent="0.25">
      <c r="A44" s="6">
        <v>-0.57999999999999996</v>
      </c>
      <c r="B44" s="6">
        <f>$L$12*(1+$L$17-$L$10*SIGN(A44)*(EXP($L$11*ABS(A44))-1))</f>
        <v>60.981483899161212</v>
      </c>
      <c r="C44" s="6">
        <f t="shared" si="1"/>
        <v>-2.0821192645271918</v>
      </c>
      <c r="D44" s="6">
        <f>$L$12*(1+$L$17+IF(ABS(A44)&lt;$L$18,-$L$10*SIGN(A44)*(EXP($L$11*ABS(A44))-1),-SIGN(A44)*($L$10*(EXP($L$11*$L$18)-1)+($L$14*(ABS(A44)-$L$18)))))</f>
        <v>60.981483899161212</v>
      </c>
      <c r="E44" s="6">
        <f t="shared" si="2"/>
        <v>-2.0821192645271918</v>
      </c>
      <c r="F44" s="6">
        <f>ABS(100*E44/$L$12)</f>
        <v>3.4701987742119864</v>
      </c>
      <c r="G44" s="6">
        <f>-$L$12*$L$10*$L$11*EXP($L$11*ABS(A44))</f>
        <v>-2.0510436321619161</v>
      </c>
      <c r="H44" s="6">
        <f>$L$12*(1 - ((A44-$L$13)*$L$6))</f>
        <v>63.24</v>
      </c>
      <c r="I44" s="6">
        <f>$L$6*100</f>
        <v>5</v>
      </c>
      <c r="J44" s="1"/>
    </row>
    <row r="45" spans="1:10" x14ac:dyDescent="0.25">
      <c r="A45" s="6">
        <v>-0.56999999999999995</v>
      </c>
      <c r="B45" s="6">
        <f>$L$12*(1+$L$17-$L$10*SIGN(A45)*(EXP($L$11*ABS(A45))-1))</f>
        <v>60.961278065755458</v>
      </c>
      <c r="C45" s="6">
        <f t="shared" si="1"/>
        <v>-2.0205833405753975</v>
      </c>
      <c r="D45" s="6">
        <f>$L$12*(1+$L$17+IF(ABS(A45)&lt;$L$18,-$L$10*SIGN(A45)*(EXP($L$11*ABS(A45))-1),-SIGN(A45)*($L$10*(EXP($L$11*$L$18)-1)+($L$14*(ABS(A45)-$L$18)))))</f>
        <v>60.961278065755458</v>
      </c>
      <c r="E45" s="6">
        <f t="shared" si="2"/>
        <v>-2.0205833405753975</v>
      </c>
      <c r="F45" s="6">
        <f>ABS(100*E45/$L$12)</f>
        <v>3.3676389009589958</v>
      </c>
      <c r="G45" s="6">
        <f>-$L$12*$L$10*$L$11*EXP($L$11*ABS(A45))</f>
        <v>-1.9904261319446415</v>
      </c>
      <c r="H45" s="6">
        <f>$L$12*(1 - ((A45-$L$13)*$L$6))</f>
        <v>63.210000000000008</v>
      </c>
      <c r="I45" s="6">
        <f>$L$6*100</f>
        <v>5</v>
      </c>
      <c r="J45" s="1"/>
    </row>
    <row r="46" spans="1:10" x14ac:dyDescent="0.25">
      <c r="A46" s="6">
        <v>-0.56000000000000005</v>
      </c>
      <c r="B46" s="6">
        <f>$L$12*(1+$L$17-$L$10*SIGN(A46)*(EXP($L$11*ABS(A46))-1))</f>
        <v>60.941669404975208</v>
      </c>
      <c r="C46" s="6">
        <f t="shared" si="1"/>
        <v>-1.960866078025012</v>
      </c>
      <c r="D46" s="6">
        <f>$L$12*(1+$L$17+IF(ABS(A46)&lt;$L$18,-$L$10*SIGN(A46)*(EXP($L$11*ABS(A46))-1),-SIGN(A46)*($L$10*(EXP($L$11*$L$18)-1)+($L$14*(ABS(A46)-$L$18)))))</f>
        <v>60.941669404975208</v>
      </c>
      <c r="E46" s="6">
        <f t="shared" si="2"/>
        <v>-1.960866078025012</v>
      </c>
      <c r="F46" s="6">
        <f>ABS(100*E46/$L$12)</f>
        <v>3.2681101300416864</v>
      </c>
      <c r="G46" s="6">
        <f>-$L$12*$L$10*$L$11*EXP($L$11*ABS(A46))</f>
        <v>-1.931600149603911</v>
      </c>
      <c r="H46" s="6">
        <f>$L$12*(1 - ((A46-$L$13)*$L$6))</f>
        <v>63.179999999999993</v>
      </c>
      <c r="I46" s="6">
        <f>$L$6*100</f>
        <v>5</v>
      </c>
      <c r="J46" s="1"/>
    </row>
    <row r="47" spans="1:10" x14ac:dyDescent="0.25">
      <c r="A47" s="6">
        <v>-0.55000000000000004</v>
      </c>
      <c r="B47" s="6">
        <f>$L$12*(1+$L$17-$L$10*SIGN(A47)*(EXP($L$11*ABS(A47))-1))</f>
        <v>60.922640267702157</v>
      </c>
      <c r="C47" s="6">
        <f t="shared" si="1"/>
        <v>-1.9029137273051315</v>
      </c>
      <c r="D47" s="6">
        <f>$L$12*(1+$L$17+IF(ABS(A47)&lt;$L$18,-$L$10*SIGN(A47)*(EXP($L$11*ABS(A47))-1),-SIGN(A47)*($L$10*(EXP($L$11*$L$18)-1)+($L$14*(ABS(A47)-$L$18)))))</f>
        <v>60.922640267702157</v>
      </c>
      <c r="E47" s="6">
        <f t="shared" si="2"/>
        <v>-1.9029137273051315</v>
      </c>
      <c r="F47" s="6">
        <f>ABS(100*E47/$L$12)</f>
        <v>3.1715228788418859</v>
      </c>
      <c r="G47" s="6">
        <f>-$L$12*$L$10*$L$11*EXP($L$11*ABS(A47))</f>
        <v>-1.8745127377847457</v>
      </c>
      <c r="H47" s="6">
        <f>$L$12*(1 - ((A47-$L$13)*$L$6))</f>
        <v>63.15</v>
      </c>
      <c r="I47" s="6">
        <f>$L$6*100</f>
        <v>5</v>
      </c>
      <c r="J47" s="1"/>
    </row>
    <row r="48" spans="1:10" x14ac:dyDescent="0.25">
      <c r="A48" s="6">
        <v>-0.54</v>
      </c>
      <c r="B48" s="6">
        <f>$L$12*(1+$L$17-$L$10*SIGN(A48)*(EXP($L$11*ABS(A48))-1))</f>
        <v>60.904173526428231</v>
      </c>
      <c r="C48" s="6">
        <f t="shared" si="1"/>
        <v>-1.8466741273925875</v>
      </c>
      <c r="D48" s="6">
        <f>$L$12*(1+$L$17+IF(ABS(A48)&lt;$L$18,-$L$10*SIGN(A48)*(EXP($L$11*ABS(A48))-1),-SIGN(A48)*($L$10*(EXP($L$11*$L$18)-1)+($L$14*(ABS(A48)-$L$18)))))</f>
        <v>60.904173526428231</v>
      </c>
      <c r="E48" s="6">
        <f t="shared" si="2"/>
        <v>-1.8466741273925875</v>
      </c>
      <c r="F48" s="6">
        <f>ABS(100*E48/$L$12)</f>
        <v>3.0777902123209793</v>
      </c>
      <c r="G48" s="6">
        <f>-$L$12*$L$10*$L$11*EXP($L$11*ABS(A48))</f>
        <v>-1.8191125139629922</v>
      </c>
      <c r="H48" s="6">
        <f>$L$12*(1 - ((A48-$L$13)*$L$6))</f>
        <v>63.120000000000005</v>
      </c>
      <c r="I48" s="6">
        <f>$L$6*100</f>
        <v>5</v>
      </c>
      <c r="J48" s="1"/>
    </row>
    <row r="49" spans="1:10" x14ac:dyDescent="0.25">
      <c r="A49" s="6">
        <v>-0.53</v>
      </c>
      <c r="B49" s="6">
        <f>$L$12*(1+$L$17-$L$10*SIGN(A49)*(EXP($L$11*ABS(A49))-1))</f>
        <v>60.886252559839768</v>
      </c>
      <c r="C49" s="6">
        <f t="shared" si="1"/>
        <v>-1.7920966588462746</v>
      </c>
      <c r="D49" s="6">
        <f>$L$12*(1+$L$17+IF(ABS(A49)&lt;$L$18,-$L$10*SIGN(A49)*(EXP($L$11*ABS(A49))-1),-SIGN(A49)*($L$10*(EXP($L$11*$L$18)-1)+($L$14*(ABS(A49)-$L$18)))))</f>
        <v>60.886252559839768</v>
      </c>
      <c r="E49" s="6">
        <f t="shared" si="2"/>
        <v>-1.7920966588462746</v>
      </c>
      <c r="F49" s="6">
        <f>ABS(100*E49/$L$12)</f>
        <v>2.9868277647437913</v>
      </c>
      <c r="G49" s="6">
        <f>-$L$12*$L$10*$L$11*EXP($L$11*ABS(A49))</f>
        <v>-1.7653496141975842</v>
      </c>
      <c r="H49" s="6">
        <f>$L$12*(1 - ((A49-$L$13)*$L$6))</f>
        <v>63.09</v>
      </c>
      <c r="I49" s="6">
        <f>$L$6*100</f>
        <v>5</v>
      </c>
      <c r="J49" s="1"/>
    </row>
    <row r="50" spans="1:10" x14ac:dyDescent="0.25">
      <c r="A50" s="6">
        <v>-0.52</v>
      </c>
      <c r="B50" s="6">
        <f>$L$12*(1+$L$17-$L$10*SIGN(A50)*(EXP($L$11*ABS(A50))-1))</f>
        <v>60.868861237857111</v>
      </c>
      <c r="C50" s="6">
        <f t="shared" si="1"/>
        <v>-1.7391321982657344</v>
      </c>
      <c r="D50" s="6">
        <f>$L$12*(1+$L$17+IF(ABS(A50)&lt;$L$18,-$L$10*SIGN(A50)*(EXP($L$11*ABS(A50))-1),-SIGN(A50)*($L$10*(EXP($L$11*$L$18)-1)+($L$14*(ABS(A50)-$L$18)))))</f>
        <v>60.868861237857111</v>
      </c>
      <c r="E50" s="6">
        <f t="shared" si="2"/>
        <v>-1.7391321982657344</v>
      </c>
      <c r="F50" s="6">
        <f>ABS(100*E50/$L$12)</f>
        <v>2.8985536637762244</v>
      </c>
      <c r="G50" s="6">
        <f>-$L$12*$L$10*$L$11*EXP($L$11*ABS(A50))</f>
        <v>-1.7131756482496274</v>
      </c>
      <c r="H50" s="6">
        <f>$L$12*(1 - ((A50-$L$13)*$L$6))</f>
        <v>63.059999999999995</v>
      </c>
      <c r="I50" s="6">
        <f>$L$6*100</f>
        <v>5</v>
      </c>
      <c r="J50" s="1"/>
    </row>
    <row r="51" spans="1:10" x14ac:dyDescent="0.25">
      <c r="A51" s="6">
        <v>-0.51</v>
      </c>
      <c r="B51" s="6">
        <f>$L$12*(1+$L$17-$L$10*SIGN(A51)*(EXP($L$11*ABS(A51))-1))</f>
        <v>60.851983907116548</v>
      </c>
      <c r="C51" s="6">
        <f t="shared" si="1"/>
        <v>-1.6877330740562952</v>
      </c>
      <c r="D51" s="6">
        <f>$L$12*(1+$L$17+IF(ABS(A51)&lt;$L$18,-$L$10*SIGN(A51)*(EXP($L$11*ABS(A51))-1),-SIGN(A51)*($L$10*(EXP($L$11*$L$18)-1)+($L$14*(ABS(A51)-$L$18)))))</f>
        <v>60.851983907116548</v>
      </c>
      <c r="E51" s="6">
        <f t="shared" si="2"/>
        <v>-1.6877330740562952</v>
      </c>
      <c r="F51" s="6">
        <f>ABS(100*E51/$L$12)</f>
        <v>2.8128884567604922</v>
      </c>
      <c r="G51" s="6">
        <f>-$L$12*$L$10*$L$11*EXP($L$11*ABS(A51))</f>
        <v>-1.6625436560279212</v>
      </c>
      <c r="H51" s="6">
        <f>$L$12*(1 - ((A51-$L$13)*$L$6))</f>
        <v>63.03</v>
      </c>
      <c r="I51" s="6">
        <f>$L$6*100</f>
        <v>5</v>
      </c>
      <c r="J51" s="1"/>
    </row>
    <row r="52" spans="1:10" x14ac:dyDescent="0.25">
      <c r="A52" s="6">
        <v>-0.5</v>
      </c>
      <c r="B52" s="6">
        <f>$L$12*(1+$L$17-$L$10*SIGN(A52)*(EXP($L$11*ABS(A52))-1))</f>
        <v>60.835605376881141</v>
      </c>
      <c r="C52" s="6">
        <f t="shared" si="1"/>
        <v>-1.6378530235407125</v>
      </c>
      <c r="D52" s="6">
        <f>$L$12*(1+$L$17+IF(ABS(A52)&lt;$L$18,-$L$10*SIGN(A52)*(EXP($L$11*ABS(A52))-1),-SIGN(A52)*($L$10*(EXP($L$11*$L$18)-1)+($L$14*(ABS(A52)-$L$18)))))</f>
        <v>60.835605376881141</v>
      </c>
      <c r="E52" s="6">
        <f t="shared" si="2"/>
        <v>-1.6378530235407125</v>
      </c>
      <c r="F52" s="6">
        <f>ABS(100*E52/$L$12)</f>
        <v>2.7297550392345209</v>
      </c>
      <c r="G52" s="6">
        <f>-$L$12*$L$10*$L$11*EXP($L$11*ABS(A52))</f>
        <v>-1.6134080653217031</v>
      </c>
      <c r="H52" s="6">
        <f>$L$12*(1 - ((A52-$L$13)*$L$6))</f>
        <v>63</v>
      </c>
      <c r="I52" s="6">
        <f>$L$6*100</f>
        <v>5</v>
      </c>
      <c r="J52" s="1"/>
    </row>
    <row r="53" spans="1:10" x14ac:dyDescent="0.25">
      <c r="A53" s="6">
        <v>-0.49</v>
      </c>
      <c r="B53" s="6">
        <f>$L$12*(1+$L$17-$L$10*SIGN(A53)*(EXP($L$11*ABS(A53))-1))</f>
        <v>60.819710905368105</v>
      </c>
      <c r="C53" s="6">
        <f t="shared" si="1"/>
        <v>-1.589447151303601</v>
      </c>
      <c r="D53" s="6">
        <f>$L$12*(1+$L$17+IF(ABS(A53)&lt;$L$18,-$L$10*SIGN(A53)*(EXP($L$11*ABS(A53))-1),-SIGN(A53)*($L$10*(EXP($L$11*$L$18)-1)+($L$14*(ABS(A53)-$L$18)))))</f>
        <v>60.819710905368105</v>
      </c>
      <c r="E53" s="6">
        <f t="shared" si="2"/>
        <v>-1.589447151303601</v>
      </c>
      <c r="F53" s="6">
        <f>ABS(100*E53/$L$12)</f>
        <v>2.6490785855060017</v>
      </c>
      <c r="G53" s="6">
        <f>-$L$12*$L$10*$L$11*EXP($L$11*ABS(A53))</f>
        <v>-1.5657246507825868</v>
      </c>
      <c r="H53" s="6">
        <f>$L$12*(1 - ((A53-$L$13)*$L$6))</f>
        <v>62.970000000000006</v>
      </c>
      <c r="I53" s="6">
        <f>$L$6*100</f>
        <v>5</v>
      </c>
      <c r="J53" s="1"/>
    </row>
    <row r="54" spans="1:10" x14ac:dyDescent="0.25">
      <c r="A54" s="6">
        <v>-0.48</v>
      </c>
      <c r="B54" s="6">
        <f>$L$12*(1+$L$17-$L$10*SIGN(A54)*(EXP($L$11*ABS(A54))-1))</f>
        <v>60.804286186480155</v>
      </c>
      <c r="C54" s="6">
        <f t="shared" si="1"/>
        <v>-1.5424718887949482</v>
      </c>
      <c r="D54" s="6">
        <f>$L$12*(1+$L$17+IF(ABS(A54)&lt;$L$18,-$L$10*SIGN(A54)*(EXP($L$11*ABS(A54))-1),-SIGN(A54)*($L$10*(EXP($L$11*$L$18)-1)+($L$14*(ABS(A54)-$L$18)))))</f>
        <v>60.804286186480155</v>
      </c>
      <c r="E54" s="6">
        <f t="shared" si="2"/>
        <v>-1.5424718887949482</v>
      </c>
      <c r="F54" s="6">
        <f>ABS(100*E54/$L$12)</f>
        <v>2.5707864813249137</v>
      </c>
      <c r="G54" s="6">
        <f>-$L$12*$L$10*$L$11*EXP($L$11*ABS(A54))</f>
        <v>-1.5194504941187588</v>
      </c>
      <c r="H54" s="6">
        <f>$L$12*(1 - ((A54-$L$13)*$L$6))</f>
        <v>62.94</v>
      </c>
      <c r="I54" s="6">
        <f>$L$6*100</f>
        <v>5</v>
      </c>
      <c r="J54" s="1"/>
    </row>
    <row r="55" spans="1:10" x14ac:dyDescent="0.25">
      <c r="A55" s="6">
        <v>-0.47</v>
      </c>
      <c r="B55" s="6">
        <f>$L$12*(1+$L$17-$L$10*SIGN(A55)*(EXP($L$11*ABS(A55))-1))</f>
        <v>60.789317336929109</v>
      </c>
      <c r="C55" s="6">
        <f t="shared" si="1"/>
        <v>-1.4968849551046035</v>
      </c>
      <c r="D55" s="6">
        <f>$L$12*(1+$L$17+IF(ABS(A55)&lt;$L$18,-$L$10*SIGN(A55)*(EXP($L$11*ABS(A55))-1),-SIGN(A55)*($L$10*(EXP($L$11*$L$18)-1)+($L$14*(ABS(A55)-$L$18)))))</f>
        <v>60.789317336929109</v>
      </c>
      <c r="E55" s="6">
        <f t="shared" si="2"/>
        <v>-1.4968849551046035</v>
      </c>
      <c r="F55" s="6">
        <f>ABS(100*E55/$L$12)</f>
        <v>2.4948082585076725</v>
      </c>
      <c r="G55" s="6">
        <f>-$L$12*$L$10*$L$11*EXP($L$11*ABS(A55))</f>
        <v>-1.4745439454656233</v>
      </c>
      <c r="H55" s="6">
        <f>$L$12*(1 - ((A55-$L$13)*$L$6))</f>
        <v>62.91</v>
      </c>
      <c r="I55" s="6">
        <f>$L$6*100</f>
        <v>5</v>
      </c>
      <c r="J55" s="1"/>
    </row>
    <row r="56" spans="1:10" x14ac:dyDescent="0.25">
      <c r="A56" s="6">
        <v>-0.46</v>
      </c>
      <c r="B56" s="6">
        <f>$L$12*(1+$L$17-$L$10*SIGN(A56)*(EXP($L$11*ABS(A56))-1))</f>
        <v>60.774790883739932</v>
      </c>
      <c r="C56" s="6">
        <f t="shared" si="1"/>
        <v>-1.452645318917696</v>
      </c>
      <c r="D56" s="6">
        <f>$L$12*(1+$L$17+IF(ABS(A56)&lt;$L$18,-$L$10*SIGN(A56)*(EXP($L$11*ABS(A56))-1),-SIGN(A56)*($L$10*(EXP($L$11*$L$18)-1)+($L$14*(ABS(A56)-$L$18)))))</f>
        <v>60.774790883739932</v>
      </c>
      <c r="E56" s="6">
        <f t="shared" si="2"/>
        <v>-1.452645318917696</v>
      </c>
      <c r="F56" s="6">
        <f>ABS(100*E56/$L$12)</f>
        <v>2.4210755315294934</v>
      </c>
      <c r="G56" s="6">
        <f>-$L$12*$L$10*$L$11*EXP($L$11*ABS(A56))</f>
        <v>-1.4309645858981095</v>
      </c>
      <c r="H56" s="6">
        <f>$L$12*(1 - ((A56-$L$13)*$L$6))</f>
        <v>62.88</v>
      </c>
      <c r="I56" s="6">
        <f>$L$6*100</f>
        <v>5</v>
      </c>
      <c r="J56" s="1"/>
    </row>
    <row r="57" spans="1:10" x14ac:dyDescent="0.25">
      <c r="A57" s="6">
        <v>-0.45</v>
      </c>
      <c r="B57" s="6">
        <f>$L$12*(1+$L$17-$L$10*SIGN(A57)*(EXP($L$11*ABS(A57))-1))</f>
        <v>60.760693752124212</v>
      </c>
      <c r="C57" s="6">
        <f t="shared" si="1"/>
        <v>-1.4097131615720557</v>
      </c>
      <c r="D57" s="6">
        <f>$L$12*(1+$L$17+IF(ABS(A57)&lt;$L$18,-$L$10*SIGN(A57)*(EXP($L$11*ABS(A57))-1),-SIGN(A57)*($L$10*(EXP($L$11*$L$18)-1)+($L$14*(ABS(A57)-$L$18)))))</f>
        <v>60.760693752124212</v>
      </c>
      <c r="E57" s="6">
        <f t="shared" si="2"/>
        <v>-1.4097131615720557</v>
      </c>
      <c r="F57" s="6">
        <f>ABS(100*E57/$L$12)</f>
        <v>2.3495219359534261</v>
      </c>
      <c r="G57" s="6">
        <f>-$L$12*$L$10*$L$11*EXP($L$11*ABS(A57))</f>
        <v>-1.3886731910509107</v>
      </c>
      <c r="H57" s="6">
        <f>$L$12*(1 - ((A57-$L$13)*$L$6))</f>
        <v>62.850000000000009</v>
      </c>
      <c r="I57" s="6">
        <f>$L$6*100</f>
        <v>5</v>
      </c>
      <c r="J57" s="1"/>
    </row>
    <row r="58" spans="1:10" x14ac:dyDescent="0.25">
      <c r="A58" s="6">
        <v>-0.44</v>
      </c>
      <c r="B58" s="6">
        <f>$L$12*(1+$L$17-$L$10*SIGN(A58)*(EXP($L$11*ABS(A58))-1))</f>
        <v>60.747013253711877</v>
      </c>
      <c r="C58" s="6">
        <f t="shared" si="1"/>
        <v>-1.3680498412334419</v>
      </c>
      <c r="D58" s="6">
        <f>$L$12*(1+$L$17+IF(ABS(A58)&lt;$L$18,-$L$10*SIGN(A58)*(EXP($L$11*ABS(A58))-1),-SIGN(A58)*($L$10*(EXP($L$11*$L$18)-1)+($L$14*(ABS(A58)-$L$18)))))</f>
        <v>60.747013253711877</v>
      </c>
      <c r="E58" s="6">
        <f t="shared" si="2"/>
        <v>-1.3680498412334419</v>
      </c>
      <c r="F58" s="6">
        <f>ABS(100*E58/$L$12)</f>
        <v>2.2800830687224032</v>
      </c>
      <c r="G58" s="6">
        <f>-$L$12*$L$10*$L$11*EXP($L$11*ABS(A58))</f>
        <v>-1.3476316958139105</v>
      </c>
      <c r="H58" s="6">
        <f>$L$12*(1 - ((A58-$L$13)*$L$6))</f>
        <v>62.819999999999993</v>
      </c>
      <c r="I58" s="6">
        <f>$L$6*100</f>
        <v>5</v>
      </c>
      <c r="J58" s="1"/>
    </row>
    <row r="59" spans="1:10" x14ac:dyDescent="0.25">
      <c r="A59" s="6">
        <v>-0.42999999999999899</v>
      </c>
      <c r="B59" s="6">
        <f>$L$12*(1+$L$17-$L$10*SIGN(A59)*(EXP($L$11*ABS(A59))-1))</f>
        <v>60.733737075130911</v>
      </c>
      <c r="C59" s="6">
        <f t="shared" si="1"/>
        <v>-1.3276178580964964</v>
      </c>
      <c r="D59" s="6">
        <f>$L$12*(1+$L$17+IF(ABS(A59)&lt;$L$18,-$L$10*SIGN(A59)*(EXP($L$11*ABS(A59))-1),-SIGN(A59)*($L$10*(EXP($L$11*$L$18)-1)+($L$14*(ABS(A59)-$L$18)))))</f>
        <v>60.733737075130911</v>
      </c>
      <c r="E59" s="6">
        <f t="shared" si="2"/>
        <v>-1.3276178580964964</v>
      </c>
      <c r="F59" s="6">
        <f>ABS(100*E59/$L$12)</f>
        <v>2.2126964301608272</v>
      </c>
      <c r="G59" s="6">
        <f>-$L$12*$L$10*$L$11*EXP($L$11*ABS(A59))</f>
        <v>-1.3078031600710072</v>
      </c>
      <c r="H59" s="6">
        <f>$L$12*(1 - ((A59-$L$13)*$L$6))</f>
        <v>62.79</v>
      </c>
      <c r="I59" s="6">
        <f>$L$6*100</f>
        <v>5</v>
      </c>
      <c r="J59" s="1"/>
    </row>
    <row r="60" spans="1:10" x14ac:dyDescent="0.25">
      <c r="A60" s="6">
        <v>-0.41999999999999899</v>
      </c>
      <c r="B60" s="6">
        <f>$L$12*(1+$L$17-$L$10*SIGN(A60)*(EXP($L$11*ABS(A60))-1))</f>
        <v>60.720853266924408</v>
      </c>
      <c r="C60" s="6">
        <f t="shared" si="1"/>
        <v>-1.2883808206503022</v>
      </c>
      <c r="D60" s="6">
        <f>$L$12*(1+$L$17+IF(ABS(A60)&lt;$L$18,-$L$10*SIGN(A60)*(EXP($L$11*ABS(A60))-1),-SIGN(A60)*($L$10*(EXP($L$11*$L$18)-1)+($L$14*(ABS(A60)-$L$18)))))</f>
        <v>60.720853266924408</v>
      </c>
      <c r="E60" s="6">
        <f t="shared" si="2"/>
        <v>-1.2883808206503022</v>
      </c>
      <c r="F60" s="6">
        <f>ABS(100*E60/$L$12)</f>
        <v>2.1473013677505035</v>
      </c>
      <c r="G60" s="6">
        <f>-$L$12*$L$10*$L$11*EXP($L$11*ABS(A60))</f>
        <v>-1.2691517354515336</v>
      </c>
      <c r="H60" s="6">
        <f>$L$12*(1 - ((A60-$L$13)*$L$6))</f>
        <v>62.760000000000005</v>
      </c>
      <c r="I60" s="6">
        <f>$L$6*100</f>
        <v>5</v>
      </c>
      <c r="J60" s="1"/>
    </row>
    <row r="61" spans="1:10" x14ac:dyDescent="0.25">
      <c r="A61" s="6">
        <v>-0.40999999999999898</v>
      </c>
      <c r="B61" s="6">
        <f>$L$12*(1+$L$17-$L$10*SIGN(A61)*(EXP($L$11*ABS(A61))-1))</f>
        <v>60.708350232795325</v>
      </c>
      <c r="C61" s="6">
        <f t="shared" si="1"/>
        <v>-1.2503034129082369</v>
      </c>
      <c r="D61" s="6">
        <f>$L$12*(1+$L$17+IF(ABS(A61)&lt;$L$18,-$L$10*SIGN(A61)*(EXP($L$11*ABS(A61))-1),-SIGN(A61)*($L$10*(EXP($L$11*$L$18)-1)+($L$14*(ABS(A61)-$L$18)))))</f>
        <v>60.708350232795325</v>
      </c>
      <c r="E61" s="6">
        <f t="shared" si="2"/>
        <v>-1.2503034129082369</v>
      </c>
      <c r="F61" s="6">
        <f>ABS(100*E61/$L$12)</f>
        <v>2.0838390215137279</v>
      </c>
      <c r="G61" s="6">
        <f>-$L$12*$L$10*$L$11*EXP($L$11*ABS(A61))</f>
        <v>-1.2316426330642785</v>
      </c>
      <c r="H61" s="6">
        <f>$L$12*(1 - ((A61-$L$13)*$L$6))</f>
        <v>62.72999999999999</v>
      </c>
      <c r="I61" s="6">
        <f>$L$6*100</f>
        <v>5</v>
      </c>
      <c r="J61" s="1"/>
    </row>
    <row r="62" spans="1:10" x14ac:dyDescent="0.25">
      <c r="A62" s="6">
        <v>-0.39999999999999902</v>
      </c>
      <c r="B62" s="6">
        <f>$L$12*(1+$L$17-$L$10*SIGN(A62)*(EXP($L$11*ABS(A62))-1))</f>
        <v>60.696216719168959</v>
      </c>
      <c r="C62" s="6">
        <f t="shared" si="1"/>
        <v>-1.2133513626366776</v>
      </c>
      <c r="D62" s="6">
        <f>$L$12*(1+$L$17+IF(ABS(A62)&lt;$L$18,-$L$10*SIGN(A62)*(EXP($L$11*ABS(A62))-1),-SIGN(A62)*($L$10*(EXP($L$11*$L$18)-1)+($L$14*(ABS(A62)-$L$18)))))</f>
        <v>60.696216719168959</v>
      </c>
      <c r="E62" s="6">
        <f t="shared" si="2"/>
        <v>-1.2133513626366776</v>
      </c>
      <c r="F62" s="6">
        <f>ABS(100*E62/$L$12)</f>
        <v>2.0222522710611295</v>
      </c>
      <c r="G62" s="6">
        <f>-$L$12*$L$10*$L$11*EXP($L$11*ABS(A62))</f>
        <v>-1.1952420921851536</v>
      </c>
      <c r="H62" s="6">
        <f>$L$12*(1 - ((A62-$L$13)*$L$6))</f>
        <v>62.699999999999996</v>
      </c>
      <c r="I62" s="6">
        <f>$L$6*100</f>
        <v>5</v>
      </c>
      <c r="J62" s="1"/>
    </row>
    <row r="63" spans="1:10" x14ac:dyDescent="0.25">
      <c r="A63" s="6">
        <v>-0.38999999999999901</v>
      </c>
      <c r="B63" s="6">
        <f>$L$12*(1+$L$17-$L$10*SIGN(A63)*(EXP($L$11*ABS(A63))-1))</f>
        <v>60.68444180506399</v>
      </c>
      <c r="C63" s="6">
        <f t="shared" si="1"/>
        <v>-1.1774914104968548</v>
      </c>
      <c r="D63" s="6">
        <f>$L$12*(1+$L$17+IF(ABS(A63)&lt;$L$18,-$L$10*SIGN(A63)*(EXP($L$11*ABS(A63))-1),-SIGN(A63)*($L$10*(EXP($L$11*$L$18)-1)+($L$14*(ABS(A63)-$L$18)))))</f>
        <v>60.68444180506399</v>
      </c>
      <c r="E63" s="6">
        <f t="shared" si="2"/>
        <v>-1.1774914104968548</v>
      </c>
      <c r="F63" s="6">
        <f>ABS(100*E63/$L$12)</f>
        <v>1.9624856841614247</v>
      </c>
      <c r="G63" s="6">
        <f>-$L$12*$L$10*$L$11*EXP($L$11*ABS(A63))</f>
        <v>-1.1599173498702564</v>
      </c>
      <c r="H63" s="6">
        <f>$L$12*(1 - ((A63-$L$13)*$L$6))</f>
        <v>62.67</v>
      </c>
      <c r="I63" s="6">
        <f>$L$6*100</f>
        <v>5</v>
      </c>
      <c r="J63" s="1"/>
    </row>
    <row r="64" spans="1:10" x14ac:dyDescent="0.25">
      <c r="A64" s="6">
        <v>-0.37999999999999901</v>
      </c>
      <c r="B64" s="6">
        <f>$L$12*(1+$L$17-$L$10*SIGN(A64)*(EXP($L$11*ABS(A64))-1))</f>
        <v>60.673014892262898</v>
      </c>
      <c r="C64" s="6">
        <f t="shared" si="1"/>
        <v>-1.1426912801091749</v>
      </c>
      <c r="D64" s="6">
        <f>$L$12*(1+$L$17+IF(ABS(A64)&lt;$L$18,-$L$10*SIGN(A64)*(EXP($L$11*ABS(A64))-1),-SIGN(A64)*($L$10*(EXP($L$11*$L$18)-1)+($L$14*(ABS(A64)-$L$18)))))</f>
        <v>60.673014892262898</v>
      </c>
      <c r="E64" s="6">
        <f t="shared" si="2"/>
        <v>-1.1426912801091749</v>
      </c>
      <c r="F64" s="6">
        <f>ABS(100*E64/$L$12)</f>
        <v>1.9044854668486246</v>
      </c>
      <c r="G64" s="6">
        <f>-$L$12*$L$10*$L$11*EXP($L$11*ABS(A64))</f>
        <v>-1.1256366114670127</v>
      </c>
      <c r="H64" s="6">
        <f>$L$12*(1 - ((A64-$L$13)*$L$6))</f>
        <v>62.64</v>
      </c>
      <c r="I64" s="6">
        <f>$L$6*100</f>
        <v>5</v>
      </c>
      <c r="J64" s="1"/>
    </row>
    <row r="65" spans="1:10" x14ac:dyDescent="0.25">
      <c r="A65" s="6">
        <v>-0.369999999999999</v>
      </c>
      <c r="B65" s="6">
        <f>$L$12*(1+$L$17-$L$10*SIGN(A65)*(EXP($L$11*ABS(A65))-1))</f>
        <v>60.661925695772851</v>
      </c>
      <c r="C65" s="6">
        <f t="shared" si="1"/>
        <v>-1.1089196490047462</v>
      </c>
      <c r="D65" s="6">
        <f>$L$12*(1+$L$17+IF(ABS(A65)&lt;$L$18,-$L$10*SIGN(A65)*(EXP($L$11*ABS(A65))-1),-SIGN(A65)*($L$10*(EXP($L$11*$L$18)-1)+($L$14*(ABS(A65)-$L$18)))))</f>
        <v>60.661925695772851</v>
      </c>
      <c r="E65" s="6">
        <f t="shared" si="2"/>
        <v>-1.1089196490047462</v>
      </c>
      <c r="F65" s="6">
        <f>ABS(100*E65/$L$12)</f>
        <v>1.8481994150079104</v>
      </c>
      <c r="G65" s="6">
        <f>-$L$12*$L$10*$L$11*EXP($L$11*ABS(A65))</f>
        <v>-1.0923690219968398</v>
      </c>
      <c r="H65" s="6">
        <f>$L$12*(1 - ((A65-$L$13)*$L$6))</f>
        <v>62.609999999999992</v>
      </c>
      <c r="I65" s="6">
        <f>$L$6*100</f>
        <v>5</v>
      </c>
      <c r="J65" s="1"/>
    </row>
    <row r="66" spans="1:10" x14ac:dyDescent="0.25">
      <c r="A66" s="6">
        <v>-0.35999999999999899</v>
      </c>
      <c r="B66" s="6">
        <f>$L$12*(1+$L$17-$L$10*SIGN(A66)*(EXP($L$11*ABS(A66))-1))</f>
        <v>60.651164234568427</v>
      </c>
      <c r="C66" s="6">
        <f t="shared" si="1"/>
        <v>-1.0761461204424441</v>
      </c>
      <c r="D66" s="6">
        <f>$L$12*(1+$L$17+IF(ABS(A66)&lt;$L$18,-$L$10*SIGN(A66)*(EXP($L$11*ABS(A66))-1),-SIGN(A66)*($L$10*(EXP($L$11*$L$18)-1)+($L$14*(ABS(A66)-$L$18)))))</f>
        <v>60.651164234568427</v>
      </c>
      <c r="E66" s="6">
        <f t="shared" si="2"/>
        <v>-1.0761461204424441</v>
      </c>
      <c r="F66" s="6">
        <f>ABS(100*E66/$L$12)</f>
        <v>1.7935768674040735</v>
      </c>
      <c r="G66" s="6">
        <f>-$L$12*$L$10*$L$11*EXP($L$11*ABS(A66))</f>
        <v>-1.0600846383835854</v>
      </c>
      <c r="H66" s="6">
        <f>$L$12*(1 - ((A66-$L$13)*$L$6))</f>
        <v>62.58</v>
      </c>
      <c r="I66" s="6">
        <f>$L$6*100</f>
        <v>5</v>
      </c>
      <c r="J66" s="1"/>
    </row>
    <row r="67" spans="1:10" x14ac:dyDescent="0.25">
      <c r="A67" s="6">
        <v>-0.34999999999999898</v>
      </c>
      <c r="B67" s="6">
        <f>$L$12*(1+$L$17-$L$10*SIGN(A67)*(EXP($L$11*ABS(A67))-1))</f>
        <v>60.640720822608145</v>
      </c>
      <c r="C67" s="6">
        <f t="shared" si="1"/>
        <v>-1.0443411960281415</v>
      </c>
      <c r="D67" s="6">
        <f>$L$12*(1+$L$17+IF(ABS(A67)&lt;$L$18,-$L$10*SIGN(A67)*(EXP($L$11*ABS(A67))-1),-SIGN(A67)*($L$10*(EXP($L$11*$L$18)-1)+($L$14*(ABS(A67)-$L$18)))))</f>
        <v>60.640720822608145</v>
      </c>
      <c r="E67" s="6">
        <f t="shared" ref="E67:E98" si="3">(D67-D66)/(A67-A66)</f>
        <v>-1.0443411960281415</v>
      </c>
      <c r="F67" s="6">
        <f>ABS(100*E67/$L$12)</f>
        <v>1.7405686600469026</v>
      </c>
      <c r="G67" s="6">
        <f>-$L$12*$L$10*$L$11*EXP($L$11*ABS(A67))</f>
        <v>-1.0287544025027358</v>
      </c>
      <c r="H67" s="6">
        <f>$L$12*(1 - ((A67-$L$13)*$L$6))</f>
        <v>62.55</v>
      </c>
      <c r="I67" s="6">
        <f>$L$6*100</f>
        <v>5</v>
      </c>
      <c r="J67" s="1"/>
    </row>
    <row r="68" spans="1:10" x14ac:dyDescent="0.25">
      <c r="A68" s="6">
        <v>-0.33999999999999903</v>
      </c>
      <c r="B68" s="6">
        <f>$L$12*(1+$L$17-$L$10*SIGN(A68)*(EXP($L$11*ABS(A68))-1))</f>
        <v>60.630586060116286</v>
      </c>
      <c r="C68" s="6">
        <f t="shared" ref="C68:C131" si="4">(B68-B67)/(A68-A67)</f>
        <v>-1.0134762491858897</v>
      </c>
      <c r="D68" s="6">
        <f>$L$12*(1+$L$17+IF(ABS(A68)&lt;$L$18,-$L$10*SIGN(A68)*(EXP($L$11*ABS(A68))-1),-SIGN(A68)*($L$10*(EXP($L$11*$L$18)-1)+($L$14*(ABS(A68)-$L$18)))))</f>
        <v>60.630586060116286</v>
      </c>
      <c r="E68" s="6">
        <f t="shared" si="3"/>
        <v>-1.0134762491858897</v>
      </c>
      <c r="F68" s="6">
        <f>ABS(100*E68/$L$12)</f>
        <v>1.689127081976483</v>
      </c>
      <c r="G68" s="6">
        <f>-$L$12*$L$10*$L$11*EXP($L$11*ABS(A68))</f>
        <v>-0.99835011502714432</v>
      </c>
      <c r="H68" s="6">
        <f>$L$12*(1 - ((A68-$L$13)*$L$6))</f>
        <v>62.52</v>
      </c>
      <c r="I68" s="6">
        <f>$L$6*100</f>
        <v>5</v>
      </c>
      <c r="J68" s="1"/>
    </row>
    <row r="69" spans="1:10" x14ac:dyDescent="0.25">
      <c r="A69" s="6">
        <v>-0.32999999999999902</v>
      </c>
      <c r="B69" s="6">
        <f>$L$12*(1+$L$17-$L$10*SIGN(A69)*(EXP($L$11*ABS(A69))-1))</f>
        <v>60.620750825122471</v>
      </c>
      <c r="C69" s="6">
        <f t="shared" si="4"/>
        <v>-0.9835234993815325</v>
      </c>
      <c r="D69" s="6">
        <f>$L$12*(1+$L$17+IF(ABS(A69)&lt;$L$18,-$L$10*SIGN(A69)*(EXP($L$11*ABS(A69))-1),-SIGN(A69)*($L$10*(EXP($L$11*$L$18)-1)+($L$14*(ABS(A69)-$L$18)))))</f>
        <v>60.620750825122471</v>
      </c>
      <c r="E69" s="6">
        <f t="shared" si="3"/>
        <v>-0.9835234993815325</v>
      </c>
      <c r="F69" s="6">
        <f>ABS(100*E69/$L$12)</f>
        <v>1.6392058323025542</v>
      </c>
      <c r="G69" s="6">
        <f>-$L$12*$L$10*$L$11*EXP($L$11*ABS(A69))</f>
        <v>-0.96884441004573163</v>
      </c>
      <c r="H69" s="6">
        <f>$L$12*(1 - ((A69-$L$13)*$L$6))</f>
        <v>62.489999999999995</v>
      </c>
      <c r="I69" s="6">
        <f>$L$6*100</f>
        <v>5</v>
      </c>
      <c r="J69" s="1"/>
    </row>
    <row r="70" spans="1:10" x14ac:dyDescent="0.25">
      <c r="A70" s="6">
        <v>-0.31999999999999901</v>
      </c>
      <c r="B70" s="6">
        <f>$L$12*(1+$L$17-$L$10*SIGN(A70)*(EXP($L$11*ABS(A70))-1))</f>
        <v>60.61120626525134</v>
      </c>
      <c r="C70" s="6">
        <f t="shared" si="4"/>
        <v>-0.95445598711307778</v>
      </c>
      <c r="D70" s="6">
        <f>$L$12*(1+$L$17+IF(ABS(A70)&lt;$L$18,-$L$10*SIGN(A70)*(EXP($L$11*ABS(A70))-1),-SIGN(A70)*($L$10*(EXP($L$11*$L$18)-1)+($L$14*(ABS(A70)-$L$18)))))</f>
        <v>60.61120626525134</v>
      </c>
      <c r="E70" s="6">
        <f t="shared" si="3"/>
        <v>-0.95445598711307778</v>
      </c>
      <c r="F70" s="6">
        <f>ABS(100*E70/$L$12)</f>
        <v>1.5907599785217963</v>
      </c>
      <c r="G70" s="6">
        <f>-$L$12*$L$10*$L$11*EXP($L$11*ABS(A70))</f>
        <v>-0.94021073043231962</v>
      </c>
      <c r="H70" s="6">
        <f>$L$12*(1 - ((A70-$L$13)*$L$6))</f>
        <v>62.459999999999994</v>
      </c>
      <c r="I70" s="6">
        <f>$L$6*100</f>
        <v>5</v>
      </c>
      <c r="J70" s="1"/>
    </row>
    <row r="71" spans="1:10" x14ac:dyDescent="0.25">
      <c r="A71" s="6">
        <v>-0.309999999999999</v>
      </c>
      <c r="B71" s="6">
        <f>$L$12*(1+$L$17-$L$10*SIGN(A71)*(EXP($L$11*ABS(A71))-1))</f>
        <v>60.601943789754714</v>
      </c>
      <c r="C71" s="6">
        <f t="shared" si="4"/>
        <v>-0.92624754966266132</v>
      </c>
      <c r="D71" s="6">
        <f>$L$12*(1+$L$17+IF(ABS(A71)&lt;$L$18,-$L$10*SIGN(A71)*(EXP($L$11*ABS(A71))-1),-SIGN(A71)*($L$10*(EXP($L$11*$L$18)-1)+($L$14*(ABS(A71)-$L$18)))))</f>
        <v>60.601943789754714</v>
      </c>
      <c r="E71" s="6">
        <f t="shared" si="3"/>
        <v>-0.92624754966266132</v>
      </c>
      <c r="F71" s="6">
        <f>ABS(100*E71/$L$12)</f>
        <v>1.5437459161044356</v>
      </c>
      <c r="G71" s="6">
        <f>-$L$12*$L$10*$L$11*EXP($L$11*ABS(A71))</f>
        <v>-0.91242330394242488</v>
      </c>
      <c r="H71" s="6">
        <f>$L$12*(1 - ((A71-$L$13)*$L$6))</f>
        <v>62.43</v>
      </c>
      <c r="I71" s="6">
        <f>$L$6*100</f>
        <v>5</v>
      </c>
      <c r="J71" s="1"/>
    </row>
    <row r="72" spans="1:10" x14ac:dyDescent="0.25">
      <c r="A72" s="6">
        <v>-0.29999999999999899</v>
      </c>
      <c r="B72" s="6">
        <f>$L$12*(1+$L$17-$L$10*SIGN(A72)*(EXP($L$11*ABS(A72))-1))</f>
        <v>60.592955061779399</v>
      </c>
      <c r="C72" s="6">
        <f t="shared" si="4"/>
        <v>-0.89887279753142402</v>
      </c>
      <c r="D72" s="6">
        <f>$L$12*(1+$L$17+IF(ABS(A72)&lt;$L$18,-$L$10*SIGN(A72)*(EXP($L$11*ABS(A72))-1),-SIGN(A72)*($L$10*(EXP($L$11*$L$18)-1)+($L$14*(ABS(A72)-$L$18)))))</f>
        <v>60.592955061779399</v>
      </c>
      <c r="E72" s="6">
        <f t="shared" si="3"/>
        <v>-0.89887279753142402</v>
      </c>
      <c r="F72" s="6">
        <f>ABS(100*E72/$L$12)</f>
        <v>1.4981213292190401</v>
      </c>
      <c r="G72" s="6">
        <f>-$L$12*$L$10*$L$11*EXP($L$11*ABS(A72))</f>
        <v>-0.88545712001649923</v>
      </c>
      <c r="H72" s="6">
        <f>$L$12*(1 - ((A72-$L$13)*$L$6))</f>
        <v>62.400000000000006</v>
      </c>
      <c r="I72" s="6">
        <f>$L$6*100</f>
        <v>5</v>
      </c>
      <c r="J72" s="1"/>
    </row>
    <row r="73" spans="1:10" x14ac:dyDescent="0.25">
      <c r="A73" s="6">
        <v>-0.28999999999999898</v>
      </c>
      <c r="B73" s="6">
        <f>$L$12*(1+$L$17-$L$10*SIGN(A73)*(EXP($L$11*ABS(A73))-1))</f>
        <v>60.584231990863479</v>
      </c>
      <c r="C73" s="6">
        <f t="shared" si="4"/>
        <v>-0.87230709159200537</v>
      </c>
      <c r="D73" s="6">
        <f>$L$12*(1+$L$17+IF(ABS(A73)&lt;$L$18,-$L$10*SIGN(A73)*(EXP($L$11*ABS(A73))-1),-SIGN(A73)*($L$10*(EXP($L$11*$L$18)-1)+($L$14*(ABS(A73)-$L$18)))))</f>
        <v>60.584231990863479</v>
      </c>
      <c r="E73" s="6">
        <f t="shared" si="3"/>
        <v>-0.87230709159200537</v>
      </c>
      <c r="F73" s="6">
        <f>ABS(100*E73/$L$12)</f>
        <v>1.4538451526533425</v>
      </c>
      <c r="G73" s="6">
        <f>-$L$12*$L$10*$L$11*EXP($L$11*ABS(A73))</f>
        <v>-0.85928790726873694</v>
      </c>
      <c r="H73" s="6">
        <f>$L$12*(1 - ((A73-$L$13)*$L$6))</f>
        <v>62.36999999999999</v>
      </c>
      <c r="I73" s="6">
        <f>$L$6*100</f>
        <v>5</v>
      </c>
      <c r="J73" s="1"/>
    </row>
    <row r="74" spans="1:10" x14ac:dyDescent="0.25">
      <c r="A74" s="6">
        <v>-0.27999999999999903</v>
      </c>
      <c r="B74" s="6">
        <f>$L$12*(1+$L$17-$L$10*SIGN(A74)*(EXP($L$11*ABS(A74))-1))</f>
        <v>60.575766725654297</v>
      </c>
      <c r="C74" s="6">
        <f t="shared" si="4"/>
        <v>-0.84652652091819336</v>
      </c>
      <c r="D74" s="6">
        <f>$L$12*(1+$L$17+IF(ABS(A74)&lt;$L$18,-$L$10*SIGN(A74)*(EXP($L$11*ABS(A74))-1),-SIGN(A74)*($L$10*(EXP($L$11*$L$18)-1)+($L$14*(ABS(A74)-$L$18)))))</f>
        <v>60.575766725654297</v>
      </c>
      <c r="E74" s="6">
        <f t="shared" si="3"/>
        <v>-0.84652652091819336</v>
      </c>
      <c r="F74" s="6">
        <f>ABS(100*E74/$L$12)</f>
        <v>1.4108775348636555</v>
      </c>
      <c r="G74" s="6">
        <f>-$L$12*$L$10*$L$11*EXP($L$11*ABS(A74))</f>
        <v>-0.83389211164119048</v>
      </c>
      <c r="H74" s="6">
        <f>$L$12*(1 - ((A74-$L$13)*$L$6))</f>
        <v>62.339999999999996</v>
      </c>
      <c r="I74" s="6">
        <f>$L$6*100</f>
        <v>5</v>
      </c>
      <c r="J74" s="1"/>
    </row>
    <row r="75" spans="1:10" x14ac:dyDescent="0.25">
      <c r="A75" s="6">
        <v>-0.26999999999999902</v>
      </c>
      <c r="B75" s="6">
        <f>$L$12*(1+$L$17-$L$10*SIGN(A75)*(EXP($L$11*ABS(A75))-1))</f>
        <v>60.56755164684175</v>
      </c>
      <c r="C75" s="6">
        <f t="shared" si="4"/>
        <v>-0.82150788125474528</v>
      </c>
      <c r="D75" s="6">
        <f>$L$12*(1+$L$17+IF(ABS(A75)&lt;$L$18,-$L$10*SIGN(A75)*(EXP($L$11*ABS(A75))-1),-SIGN(A75)*($L$10*(EXP($L$11*$L$18)-1)+($L$14*(ABS(A75)-$L$18)))))</f>
        <v>60.56755164684175</v>
      </c>
      <c r="E75" s="6">
        <f t="shared" si="3"/>
        <v>-0.82150788125474528</v>
      </c>
      <c r="F75" s="6">
        <f>ABS(100*E75/$L$12)</f>
        <v>1.3691798020912422</v>
      </c>
      <c r="G75" s="6">
        <f>-$L$12*$L$10*$L$11*EXP($L$11*ABS(A75))</f>
        <v>-0.80924687520352723</v>
      </c>
      <c r="H75" s="6">
        <f>$L$12*(1 - ((A75-$L$13)*$L$6))</f>
        <v>62.31</v>
      </c>
      <c r="I75" s="6">
        <f>$L$6*100</f>
        <v>5</v>
      </c>
      <c r="J75" s="1"/>
    </row>
    <row r="76" spans="1:10" x14ac:dyDescent="0.25">
      <c r="A76" s="6">
        <v>-0.25999999999999901</v>
      </c>
      <c r="B76" s="6">
        <f>$L$12*(1+$L$17-$L$10*SIGN(A76)*(EXP($L$11*ABS(A76))-1))</f>
        <v>60.559579360300347</v>
      </c>
      <c r="C76" s="6">
        <f t="shared" si="4"/>
        <v>-0.79722865414026889</v>
      </c>
      <c r="D76" s="6">
        <f>$L$12*(1+$L$17+IF(ABS(A76)&lt;$L$18,-$L$10*SIGN(A76)*(EXP($L$11*ABS(A76))-1),-SIGN(A76)*($L$10*(EXP($L$11*$L$18)-1)+($L$14*(ABS(A76)-$L$18)))))</f>
        <v>60.559579360300347</v>
      </c>
      <c r="E76" s="6">
        <f t="shared" si="3"/>
        <v>-0.79722865414026889</v>
      </c>
      <c r="F76" s="6">
        <f>ABS(100*E76/$L$12)</f>
        <v>1.3287144235671147</v>
      </c>
      <c r="G76" s="6">
        <f>-$L$12*$L$10*$L$11*EXP($L$11*ABS(A76))</f>
        <v>-0.78533001557935012</v>
      </c>
      <c r="H76" s="6">
        <f>$L$12*(1 - ((A76-$L$13)*$L$6))</f>
        <v>62.28</v>
      </c>
      <c r="I76" s="6">
        <f>$L$6*100</f>
        <v>5</v>
      </c>
      <c r="J76" s="1"/>
    </row>
    <row r="77" spans="1:10" x14ac:dyDescent="0.25">
      <c r="A77" s="6">
        <v>-0.249999999999999</v>
      </c>
      <c r="B77" s="6">
        <f>$L$12*(1+$L$17-$L$10*SIGN(A77)*(EXP($L$11*ABS(A77))-1))</f>
        <v>60.551842690434086</v>
      </c>
      <c r="C77" s="6">
        <f t="shared" si="4"/>
        <v>-0.77366698662615296</v>
      </c>
      <c r="D77" s="6">
        <f>$L$12*(1+$L$17+IF(ABS(A77)&lt;$L$18,-$L$10*SIGN(A77)*(EXP($L$11*ABS(A77))-1),-SIGN(A77)*($L$10*(EXP($L$11*$L$18)-1)+($L$14*(ABS(A77)-$L$18)))))</f>
        <v>60.551842690434086</v>
      </c>
      <c r="E77" s="6">
        <f t="shared" si="3"/>
        <v>-0.77366698662615296</v>
      </c>
      <c r="F77" s="6">
        <f>ABS(100*E77/$L$12)</f>
        <v>1.2894449777102548</v>
      </c>
      <c r="G77" s="6">
        <f>-$L$12*$L$10*$L$11*EXP($L$11*ABS(A77))</f>
        <v>-0.76212000598056051</v>
      </c>
      <c r="H77" s="6">
        <f>$L$12*(1 - ((A77-$L$13)*$L$6))</f>
        <v>62.249999999999993</v>
      </c>
      <c r="I77" s="6">
        <f>$L$6*100</f>
        <v>5</v>
      </c>
      <c r="J77" s="1"/>
    </row>
    <row r="78" spans="1:10" x14ac:dyDescent="0.25">
      <c r="A78" s="6">
        <v>-0.23999999999999899</v>
      </c>
      <c r="B78" s="6">
        <f>$L$12*(1+$L$17-$L$10*SIGN(A78)*(EXP($L$11*ABS(A78))-1))</f>
        <v>60.544334673717842</v>
      </c>
      <c r="C78" s="6">
        <f t="shared" si="4"/>
        <v>-0.75080167162440081</v>
      </c>
      <c r="D78" s="6">
        <f>$L$12*(1+$L$17+IF(ABS(A78)&lt;$L$18,-$L$10*SIGN(A78)*(EXP($L$11*ABS(A78))-1),-SIGN(A78)*($L$10*(EXP($L$11*$L$18)-1)+($L$14*(ABS(A78)-$L$18)))))</f>
        <v>60.544334673717842</v>
      </c>
      <c r="E78" s="6">
        <f t="shared" si="3"/>
        <v>-0.75080167162440081</v>
      </c>
      <c r="F78" s="6">
        <f>ABS(100*E78/$L$12)</f>
        <v>1.2513361193740014</v>
      </c>
      <c r="G78" s="6">
        <f>-$L$12*$L$10*$L$11*EXP($L$11*ABS(A78))</f>
        <v>-0.73959595583179727</v>
      </c>
      <c r="H78" s="6">
        <f>$L$12*(1 - ((A78-$L$13)*$L$6))</f>
        <v>62.22</v>
      </c>
      <c r="I78" s="6">
        <f>$L$6*100</f>
        <v>5</v>
      </c>
      <c r="J78" s="1"/>
    </row>
    <row r="79" spans="1:10" x14ac:dyDescent="0.25">
      <c r="A79" s="6">
        <v>-0.22999999999999901</v>
      </c>
      <c r="B79" s="6">
        <f>$L$12*(1+$L$17-$L$10*SIGN(A79)*(EXP($L$11*ABS(A79))-1))</f>
        <v>60.537048552429745</v>
      </c>
      <c r="C79" s="6">
        <f t="shared" si="4"/>
        <v>-0.72861212880965942</v>
      </c>
      <c r="D79" s="6">
        <f>$L$12*(1+$L$17+IF(ABS(A79)&lt;$L$18,-$L$10*SIGN(A79)*(EXP($L$11*ABS(A79))-1),-SIGN(A79)*($L$10*(EXP($L$11*$L$18)-1)+($L$14*(ABS(A79)-$L$18)))))</f>
        <v>60.537048552429745</v>
      </c>
      <c r="E79" s="6">
        <f t="shared" si="3"/>
        <v>-0.72861212880965942</v>
      </c>
      <c r="F79" s="6">
        <f>ABS(100*E79/$L$12)</f>
        <v>1.214353548016099</v>
      </c>
      <c r="G79" s="6">
        <f>-$L$12*$L$10*$L$11*EXP($L$11*ABS(A79))</f>
        <v>-0.71773759196750753</v>
      </c>
      <c r="H79" s="6">
        <f>$L$12*(1 - ((A79-$L$13)*$L$6))</f>
        <v>62.19</v>
      </c>
      <c r="I79" s="6">
        <f>$L$6*100</f>
        <v>5</v>
      </c>
      <c r="J79" s="1"/>
    </row>
    <row r="80" spans="1:10" x14ac:dyDescent="0.25">
      <c r="A80" s="6">
        <v>-0.219999999999999</v>
      </c>
      <c r="B80" s="6">
        <f>$L$12*(1+$L$17-$L$10*SIGN(A80)*(EXP($L$11*ABS(A80))-1))</f>
        <v>60.52997776856882</v>
      </c>
      <c r="C80" s="6">
        <f t="shared" si="4"/>
        <v>-0.70707838609251827</v>
      </c>
      <c r="D80" s="6">
        <f>$L$12*(1+$L$17+IF(ABS(A80)&lt;$L$18,-$L$10*SIGN(A80)*(EXP($L$11*ABS(A80))-1),-SIGN(A80)*($L$10*(EXP($L$11*$L$18)-1)+($L$14*(ABS(A80)-$L$18)))))</f>
        <v>60.52997776856882</v>
      </c>
      <c r="E80" s="6">
        <f t="shared" si="3"/>
        <v>-0.70707838609251827</v>
      </c>
      <c r="F80" s="6">
        <f>ABS(100*E80/$L$12)</f>
        <v>1.1784639768208638</v>
      </c>
      <c r="G80" s="6">
        <f>-$L$12*$L$10*$L$11*EXP($L$11*ABS(A80))</f>
        <v>-0.69652524038472918</v>
      </c>
      <c r="H80" s="6">
        <f>$L$12*(1 - ((A80-$L$13)*$L$6))</f>
        <v>62.160000000000004</v>
      </c>
      <c r="I80" s="6">
        <f>$L$6*100</f>
        <v>5</v>
      </c>
      <c r="J80" s="1"/>
    </row>
    <row r="81" spans="1:10" x14ac:dyDescent="0.25">
      <c r="A81" s="6">
        <v>-0.20999999999999899</v>
      </c>
      <c r="B81" s="6">
        <f>$L$12*(1+$L$17-$L$10*SIGN(A81)*(EXP($L$11*ABS(A81))-1))</f>
        <v>60.523115957952299</v>
      </c>
      <c r="C81" s="6">
        <f t="shared" si="4"/>
        <v>-0.6861810616520353</v>
      </c>
      <c r="D81" s="6">
        <f>$L$12*(1+$L$17+IF(ABS(A81)&lt;$L$18,-$L$10*SIGN(A81)*(EXP($L$11*ABS(A81))-1),-SIGN(A81)*($L$10*(EXP($L$11*$L$18)-1)+($L$14*(ABS(A81)-$L$18)))))</f>
        <v>60.523115957952299</v>
      </c>
      <c r="E81" s="6">
        <f t="shared" si="3"/>
        <v>-0.6861810616520353</v>
      </c>
      <c r="F81" s="6">
        <f>ABS(100*E81/$L$12)</f>
        <v>1.1436351027533922</v>
      </c>
      <c r="G81" s="6">
        <f>-$L$12*$L$10*$L$11*EXP($L$11*ABS(A81))</f>
        <v>-0.67593980853516156</v>
      </c>
      <c r="H81" s="6">
        <f>$L$12*(1 - ((A81-$L$13)*$L$6))</f>
        <v>62.129999999999995</v>
      </c>
      <c r="I81" s="6">
        <f>$L$6*100</f>
        <v>5</v>
      </c>
      <c r="J81" s="1"/>
    </row>
    <row r="82" spans="1:10" x14ac:dyDescent="0.25">
      <c r="A82" s="6">
        <v>-0.19999999999999901</v>
      </c>
      <c r="B82" s="6">
        <f>$L$12*(1+$L$17-$L$10*SIGN(A82)*(EXP($L$11*ABS(A82))-1))</f>
        <v>60.51645694448743</v>
      </c>
      <c r="C82" s="6">
        <f t="shared" si="4"/>
        <v>-0.66590134648692023</v>
      </c>
      <c r="D82" s="6">
        <f>$L$12*(1+$L$17+IF(ABS(A82)&lt;$L$18,-$L$10*SIGN(A82)*(EXP($L$11*ABS(A82))-1),-SIGN(A82)*($L$10*(EXP($L$11*$L$18)-1)+($L$14*(ABS(A82)-$L$18)))))</f>
        <v>60.51645694448743</v>
      </c>
      <c r="E82" s="6">
        <f t="shared" si="3"/>
        <v>-0.66590134648692023</v>
      </c>
      <c r="F82" s="6">
        <f>ABS(100*E82/$L$12)</f>
        <v>1.1098355774782005</v>
      </c>
      <c r="G82" s="6">
        <f>-$L$12*$L$10*$L$11*EXP($L$11*ABS(A82))</f>
        <v>-0.6559627681405813</v>
      </c>
      <c r="H82" s="6">
        <f>$L$12*(1 - ((A82-$L$13)*$L$6))</f>
        <v>62.099999999999994</v>
      </c>
      <c r="I82" s="6">
        <f>$L$6*100</f>
        <v>5</v>
      </c>
      <c r="J82" s="1"/>
    </row>
    <row r="83" spans="1:10" x14ac:dyDescent="0.25">
      <c r="A83" s="6">
        <v>-0.189999999999999</v>
      </c>
      <c r="B83" s="6">
        <f>$L$12*(1+$L$17-$L$10*SIGN(A83)*(EXP($L$11*ABS(A83))-1))</f>
        <v>60.509994734612619</v>
      </c>
      <c r="C83" s="6">
        <f t="shared" si="4"/>
        <v>-0.6462209874811714</v>
      </c>
      <c r="D83" s="6">
        <f>$L$12*(1+$L$17+IF(ABS(A83)&lt;$L$18,-$L$10*SIGN(A83)*(EXP($L$11*ABS(A83))-1),-SIGN(A83)*($L$10*(EXP($L$11*$L$18)-1)+($L$14*(ABS(A83)-$L$18)))))</f>
        <v>60.509994734612619</v>
      </c>
      <c r="E83" s="6">
        <f t="shared" si="3"/>
        <v>-0.6462209874811714</v>
      </c>
      <c r="F83" s="6">
        <f>ABS(100*E83/$L$12)</f>
        <v>1.0770349791352856</v>
      </c>
      <c r="G83" s="6">
        <f>-$L$12*$L$10*$L$11*EXP($L$11*ABS(A83))</f>
        <v>-0.6365761385161427</v>
      </c>
      <c r="H83" s="6">
        <f>$L$12*(1 - ((A83-$L$13)*$L$6))</f>
        <v>62.07</v>
      </c>
      <c r="I83" s="6">
        <f>$L$6*100</f>
        <v>5</v>
      </c>
      <c r="J83" s="1"/>
    </row>
    <row r="84" spans="1:10" x14ac:dyDescent="0.25">
      <c r="A84" s="6">
        <v>-0.17999999999999899</v>
      </c>
      <c r="B84" s="6">
        <f>$L$12*(1+$L$17-$L$10*SIGN(A84)*(EXP($L$11*ABS(A84))-1))</f>
        <v>60.503723511902756</v>
      </c>
      <c r="C84" s="6">
        <f t="shared" si="4"/>
        <v>-0.62712227098629059</v>
      </c>
      <c r="D84" s="6">
        <f>$L$12*(1+$L$17+IF(ABS(A84)&lt;$L$18,-$L$10*SIGN(A84)*(EXP($L$11*ABS(A84))-1),-SIGN(A84)*($L$10*(EXP($L$11*$L$18)-1)+($L$14*(ABS(A84)-$L$18)))))</f>
        <v>60.503723511902756</v>
      </c>
      <c r="E84" s="6">
        <f t="shared" si="3"/>
        <v>-0.62712227098629059</v>
      </c>
      <c r="F84" s="6">
        <f>ABS(100*E84/$L$12)</f>
        <v>1.0452037849771509</v>
      </c>
      <c r="G84" s="6">
        <f>-$L$12*$L$10*$L$11*EXP($L$11*ABS(A84))</f>
        <v>-0.61776247038654708</v>
      </c>
      <c r="H84" s="6">
        <f>$L$12*(1 - ((A84-$L$13)*$L$6))</f>
        <v>62.04</v>
      </c>
      <c r="I84" s="6">
        <f>$L$6*100</f>
        <v>5</v>
      </c>
      <c r="J84" s="1"/>
    </row>
    <row r="85" spans="1:10" x14ac:dyDescent="0.25">
      <c r="A85" s="6">
        <v>-0.16999999999999901</v>
      </c>
      <c r="B85" s="6">
        <f>$L$12*(1+$L$17-$L$10*SIGN(A85)*(EXP($L$11*ABS(A85))-1))</f>
        <v>60.497637631834074</v>
      </c>
      <c r="C85" s="6">
        <f t="shared" si="4"/>
        <v>-0.6085880068681615</v>
      </c>
      <c r="D85" s="6">
        <f>$L$12*(1+$L$17+IF(ABS(A85)&lt;$L$18,-$L$10*SIGN(A85)*(EXP($L$11*ABS(A85))-1),-SIGN(A85)*($L$10*(EXP($L$11*$L$18)-1)+($L$14*(ABS(A85)-$L$18)))))</f>
        <v>60.497637631834074</v>
      </c>
      <c r="E85" s="6">
        <f t="shared" si="3"/>
        <v>-0.6085880068681615</v>
      </c>
      <c r="F85" s="6">
        <f>ABS(100*E85/$L$12)</f>
        <v>1.0143133447802692</v>
      </c>
      <c r="G85" s="6">
        <f>-$L$12*$L$10*$L$11*EXP($L$11*ABS(A85))</f>
        <v>-0.59950483018051726</v>
      </c>
      <c r="H85" s="6">
        <f>$L$12*(1 - ((A85-$L$13)*$L$6))</f>
        <v>62.009999999999991</v>
      </c>
      <c r="I85" s="6">
        <f>$L$6*100</f>
        <v>5</v>
      </c>
      <c r="J85" s="1"/>
    </row>
    <row r="86" spans="1:10" x14ac:dyDescent="0.25">
      <c r="A86" s="6">
        <v>-0.159999999999999</v>
      </c>
      <c r="B86" s="6">
        <f>$L$12*(1+$L$17-$L$10*SIGN(A86)*(EXP($L$11*ABS(A86))-1))</f>
        <v>60.491731616703717</v>
      </c>
      <c r="C86" s="6">
        <f t="shared" si="4"/>
        <v>-0.59060151303569286</v>
      </c>
      <c r="D86" s="6">
        <f>$L$12*(1+$L$17+IF(ABS(A86)&lt;$L$18,-$L$10*SIGN(A86)*(EXP($L$11*ABS(A86))-1),-SIGN(A86)*($L$10*(EXP($L$11*$L$18)-1)+($L$14*(ABS(A86)-$L$18)))))</f>
        <v>60.491731616703717</v>
      </c>
      <c r="E86" s="6">
        <f t="shared" si="3"/>
        <v>-0.59060151303569286</v>
      </c>
      <c r="F86" s="6">
        <f>ABS(100*E86/$L$12)</f>
        <v>0.98433585505948806</v>
      </c>
      <c r="G86" s="6">
        <f>-$L$12*$L$10*$L$11*EXP($L$11*ABS(A86))</f>
        <v>-0.5817867847894399</v>
      </c>
      <c r="H86" s="6">
        <f>$L$12*(1 - ((A86-$L$13)*$L$6))</f>
        <v>61.98</v>
      </c>
      <c r="I86" s="6">
        <f>$L$6*100</f>
        <v>5</v>
      </c>
      <c r="J86" s="1"/>
    </row>
    <row r="87" spans="1:10" x14ac:dyDescent="0.25">
      <c r="A87" s="6">
        <v>-0.149999999999999</v>
      </c>
      <c r="B87" s="6">
        <f>$L$12*(1+$L$17-$L$10*SIGN(A87)*(EXP($L$11*ABS(A87))-1))</f>
        <v>60.486000150699383</v>
      </c>
      <c r="C87" s="6">
        <f t="shared" si="4"/>
        <v>-0.57314660043346011</v>
      </c>
      <c r="D87" s="6">
        <f>$L$12*(1+$L$17+IF(ABS(A87)&lt;$L$18,-$L$10*SIGN(A87)*(EXP($L$11*ABS(A87))-1),-SIGN(A87)*($L$10*(EXP($L$11*$L$18)-1)+($L$14*(ABS(A87)-$L$18)))))</f>
        <v>60.486000150699383</v>
      </c>
      <c r="E87" s="6">
        <f t="shared" si="3"/>
        <v>-0.57314660043346011</v>
      </c>
      <c r="F87" s="6">
        <f>ABS(100*E87/$L$12)</f>
        <v>0.95524433405576681</v>
      </c>
      <c r="G87" s="6">
        <f>-$L$12*$L$10*$L$11*EXP($L$11*ABS(A87))</f>
        <v>-0.56459238677645907</v>
      </c>
      <c r="H87" s="6">
        <f>$L$12*(1 - ((A87-$L$13)*$L$6))</f>
        <v>61.949999999999996</v>
      </c>
      <c r="I87" s="6">
        <f>$L$6*100</f>
        <v>5</v>
      </c>
      <c r="J87" s="1"/>
    </row>
    <row r="88" spans="1:10" x14ac:dyDescent="0.25">
      <c r="A88" s="6">
        <v>-0.13999999999999899</v>
      </c>
      <c r="B88" s="6">
        <f>$L$12*(1+$L$17-$L$10*SIGN(A88)*(EXP($L$11*ABS(A88))-1))</f>
        <v>60.480438075114812</v>
      </c>
      <c r="C88" s="6">
        <f t="shared" si="4"/>
        <v>-0.55620755845708869</v>
      </c>
      <c r="D88" s="6">
        <f>$L$12*(1+$L$17+IF(ABS(A88)&lt;$L$18,-$L$10*SIGN(A88)*(EXP($L$11*ABS(A88))-1),-SIGN(A88)*($L$10*(EXP($L$11*$L$18)-1)+($L$14*(ABS(A88)-$L$18)))))</f>
        <v>60.480438075114812</v>
      </c>
      <c r="E88" s="6">
        <f t="shared" si="3"/>
        <v>-0.55620755845708869</v>
      </c>
      <c r="F88" s="6">
        <f>ABS(100*E88/$L$12)</f>
        <v>0.92701259742848119</v>
      </c>
      <c r="G88" s="6">
        <f>-$L$12*$L$10*$L$11*EXP($L$11*ABS(A88))</f>
        <v>-0.54790616002270653</v>
      </c>
      <c r="H88" s="6">
        <f>$L$12*(1 - ((A88-$L$13)*$L$6))</f>
        <v>61.92</v>
      </c>
      <c r="I88" s="6">
        <f>$L$6*100</f>
        <v>5</v>
      </c>
      <c r="J88" s="1"/>
    </row>
    <row r="89" spans="1:10" x14ac:dyDescent="0.25">
      <c r="A89" s="6">
        <v>-0.12999999999999901</v>
      </c>
      <c r="B89" s="6">
        <f>$L$12*(1+$L$17-$L$10*SIGN(A89)*(EXP($L$11*ABS(A89))-1))</f>
        <v>60.475040383706478</v>
      </c>
      <c r="C89" s="6">
        <f t="shared" si="4"/>
        <v>-0.53976914083335814</v>
      </c>
      <c r="D89" s="6">
        <f>$L$12*(1+$L$17+IF(ABS(A89)&lt;$L$18,-$L$10*SIGN(A89)*(EXP($L$11*ABS(A89))-1),-SIGN(A89)*($L$10*(EXP($L$11*$L$18)-1)+($L$14*(ABS(A89)-$L$18)))))</f>
        <v>60.475040383706478</v>
      </c>
      <c r="E89" s="6">
        <f t="shared" si="3"/>
        <v>-0.53976914083335814</v>
      </c>
      <c r="F89" s="6">
        <f>ABS(100*E89/$L$12)</f>
        <v>0.89961523472226357</v>
      </c>
      <c r="G89" s="6">
        <f>-$L$12*$L$10*$L$11*EXP($L$11*ABS(A89))</f>
        <v>-0.53171308579774978</v>
      </c>
      <c r="H89" s="6">
        <f>$L$12*(1 - ((A89-$L$13)*$L$6))</f>
        <v>61.889999999999993</v>
      </c>
      <c r="I89" s="6">
        <f>$L$6*100</f>
        <v>5</v>
      </c>
      <c r="J89" s="1"/>
    </row>
    <row r="90" spans="1:10" x14ac:dyDescent="0.25">
      <c r="A90" s="6">
        <v>-0.119999999999999</v>
      </c>
      <c r="B90" s="6">
        <f>$L$12*(1+$L$17-$L$10*SIGN(A90)*(EXP($L$11*ABS(A90))-1))</f>
        <v>60.469802218187809</v>
      </c>
      <c r="C90" s="6">
        <f t="shared" si="4"/>
        <v>-0.52381655186692866</v>
      </c>
      <c r="D90" s="6">
        <f>$L$12*(1+$L$17+IF(ABS(A90)&lt;$L$18,-$L$10*SIGN(A90)*(EXP($L$11*ABS(A90))-1),-SIGN(A90)*($L$10*(EXP($L$11*$L$18)-1)+($L$14*(ABS(A90)-$L$18)))))</f>
        <v>60.469802218187809</v>
      </c>
      <c r="E90" s="6">
        <f t="shared" si="3"/>
        <v>-0.52381655186692866</v>
      </c>
      <c r="F90" s="6">
        <f>ABS(100*E90/$L$12)</f>
        <v>0.8730275864448811</v>
      </c>
      <c r="G90" s="6">
        <f>-$L$12*$L$10*$L$11*EXP($L$11*ABS(A90))</f>
        <v>-0.51599858924172093</v>
      </c>
      <c r="H90" s="6">
        <f>$L$12*(1 - ((A90-$L$13)*$L$6))</f>
        <v>61.859999999999992</v>
      </c>
      <c r="I90" s="6">
        <f>$L$6*100</f>
        <v>5</v>
      </c>
      <c r="J90" s="1"/>
    </row>
    <row r="91" spans="1:10" x14ac:dyDescent="0.25">
      <c r="A91" s="6">
        <v>-0.109999999999999</v>
      </c>
      <c r="B91" s="6">
        <f>$L$12*(1+$L$17-$L$10*SIGN(A91)*(EXP($L$11*ABS(A91))-1))</f>
        <v>60.46471886385622</v>
      </c>
      <c r="C91" s="6">
        <f t="shared" si="4"/>
        <v>-0.50833543315889096</v>
      </c>
      <c r="D91" s="6">
        <f>$L$12*(1+$L$17+IF(ABS(A91)&lt;$L$18,-$L$10*SIGN(A91)*(EXP($L$11*ABS(A91))-1),-SIGN(A91)*($L$10*(EXP($L$11*$L$18)-1)+($L$14*(ABS(A91)-$L$18)))))</f>
        <v>60.46471886385622</v>
      </c>
      <c r="E91" s="6">
        <f t="shared" si="3"/>
        <v>-0.50833543315889096</v>
      </c>
      <c r="F91" s="6">
        <f>ABS(100*E91/$L$12)</f>
        <v>0.84722572193148493</v>
      </c>
      <c r="G91" s="6">
        <f>-$L$12*$L$10*$L$11*EXP($L$11*ABS(A91))</f>
        <v>-0.50074852624695931</v>
      </c>
      <c r="H91" s="6">
        <f>$L$12*(1 - ((A91-$L$13)*$L$6))</f>
        <v>61.83</v>
      </c>
      <c r="I91" s="6">
        <f>$L$6*100</f>
        <v>5</v>
      </c>
      <c r="J91" s="1"/>
    </row>
    <row r="92" spans="1:10" x14ac:dyDescent="0.25">
      <c r="A92" s="6">
        <v>-9.9999999999999006E-2</v>
      </c>
      <c r="B92" s="6">
        <f>$L$12*(1+$L$17-$L$10*SIGN(A92)*(EXP($L$11*ABS(A92))-1))</f>
        <v>60.459785745349691</v>
      </c>
      <c r="C92" s="6">
        <f t="shared" si="4"/>
        <v>-0.49331185065284466</v>
      </c>
      <c r="D92" s="6">
        <f>$L$12*(1+$L$17+IF(ABS(A92)&lt;$L$18,-$L$10*SIGN(A92)*(EXP($L$11*ABS(A92))-1),-SIGN(A92)*($L$10*(EXP($L$11*$L$18)-1)+($L$14*(ABS(A92)-$L$18)))))</f>
        <v>60.459785745349691</v>
      </c>
      <c r="E92" s="6">
        <f t="shared" si="3"/>
        <v>-0.49331185065284466</v>
      </c>
      <c r="F92" s="6">
        <f>ABS(100*E92/$L$12)</f>
        <v>0.82218641775474111</v>
      </c>
      <c r="G92" s="6">
        <f>-$L$12*$L$10*$L$11*EXP($L$11*ABS(A92))</f>
        <v>-0.48594917072735971</v>
      </c>
      <c r="H92" s="6">
        <f>$L$12*(1 - ((A92-$L$13)*$L$6))</f>
        <v>61.800000000000004</v>
      </c>
      <c r="I92" s="6">
        <f>$L$6*100</f>
        <v>5</v>
      </c>
      <c r="J92" s="1"/>
    </row>
    <row r="93" spans="1:10" x14ac:dyDescent="0.25">
      <c r="A93" s="6">
        <v>-8.9999999999998997E-2</v>
      </c>
      <c r="B93" s="6">
        <f>$L$12*(1+$L$17-$L$10*SIGN(A93)*(EXP($L$11*ABS(A93))-1))</f>
        <v>60.454998422528561</v>
      </c>
      <c r="C93" s="6">
        <f t="shared" si="4"/>
        <v>-0.47873228211301422</v>
      </c>
      <c r="D93" s="6">
        <f>$L$12*(1+$L$17+IF(ABS(A93)&lt;$L$18,-$L$10*SIGN(A93)*(EXP($L$11*ABS(A93))-1),-SIGN(A93)*($L$10*(EXP($L$11*$L$18)-1)+($L$14*(ABS(A93)-$L$18)))))</f>
        <v>60.454998422528561</v>
      </c>
      <c r="E93" s="6">
        <f t="shared" si="3"/>
        <v>-0.47873228211301422</v>
      </c>
      <c r="F93" s="6">
        <f>ABS(100*E93/$L$12)</f>
        <v>0.79788713685502377</v>
      </c>
      <c r="G93" s="6">
        <f>-$L$12*$L$10*$L$11*EXP($L$11*ABS(A93))</f>
        <v>-0.47158720226396766</v>
      </c>
      <c r="H93" s="6">
        <f>$L$12*(1 - ((A93-$L$13)*$L$6))</f>
        <v>61.769999999999989</v>
      </c>
      <c r="I93" s="6">
        <f>$L$6*100</f>
        <v>5</v>
      </c>
      <c r="J93" s="1"/>
    </row>
    <row r="94" spans="1:10" x14ac:dyDescent="0.25">
      <c r="A94" s="6">
        <v>-7.9999999999999002E-2</v>
      </c>
      <c r="B94" s="6">
        <f>$L$12*(1+$L$17-$L$10*SIGN(A94)*(EXP($L$11*ABS(A94))-1))</f>
        <v>60.450352586479134</v>
      </c>
      <c r="C94" s="6">
        <f t="shared" si="4"/>
        <v>-0.46458360494270345</v>
      </c>
      <c r="D94" s="6">
        <f>$L$12*(1+$L$17+IF(ABS(A94)&lt;$L$18,-$L$10*SIGN(A94)*(EXP($L$11*ABS(A94))-1),-SIGN(A94)*($L$10*(EXP($L$11*$L$18)-1)+($L$14*(ABS(A94)-$L$18)))))</f>
        <v>60.450352586479134</v>
      </c>
      <c r="E94" s="6">
        <f t="shared" si="3"/>
        <v>-0.46458360494270345</v>
      </c>
      <c r="F94" s="6">
        <f>ABS(100*E94/$L$12)</f>
        <v>0.77430600823783913</v>
      </c>
      <c r="G94" s="6">
        <f>-$L$12*$L$10*$L$11*EXP($L$11*ABS(A94))</f>
        <v>-0.45764969411570433</v>
      </c>
      <c r="H94" s="6">
        <f>$L$12*(1 - ((A94-$L$13)*$L$6))</f>
        <v>61.739999999999995</v>
      </c>
      <c r="I94" s="6">
        <f>$L$6*100</f>
        <v>5</v>
      </c>
      <c r="J94" s="1"/>
    </row>
    <row r="95" spans="1:10" x14ac:dyDescent="0.25">
      <c r="A95" s="6">
        <v>-6.9999999999998994E-2</v>
      </c>
      <c r="B95" s="6">
        <f>$L$12*(1+$L$17-$L$10*SIGN(A95)*(EXP($L$11*ABS(A95))-1))</f>
        <v>60.445844055635384</v>
      </c>
      <c r="C95" s="6">
        <f t="shared" si="4"/>
        <v>-0.45085308437506871</v>
      </c>
      <c r="D95" s="6">
        <f>$L$12*(1+$L$17+IF(ABS(A95)&lt;$L$18,-$L$10*SIGN(A95)*(EXP($L$11*ABS(A95))-1),-SIGN(A95)*($L$10*(EXP($L$11*$L$18)-1)+($L$14*(ABS(A95)-$L$18)))))</f>
        <v>60.445844055635384</v>
      </c>
      <c r="E95" s="6">
        <f t="shared" si="3"/>
        <v>-0.45085308437506871</v>
      </c>
      <c r="F95" s="6">
        <f>ABS(100*E95/$L$12)</f>
        <v>0.75142180729178121</v>
      </c>
      <c r="G95" s="6">
        <f>-$L$12*$L$10*$L$11*EXP($L$11*ABS(A95))</f>
        <v>-0.44412410158442617</v>
      </c>
      <c r="H95" s="6">
        <f>$L$12*(1 - ((A95-$L$13)*$L$6))</f>
        <v>61.71</v>
      </c>
      <c r="I95" s="6">
        <f>$L$6*100</f>
        <v>5</v>
      </c>
      <c r="J95" s="1"/>
    </row>
    <row r="96" spans="1:10" x14ac:dyDescent="0.25">
      <c r="A96" s="6">
        <v>-5.9999999999999103E-2</v>
      </c>
      <c r="B96" s="6">
        <f>$L$12*(1+$L$17-$L$10*SIGN(A96)*(EXP($L$11*ABS(A96))-1))</f>
        <v>60.441468772015192</v>
      </c>
      <c r="C96" s="6">
        <f t="shared" si="4"/>
        <v>-0.43752836201918421</v>
      </c>
      <c r="D96" s="6">
        <f>$L$12*(1+$L$17+IF(ABS(A96)&lt;$L$18,-$L$10*SIGN(A96)*(EXP($L$11*ABS(A96))-1),-SIGN(A96)*($L$10*(EXP($L$11*$L$18)-1)+($L$14*(ABS(A96)-$L$18)))))</f>
        <v>60.441468772015192</v>
      </c>
      <c r="E96" s="6">
        <f t="shared" si="3"/>
        <v>-0.43752836201918421</v>
      </c>
      <c r="F96" s="6">
        <f>ABS(100*E96/$L$12)</f>
        <v>0.72921393669864032</v>
      </c>
      <c r="G96" s="6">
        <f>-$L$12*$L$10*$L$11*EXP($L$11*ABS(A96))</f>
        <v>-0.43099825072385051</v>
      </c>
      <c r="H96" s="6">
        <f>$L$12*(1 - ((A96-$L$13)*$L$6))</f>
        <v>61.68</v>
      </c>
      <c r="I96" s="6">
        <f>$L$6*100</f>
        <v>5</v>
      </c>
      <c r="J96" s="1"/>
    </row>
    <row r="97" spans="1:10" x14ac:dyDescent="0.25">
      <c r="A97" s="6">
        <v>-4.9999999999998997E-2</v>
      </c>
      <c r="B97" s="6">
        <f>$L$12*(1+$L$17-$L$10*SIGN(A97)*(EXP($L$11*ABS(A97))-1))</f>
        <v>60.437222797567969</v>
      </c>
      <c r="C97" s="6">
        <f t="shared" si="4"/>
        <v>-0.42459744472224775</v>
      </c>
      <c r="D97" s="6">
        <f>$L$12*(1+$L$17+IF(ABS(A97)&lt;$L$18,-$L$10*SIGN(A97)*(EXP($L$11*ABS(A97))-1),-SIGN(A97)*($L$10*(EXP($L$11*$L$18)-1)+($L$14*(ABS(A97)-$L$18)))))</f>
        <v>60.437222797567969</v>
      </c>
      <c r="E97" s="6">
        <f t="shared" si="3"/>
        <v>-0.42459744472224775</v>
      </c>
      <c r="F97" s="6">
        <f>ABS(100*E97/$L$12)</f>
        <v>0.7076624078704129</v>
      </c>
      <c r="G97" s="6">
        <f>-$L$12*$L$10*$L$11*EXP($L$11*ABS(A97))</f>
        <v>-0.41826032738218066</v>
      </c>
      <c r="H97" s="6">
        <f>$L$12*(1 - ((A97-$L$13)*$L$6))</f>
        <v>61.649999999999991</v>
      </c>
      <c r="I97" s="6">
        <f>$L$6*100</f>
        <v>5</v>
      </c>
      <c r="J97" s="1"/>
    </row>
    <row r="98" spans="1:10" x14ac:dyDescent="0.25">
      <c r="A98" s="6">
        <v>-3.9999999999999002E-2</v>
      </c>
      <c r="B98" s="6">
        <f>$L$12*(1+$L$17-$L$10*SIGN(A98)*(EXP($L$11*ABS(A98))-1))</f>
        <v>60.433102310630098</v>
      </c>
      <c r="C98" s="6">
        <f t="shared" si="4"/>
        <v>-0.41204869378717057</v>
      </c>
      <c r="D98" s="6">
        <f>$L$12*(1+$L$17+IF(ABS(A98)&lt;$L$18,-$L$10*SIGN(A98)*(EXP($L$11*ABS(A98))-1),-SIGN(A98)*($L$10*(EXP($L$11*$L$18)-1)+($L$14*(ABS(A98)-$L$18)))))</f>
        <v>60.433102310630098</v>
      </c>
      <c r="E98" s="6">
        <f t="shared" si="3"/>
        <v>-0.41204869378717057</v>
      </c>
      <c r="F98" s="6">
        <f>ABS(100*E98/$L$12)</f>
        <v>0.68674782297861758</v>
      </c>
      <c r="G98" s="6">
        <f>-$L$12*$L$10*$L$11*EXP($L$11*ABS(A98))</f>
        <v>-0.40589886656857399</v>
      </c>
      <c r="H98" s="6">
        <f>$L$12*(1 - ((A98-$L$13)*$L$6))</f>
        <v>61.62</v>
      </c>
      <c r="I98" s="6">
        <f>$L$6*100</f>
        <v>5</v>
      </c>
      <c r="J98" s="1"/>
    </row>
    <row r="99" spans="1:10" x14ac:dyDescent="0.25">
      <c r="A99" s="6">
        <v>-2.9999999999999E-2</v>
      </c>
      <c r="B99" s="6">
        <f>$L$12*(1+$L$17-$L$10*SIGN(A99)*(EXP($L$11*ABS(A99))-1))</f>
        <v>60.429103602485192</v>
      </c>
      <c r="C99" s="6">
        <f t="shared" si="4"/>
        <v>-0.39987081449055489</v>
      </c>
      <c r="D99" s="6">
        <f>$L$12*(1+$L$17+IF(ABS(A99)&lt;$L$18,-$L$10*SIGN(A99)*(EXP($L$11*ABS(A99))-1),-SIGN(A99)*($L$10*(EXP($L$11*$L$18)-1)+($L$14*(ABS(A99)-$L$18)))))</f>
        <v>60.429103602485192</v>
      </c>
      <c r="E99" s="6">
        <f t="shared" ref="E99:E130" si="5">(D99-D98)/(A99-A98)</f>
        <v>-0.39987081449055489</v>
      </c>
      <c r="F99" s="6">
        <f>ABS(100*E99/$L$12)</f>
        <v>0.6664513574842581</v>
      </c>
      <c r="G99" s="6">
        <f>-$L$12*$L$10*$L$11*EXP($L$11*ABS(A99))</f>
        <v>-0.39390274213387455</v>
      </c>
      <c r="H99" s="6">
        <f>$L$12*(1 - ((A99-$L$13)*$L$6))</f>
        <v>61.589999999999996</v>
      </c>
      <c r="I99" s="6">
        <f>$L$6*100</f>
        <v>5</v>
      </c>
      <c r="J99" s="1"/>
    </row>
    <row r="100" spans="1:10" x14ac:dyDescent="0.25">
      <c r="A100" s="6">
        <v>-1.9999999999999001E-2</v>
      </c>
      <c r="B100" s="6">
        <f>$L$12*(1+$L$17-$L$10*SIGN(A100)*(EXP($L$11*ABS(A100))-1))</f>
        <v>60.425223074026007</v>
      </c>
      <c r="C100" s="6">
        <f t="shared" si="4"/>
        <v>-0.38805284591845185</v>
      </c>
      <c r="D100" s="6">
        <f>$L$12*(1+$L$17+IF(ABS(A100)&lt;$L$18,-$L$10*SIGN(A100)*(EXP($L$11*ABS(A100))-1),-SIGN(A100)*($L$10*(EXP($L$11*$L$18)-1)+($L$14*(ABS(A100)-$L$18)))))</f>
        <v>60.425223074026007</v>
      </c>
      <c r="E100" s="6">
        <f t="shared" si="5"/>
        <v>-0.38805284591845185</v>
      </c>
      <c r="F100" s="6">
        <f>ABS(100*E100/$L$12)</f>
        <v>0.64675474319741977</v>
      </c>
      <c r="G100" s="6">
        <f>-$L$12*$L$10*$L$11*EXP($L$11*ABS(A100))</f>
        <v>-0.38226115675632832</v>
      </c>
      <c r="H100" s="6">
        <f>$L$12*(1 - ((A100-$L$13)*$L$6))</f>
        <v>61.56</v>
      </c>
      <c r="I100" s="6">
        <f>$L$6*100</f>
        <v>5</v>
      </c>
      <c r="J100" s="1"/>
    </row>
    <row r="101" spans="1:10" x14ac:dyDescent="0.25">
      <c r="A101" s="6">
        <v>-9.9999999999990097E-3</v>
      </c>
      <c r="B101" s="6">
        <f>$L$12*(1+$L$17-$L$10*SIGN(A101)*(EXP($L$11*ABS(A101))-1))</f>
        <v>60.421457232514996</v>
      </c>
      <c r="C101" s="6">
        <f t="shared" si="4"/>
        <v>-0.37658415110115617</v>
      </c>
      <c r="D101" s="6">
        <f>$L$12*(1+$L$17+IF(ABS(A101)&lt;$L$18,-$L$10*SIGN(A101)*(EXP($L$11*ABS(A101))-1),-SIGN(A101)*($L$10*(EXP($L$11*$L$18)-1)+($L$14*(ABS(A101)-$L$18)))))</f>
        <v>60.421457232514996</v>
      </c>
      <c r="E101" s="6">
        <f t="shared" si="5"/>
        <v>-0.37658415110115617</v>
      </c>
      <c r="F101" s="6">
        <f>ABS(100*E101/$L$12)</f>
        <v>0.62764025183526029</v>
      </c>
      <c r="G101" s="6">
        <f>-$L$12*$L$10*$L$11*EXP($L$11*ABS(A101))</f>
        <v>-0.37096363222326495</v>
      </c>
      <c r="H101" s="6">
        <f>$L$12*(1 - ((A101-$L$13)*$L$6))</f>
        <v>61.529999999999994</v>
      </c>
      <c r="I101" s="6">
        <f>$L$6*100</f>
        <v>5</v>
      </c>
      <c r="J101" s="1"/>
    </row>
    <row r="102" spans="1:10" x14ac:dyDescent="0.25">
      <c r="A102" s="6">
        <v>0</v>
      </c>
      <c r="B102" s="6">
        <f>$L$12*(1+$L$17-$L$10*SIGN(A102)*(EXP($L$11*ABS(A102))-1))</f>
        <v>60.417802688440567</v>
      </c>
      <c r="C102" s="6">
        <f t="shared" si="4"/>
        <v>-0.36545440744294733</v>
      </c>
      <c r="D102" s="6">
        <f>$L$12*(1+$L$17+IF(ABS(A102)&lt;$L$18,-$L$10*SIGN(A102)*(EXP($L$11*ABS(A102))-1),-SIGN(A102)*($L$10*(EXP($L$11*$L$18)-1)+($L$14*(ABS(A102)-$L$18)))))</f>
        <v>60.417802688440567</v>
      </c>
      <c r="E102" s="6">
        <f t="shared" si="5"/>
        <v>-0.36545440744294733</v>
      </c>
      <c r="F102" s="6">
        <f>ABS(100*E102/$L$12)</f>
        <v>0.60909067907157888</v>
      </c>
      <c r="G102" s="6">
        <f>-$L$12*$L$10*$L$11*EXP($L$11*ABS(A102))</f>
        <v>-0.36</v>
      </c>
      <c r="H102" s="6">
        <f>$L$12*(1 - ((A102-$L$13)*$L$6))</f>
        <v>61.499999999999993</v>
      </c>
      <c r="I102" s="6">
        <f>$L$6*100</f>
        <v>5</v>
      </c>
      <c r="J102" s="1"/>
    </row>
    <row r="103" spans="1:10" x14ac:dyDescent="0.25">
      <c r="A103" s="6">
        <v>0.01</v>
      </c>
      <c r="B103" s="6">
        <f>$L$12*(1+$L$17-$L$10*SIGN(A103)*(EXP($L$11*ABS(A103))-1))</f>
        <v>60.414148144366145</v>
      </c>
      <c r="C103" s="6">
        <f t="shared" si="4"/>
        <v>-0.36545440744220059</v>
      </c>
      <c r="D103" s="6">
        <f>$L$12*(1+$L$17+IF(ABS(A103)&lt;$L$18,-$L$10*SIGN(A103)*(EXP($L$11*ABS(A103))-1),-SIGN(A103)*($L$10*(EXP($L$11*$L$18)-1)+($L$14*(ABS(A103)-$L$18)))))</f>
        <v>60.414148144366145</v>
      </c>
      <c r="E103" s="6">
        <f t="shared" si="5"/>
        <v>-0.36545440744220059</v>
      </c>
      <c r="F103" s="6">
        <f>ABS(100*E103/$L$12)</f>
        <v>0.60909067907033432</v>
      </c>
      <c r="G103" s="6">
        <f>-$L$12*$L$10*$L$11*EXP($L$11*ABS(A103))</f>
        <v>-0.37096363222326606</v>
      </c>
      <c r="H103" s="6">
        <f>$L$12*(1 - ((A103-$L$13)*$L$6))</f>
        <v>61.47</v>
      </c>
      <c r="I103" s="6">
        <f>$L$6*100</f>
        <v>5</v>
      </c>
      <c r="J103" s="1"/>
    </row>
    <row r="104" spans="1:10" x14ac:dyDescent="0.25">
      <c r="A104" s="6">
        <v>0.02</v>
      </c>
      <c r="B104" s="6">
        <f>$L$12*(1+$L$17-$L$10*SIGN(A104)*(EXP($L$11*ABS(A104))-1))</f>
        <v>60.410382302855126</v>
      </c>
      <c r="C104" s="6">
        <f t="shared" si="4"/>
        <v>-0.37658415110186638</v>
      </c>
      <c r="D104" s="6">
        <f>$L$12*(1+$L$17+IF(ABS(A104)&lt;$L$18,-$L$10*SIGN(A104)*(EXP($L$11*ABS(A104))-1),-SIGN(A104)*($L$10*(EXP($L$11*$L$18)-1)+($L$14*(ABS(A104)-$L$18)))))</f>
        <v>60.410382302855126</v>
      </c>
      <c r="E104" s="6">
        <f t="shared" si="5"/>
        <v>-0.37658415110186638</v>
      </c>
      <c r="F104" s="6">
        <f>ABS(100*E104/$L$12)</f>
        <v>0.62764025183644401</v>
      </c>
      <c r="G104" s="6">
        <f>-$L$12*$L$10*$L$11*EXP($L$11*ABS(A104))</f>
        <v>-0.38226115675632943</v>
      </c>
      <c r="H104" s="6">
        <f>$L$12*(1 - ((A104-$L$13)*$L$6))</f>
        <v>61.44</v>
      </c>
      <c r="I104" s="6">
        <f>$L$6*100</f>
        <v>5</v>
      </c>
      <c r="J104" s="1"/>
    </row>
    <row r="105" spans="1:10" x14ac:dyDescent="0.25">
      <c r="A105" s="6">
        <v>0.03</v>
      </c>
      <c r="B105" s="6">
        <f>$L$12*(1+$L$17-$L$10*SIGN(A105)*(EXP($L$11*ABS(A105))-1))</f>
        <v>60.406501774395949</v>
      </c>
      <c r="C105" s="6">
        <f t="shared" si="4"/>
        <v>-0.38805284591774131</v>
      </c>
      <c r="D105" s="6">
        <f>$L$12*(1+$L$17+IF(ABS(A105)&lt;$L$18,-$L$10*SIGN(A105)*(EXP($L$11*ABS(A105))-1),-SIGN(A105)*($L$10*(EXP($L$11*$L$18)-1)+($L$14*(ABS(A105)-$L$18)))))</f>
        <v>60.406501774395949</v>
      </c>
      <c r="E105" s="6">
        <f t="shared" si="5"/>
        <v>-0.38805284591774131</v>
      </c>
      <c r="F105" s="6">
        <f>ABS(100*E105/$L$12)</f>
        <v>0.64675474319623549</v>
      </c>
      <c r="G105" s="6">
        <f>-$L$12*$L$10*$L$11*EXP($L$11*ABS(A105))</f>
        <v>-0.39390274213387572</v>
      </c>
      <c r="H105" s="6">
        <f>$L$12*(1 - ((A105-$L$13)*$L$6))</f>
        <v>61.410000000000004</v>
      </c>
      <c r="I105" s="6">
        <f>$L$6*100</f>
        <v>5</v>
      </c>
      <c r="J105" s="1"/>
    </row>
    <row r="106" spans="1:10" x14ac:dyDescent="0.25">
      <c r="A106" s="6">
        <v>0.04</v>
      </c>
      <c r="B106" s="6">
        <f>$L$12*(1+$L$17-$L$10*SIGN(A106)*(EXP($L$11*ABS(A106))-1))</f>
        <v>60.402503066251036</v>
      </c>
      <c r="C106" s="6">
        <f t="shared" si="4"/>
        <v>-0.39987081449126544</v>
      </c>
      <c r="D106" s="6">
        <f>$L$12*(1+$L$17+IF(ABS(A106)&lt;$L$18,-$L$10*SIGN(A106)*(EXP($L$11*ABS(A106))-1),-SIGN(A106)*($L$10*(EXP($L$11*$L$18)-1)+($L$14*(ABS(A106)-$L$18)))))</f>
        <v>60.402503066251036</v>
      </c>
      <c r="E106" s="6">
        <f t="shared" si="5"/>
        <v>-0.39987081449126544</v>
      </c>
      <c r="F106" s="6">
        <f>ABS(100*E106/$L$12)</f>
        <v>0.66645135748544237</v>
      </c>
      <c r="G106" s="6">
        <f>-$L$12*$L$10*$L$11*EXP($L$11*ABS(A106))</f>
        <v>-0.40589886656857527</v>
      </c>
      <c r="H106" s="6">
        <f>$L$12*(1 - ((A106-$L$13)*$L$6))</f>
        <v>61.379999999999995</v>
      </c>
      <c r="I106" s="6">
        <f>$L$6*100</f>
        <v>5</v>
      </c>
      <c r="J106" s="1"/>
    </row>
    <row r="107" spans="1:10" x14ac:dyDescent="0.25">
      <c r="A107" s="6">
        <v>0.05</v>
      </c>
      <c r="B107" s="6">
        <f>$L$12*(1+$L$17-$L$10*SIGN(A107)*(EXP($L$11*ABS(A107))-1))</f>
        <v>60.398382579313171</v>
      </c>
      <c r="C107" s="6">
        <f t="shared" si="4"/>
        <v>-0.41204869378645975</v>
      </c>
      <c r="D107" s="6">
        <f>$L$12*(1+$L$17+IF(ABS(A107)&lt;$L$18,-$L$10*SIGN(A107)*(EXP($L$11*ABS(A107))-1),-SIGN(A107)*($L$10*(EXP($L$11*$L$18)-1)+($L$14*(ABS(A107)-$L$18)))))</f>
        <v>60.398382579313171</v>
      </c>
      <c r="E107" s="6">
        <f t="shared" si="5"/>
        <v>-0.41204869378645975</v>
      </c>
      <c r="F107" s="6">
        <f>ABS(100*E107/$L$12)</f>
        <v>0.68674782297743286</v>
      </c>
      <c r="G107" s="6">
        <f>-$L$12*$L$10*$L$11*EXP($L$11*ABS(A107))</f>
        <v>-0.41826032738218188</v>
      </c>
      <c r="H107" s="6">
        <f>$L$12*(1 - ((A107-$L$13)*$L$6))</f>
        <v>61.349999999999994</v>
      </c>
      <c r="I107" s="6">
        <f>$L$6*100</f>
        <v>5</v>
      </c>
      <c r="J107" s="1"/>
    </row>
    <row r="108" spans="1:10" x14ac:dyDescent="0.25">
      <c r="A108" s="6">
        <v>6.0000000000000102E-2</v>
      </c>
      <c r="B108" s="6">
        <f>$L$12*(1+$L$17-$L$10*SIGN(A108)*(EXP($L$11*ABS(A108))-1))</f>
        <v>60.394136604865949</v>
      </c>
      <c r="C108" s="6">
        <f t="shared" si="4"/>
        <v>-0.42459744472224803</v>
      </c>
      <c r="D108" s="6">
        <f>$L$12*(1+$L$17+IF(ABS(A108)&lt;$L$18,-$L$10*SIGN(A108)*(EXP($L$11*ABS(A108))-1),-SIGN(A108)*($L$10*(EXP($L$11*$L$18)-1)+($L$14*(ABS(A108)-$L$18)))))</f>
        <v>60.394136604865949</v>
      </c>
      <c r="E108" s="6">
        <f t="shared" si="5"/>
        <v>-0.42459744472224803</v>
      </c>
      <c r="F108" s="6">
        <f>ABS(100*E108/$L$12)</f>
        <v>0.70766240787041346</v>
      </c>
      <c r="G108" s="6">
        <f>-$L$12*$L$10*$L$11*EXP($L$11*ABS(A108))</f>
        <v>-0.43099825072385178</v>
      </c>
      <c r="H108" s="6">
        <f>$L$12*(1 - ((A108-$L$13)*$L$6))</f>
        <v>61.32</v>
      </c>
      <c r="I108" s="6">
        <f>$L$6*100</f>
        <v>5</v>
      </c>
      <c r="J108" s="1"/>
    </row>
    <row r="109" spans="1:10" x14ac:dyDescent="0.25">
      <c r="A109" s="6">
        <v>7.0000000000000104E-2</v>
      </c>
      <c r="B109" s="6">
        <f>$L$12*(1+$L$17-$L$10*SIGN(A109)*(EXP($L$11*ABS(A109))-1))</f>
        <v>60.389761321245757</v>
      </c>
      <c r="C109" s="6">
        <f t="shared" si="4"/>
        <v>-0.43752836201917933</v>
      </c>
      <c r="D109" s="6">
        <f>$L$12*(1+$L$17+IF(ABS(A109)&lt;$L$18,-$L$10*SIGN(A109)*(EXP($L$11*ABS(A109))-1),-SIGN(A109)*($L$10*(EXP($L$11*$L$18)-1)+($L$14*(ABS(A109)-$L$18)))))</f>
        <v>60.389761321245757</v>
      </c>
      <c r="E109" s="6">
        <f t="shared" si="5"/>
        <v>-0.43752836201917933</v>
      </c>
      <c r="F109" s="6">
        <f>ABS(100*E109/$L$12)</f>
        <v>0.72921393669863221</v>
      </c>
      <c r="G109" s="6">
        <f>-$L$12*$L$10*$L$11*EXP($L$11*ABS(A109))</f>
        <v>-0.44412410158442767</v>
      </c>
      <c r="H109" s="6">
        <f>$L$12*(1 - ((A109-$L$13)*$L$6))</f>
        <v>61.290000000000006</v>
      </c>
      <c r="I109" s="6">
        <f>$L$6*100</f>
        <v>5</v>
      </c>
      <c r="J109" s="1"/>
    </row>
    <row r="110" spans="1:10" x14ac:dyDescent="0.25">
      <c r="A110" s="6">
        <v>8.0000000000000099E-2</v>
      </c>
      <c r="B110" s="6">
        <f>$L$12*(1+$L$17-$L$10*SIGN(A110)*(EXP($L$11*ABS(A110))-1))</f>
        <v>60.385252790401999</v>
      </c>
      <c r="C110" s="6">
        <f t="shared" si="4"/>
        <v>-0.45085308437577987</v>
      </c>
      <c r="D110" s="6">
        <f>$L$12*(1+$L$17+IF(ABS(A110)&lt;$L$18,-$L$10*SIGN(A110)*(EXP($L$11*ABS(A110))-1),-SIGN(A110)*($L$10*(EXP($L$11*$L$18)-1)+($L$14*(ABS(A110)-$L$18)))))</f>
        <v>60.385252790401999</v>
      </c>
      <c r="E110" s="6">
        <f t="shared" si="5"/>
        <v>-0.45085308437577987</v>
      </c>
      <c r="F110" s="6">
        <f>ABS(100*E110/$L$12)</f>
        <v>0.75142180729296648</v>
      </c>
      <c r="G110" s="6">
        <f>-$L$12*$L$10*$L$11*EXP($L$11*ABS(A110))</f>
        <v>-0.45764969411570583</v>
      </c>
      <c r="H110" s="6">
        <f>$L$12*(1 - ((A110-$L$13)*$L$6))</f>
        <v>61.259999999999991</v>
      </c>
      <c r="I110" s="6">
        <f>$L$6*100</f>
        <v>5</v>
      </c>
      <c r="J110" s="1"/>
    </row>
    <row r="111" spans="1:10" x14ac:dyDescent="0.25">
      <c r="A111" s="6">
        <v>9.0000000000000094E-2</v>
      </c>
      <c r="B111" s="6">
        <f>$L$12*(1+$L$17-$L$10*SIGN(A111)*(EXP($L$11*ABS(A111))-1))</f>
        <v>60.380606954352572</v>
      </c>
      <c r="C111" s="6">
        <f t="shared" si="4"/>
        <v>-0.46458360494270345</v>
      </c>
      <c r="D111" s="6">
        <f>$L$12*(1+$L$17+IF(ABS(A111)&lt;$L$18,-$L$10*SIGN(A111)*(EXP($L$11*ABS(A111))-1),-SIGN(A111)*($L$10*(EXP($L$11*$L$18)-1)+($L$14*(ABS(A111)-$L$18)))))</f>
        <v>60.380606954352572</v>
      </c>
      <c r="E111" s="6">
        <f t="shared" si="5"/>
        <v>-0.46458360494270345</v>
      </c>
      <c r="F111" s="6">
        <f>ABS(100*E111/$L$12)</f>
        <v>0.77430600823783913</v>
      </c>
      <c r="G111" s="6">
        <f>-$L$12*$L$10*$L$11*EXP($L$11*ABS(A111))</f>
        <v>-0.47158720226396916</v>
      </c>
      <c r="H111" s="6">
        <f>$L$12*(1 - ((A111-$L$13)*$L$6))</f>
        <v>61.23</v>
      </c>
      <c r="I111" s="6">
        <f>$L$6*100</f>
        <v>5</v>
      </c>
      <c r="J111" s="1"/>
    </row>
    <row r="112" spans="1:10" x14ac:dyDescent="0.25">
      <c r="A112" s="6">
        <v>0.1</v>
      </c>
      <c r="B112" s="6">
        <f>$L$12*(1+$L$17-$L$10*SIGN(A112)*(EXP($L$11*ABS(A112))-1))</f>
        <v>60.375819631531449</v>
      </c>
      <c r="C112" s="6">
        <f t="shared" si="4"/>
        <v>-0.47873228211230834</v>
      </c>
      <c r="D112" s="6">
        <f>$L$12*(1+$L$17+IF(ABS(A112)&lt;$L$18,-$L$10*SIGN(A112)*(EXP($L$11*ABS(A112))-1),-SIGN(A112)*($L$10*(EXP($L$11*$L$18)-1)+($L$14*(ABS(A112)-$L$18)))))</f>
        <v>60.375819631531449</v>
      </c>
      <c r="E112" s="6">
        <f t="shared" si="5"/>
        <v>-0.47873228211230834</v>
      </c>
      <c r="F112" s="6">
        <f>ABS(100*E112/$L$12)</f>
        <v>0.79788713685384716</v>
      </c>
      <c r="G112" s="6">
        <f>-$L$12*$L$10*$L$11*EXP($L$11*ABS(A112))</f>
        <v>-0.4859491707273611</v>
      </c>
      <c r="H112" s="6">
        <f>$L$12*(1 - ((A112-$L$13)*$L$6))</f>
        <v>61.2</v>
      </c>
      <c r="I112" s="6">
        <f>$L$6*100</f>
        <v>5</v>
      </c>
      <c r="J112" s="1"/>
    </row>
    <row r="113" spans="1:10" x14ac:dyDescent="0.25">
      <c r="A113" s="6">
        <v>0.11</v>
      </c>
      <c r="B113" s="6">
        <f>$L$12*(1+$L$17-$L$10*SIGN(A113)*(EXP($L$11*ABS(A113))-1))</f>
        <v>60.370886513024921</v>
      </c>
      <c r="C113" s="6">
        <f t="shared" si="4"/>
        <v>-0.49331185065284466</v>
      </c>
      <c r="D113" s="6">
        <f>$L$12*(1+$L$17+IF(ABS(A113)&lt;$L$18,-$L$10*SIGN(A113)*(EXP($L$11*ABS(A113))-1),-SIGN(A113)*($L$10*(EXP($L$11*$L$18)-1)+($L$14*(ABS(A113)-$L$18)))))</f>
        <v>60.370886513024921</v>
      </c>
      <c r="E113" s="6">
        <f t="shared" si="5"/>
        <v>-0.49331185065284466</v>
      </c>
      <c r="F113" s="6">
        <f>ABS(100*E113/$L$12)</f>
        <v>0.82218641775474111</v>
      </c>
      <c r="G113" s="6">
        <f>-$L$12*$L$10*$L$11*EXP($L$11*ABS(A113))</f>
        <v>-0.50074852624696087</v>
      </c>
      <c r="H113" s="6">
        <f>$L$12*(1 - ((A113-$L$13)*$L$6))</f>
        <v>61.17</v>
      </c>
      <c r="I113" s="6">
        <f>$L$6*100</f>
        <v>5</v>
      </c>
      <c r="J113" s="1"/>
    </row>
    <row r="114" spans="1:10" x14ac:dyDescent="0.25">
      <c r="A114" s="6">
        <v>0.12</v>
      </c>
      <c r="B114" s="6">
        <f>$L$12*(1+$L$17-$L$10*SIGN(A114)*(EXP($L$11*ABS(A114))-1))</f>
        <v>60.365803158693332</v>
      </c>
      <c r="C114" s="6">
        <f t="shared" si="4"/>
        <v>-0.50833543315889096</v>
      </c>
      <c r="D114" s="6">
        <f>$L$12*(1+$L$17+IF(ABS(A114)&lt;$L$18,-$L$10*SIGN(A114)*(EXP($L$11*ABS(A114))-1),-SIGN(A114)*($L$10*(EXP($L$11*$L$18)-1)+($L$14*(ABS(A114)-$L$18)))))</f>
        <v>60.365803158693332</v>
      </c>
      <c r="E114" s="6">
        <f t="shared" si="5"/>
        <v>-0.50833543315889096</v>
      </c>
      <c r="F114" s="6">
        <f>ABS(100*E114/$L$12)</f>
        <v>0.84722572193148493</v>
      </c>
      <c r="G114" s="6">
        <f>-$L$12*$L$10*$L$11*EXP($L$11*ABS(A114))</f>
        <v>-0.51599858924172248</v>
      </c>
      <c r="H114" s="6">
        <f>$L$12*(1 - ((A114-$L$13)*$L$6))</f>
        <v>61.139999999999993</v>
      </c>
      <c r="I114" s="6">
        <f>$L$6*100</f>
        <v>5</v>
      </c>
      <c r="J114" s="1"/>
    </row>
    <row r="115" spans="1:10" x14ac:dyDescent="0.25">
      <c r="A115" s="6">
        <v>0.13</v>
      </c>
      <c r="B115" s="6">
        <f>$L$12*(1+$L$17-$L$10*SIGN(A115)*(EXP($L$11*ABS(A115))-1))</f>
        <v>60.360564993174648</v>
      </c>
      <c r="C115" s="6">
        <f t="shared" si="4"/>
        <v>-0.52381655186834974</v>
      </c>
      <c r="D115" s="6">
        <f>$L$12*(1+$L$17+IF(ABS(A115)&lt;$L$18,-$L$10*SIGN(A115)*(EXP($L$11*ABS(A115))-1),-SIGN(A115)*($L$10*(EXP($L$11*$L$18)-1)+($L$14*(ABS(A115)-$L$18)))))</f>
        <v>60.360564993174648</v>
      </c>
      <c r="E115" s="6">
        <f t="shared" si="5"/>
        <v>-0.52381655186834974</v>
      </c>
      <c r="F115" s="6">
        <f>ABS(100*E115/$L$12)</f>
        <v>0.87302758644724965</v>
      </c>
      <c r="G115" s="6">
        <f>-$L$12*$L$10*$L$11*EXP($L$11*ABS(A115))</f>
        <v>-0.53171308579775134</v>
      </c>
      <c r="H115" s="6">
        <f>$L$12*(1 - ((A115-$L$13)*$L$6))</f>
        <v>61.11</v>
      </c>
      <c r="I115" s="6">
        <f>$L$6*100</f>
        <v>5</v>
      </c>
      <c r="J115" s="1"/>
    </row>
    <row r="116" spans="1:10" x14ac:dyDescent="0.25">
      <c r="A116" s="6">
        <v>0.14000000000000001</v>
      </c>
      <c r="B116" s="6">
        <f>$L$12*(1+$L$17-$L$10*SIGN(A116)*(EXP($L$11*ABS(A116))-1))</f>
        <v>60.355167301766329</v>
      </c>
      <c r="C116" s="6">
        <f t="shared" si="4"/>
        <v>-0.53976914083193561</v>
      </c>
      <c r="D116" s="6">
        <f>$L$12*(1+$L$17+IF(ABS(A116)&lt;$L$18,-$L$10*SIGN(A116)*(EXP($L$11*ABS(A116))-1),-SIGN(A116)*($L$10*(EXP($L$11*$L$18)-1)+($L$14*(ABS(A116)-$L$18)))))</f>
        <v>60.355167301766329</v>
      </c>
      <c r="E116" s="6">
        <f t="shared" si="5"/>
        <v>-0.53976914083193561</v>
      </c>
      <c r="F116" s="6">
        <f>ABS(100*E116/$L$12)</f>
        <v>0.89961523471989269</v>
      </c>
      <c r="G116" s="6">
        <f>-$L$12*$L$10*$L$11*EXP($L$11*ABS(A116))</f>
        <v>-0.5479061600227082</v>
      </c>
      <c r="H116" s="6">
        <f>$L$12*(1 - ((A116-$L$13)*$L$6))</f>
        <v>61.08</v>
      </c>
      <c r="I116" s="6">
        <f>$L$6*100</f>
        <v>5</v>
      </c>
      <c r="J116" s="1"/>
    </row>
    <row r="117" spans="1:10" x14ac:dyDescent="0.25">
      <c r="A117" s="6">
        <v>0.15</v>
      </c>
      <c r="B117" s="6">
        <f>$L$12*(1+$L$17-$L$10*SIGN(A117)*(EXP($L$11*ABS(A117))-1))</f>
        <v>60.349605226181751</v>
      </c>
      <c r="C117" s="6">
        <f t="shared" si="4"/>
        <v>-0.55620755845780068</v>
      </c>
      <c r="D117" s="6">
        <f>$L$12*(1+$L$17+IF(ABS(A117)&lt;$L$18,-$L$10*SIGN(A117)*(EXP($L$11*ABS(A117))-1),-SIGN(A117)*($L$10*(EXP($L$11*$L$18)-1)+($L$14*(ABS(A117)-$L$18)))))</f>
        <v>60.349605226181751</v>
      </c>
      <c r="E117" s="6">
        <f t="shared" si="5"/>
        <v>-0.55620755845780068</v>
      </c>
      <c r="F117" s="6">
        <f>ABS(100*E117/$L$12)</f>
        <v>0.9270125974296678</v>
      </c>
      <c r="G117" s="6">
        <f>-$L$12*$L$10*$L$11*EXP($L$11*ABS(A117))</f>
        <v>-0.56459238677646073</v>
      </c>
      <c r="H117" s="6">
        <f>$L$12*(1 - ((A117-$L$13)*$L$6))</f>
        <v>61.050000000000004</v>
      </c>
      <c r="I117" s="6">
        <f>$L$6*100</f>
        <v>5</v>
      </c>
      <c r="J117" s="1"/>
    </row>
    <row r="118" spans="1:10" x14ac:dyDescent="0.25">
      <c r="A118" s="6">
        <v>0.16</v>
      </c>
      <c r="B118" s="6">
        <f>$L$12*(1+$L$17-$L$10*SIGN(A118)*(EXP($L$11*ABS(A118))-1))</f>
        <v>60.343873760177416</v>
      </c>
      <c r="C118" s="6">
        <f t="shared" si="4"/>
        <v>-0.57314660043346011</v>
      </c>
      <c r="D118" s="6">
        <f>$L$12*(1+$L$17+IF(ABS(A118)&lt;$L$18,-$L$10*SIGN(A118)*(EXP($L$11*ABS(A118))-1),-SIGN(A118)*($L$10*(EXP($L$11*$L$18)-1)+($L$14*(ABS(A118)-$L$18)))))</f>
        <v>60.343873760177416</v>
      </c>
      <c r="E118" s="6">
        <f t="shared" si="5"/>
        <v>-0.57314660043346011</v>
      </c>
      <c r="F118" s="6">
        <f>ABS(100*E118/$L$12)</f>
        <v>0.95524433405576681</v>
      </c>
      <c r="G118" s="6">
        <f>-$L$12*$L$10*$L$11*EXP($L$11*ABS(A118))</f>
        <v>-0.58178678478944157</v>
      </c>
      <c r="H118" s="6">
        <f>$L$12*(1 - ((A118-$L$13)*$L$6))</f>
        <v>61.019999999999996</v>
      </c>
      <c r="I118" s="6">
        <f>$L$6*100</f>
        <v>5</v>
      </c>
      <c r="J118" s="1"/>
    </row>
    <row r="119" spans="1:10" x14ac:dyDescent="0.25">
      <c r="A119" s="6">
        <v>0.17</v>
      </c>
      <c r="B119" s="6">
        <f>$L$12*(1+$L$17-$L$10*SIGN(A119)*(EXP($L$11*ABS(A119))-1))</f>
        <v>60.337967745047067</v>
      </c>
      <c r="C119" s="6">
        <f t="shared" si="4"/>
        <v>-0.59060151303498232</v>
      </c>
      <c r="D119" s="6">
        <f>$L$12*(1+$L$17+IF(ABS(A119)&lt;$L$18,-$L$10*SIGN(A119)*(EXP($L$11*ABS(A119))-1),-SIGN(A119)*($L$10*(EXP($L$11*$L$18)-1)+($L$14*(ABS(A119)-$L$18)))))</f>
        <v>60.337967745047067</v>
      </c>
      <c r="E119" s="6">
        <f t="shared" si="5"/>
        <v>-0.59060151303498232</v>
      </c>
      <c r="F119" s="6">
        <f>ABS(100*E119/$L$12)</f>
        <v>0.98433585505830379</v>
      </c>
      <c r="G119" s="6">
        <f>-$L$12*$L$10*$L$11*EXP($L$11*ABS(A119))</f>
        <v>-0.59950483018051903</v>
      </c>
      <c r="H119" s="6">
        <f>$L$12*(1 - ((A119-$L$13)*$L$6))</f>
        <v>60.989999999999995</v>
      </c>
      <c r="I119" s="6">
        <f>$L$6*100</f>
        <v>5</v>
      </c>
      <c r="J119" s="1"/>
    </row>
    <row r="120" spans="1:10" x14ac:dyDescent="0.25">
      <c r="A120" s="6">
        <v>0.18</v>
      </c>
      <c r="B120" s="6">
        <f>$L$12*(1+$L$17-$L$10*SIGN(A120)*(EXP($L$11*ABS(A120))-1))</f>
        <v>60.331881864978385</v>
      </c>
      <c r="C120" s="6">
        <f t="shared" si="4"/>
        <v>-0.6085880068681615</v>
      </c>
      <c r="D120" s="6">
        <f>$L$12*(1+$L$17+IF(ABS(A120)&lt;$L$18,-$L$10*SIGN(A120)*(EXP($L$11*ABS(A120))-1),-SIGN(A120)*($L$10*(EXP($L$11*$L$18)-1)+($L$14*(ABS(A120)-$L$18)))))</f>
        <v>60.331881864978385</v>
      </c>
      <c r="E120" s="6">
        <f t="shared" si="5"/>
        <v>-0.6085880068681615</v>
      </c>
      <c r="F120" s="6">
        <f>ABS(100*E120/$L$12)</f>
        <v>1.0143133447802692</v>
      </c>
      <c r="G120" s="6">
        <f>-$L$12*$L$10*$L$11*EXP($L$11*ABS(A120))</f>
        <v>-0.61776247038654908</v>
      </c>
      <c r="H120" s="6">
        <f>$L$12*(1 - ((A120-$L$13)*$L$6))</f>
        <v>60.96</v>
      </c>
      <c r="I120" s="6">
        <f>$L$6*100</f>
        <v>5</v>
      </c>
      <c r="J120" s="1"/>
    </row>
    <row r="121" spans="1:10" x14ac:dyDescent="0.25">
      <c r="A121" s="6">
        <v>0.19</v>
      </c>
      <c r="B121" s="6">
        <f>$L$12*(1+$L$17-$L$10*SIGN(A121)*(EXP($L$11*ABS(A121))-1))</f>
        <v>60.325610642268522</v>
      </c>
      <c r="C121" s="6">
        <f t="shared" si="4"/>
        <v>-0.62712227098629059</v>
      </c>
      <c r="D121" s="6">
        <f>$L$12*(1+$L$17+IF(ABS(A121)&lt;$L$18,-$L$10*SIGN(A121)*(EXP($L$11*ABS(A121))-1),-SIGN(A121)*($L$10*(EXP($L$11*$L$18)-1)+($L$14*(ABS(A121)-$L$18)))))</f>
        <v>60.325610642268522</v>
      </c>
      <c r="E121" s="6">
        <f t="shared" si="5"/>
        <v>-0.62712227098629059</v>
      </c>
      <c r="F121" s="6">
        <f>ABS(100*E121/$L$12)</f>
        <v>1.0452037849771509</v>
      </c>
      <c r="G121" s="6">
        <f>-$L$12*$L$10*$L$11*EXP($L$11*ABS(A121))</f>
        <v>-0.6365761385161447</v>
      </c>
      <c r="H121" s="6">
        <f>$L$12*(1 - ((A121-$L$13)*$L$6))</f>
        <v>60.930000000000007</v>
      </c>
      <c r="I121" s="6">
        <f>$L$6*100</f>
        <v>5</v>
      </c>
      <c r="J121" s="1"/>
    </row>
    <row r="122" spans="1:10" x14ac:dyDescent="0.25">
      <c r="A122" s="6">
        <v>0.2</v>
      </c>
      <c r="B122" s="6">
        <f>$L$12*(1+$L$17-$L$10*SIGN(A122)*(EXP($L$11*ABS(A122))-1))</f>
        <v>60.31914843239371</v>
      </c>
      <c r="C122" s="6">
        <f t="shared" si="4"/>
        <v>-0.6462209874811714</v>
      </c>
      <c r="D122" s="6">
        <f>$L$12*(1+$L$17+IF(ABS(A122)&lt;$L$18,-$L$10*SIGN(A122)*(EXP($L$11*ABS(A122))-1),-SIGN(A122)*($L$10*(EXP($L$11*$L$18)-1)+($L$14*(ABS(A122)-$L$18)))))</f>
        <v>60.31914843239371</v>
      </c>
      <c r="E122" s="6">
        <f t="shared" si="5"/>
        <v>-0.6462209874811714</v>
      </c>
      <c r="F122" s="6">
        <f>ABS(100*E122/$L$12)</f>
        <v>1.0770349791352856</v>
      </c>
      <c r="G122" s="6">
        <f>-$L$12*$L$10*$L$11*EXP($L$11*ABS(A122))</f>
        <v>-0.6559627681405833</v>
      </c>
      <c r="H122" s="6">
        <f>$L$12*(1 - ((A122-$L$13)*$L$6))</f>
        <v>60.899999999999991</v>
      </c>
      <c r="I122" s="6">
        <f>$L$6*100</f>
        <v>5</v>
      </c>
      <c r="J122" s="1"/>
    </row>
    <row r="123" spans="1:10" x14ac:dyDescent="0.25">
      <c r="A123" s="6">
        <v>0.21</v>
      </c>
      <c r="B123" s="6">
        <f>$L$12*(1+$L$17-$L$10*SIGN(A123)*(EXP($L$11*ABS(A123))-1))</f>
        <v>60.312489418928841</v>
      </c>
      <c r="C123" s="6">
        <f t="shared" si="4"/>
        <v>-0.66590134648692023</v>
      </c>
      <c r="D123" s="6">
        <f>$L$12*(1+$L$17+IF(ABS(A123)&lt;$L$18,-$L$10*SIGN(A123)*(EXP($L$11*ABS(A123))-1),-SIGN(A123)*($L$10*(EXP($L$11*$L$18)-1)+($L$14*(ABS(A123)-$L$18)))))</f>
        <v>60.312489418928841</v>
      </c>
      <c r="E123" s="6">
        <f t="shared" si="5"/>
        <v>-0.66590134648692023</v>
      </c>
      <c r="F123" s="6">
        <f>ABS(100*E123/$L$12)</f>
        <v>1.1098355774782005</v>
      </c>
      <c r="G123" s="6">
        <f>-$L$12*$L$10*$L$11*EXP($L$11*ABS(A123))</f>
        <v>-0.67593980853516356</v>
      </c>
      <c r="H123" s="6">
        <f>$L$12*(1 - ((A123-$L$13)*$L$6))</f>
        <v>60.87</v>
      </c>
      <c r="I123" s="6">
        <f>$L$6*100</f>
        <v>5</v>
      </c>
      <c r="J123" s="1"/>
    </row>
    <row r="124" spans="1:10" x14ac:dyDescent="0.25">
      <c r="A124" s="6">
        <v>0.22</v>
      </c>
      <c r="B124" s="6">
        <f>$L$12*(1+$L$17-$L$10*SIGN(A124)*(EXP($L$11*ABS(A124))-1))</f>
        <v>60.305627608312321</v>
      </c>
      <c r="C124" s="6">
        <f t="shared" si="4"/>
        <v>-0.6861810616520353</v>
      </c>
      <c r="D124" s="6">
        <f>$L$12*(1+$L$17+IF(ABS(A124)&lt;$L$18,-$L$10*SIGN(A124)*(EXP($L$11*ABS(A124))-1),-SIGN(A124)*($L$10*(EXP($L$11*$L$18)-1)+($L$14*(ABS(A124)-$L$18)))))</f>
        <v>60.305627608312321</v>
      </c>
      <c r="E124" s="6">
        <f t="shared" si="5"/>
        <v>-0.6861810616520353</v>
      </c>
      <c r="F124" s="6">
        <f>ABS(100*E124/$L$12)</f>
        <v>1.1436351027533922</v>
      </c>
      <c r="G124" s="6">
        <f>-$L$12*$L$10*$L$11*EXP($L$11*ABS(A124))</f>
        <v>-0.6965252403847314</v>
      </c>
      <c r="H124" s="6">
        <f>$L$12*(1 - ((A124-$L$13)*$L$6))</f>
        <v>60.84</v>
      </c>
      <c r="I124" s="6">
        <f>$L$6*100</f>
        <v>5</v>
      </c>
      <c r="J124" s="1"/>
    </row>
    <row r="125" spans="1:10" x14ac:dyDescent="0.25">
      <c r="A125" s="6">
        <v>0.23</v>
      </c>
      <c r="B125" s="6">
        <f>$L$12*(1+$L$17-$L$10*SIGN(A125)*(EXP($L$11*ABS(A125))-1))</f>
        <v>60.298556824451396</v>
      </c>
      <c r="C125" s="6">
        <f t="shared" si="4"/>
        <v>-0.70707838609251827</v>
      </c>
      <c r="D125" s="6">
        <f>$L$12*(1+$L$17+IF(ABS(A125)&lt;$L$18,-$L$10*SIGN(A125)*(EXP($L$11*ABS(A125))-1),-SIGN(A125)*($L$10*(EXP($L$11*$L$18)-1)+($L$14*(ABS(A125)-$L$18)))))</f>
        <v>60.298556824451396</v>
      </c>
      <c r="E125" s="6">
        <f t="shared" si="5"/>
        <v>-0.70707838609251827</v>
      </c>
      <c r="F125" s="6">
        <f>ABS(100*E125/$L$12)</f>
        <v>1.1784639768208638</v>
      </c>
      <c r="G125" s="6">
        <f>-$L$12*$L$10*$L$11*EXP($L$11*ABS(A125))</f>
        <v>-0.71773759196750964</v>
      </c>
      <c r="H125" s="6">
        <f>$L$12*(1 - ((A125-$L$13)*$L$6))</f>
        <v>60.81</v>
      </c>
      <c r="I125" s="6">
        <f>$L$6*100</f>
        <v>5</v>
      </c>
      <c r="J125" s="1"/>
    </row>
    <row r="126" spans="1:10" x14ac:dyDescent="0.25">
      <c r="A126" s="6">
        <v>0.24</v>
      </c>
      <c r="B126" s="6">
        <f>$L$12*(1+$L$17-$L$10*SIGN(A126)*(EXP($L$11*ABS(A126))-1))</f>
        <v>60.291270703163299</v>
      </c>
      <c r="C126" s="6">
        <f t="shared" si="4"/>
        <v>-0.72861212880965942</v>
      </c>
      <c r="D126" s="6">
        <f>$L$12*(1+$L$17+IF(ABS(A126)&lt;$L$18,-$L$10*SIGN(A126)*(EXP($L$11*ABS(A126))-1),-SIGN(A126)*($L$10*(EXP($L$11*$L$18)-1)+($L$14*(ABS(A126)-$L$18)))))</f>
        <v>60.291270703163299</v>
      </c>
      <c r="E126" s="6">
        <f t="shared" si="5"/>
        <v>-0.72861212880965942</v>
      </c>
      <c r="F126" s="6">
        <f>ABS(100*E126/$L$12)</f>
        <v>1.214353548016099</v>
      </c>
      <c r="G126" s="6">
        <f>-$L$12*$L$10*$L$11*EXP($L$11*ABS(A126))</f>
        <v>-0.73959595583179949</v>
      </c>
      <c r="H126" s="6">
        <f>$L$12*(1 - ((A126-$L$13)*$L$6))</f>
        <v>60.779999999999994</v>
      </c>
      <c r="I126" s="6">
        <f>$L$6*100</f>
        <v>5</v>
      </c>
      <c r="J126" s="1"/>
    </row>
    <row r="127" spans="1:10" x14ac:dyDescent="0.25">
      <c r="A127" s="6">
        <v>0.25</v>
      </c>
      <c r="B127" s="6">
        <f>$L$12*(1+$L$17-$L$10*SIGN(A127)*(EXP($L$11*ABS(A127))-1))</f>
        <v>60.283762686447055</v>
      </c>
      <c r="C127" s="6">
        <f t="shared" si="4"/>
        <v>-0.75080167162440081</v>
      </c>
      <c r="D127" s="6">
        <f>$L$12*(1+$L$17+IF(ABS(A127)&lt;$L$18,-$L$10*SIGN(A127)*(EXP($L$11*ABS(A127))-1),-SIGN(A127)*($L$10*(EXP($L$11*$L$18)-1)+($L$14*(ABS(A127)-$L$18)))))</f>
        <v>60.283762686447055</v>
      </c>
      <c r="E127" s="6">
        <f t="shared" si="5"/>
        <v>-0.75080167162440081</v>
      </c>
      <c r="F127" s="6">
        <f>ABS(100*E127/$L$12)</f>
        <v>1.2513361193740014</v>
      </c>
      <c r="G127" s="6">
        <f>-$L$12*$L$10*$L$11*EXP($L$11*ABS(A127))</f>
        <v>-0.76212000598056284</v>
      </c>
      <c r="H127" s="6">
        <f>$L$12*(1 - ((A127-$L$13)*$L$6))</f>
        <v>60.75</v>
      </c>
      <c r="I127" s="6">
        <f>$L$6*100</f>
        <v>5</v>
      </c>
      <c r="J127" s="1"/>
    </row>
    <row r="128" spans="1:10" x14ac:dyDescent="0.25">
      <c r="A128" s="6">
        <v>0.26</v>
      </c>
      <c r="B128" s="6">
        <f>$L$12*(1+$L$17-$L$10*SIGN(A128)*(EXP($L$11*ABS(A128))-1))</f>
        <v>60.276026016580779</v>
      </c>
      <c r="C128" s="6">
        <f t="shared" si="4"/>
        <v>-0.77366698662757405</v>
      </c>
      <c r="D128" s="6">
        <f>$L$12*(1+$L$17+IF(ABS(A128)&lt;$L$18,-$L$10*SIGN(A128)*(EXP($L$11*ABS(A128))-1),-SIGN(A128)*($L$10*(EXP($L$11*$L$18)-1)+($L$14*(ABS(A128)-$L$18)))))</f>
        <v>60.276026016580779</v>
      </c>
      <c r="E128" s="6">
        <f t="shared" si="5"/>
        <v>-0.77366698662757405</v>
      </c>
      <c r="F128" s="6">
        <f>ABS(100*E128/$L$12)</f>
        <v>1.2894449777126233</v>
      </c>
      <c r="G128" s="6">
        <f>-$L$12*$L$10*$L$11*EXP($L$11*ABS(A128))</f>
        <v>-0.78533001557935234</v>
      </c>
      <c r="H128" s="6">
        <f>$L$12*(1 - ((A128-$L$13)*$L$6))</f>
        <v>60.72</v>
      </c>
      <c r="I128" s="6">
        <f>$L$6*100</f>
        <v>5</v>
      </c>
      <c r="J128" s="1"/>
    </row>
    <row r="129" spans="1:10" x14ac:dyDescent="0.25">
      <c r="A129" s="6">
        <v>0.27</v>
      </c>
      <c r="B129" s="6">
        <f>$L$12*(1+$L$17-$L$10*SIGN(A129)*(EXP($L$11*ABS(A129))-1))</f>
        <v>60.268053730039391</v>
      </c>
      <c r="C129" s="6">
        <f t="shared" si="4"/>
        <v>-0.7972286541388478</v>
      </c>
      <c r="D129" s="6">
        <f>$L$12*(1+$L$17+IF(ABS(A129)&lt;$L$18,-$L$10*SIGN(A129)*(EXP($L$11*ABS(A129))-1),-SIGN(A129)*($L$10*(EXP($L$11*$L$18)-1)+($L$14*(ABS(A129)-$L$18)))))</f>
        <v>60.268053730039391</v>
      </c>
      <c r="E129" s="6">
        <f t="shared" si="5"/>
        <v>-0.7972286541388478</v>
      </c>
      <c r="F129" s="6">
        <f>ABS(100*E129/$L$12)</f>
        <v>1.3287144235647463</v>
      </c>
      <c r="G129" s="6">
        <f>-$L$12*$L$10*$L$11*EXP($L$11*ABS(A129))</f>
        <v>-0.80924687520352978</v>
      </c>
      <c r="H129" s="6">
        <f>$L$12*(1 - ((A129-$L$13)*$L$6))</f>
        <v>60.690000000000005</v>
      </c>
      <c r="I129" s="6">
        <f>$L$6*100</f>
        <v>5</v>
      </c>
      <c r="J129" s="1"/>
    </row>
    <row r="130" spans="1:10" x14ac:dyDescent="0.25">
      <c r="A130" s="6">
        <v>0.28000000000000003</v>
      </c>
      <c r="B130" s="6">
        <f>$L$12*(1+$L$17-$L$10*SIGN(A130)*(EXP($L$11*ABS(A130))-1))</f>
        <v>60.259838651226843</v>
      </c>
      <c r="C130" s="6">
        <f t="shared" si="4"/>
        <v>-0.82150788125474528</v>
      </c>
      <c r="D130" s="6">
        <f>$L$12*(1+$L$17+IF(ABS(A130)&lt;$L$18,-$L$10*SIGN(A130)*(EXP($L$11*ABS(A130))-1),-SIGN(A130)*($L$10*(EXP($L$11*$L$18)-1)+($L$14*(ABS(A130)-$L$18)))))</f>
        <v>60.259838651226843</v>
      </c>
      <c r="E130" s="6">
        <f t="shared" si="5"/>
        <v>-0.82150788125474528</v>
      </c>
      <c r="F130" s="6">
        <f>ABS(100*E130/$L$12)</f>
        <v>1.3691798020912422</v>
      </c>
      <c r="G130" s="6">
        <f>-$L$12*$L$10*$L$11*EXP($L$11*ABS(A130))</f>
        <v>-0.83389211164119303</v>
      </c>
      <c r="H130" s="6">
        <f>$L$12*(1 - ((A130-$L$13)*$L$6))</f>
        <v>60.66</v>
      </c>
      <c r="I130" s="6">
        <f>$L$6*100</f>
        <v>5</v>
      </c>
      <c r="J130" s="1"/>
    </row>
    <row r="131" spans="1:10" x14ac:dyDescent="0.25">
      <c r="A131" s="6">
        <v>0.28999999999999998</v>
      </c>
      <c r="B131" s="6">
        <f>$L$12*(1+$L$17-$L$10*SIGN(A131)*(EXP($L$11*ABS(A131))-1))</f>
        <v>60.251373386017654</v>
      </c>
      <c r="C131" s="6">
        <f t="shared" si="4"/>
        <v>-0.8465265209189039</v>
      </c>
      <c r="D131" s="6">
        <f>$L$12*(1+$L$17+IF(ABS(A131)&lt;$L$18,-$L$10*SIGN(A131)*(EXP($L$11*ABS(A131))-1),-SIGN(A131)*($L$10*(EXP($L$11*$L$18)-1)+($L$14*(ABS(A131)-$L$18)))))</f>
        <v>60.251373386017654</v>
      </c>
      <c r="E131" s="6">
        <f t="shared" ref="E131:E162" si="6">(D131-D130)/(A131-A130)</f>
        <v>-0.8465265209189039</v>
      </c>
      <c r="F131" s="6">
        <f>ABS(100*E131/$L$12)</f>
        <v>1.4108775348648399</v>
      </c>
      <c r="G131" s="6">
        <f>-$L$12*$L$10*$L$11*EXP($L$11*ABS(A131))</f>
        <v>-0.85928790726873949</v>
      </c>
      <c r="H131" s="6">
        <f>$L$12*(1 - ((A131-$L$13)*$L$6))</f>
        <v>60.629999999999995</v>
      </c>
      <c r="I131" s="6">
        <f>$L$6*100</f>
        <v>5</v>
      </c>
      <c r="J131" s="1"/>
    </row>
    <row r="132" spans="1:10" x14ac:dyDescent="0.25">
      <c r="A132" s="6">
        <v>0.3</v>
      </c>
      <c r="B132" s="6">
        <f>$L$12*(1+$L$17-$L$10*SIGN(A132)*(EXP($L$11*ABS(A132))-1))</f>
        <v>60.242650315101727</v>
      </c>
      <c r="C132" s="6">
        <f t="shared" ref="C132:C195" si="7">(B132-B131)/(A132-A131)</f>
        <v>-0.87230709159271591</v>
      </c>
      <c r="D132" s="6">
        <f>$L$12*(1+$L$17+IF(ABS(A132)&lt;$L$18,-$L$10*SIGN(A132)*(EXP($L$11*ABS(A132))-1),-SIGN(A132)*($L$10*(EXP($L$11*$L$18)-1)+($L$14*(ABS(A132)-$L$18)))))</f>
        <v>60.242650315101727</v>
      </c>
      <c r="E132" s="6">
        <f t="shared" si="6"/>
        <v>-0.87230709159271591</v>
      </c>
      <c r="F132" s="6">
        <f>ABS(100*E132/$L$12)</f>
        <v>1.4538451526545266</v>
      </c>
      <c r="G132" s="6">
        <f>-$L$12*$L$10*$L$11*EXP($L$11*ABS(A132))</f>
        <v>-0.88545712001650179</v>
      </c>
      <c r="H132" s="6">
        <f>$L$12*(1 - ((A132-$L$13)*$L$6))</f>
        <v>60.6</v>
      </c>
      <c r="I132" s="6">
        <f>$L$6*100</f>
        <v>5</v>
      </c>
      <c r="J132" s="1"/>
    </row>
    <row r="133" spans="1:10" x14ac:dyDescent="0.25">
      <c r="A133" s="6">
        <v>0.31</v>
      </c>
      <c r="B133" s="6">
        <f>$L$12*(1+$L$17-$L$10*SIGN(A133)*(EXP($L$11*ABS(A133))-1))</f>
        <v>60.23366158712642</v>
      </c>
      <c r="C133" s="6">
        <f t="shared" si="7"/>
        <v>-0.89887279753071347</v>
      </c>
      <c r="D133" s="6">
        <f>$L$12*(1+$L$17+IF(ABS(A133)&lt;$L$18,-$L$10*SIGN(A133)*(EXP($L$11*ABS(A133))-1),-SIGN(A133)*($L$10*(EXP($L$11*$L$18)-1)+($L$14*(ABS(A133)-$L$18)))))</f>
        <v>60.23366158712642</v>
      </c>
      <c r="E133" s="6">
        <f t="shared" si="6"/>
        <v>-0.89887279753071347</v>
      </c>
      <c r="F133" s="6">
        <f>ABS(100*E133/$L$12)</f>
        <v>1.4981213292178559</v>
      </c>
      <c r="G133" s="6">
        <f>-$L$12*$L$10*$L$11*EXP($L$11*ABS(A133))</f>
        <v>-0.91242330394242765</v>
      </c>
      <c r="H133" s="6">
        <f>$L$12*(1 - ((A133-$L$13)*$L$6))</f>
        <v>60.570000000000007</v>
      </c>
      <c r="I133" s="6">
        <f>$L$6*100</f>
        <v>5</v>
      </c>
      <c r="J133" s="1"/>
    </row>
    <row r="134" spans="1:10" x14ac:dyDescent="0.25">
      <c r="A134" s="6">
        <v>0.32</v>
      </c>
      <c r="B134" s="6">
        <f>$L$12*(1+$L$17-$L$10*SIGN(A134)*(EXP($L$11*ABS(A134))-1))</f>
        <v>60.224399111629801</v>
      </c>
      <c r="C134" s="6">
        <f t="shared" si="7"/>
        <v>-0.92624754966195078</v>
      </c>
      <c r="D134" s="6">
        <f>$L$12*(1+$L$17+IF(ABS(A134)&lt;$L$18,-$L$10*SIGN(A134)*(EXP($L$11*ABS(A134))-1),-SIGN(A134)*($L$10*(EXP($L$11*$L$18)-1)+($L$14*(ABS(A134)-$L$18)))))</f>
        <v>60.224399111629801</v>
      </c>
      <c r="E134" s="6">
        <f t="shared" si="6"/>
        <v>-0.92624754966195078</v>
      </c>
      <c r="F134" s="6">
        <f>ABS(100*E134/$L$12)</f>
        <v>1.5437459161032514</v>
      </c>
      <c r="G134" s="6">
        <f>-$L$12*$L$10*$L$11*EXP($L$11*ABS(A134))</f>
        <v>-0.94021073043232239</v>
      </c>
      <c r="H134" s="6">
        <f>$L$12*(1 - ((A134-$L$13)*$L$6))</f>
        <v>60.539999999999992</v>
      </c>
      <c r="I134" s="6">
        <f>$L$6*100</f>
        <v>5</v>
      </c>
      <c r="J134" s="1"/>
    </row>
    <row r="135" spans="1:10" x14ac:dyDescent="0.25">
      <c r="A135" s="6">
        <v>0.33</v>
      </c>
      <c r="B135" s="6">
        <f>$L$12*(1+$L$17-$L$10*SIGN(A135)*(EXP($L$11*ABS(A135))-1))</f>
        <v>60.214854551758648</v>
      </c>
      <c r="C135" s="6">
        <f t="shared" si="7"/>
        <v>-0.9544559871152094</v>
      </c>
      <c r="D135" s="6">
        <f>$L$12*(1+$L$17+IF(ABS(A135)&lt;$L$18,-$L$10*SIGN(A135)*(EXP($L$11*ABS(A135))-1),-SIGN(A135)*($L$10*(EXP($L$11*$L$18)-1)+($L$14*(ABS(A135)-$L$18)))))</f>
        <v>60.214854551758648</v>
      </c>
      <c r="E135" s="6">
        <f t="shared" si="6"/>
        <v>-0.9544559871152094</v>
      </c>
      <c r="F135" s="6">
        <f>ABS(100*E135/$L$12)</f>
        <v>1.590759978525349</v>
      </c>
      <c r="G135" s="6">
        <f>-$L$12*$L$10*$L$11*EXP($L$11*ABS(A135))</f>
        <v>-0.96884441004573429</v>
      </c>
      <c r="H135" s="6">
        <f>$L$12*(1 - ((A135-$L$13)*$L$6))</f>
        <v>60.51</v>
      </c>
      <c r="I135" s="6">
        <f>$L$6*100</f>
        <v>5</v>
      </c>
      <c r="J135" s="1"/>
    </row>
    <row r="136" spans="1:10" x14ac:dyDescent="0.25">
      <c r="A136" s="6">
        <v>0.34</v>
      </c>
      <c r="B136" s="6">
        <f>$L$12*(1+$L$17-$L$10*SIGN(A136)*(EXP($L$11*ABS(A136))-1))</f>
        <v>60.205019316764854</v>
      </c>
      <c r="C136" s="6">
        <f t="shared" si="7"/>
        <v>-0.98352349937940087</v>
      </c>
      <c r="D136" s="6">
        <f>$L$12*(1+$L$17+IF(ABS(A136)&lt;$L$18,-$L$10*SIGN(A136)*(EXP($L$11*ABS(A136))-1),-SIGN(A136)*($L$10*(EXP($L$11*$L$18)-1)+($L$14*(ABS(A136)-$L$18)))))</f>
        <v>60.205019316764854</v>
      </c>
      <c r="E136" s="6">
        <f t="shared" si="6"/>
        <v>-0.98352349937940087</v>
      </c>
      <c r="F136" s="6">
        <f>ABS(100*E136/$L$12)</f>
        <v>1.6392058322990015</v>
      </c>
      <c r="G136" s="6">
        <f>-$L$12*$L$10*$L$11*EXP($L$11*ABS(A136))</f>
        <v>-0.99835011502714721</v>
      </c>
      <c r="H136" s="6">
        <f>$L$12*(1 - ((A136-$L$13)*$L$6))</f>
        <v>60.480000000000004</v>
      </c>
      <c r="I136" s="6">
        <f>$L$6*100</f>
        <v>5</v>
      </c>
      <c r="J136" s="1"/>
    </row>
    <row r="137" spans="1:10" x14ac:dyDescent="0.25">
      <c r="A137" s="6">
        <v>0.35</v>
      </c>
      <c r="B137" s="6">
        <f>$L$12*(1+$L$17-$L$10*SIGN(A137)*(EXP($L$11*ABS(A137))-1))</f>
        <v>60.194884554272996</v>
      </c>
      <c r="C137" s="6">
        <f t="shared" si="7"/>
        <v>-1.0134762491858897</v>
      </c>
      <c r="D137" s="6">
        <f>$L$12*(1+$L$17+IF(ABS(A137)&lt;$L$18,-$L$10*SIGN(A137)*(EXP($L$11*ABS(A137))-1),-SIGN(A137)*($L$10*(EXP($L$11*$L$18)-1)+($L$14*(ABS(A137)-$L$18)))))</f>
        <v>60.194884554272996</v>
      </c>
      <c r="E137" s="6">
        <f t="shared" si="6"/>
        <v>-1.0134762491858897</v>
      </c>
      <c r="F137" s="6">
        <f>ABS(100*E137/$L$12)</f>
        <v>1.689127081976483</v>
      </c>
      <c r="G137" s="6">
        <f>-$L$12*$L$10*$L$11*EXP($L$11*ABS(A137))</f>
        <v>-1.0287544025027389</v>
      </c>
      <c r="H137" s="6">
        <f>$L$12*(1 - ((A137-$L$13)*$L$6))</f>
        <v>60.45</v>
      </c>
      <c r="I137" s="6">
        <f>$L$6*100</f>
        <v>5</v>
      </c>
      <c r="J137" s="1"/>
    </row>
    <row r="138" spans="1:10" x14ac:dyDescent="0.25">
      <c r="A138" s="6">
        <v>0.36</v>
      </c>
      <c r="B138" s="6">
        <f>$L$12*(1+$L$17-$L$10*SIGN(A138)*(EXP($L$11*ABS(A138))-1))</f>
        <v>60.184441142312714</v>
      </c>
      <c r="C138" s="6">
        <f t="shared" si="7"/>
        <v>-1.0443411960281415</v>
      </c>
      <c r="D138" s="6">
        <f>$L$12*(1+$L$17+IF(ABS(A138)&lt;$L$18,-$L$10*SIGN(A138)*(EXP($L$11*ABS(A138))-1),-SIGN(A138)*($L$10*(EXP($L$11*$L$18)-1)+($L$14*(ABS(A138)-$L$18)))))</f>
        <v>60.184441142312714</v>
      </c>
      <c r="E138" s="6">
        <f t="shared" si="6"/>
        <v>-1.0443411960281415</v>
      </c>
      <c r="F138" s="6">
        <f>ABS(100*E138/$L$12)</f>
        <v>1.7405686600469026</v>
      </c>
      <c r="G138" s="6">
        <f>-$L$12*$L$10*$L$11*EXP($L$11*ABS(A138))</f>
        <v>-1.0600846383835887</v>
      </c>
      <c r="H138" s="6">
        <f>$L$12*(1 - ((A138-$L$13)*$L$6))</f>
        <v>60.419999999999995</v>
      </c>
      <c r="I138" s="6">
        <f>$L$6*100</f>
        <v>5</v>
      </c>
      <c r="J138" s="1"/>
    </row>
    <row r="139" spans="1:10" x14ac:dyDescent="0.25">
      <c r="A139" s="6">
        <v>0.37</v>
      </c>
      <c r="B139" s="6">
        <f>$L$12*(1+$L$17-$L$10*SIGN(A139)*(EXP($L$11*ABS(A139))-1))</f>
        <v>60.17367968110829</v>
      </c>
      <c r="C139" s="6">
        <f t="shared" si="7"/>
        <v>-1.0761461204424441</v>
      </c>
      <c r="D139" s="6">
        <f>$L$12*(1+$L$17+IF(ABS(A139)&lt;$L$18,-$L$10*SIGN(A139)*(EXP($L$11*ABS(A139))-1),-SIGN(A139)*($L$10*(EXP($L$11*$L$18)-1)+($L$14*(ABS(A139)-$L$18)))))</f>
        <v>60.17367968110829</v>
      </c>
      <c r="E139" s="6">
        <f t="shared" si="6"/>
        <v>-1.0761461204424441</v>
      </c>
      <c r="F139" s="6">
        <f>ABS(100*E139/$L$12)</f>
        <v>1.7935768674040735</v>
      </c>
      <c r="G139" s="6">
        <f>-$L$12*$L$10*$L$11*EXP($L$11*ABS(A139))</f>
        <v>-1.0923690219968432</v>
      </c>
      <c r="H139" s="6">
        <f>$L$12*(1 - ((A139-$L$13)*$L$6))</f>
        <v>60.39</v>
      </c>
      <c r="I139" s="6">
        <f>$L$6*100</f>
        <v>5</v>
      </c>
      <c r="J139" s="1"/>
    </row>
    <row r="140" spans="1:10" x14ac:dyDescent="0.25">
      <c r="A140" s="6">
        <v>0.38</v>
      </c>
      <c r="B140" s="6">
        <f>$L$12*(1+$L$17-$L$10*SIGN(A140)*(EXP($L$11*ABS(A140))-1))</f>
        <v>60.162590484618235</v>
      </c>
      <c r="C140" s="6">
        <f t="shared" si="7"/>
        <v>-1.1089196490054567</v>
      </c>
      <c r="D140" s="6">
        <f>$L$12*(1+$L$17+IF(ABS(A140)&lt;$L$18,-$L$10*SIGN(A140)*(EXP($L$11*ABS(A140))-1),-SIGN(A140)*($L$10*(EXP($L$11*$L$18)-1)+($L$14*(ABS(A140)-$L$18)))))</f>
        <v>60.162590484618235</v>
      </c>
      <c r="E140" s="6">
        <f t="shared" si="6"/>
        <v>-1.1089196490054567</v>
      </c>
      <c r="F140" s="6">
        <f>ABS(100*E140/$L$12)</f>
        <v>1.8481994150090946</v>
      </c>
      <c r="G140" s="6">
        <f>-$L$12*$L$10*$L$11*EXP($L$11*ABS(A140))</f>
        <v>-1.1256366114670162</v>
      </c>
      <c r="H140" s="6">
        <f>$L$12*(1 - ((A140-$L$13)*$L$6))</f>
        <v>60.36</v>
      </c>
      <c r="I140" s="6">
        <f>$L$6*100</f>
        <v>5</v>
      </c>
      <c r="J140" s="1"/>
    </row>
    <row r="141" spans="1:10" x14ac:dyDescent="0.25">
      <c r="A141" s="6">
        <v>0.39</v>
      </c>
      <c r="B141" s="6">
        <f>$L$12*(1+$L$17-$L$10*SIGN(A141)*(EXP($L$11*ABS(A141))-1))</f>
        <v>60.15116357181715</v>
      </c>
      <c r="C141" s="6">
        <f t="shared" si="7"/>
        <v>-1.1426912801084643</v>
      </c>
      <c r="D141" s="6">
        <f>$L$12*(1+$L$17+IF(ABS(A141)&lt;$L$18,-$L$10*SIGN(A141)*(EXP($L$11*ABS(A141))-1),-SIGN(A141)*($L$10*(EXP($L$11*$L$18)-1)+($L$14*(ABS(A141)-$L$18)))))</f>
        <v>60.15116357181715</v>
      </c>
      <c r="E141" s="6">
        <f t="shared" si="6"/>
        <v>-1.1426912801084643</v>
      </c>
      <c r="F141" s="6">
        <f>ABS(100*E141/$L$12)</f>
        <v>1.9044854668474405</v>
      </c>
      <c r="G141" s="6">
        <f>-$L$12*$L$10*$L$11*EXP($L$11*ABS(A141))</f>
        <v>-1.1599173498702597</v>
      </c>
      <c r="H141" s="6">
        <f>$L$12*(1 - ((A141-$L$13)*$L$6))</f>
        <v>60.330000000000005</v>
      </c>
      <c r="I141" s="6">
        <f>$L$6*100</f>
        <v>5</v>
      </c>
      <c r="J141" s="1"/>
    </row>
    <row r="142" spans="1:10" x14ac:dyDescent="0.25">
      <c r="A142" s="6">
        <v>0.4</v>
      </c>
      <c r="B142" s="6">
        <f>$L$12*(1+$L$17-$L$10*SIGN(A142)*(EXP($L$11*ABS(A142))-1))</f>
        <v>60.139388657712175</v>
      </c>
      <c r="C142" s="6">
        <f t="shared" si="7"/>
        <v>-1.1774914104975653</v>
      </c>
      <c r="D142" s="6">
        <f>$L$12*(1+$L$17+IF(ABS(A142)&lt;$L$18,-$L$10*SIGN(A142)*(EXP($L$11*ABS(A142))-1),-SIGN(A142)*($L$10*(EXP($L$11*$L$18)-1)+($L$14*(ABS(A142)-$L$18)))))</f>
        <v>60.139388657712175</v>
      </c>
      <c r="E142" s="6">
        <f t="shared" si="6"/>
        <v>-1.1774914104975653</v>
      </c>
      <c r="F142" s="6">
        <f>ABS(100*E142/$L$12)</f>
        <v>1.9624856841626088</v>
      </c>
      <c r="G142" s="6">
        <f>-$L$12*$L$10*$L$11*EXP($L$11*ABS(A142))</f>
        <v>-1.1952420921851572</v>
      </c>
      <c r="H142" s="6">
        <f>$L$12*(1 - ((A142-$L$13)*$L$6))</f>
        <v>60.3</v>
      </c>
      <c r="I142" s="6">
        <f>$L$6*100</f>
        <v>5</v>
      </c>
      <c r="J142" s="1"/>
    </row>
    <row r="143" spans="1:10" x14ac:dyDescent="0.25">
      <c r="A143" s="6">
        <v>0.41</v>
      </c>
      <c r="B143" s="6">
        <f>$L$12*(1+$L$17-$L$10*SIGN(A143)*(EXP($L$11*ABS(A143))-1))</f>
        <v>60.127255144085808</v>
      </c>
      <c r="C143" s="6">
        <f t="shared" si="7"/>
        <v>-1.2133513626366776</v>
      </c>
      <c r="D143" s="6">
        <f>$L$12*(1+$L$17+IF(ABS(A143)&lt;$L$18,-$L$10*SIGN(A143)*(EXP($L$11*ABS(A143))-1),-SIGN(A143)*($L$10*(EXP($L$11*$L$18)-1)+($L$14*(ABS(A143)-$L$18)))))</f>
        <v>60.127255144085808</v>
      </c>
      <c r="E143" s="6">
        <f t="shared" si="6"/>
        <v>-1.2133513626366776</v>
      </c>
      <c r="F143" s="6">
        <f>ABS(100*E143/$L$12)</f>
        <v>2.0222522710611295</v>
      </c>
      <c r="G143" s="6">
        <f>-$L$12*$L$10*$L$11*EXP($L$11*ABS(A143))</f>
        <v>-1.2316426330642825</v>
      </c>
      <c r="H143" s="6">
        <f>$L$12*(1 - ((A143-$L$13)*$L$6))</f>
        <v>60.269999999999996</v>
      </c>
      <c r="I143" s="6">
        <f>$L$6*100</f>
        <v>5</v>
      </c>
      <c r="J143" s="1"/>
    </row>
    <row r="144" spans="1:10" x14ac:dyDescent="0.25">
      <c r="A144" s="6">
        <v>0.42</v>
      </c>
      <c r="B144" s="6">
        <f>$L$12*(1+$L$17-$L$10*SIGN(A144)*(EXP($L$11*ABS(A144))-1))</f>
        <v>60.114752109956726</v>
      </c>
      <c r="C144" s="6">
        <f t="shared" si="7"/>
        <v>-1.2503034129082369</v>
      </c>
      <c r="D144" s="6">
        <f>$L$12*(1+$L$17+IF(ABS(A144)&lt;$L$18,-$L$10*SIGN(A144)*(EXP($L$11*ABS(A144))-1),-SIGN(A144)*($L$10*(EXP($L$11*$L$18)-1)+($L$14*(ABS(A144)-$L$18)))))</f>
        <v>60.114752109956726</v>
      </c>
      <c r="E144" s="6">
        <f t="shared" si="6"/>
        <v>-1.2503034129082369</v>
      </c>
      <c r="F144" s="6">
        <f>ABS(100*E144/$L$12)</f>
        <v>2.0838390215137279</v>
      </c>
      <c r="G144" s="6">
        <f>-$L$12*$L$10*$L$11*EXP($L$11*ABS(A144))</f>
        <v>-1.2691517354515376</v>
      </c>
      <c r="H144" s="6">
        <f>$L$12*(1 - ((A144-$L$13)*$L$6))</f>
        <v>60.24</v>
      </c>
      <c r="I144" s="6">
        <f>$L$6*100</f>
        <v>5</v>
      </c>
      <c r="J144" s="1"/>
    </row>
    <row r="145" spans="1:10" x14ac:dyDescent="0.25">
      <c r="A145" s="6">
        <v>0.43</v>
      </c>
      <c r="B145" s="6">
        <f>$L$12*(1+$L$17-$L$10*SIGN(A145)*(EXP($L$11*ABS(A145))-1))</f>
        <v>60.10186830175023</v>
      </c>
      <c r="C145" s="6">
        <f t="shared" si="7"/>
        <v>-1.2883808206495917</v>
      </c>
      <c r="D145" s="6">
        <f>$L$12*(1+$L$17+IF(ABS(A145)&lt;$L$18,-$L$10*SIGN(A145)*(EXP($L$11*ABS(A145))-1),-SIGN(A145)*($L$10*(EXP($L$11*$L$18)-1)+($L$14*(ABS(A145)-$L$18)))))</f>
        <v>60.10186830175023</v>
      </c>
      <c r="E145" s="6">
        <f t="shared" si="6"/>
        <v>-1.2883808206495917</v>
      </c>
      <c r="F145" s="6">
        <f>ABS(100*E145/$L$12)</f>
        <v>2.1473013677493196</v>
      </c>
      <c r="G145" s="6">
        <f>-$L$12*$L$10*$L$11*EXP($L$11*ABS(A145))</f>
        <v>-1.3078031600710114</v>
      </c>
      <c r="H145" s="6">
        <f>$L$12*(1 - ((A145-$L$13)*$L$6))</f>
        <v>60.21</v>
      </c>
      <c r="I145" s="6">
        <f>$L$6*100</f>
        <v>5</v>
      </c>
      <c r="J145" s="1"/>
    </row>
    <row r="146" spans="1:10" x14ac:dyDescent="0.25">
      <c r="A146" s="6">
        <v>0.44</v>
      </c>
      <c r="B146" s="6">
        <f>$L$12*(1+$L$17-$L$10*SIGN(A146)*(EXP($L$11*ABS(A146))-1))</f>
        <v>60.088592123169263</v>
      </c>
      <c r="C146" s="6">
        <f t="shared" si="7"/>
        <v>-1.3276178580966291</v>
      </c>
      <c r="D146" s="6">
        <f>$L$12*(1+$L$17+IF(ABS(A146)&lt;$L$18,-$L$10*SIGN(A146)*(EXP($L$11*ABS(A146))-1),-SIGN(A146)*($L$10*(EXP($L$11*$L$18)-1)+($L$14*(ABS(A146)-$L$18)))))</f>
        <v>60.088592123169263</v>
      </c>
      <c r="E146" s="6">
        <f t="shared" si="6"/>
        <v>-1.3276178580966291</v>
      </c>
      <c r="F146" s="6">
        <f>ABS(100*E146/$L$12)</f>
        <v>2.2126964301610483</v>
      </c>
      <c r="G146" s="6">
        <f>-$L$12*$L$10*$L$11*EXP($L$11*ABS(A146))</f>
        <v>-1.3476316958139105</v>
      </c>
      <c r="H146" s="6">
        <f>$L$12*(1 - ((A146-$L$13)*$L$6))</f>
        <v>60.179999999999993</v>
      </c>
      <c r="I146" s="6">
        <f>$L$6*100</f>
        <v>5</v>
      </c>
      <c r="J146" s="1"/>
    </row>
    <row r="147" spans="1:10" x14ac:dyDescent="0.25">
      <c r="A147" s="6">
        <v>0.45</v>
      </c>
      <c r="B147" s="6">
        <f>$L$12*(1+$L$17-$L$10*SIGN(A147)*(EXP($L$11*ABS(A147))-1))</f>
        <v>60.074911624756929</v>
      </c>
      <c r="C147" s="6">
        <f t="shared" si="7"/>
        <v>-1.3680498412334419</v>
      </c>
      <c r="D147" s="6">
        <f>$L$12*(1+$L$17+IF(ABS(A147)&lt;$L$18,-$L$10*SIGN(A147)*(EXP($L$11*ABS(A147))-1),-SIGN(A147)*($L$10*(EXP($L$11*$L$18)-1)+($L$14*(ABS(A147)-$L$18)))))</f>
        <v>60.074911624756929</v>
      </c>
      <c r="E147" s="6">
        <f t="shared" si="6"/>
        <v>-1.3680498412334419</v>
      </c>
      <c r="F147" s="6">
        <f>ABS(100*E147/$L$12)</f>
        <v>2.2800830687224032</v>
      </c>
      <c r="G147" s="6">
        <f>-$L$12*$L$10*$L$11*EXP($L$11*ABS(A147))</f>
        <v>-1.3886731910509107</v>
      </c>
      <c r="H147" s="6">
        <f>$L$12*(1 - ((A147-$L$13)*$L$6))</f>
        <v>60.15</v>
      </c>
      <c r="I147" s="6">
        <f>$L$6*100</f>
        <v>5</v>
      </c>
      <c r="J147" s="1"/>
    </row>
    <row r="148" spans="1:10" x14ac:dyDescent="0.25">
      <c r="A148" s="6">
        <v>0.46</v>
      </c>
      <c r="B148" s="6">
        <f>$L$12*(1+$L$17-$L$10*SIGN(A148)*(EXP($L$11*ABS(A148))-1))</f>
        <v>60.060814493141208</v>
      </c>
      <c r="C148" s="6">
        <f t="shared" si="7"/>
        <v>-1.4097131615720557</v>
      </c>
      <c r="D148" s="6">
        <f>$L$12*(1+$L$17+IF(ABS(A148)&lt;$L$18,-$L$10*SIGN(A148)*(EXP($L$11*ABS(A148))-1),-SIGN(A148)*($L$10*(EXP($L$11*$L$18)-1)+($L$14*(ABS(A148)-$L$18)))))</f>
        <v>60.060814493141208</v>
      </c>
      <c r="E148" s="6">
        <f t="shared" si="6"/>
        <v>-1.4097131615720557</v>
      </c>
      <c r="F148" s="6">
        <f>ABS(100*E148/$L$12)</f>
        <v>2.3495219359534261</v>
      </c>
      <c r="G148" s="6">
        <f>-$L$12*$L$10*$L$11*EXP($L$11*ABS(A148))</f>
        <v>-1.4309645858981095</v>
      </c>
      <c r="H148" s="6">
        <f>$L$12*(1 - ((A148-$L$13)*$L$6))</f>
        <v>60.12</v>
      </c>
      <c r="I148" s="6">
        <f>$L$6*100</f>
        <v>5</v>
      </c>
      <c r="J148" s="1"/>
    </row>
    <row r="149" spans="1:10" x14ac:dyDescent="0.25">
      <c r="A149" s="6">
        <v>0.47</v>
      </c>
      <c r="B149" s="6">
        <f>$L$12*(1+$L$17-$L$10*SIGN(A149)*(EXP($L$11*ABS(A149))-1))</f>
        <v>60.046288039952032</v>
      </c>
      <c r="C149" s="6">
        <f t="shared" si="7"/>
        <v>-1.452645318917696</v>
      </c>
      <c r="D149" s="6">
        <f>$L$12*(1+$L$17+IF(ABS(A149)&lt;$L$18,-$L$10*SIGN(A149)*(EXP($L$11*ABS(A149))-1),-SIGN(A149)*($L$10*(EXP($L$11*$L$18)-1)+($L$14*(ABS(A149)-$L$18)))))</f>
        <v>60.046288039952032</v>
      </c>
      <c r="E149" s="6">
        <f t="shared" si="6"/>
        <v>-1.452645318917696</v>
      </c>
      <c r="F149" s="6">
        <f>ABS(100*E149/$L$12)</f>
        <v>2.4210755315294934</v>
      </c>
      <c r="G149" s="6">
        <f>-$L$12*$L$10*$L$11*EXP($L$11*ABS(A149))</f>
        <v>-1.4745439454656233</v>
      </c>
      <c r="H149" s="6">
        <f>$L$12*(1 - ((A149-$L$13)*$L$6))</f>
        <v>60.09</v>
      </c>
      <c r="I149" s="6">
        <f>$L$6*100</f>
        <v>5</v>
      </c>
      <c r="J149" s="1"/>
    </row>
    <row r="150" spans="1:10" x14ac:dyDescent="0.25">
      <c r="A150" s="6">
        <v>0.48</v>
      </c>
      <c r="B150" s="6">
        <f>$L$12*(1+$L$17-$L$10*SIGN(A150)*(EXP($L$11*ABS(A150))-1))</f>
        <v>60.031319190400978</v>
      </c>
      <c r="C150" s="6">
        <f t="shared" si="7"/>
        <v>-1.4968849551053141</v>
      </c>
      <c r="D150" s="6">
        <f>$L$12*(1+$L$17+IF(ABS(A150)&lt;$L$18,-$L$10*SIGN(A150)*(EXP($L$11*ABS(A150))-1),-SIGN(A150)*($L$10*(EXP($L$11*$L$18)-1)+($L$14*(ABS(A150)-$L$18)))))</f>
        <v>60.031319190400978</v>
      </c>
      <c r="E150" s="6">
        <f t="shared" si="6"/>
        <v>-1.4968849551053141</v>
      </c>
      <c r="F150" s="6">
        <f>ABS(100*E150/$L$12)</f>
        <v>2.4948082585088565</v>
      </c>
      <c r="G150" s="6">
        <f>-$L$12*$L$10*$L$11*EXP($L$11*ABS(A150))</f>
        <v>-1.5194504941187588</v>
      </c>
      <c r="H150" s="6">
        <f>$L$12*(1 - ((A150-$L$13)*$L$6))</f>
        <v>60.059999999999995</v>
      </c>
      <c r="I150" s="6">
        <f>$L$6*100</f>
        <v>5</v>
      </c>
      <c r="J150" s="1"/>
    </row>
    <row r="151" spans="1:10" x14ac:dyDescent="0.25">
      <c r="A151" s="6">
        <v>0.49</v>
      </c>
      <c r="B151" s="6">
        <f>$L$12*(1+$L$17-$L$10*SIGN(A151)*(EXP($L$11*ABS(A151))-1))</f>
        <v>60.015894471513036</v>
      </c>
      <c r="C151" s="6">
        <f t="shared" si="7"/>
        <v>-1.5424718887942377</v>
      </c>
      <c r="D151" s="6">
        <f>$L$12*(1+$L$17+IF(ABS(A151)&lt;$L$18,-$L$10*SIGN(A151)*(EXP($L$11*ABS(A151))-1),-SIGN(A151)*($L$10*(EXP($L$11*$L$18)-1)+($L$14*(ABS(A151)-$L$18)))))</f>
        <v>60.015894471513036</v>
      </c>
      <c r="E151" s="6">
        <f t="shared" si="6"/>
        <v>-1.5424718887942377</v>
      </c>
      <c r="F151" s="6">
        <f>ABS(100*E151/$L$12)</f>
        <v>2.5707864813237293</v>
      </c>
      <c r="G151" s="6">
        <f>-$L$12*$L$10*$L$11*EXP($L$11*ABS(A151))</f>
        <v>-1.5657246507825868</v>
      </c>
      <c r="H151" s="6">
        <f>$L$12*(1 - ((A151-$L$13)*$L$6))</f>
        <v>60.029999999999994</v>
      </c>
      <c r="I151" s="6">
        <f>$L$6*100</f>
        <v>5</v>
      </c>
      <c r="J151" s="1"/>
    </row>
    <row r="152" spans="1:10" x14ac:dyDescent="0.25">
      <c r="A152" s="6">
        <v>0.5</v>
      </c>
      <c r="B152" s="6">
        <f>$L$12*(1+$L$17-$L$10*SIGN(A152)*(EXP($L$11*ABS(A152))-1))</f>
        <v>60</v>
      </c>
      <c r="C152" s="6">
        <f t="shared" si="7"/>
        <v>-1.589447151303601</v>
      </c>
      <c r="D152" s="6">
        <f>$L$12*(1+$L$17+IF(ABS(A152)&lt;$L$18,-$L$10*SIGN(A152)*(EXP($L$11*ABS(A152))-1),-SIGN(A152)*($L$10*(EXP($L$11*$L$18)-1)+($L$14*(ABS(A152)-$L$18)))))</f>
        <v>60</v>
      </c>
      <c r="E152" s="6">
        <f t="shared" si="6"/>
        <v>-1.589447151303601</v>
      </c>
      <c r="F152" s="6">
        <f>ABS(100*E152/$L$12)</f>
        <v>2.6490785855060017</v>
      </c>
      <c r="G152" s="6">
        <f>-$L$12*$L$10*$L$11*EXP($L$11*ABS(A152))</f>
        <v>-1.6134080653217031</v>
      </c>
      <c r="H152" s="6">
        <f>$L$12*(1 - ((A152-$L$13)*$L$6))</f>
        <v>60</v>
      </c>
      <c r="I152" s="6">
        <f>$L$6*100</f>
        <v>5</v>
      </c>
      <c r="J152" s="1"/>
    </row>
    <row r="153" spans="1:10" x14ac:dyDescent="0.25">
      <c r="A153" s="6">
        <v>0.51</v>
      </c>
      <c r="B153" s="6">
        <f>$L$12*(1+$L$17-$L$10*SIGN(A153)*(EXP($L$11*ABS(A153))-1))</f>
        <v>59.9836214697646</v>
      </c>
      <c r="C153" s="6">
        <f t="shared" si="7"/>
        <v>-1.637853023540002</v>
      </c>
      <c r="D153" s="6">
        <f>$L$12*(1+$L$17+IF(ABS(A153)&lt;$L$18,-$L$10*SIGN(A153)*(EXP($L$11*ABS(A153))-1),-SIGN(A153)*($L$10*(EXP($L$11*$L$18)-1)+($L$14*(ABS(A153)-$L$18)))))</f>
        <v>59.9836214697646</v>
      </c>
      <c r="E153" s="6">
        <f t="shared" si="6"/>
        <v>-1.637853023540002</v>
      </c>
      <c r="F153" s="6">
        <f>ABS(100*E153/$L$12)</f>
        <v>2.729755039233337</v>
      </c>
      <c r="G153" s="6">
        <f>-$L$12*$L$10*$L$11*EXP($L$11*ABS(A153))</f>
        <v>-1.6625436560279212</v>
      </c>
      <c r="H153" s="6">
        <f>$L$12*(1 - ((A153-$L$13)*$L$6))</f>
        <v>59.970000000000006</v>
      </c>
      <c r="I153" s="6">
        <f>$L$6*100</f>
        <v>5</v>
      </c>
      <c r="J153" s="1"/>
    </row>
    <row r="154" spans="1:10" x14ac:dyDescent="0.25">
      <c r="A154" s="6">
        <v>0.52</v>
      </c>
      <c r="B154" s="6">
        <f>$L$12*(1+$L$17-$L$10*SIGN(A154)*(EXP($L$11*ABS(A154))-1))</f>
        <v>59.966744139024023</v>
      </c>
      <c r="C154" s="6">
        <f t="shared" si="7"/>
        <v>-1.6877330740577163</v>
      </c>
      <c r="D154" s="6">
        <f>$L$12*(1+$L$17+IF(ABS(A154)&lt;$L$18,-$L$10*SIGN(A154)*(EXP($L$11*ABS(A154))-1),-SIGN(A154)*($L$10*(EXP($L$11*$L$18)-1)+($L$14*(ABS(A154)-$L$18)))))</f>
        <v>59.966744139024023</v>
      </c>
      <c r="E154" s="6">
        <f t="shared" si="6"/>
        <v>-1.6877330740577163</v>
      </c>
      <c r="F154" s="6">
        <f>ABS(100*E154/$L$12)</f>
        <v>2.8128884567628609</v>
      </c>
      <c r="G154" s="6">
        <f>-$L$12*$L$10*$L$11*EXP($L$11*ABS(A154))</f>
        <v>-1.7131756482496274</v>
      </c>
      <c r="H154" s="6">
        <f>$L$12*(1 - ((A154-$L$13)*$L$6))</f>
        <v>59.94</v>
      </c>
      <c r="I154" s="6">
        <f>$L$6*100</f>
        <v>5</v>
      </c>
      <c r="J154" s="1"/>
    </row>
    <row r="155" spans="1:10" x14ac:dyDescent="0.25">
      <c r="A155" s="6">
        <v>0.53</v>
      </c>
      <c r="B155" s="6">
        <f>$L$12*(1+$L$17-$L$10*SIGN(A155)*(EXP($L$11*ABS(A155))-1))</f>
        <v>59.949352817041373</v>
      </c>
      <c r="C155" s="6">
        <f t="shared" si="7"/>
        <v>-1.7391321982650239</v>
      </c>
      <c r="D155" s="6">
        <f>$L$12*(1+$L$17+IF(ABS(A155)&lt;$L$18,-$L$10*SIGN(A155)*(EXP($L$11*ABS(A155))-1),-SIGN(A155)*($L$10*(EXP($L$11*$L$18)-1)+($L$14*(ABS(A155)-$L$18)))))</f>
        <v>59.949352817041373</v>
      </c>
      <c r="E155" s="6">
        <f t="shared" si="6"/>
        <v>-1.7391321982650239</v>
      </c>
      <c r="F155" s="6">
        <f>ABS(100*E155/$L$12)</f>
        <v>2.89855366377504</v>
      </c>
      <c r="G155" s="6">
        <f>-$L$12*$L$10*$L$11*EXP($L$11*ABS(A155))</f>
        <v>-1.7653496141975842</v>
      </c>
      <c r="H155" s="6">
        <f>$L$12*(1 - ((A155-$L$13)*$L$6))</f>
        <v>59.91</v>
      </c>
      <c r="I155" s="6">
        <f>$L$6*100</f>
        <v>5</v>
      </c>
      <c r="J155" s="1"/>
    </row>
    <row r="156" spans="1:10" x14ac:dyDescent="0.25">
      <c r="A156" s="6">
        <v>0.54</v>
      </c>
      <c r="B156" s="6">
        <f>$L$12*(1+$L$17-$L$10*SIGN(A156)*(EXP($L$11*ABS(A156))-1))</f>
        <v>59.931431850452903</v>
      </c>
      <c r="C156" s="6">
        <f t="shared" si="7"/>
        <v>-1.7920966588469851</v>
      </c>
      <c r="D156" s="6">
        <f>$L$12*(1+$L$17+IF(ABS(A156)&lt;$L$18,-$L$10*SIGN(A156)*(EXP($L$11*ABS(A156))-1),-SIGN(A156)*($L$10*(EXP($L$11*$L$18)-1)+($L$14*(ABS(A156)-$L$18)))))</f>
        <v>59.931431850452903</v>
      </c>
      <c r="E156" s="6">
        <f t="shared" si="6"/>
        <v>-1.7920966588469851</v>
      </c>
      <c r="F156" s="6">
        <f>ABS(100*E156/$L$12)</f>
        <v>2.9868277647449752</v>
      </c>
      <c r="G156" s="6">
        <f>-$L$12*$L$10*$L$11*EXP($L$11*ABS(A156))</f>
        <v>-1.8191125139629922</v>
      </c>
      <c r="H156" s="6">
        <f>$L$12*(1 - ((A156-$L$13)*$L$6))</f>
        <v>59.88</v>
      </c>
      <c r="I156" s="6">
        <f>$L$6*100</f>
        <v>5</v>
      </c>
      <c r="J156" s="1"/>
    </row>
    <row r="157" spans="1:10" x14ac:dyDescent="0.25">
      <c r="A157" s="6">
        <v>0.55000000000000004</v>
      </c>
      <c r="B157" s="6">
        <f>$L$12*(1+$L$17-$L$10*SIGN(A157)*(EXP($L$11*ABS(A157))-1))</f>
        <v>59.912965109178991</v>
      </c>
      <c r="C157" s="6">
        <f t="shared" si="7"/>
        <v>-1.8466741273911664</v>
      </c>
      <c r="D157" s="6">
        <f>$L$12*(1+$L$17+IF(ABS(A157)&lt;$L$18,-$L$10*SIGN(A157)*(EXP($L$11*ABS(A157))-1),-SIGN(A157)*($L$10*(EXP($L$11*$L$18)-1)+($L$14*(ABS(A157)-$L$18)))))</f>
        <v>59.912965109178991</v>
      </c>
      <c r="E157" s="6">
        <f t="shared" si="6"/>
        <v>-1.8466741273911664</v>
      </c>
      <c r="F157" s="6">
        <f>ABS(100*E157/$L$12)</f>
        <v>3.0777902123186109</v>
      </c>
      <c r="G157" s="6">
        <f>-$L$12*$L$10*$L$11*EXP($L$11*ABS(A157))</f>
        <v>-1.8745127377847457</v>
      </c>
      <c r="H157" s="6">
        <f>$L$12*(1 - ((A157-$L$13)*$L$6))</f>
        <v>59.85</v>
      </c>
      <c r="I157" s="6">
        <f>$L$6*100</f>
        <v>5</v>
      </c>
      <c r="J157" s="1"/>
    </row>
    <row r="158" spans="1:10" x14ac:dyDescent="0.25">
      <c r="A158" s="6">
        <v>0.56000000000000005</v>
      </c>
      <c r="B158" s="6">
        <f>$L$12*(1+$L$17-$L$10*SIGN(A158)*(EXP($L$11*ABS(A158))-1))</f>
        <v>59.893935971905933</v>
      </c>
      <c r="C158" s="6">
        <f t="shared" si="7"/>
        <v>-1.9029137273058421</v>
      </c>
      <c r="D158" s="6">
        <f>$L$12*(1+$L$17+IF(ABS(A158)&lt;$L$18,-$L$10*SIGN(A158)*(EXP($L$11*ABS(A158))-1),-SIGN(A158)*($L$10*(EXP($L$11*$L$18)-1)+($L$14*(ABS(A158)-$L$18)))))</f>
        <v>59.893935971905933</v>
      </c>
      <c r="E158" s="6">
        <f t="shared" si="6"/>
        <v>-1.9029137273058421</v>
      </c>
      <c r="F158" s="6">
        <f>ABS(100*E158/$L$12)</f>
        <v>3.1715228788430703</v>
      </c>
      <c r="G158" s="6">
        <f>-$L$12*$L$10*$L$11*EXP($L$11*ABS(A158))</f>
        <v>-1.931600149603911</v>
      </c>
      <c r="H158" s="6">
        <f>$L$12*(1 - ((A158-$L$13)*$L$6))</f>
        <v>59.82</v>
      </c>
      <c r="I158" s="6">
        <f>$L$6*100</f>
        <v>5</v>
      </c>
      <c r="J158" s="1"/>
    </row>
    <row r="159" spans="1:10" x14ac:dyDescent="0.25">
      <c r="A159" s="6">
        <v>0.56999999999999995</v>
      </c>
      <c r="B159" s="6">
        <f>$L$12*(1+$L$17-$L$10*SIGN(A159)*(EXP($L$11*ABS(A159))-1))</f>
        <v>59.87432731112569</v>
      </c>
      <c r="C159" s="6">
        <f t="shared" si="7"/>
        <v>-1.9608660780243015</v>
      </c>
      <c r="D159" s="6">
        <f>$L$12*(1+$L$17+IF(ABS(A159)&lt;$L$18,-$L$10*SIGN(A159)*(EXP($L$11*ABS(A159))-1),-SIGN(A159)*($L$10*(EXP($L$11*$L$18)-1)+($L$14*(ABS(A159)-$L$18)))))</f>
        <v>59.87432731112569</v>
      </c>
      <c r="E159" s="6">
        <f t="shared" si="6"/>
        <v>-1.9608660780243015</v>
      </c>
      <c r="F159" s="6">
        <f>ABS(100*E159/$L$12)</f>
        <v>3.2681101300405024</v>
      </c>
      <c r="G159" s="6">
        <f>-$L$12*$L$10*$L$11*EXP($L$11*ABS(A159))</f>
        <v>-1.9904261319446415</v>
      </c>
      <c r="H159" s="6">
        <f>$L$12*(1 - ((A159-$L$13)*$L$6))</f>
        <v>59.790000000000006</v>
      </c>
      <c r="I159" s="6">
        <f>$L$6*100</f>
        <v>5</v>
      </c>
      <c r="J159" s="1"/>
    </row>
    <row r="160" spans="1:10" x14ac:dyDescent="0.25">
      <c r="A160" s="6">
        <v>0.57999999999999996</v>
      </c>
      <c r="B160" s="6">
        <f>$L$12*(1+$L$17-$L$10*SIGN(A160)*(EXP($L$11*ABS(A160))-1))</f>
        <v>59.854121477719936</v>
      </c>
      <c r="C160" s="6">
        <f t="shared" si="7"/>
        <v>-2.0205833405753975</v>
      </c>
      <c r="D160" s="6">
        <f>$L$12*(1+$L$17+IF(ABS(A160)&lt;$L$18,-$L$10*SIGN(A160)*(EXP($L$11*ABS(A160))-1),-SIGN(A160)*($L$10*(EXP($L$11*$L$18)-1)+($L$14*(ABS(A160)-$L$18)))))</f>
        <v>59.854121477719936</v>
      </c>
      <c r="E160" s="6">
        <f t="shared" si="6"/>
        <v>-2.0205833405753975</v>
      </c>
      <c r="F160" s="6">
        <f>ABS(100*E160/$L$12)</f>
        <v>3.3676389009589958</v>
      </c>
      <c r="G160" s="6">
        <f>-$L$12*$L$10*$L$11*EXP($L$11*ABS(A160))</f>
        <v>-2.0510436321619161</v>
      </c>
      <c r="H160" s="6">
        <f>$L$12*(1 - ((A160-$L$13)*$L$6))</f>
        <v>59.76</v>
      </c>
      <c r="I160" s="6">
        <f>$L$6*100</f>
        <v>5</v>
      </c>
      <c r="J160" s="1"/>
    </row>
    <row r="161" spans="1:10" x14ac:dyDescent="0.25">
      <c r="A161" s="6">
        <v>0.59</v>
      </c>
      <c r="B161" s="6">
        <f>$L$12*(1+$L$17-$L$10*SIGN(A161)*(EXP($L$11*ABS(A161))-1))</f>
        <v>59.833300285074657</v>
      </c>
      <c r="C161" s="6">
        <f t="shared" si="7"/>
        <v>-2.0821192645279023</v>
      </c>
      <c r="D161" s="6">
        <f>$L$12*(1+$L$17+IF(ABS(A161)&lt;$L$18,-$L$10*SIGN(A161)*(EXP($L$11*ABS(A161))-1),-SIGN(A161)*($L$10*(EXP($L$11*$L$18)-1)+($L$14*(ABS(A161)-$L$18)))))</f>
        <v>59.833300285074657</v>
      </c>
      <c r="E161" s="6">
        <f t="shared" si="6"/>
        <v>-2.0821192645279023</v>
      </c>
      <c r="F161" s="6">
        <f>ABS(100*E161/$L$12)</f>
        <v>3.4701987742131708</v>
      </c>
      <c r="G161" s="6">
        <f>-$L$12*$L$10*$L$11*EXP($L$11*ABS(A161))</f>
        <v>-2.1135072100977363</v>
      </c>
      <c r="H161" s="6">
        <f>$L$12*(1 - ((A161-$L$13)*$L$6))</f>
        <v>59.730000000000004</v>
      </c>
      <c r="I161" s="6">
        <f>$L$6*100</f>
        <v>5</v>
      </c>
      <c r="J161" s="1"/>
    </row>
    <row r="162" spans="1:10" x14ac:dyDescent="0.25">
      <c r="A162" s="6">
        <v>0.6</v>
      </c>
      <c r="B162" s="6">
        <f>$L$12*(1+$L$17-$L$10*SIGN(A162)*(EXP($L$11*ABS(A162))-1))</f>
        <v>59.811844992711016</v>
      </c>
      <c r="C162" s="6">
        <f t="shared" si="7"/>
        <v>-2.1455292363640392</v>
      </c>
      <c r="D162" s="6">
        <f>$L$12*(1+$L$17+IF(ABS(A162)&lt;$L$18,-$L$10*SIGN(A162)*(EXP($L$11*ABS(A162))-1),-SIGN(A162)*($L$10*(EXP($L$11*$L$18)-1)+($L$14*(ABS(A162)-$L$18)))))</f>
        <v>59.811844992711016</v>
      </c>
      <c r="E162" s="6">
        <f t="shared" si="6"/>
        <v>-2.1455292363640392</v>
      </c>
      <c r="F162" s="6">
        <f>ABS(100*E162/$L$12)</f>
        <v>3.5758820606067321</v>
      </c>
      <c r="G162" s="6">
        <f>-$L$12*$L$10*$L$11*EXP($L$11*ABS(A162))</f>
        <v>-2.1778730871886602</v>
      </c>
      <c r="H162" s="6">
        <f>$L$12*(1 - ((A162-$L$13)*$L$6))</f>
        <v>59.7</v>
      </c>
      <c r="I162" s="6">
        <f>$L$6*100</f>
        <v>5</v>
      </c>
      <c r="J162" s="1"/>
    </row>
    <row r="163" spans="1:10" x14ac:dyDescent="0.25">
      <c r="A163" s="6">
        <v>0.61</v>
      </c>
      <c r="B163" s="6">
        <f>$L$12*(1+$L$17-$L$10*SIGN(A163)*(EXP($L$11*ABS(A163))-1))</f>
        <v>59.789736289417604</v>
      </c>
      <c r="C163" s="6">
        <f t="shared" si="7"/>
        <v>-2.2108703293412173</v>
      </c>
      <c r="D163" s="6">
        <f>$L$12*(1+$L$17+IF(ABS(A163)&lt;$L$18,-$L$10*SIGN(A163)*(EXP($L$11*ABS(A163))-1),-SIGN(A163)*($L$10*(EXP($L$11*$L$18)-1)+($L$14*(ABS(A163)-$L$18)))))</f>
        <v>59.789736289417604</v>
      </c>
      <c r="E163" s="6">
        <f t="shared" ref="E163:E194" si="8">(D163-D162)/(A163-A162)</f>
        <v>-2.2108703293412173</v>
      </c>
      <c r="F163" s="6">
        <f>ABS(100*E163/$L$12)</f>
        <v>3.6847838822353625</v>
      </c>
      <c r="G163" s="6">
        <f>-$L$12*$L$10*$L$11*EXP($L$11*ABS(A163))</f>
        <v>-2.2441991970688981</v>
      </c>
      <c r="H163" s="6">
        <f>$L$12*(1 - ((A163-$L$13)*$L$6))</f>
        <v>59.67</v>
      </c>
      <c r="I163" s="6">
        <f>$L$6*100</f>
        <v>5</v>
      </c>
      <c r="J163" s="1"/>
    </row>
    <row r="164" spans="1:10" x14ac:dyDescent="0.25">
      <c r="A164" s="6">
        <v>0.62</v>
      </c>
      <c r="B164" s="6">
        <f>$L$12*(1+$L$17-$L$10*SIGN(A164)*(EXP($L$11*ABS(A164))-1))</f>
        <v>59.766954275869068</v>
      </c>
      <c r="C164" s="6">
        <f t="shared" si="7"/>
        <v>-2.2782013548535907</v>
      </c>
      <c r="D164" s="6">
        <f>$L$12*(1+$L$17+IF(ABS(A164)&lt;$L$18,-$L$10*SIGN(A164)*(EXP($L$11*ABS(A164))-1),-SIGN(A164)*($L$10*(EXP($L$11*$L$18)-1)+($L$14*(ABS(A164)-$L$18)))))</f>
        <v>59.766954275869068</v>
      </c>
      <c r="E164" s="6">
        <f t="shared" si="8"/>
        <v>-2.2782013548535907</v>
      </c>
      <c r="F164" s="6">
        <f>ABS(100*E164/$L$12)</f>
        <v>3.7970022580893175</v>
      </c>
      <c r="G164" s="6">
        <f>-$L$12*$L$10*$L$11*EXP($L$11*ABS(A164))</f>
        <v>-2.3125452377144877</v>
      </c>
      <c r="H164" s="6">
        <f>$L$12*(1 - ((A164-$L$13)*$L$6))</f>
        <v>59.64</v>
      </c>
      <c r="I164" s="6">
        <f>$L$6*100</f>
        <v>5</v>
      </c>
      <c r="J164" s="1"/>
    </row>
    <row r="165" spans="1:10" x14ac:dyDescent="0.25">
      <c r="A165" s="6">
        <v>0.63</v>
      </c>
      <c r="B165" s="6">
        <f>$L$12*(1+$L$17-$L$10*SIGN(A165)*(EXP($L$11*ABS(A165))-1))</f>
        <v>59.7434784467154</v>
      </c>
      <c r="C165" s="6">
        <f t="shared" si="7"/>
        <v>-2.3475829153667838</v>
      </c>
      <c r="D165" s="6">
        <f>$L$12*(1+$L$17+IF(ABS(A165)&lt;$L$18,-$L$10*SIGN(A165)*(EXP($L$11*ABS(A165))-1),-SIGN(A165)*($L$10*(EXP($L$11*$L$18)-1)+($L$14*(ABS(A165)-$L$18)))))</f>
        <v>59.7434784467154</v>
      </c>
      <c r="E165" s="6">
        <f t="shared" si="8"/>
        <v>-2.3475829153667838</v>
      </c>
      <c r="F165" s="6">
        <f>ABS(100*E165/$L$12)</f>
        <v>3.9126381922779729</v>
      </c>
      <c r="G165" s="6">
        <f>-$L$12*$L$10*$L$11*EXP($L$11*ABS(A165))</f>
        <v>-2.3829727251755082</v>
      </c>
      <c r="H165" s="6">
        <f>$L$12*(1 - ((A165-$L$13)*$L$6))</f>
        <v>59.61</v>
      </c>
      <c r="I165" s="6">
        <f>$L$6*100</f>
        <v>5</v>
      </c>
      <c r="J165" s="1"/>
    </row>
    <row r="166" spans="1:10" x14ac:dyDescent="0.25">
      <c r="A166" s="6">
        <v>0.64</v>
      </c>
      <c r="B166" s="6">
        <f>$L$12*(1+$L$17-$L$10*SIGN(A166)*(EXP($L$11*ABS(A166))-1))</f>
        <v>59.719287672125681</v>
      </c>
      <c r="C166" s="6">
        <f t="shared" si="7"/>
        <v>-2.4190774589719388</v>
      </c>
      <c r="D166" s="6">
        <f>$L$12*(1+$L$17+IF(ABS(A166)&lt;$L$18,-$L$10*SIGN(A166)*(EXP($L$11*ABS(A166))-1),-SIGN(A166)*($L$10*(EXP($L$11*$L$18)-1)+($L$14*(ABS(A166)-$L$18)))))</f>
        <v>59.719287672125681</v>
      </c>
      <c r="E166" s="6">
        <f t="shared" si="8"/>
        <v>-2.4190774589719388</v>
      </c>
      <c r="F166" s="6">
        <f>ABS(100*E166/$L$12)</f>
        <v>4.0317957649532312</v>
      </c>
      <c r="G166" s="6">
        <f>-$L$12*$L$10*$L$11*EXP($L$11*ABS(A166))</f>
        <v>-2.4555450489446695</v>
      </c>
      <c r="H166" s="6">
        <f>$L$12*(1 - ((A166-$L$13)*$L$6))</f>
        <v>59.58</v>
      </c>
      <c r="I166" s="6">
        <f>$L$6*100</f>
        <v>5</v>
      </c>
      <c r="J166" s="1"/>
    </row>
    <row r="167" spans="1:10" x14ac:dyDescent="0.25">
      <c r="A167" s="6">
        <v>0.65</v>
      </c>
      <c r="B167" s="6">
        <f>$L$12*(1+$L$17-$L$10*SIGN(A167)*(EXP($L$11*ABS(A167))-1))</f>
        <v>59.694360178769855</v>
      </c>
      <c r="C167" s="6">
        <f t="shared" si="7"/>
        <v>-2.4927493355825425</v>
      </c>
      <c r="D167" s="6">
        <f>$L$12*(1+$L$17+IF(ABS(A167)&lt;$L$18,-$L$10*SIGN(A167)*(EXP($L$11*ABS(A167))-1),-SIGN(A167)*($L$10*(EXP($L$11*$L$18)-1)+($L$14*(ABS(A167)-$L$18)))))</f>
        <v>59.694360178769855</v>
      </c>
      <c r="E167" s="6">
        <f t="shared" si="8"/>
        <v>-2.4927493355825425</v>
      </c>
      <c r="F167" s="6">
        <f>ABS(100*E167/$L$12)</f>
        <v>4.1545822259709038</v>
      </c>
      <c r="G167" s="6">
        <f>-$L$12*$L$10*$L$11*EXP($L$11*ABS(A167))</f>
        <v>-2.5303275290121459</v>
      </c>
      <c r="H167" s="6">
        <f>$L$12*(1 - ((A167-$L$13)*$L$6))</f>
        <v>59.550000000000004</v>
      </c>
      <c r="I167" s="6">
        <f>$L$6*100</f>
        <v>5</v>
      </c>
      <c r="J167" s="1"/>
    </row>
    <row r="168" spans="1:10" x14ac:dyDescent="0.25">
      <c r="A168" s="6">
        <v>0.66</v>
      </c>
      <c r="B168" s="6">
        <f>$L$12*(1+$L$17-$L$10*SIGN(A168)*(EXP($L$11*ABS(A168))-1))</f>
        <v>59.668673530221248</v>
      </c>
      <c r="C168" s="6">
        <f t="shared" si="7"/>
        <v>-2.5686648548607116</v>
      </c>
      <c r="D168" s="6">
        <f>$L$12*(1+$L$17+IF(ABS(A168)&lt;$L$18,-$L$10*SIGN(A168)*(EXP($L$11*ABS(A168))-1),-SIGN(A168)*($L$10*(EXP($L$11*$L$18)-1)+($L$14*(ABS(A168)-$L$18)))))</f>
        <v>59.668673530221248</v>
      </c>
      <c r="E168" s="6">
        <f t="shared" si="8"/>
        <v>-2.5686648548607116</v>
      </c>
      <c r="F168" s="6">
        <f>ABS(100*E168/$L$12)</f>
        <v>4.2811080914345192</v>
      </c>
      <c r="G168" s="6">
        <f>-$L$12*$L$10*$L$11*EXP($L$11*ABS(A168))</f>
        <v>-2.6073874746579642</v>
      </c>
      <c r="H168" s="6">
        <f>$L$12*(1 - ((A168-$L$13)*$L$6))</f>
        <v>59.519999999999996</v>
      </c>
      <c r="I168" s="6">
        <f>$L$6*100</f>
        <v>5</v>
      </c>
      <c r="J168" s="1"/>
    </row>
    <row r="169" spans="1:10" x14ac:dyDescent="0.25">
      <c r="A169" s="6">
        <v>0.67</v>
      </c>
      <c r="B169" s="6">
        <f>$L$12*(1+$L$17-$L$10*SIGN(A169)*(EXP($L$11*ABS(A169))-1))</f>
        <v>59.642204606762263</v>
      </c>
      <c r="C169" s="6">
        <f t="shared" si="7"/>
        <v>-2.6468923458985194</v>
      </c>
      <c r="D169" s="6">
        <f>$L$12*(1+$L$17+IF(ABS(A169)&lt;$L$18,-$L$10*SIGN(A169)*(EXP($L$11*ABS(A169))-1),-SIGN(A169)*($L$10*(EXP($L$11*$L$18)-1)+($L$14*(ABS(A169)-$L$18)))))</f>
        <v>59.642204606762263</v>
      </c>
      <c r="E169" s="6">
        <f t="shared" si="8"/>
        <v>-2.6468923458985194</v>
      </c>
      <c r="F169" s="6">
        <f>ABS(100*E169/$L$12)</f>
        <v>4.4114872431641992</v>
      </c>
      <c r="G169" s="6">
        <f>-$L$12*$L$10*$L$11*EXP($L$11*ABS(A169))</f>
        <v>-2.6867942450349105</v>
      </c>
      <c r="H169" s="6">
        <f>$L$12*(1 - ((A169-$L$13)*$L$6))</f>
        <v>59.49</v>
      </c>
      <c r="I169" s="6">
        <f>$L$6*100</f>
        <v>5</v>
      </c>
      <c r="J169" s="1"/>
    </row>
    <row r="170" spans="1:10" x14ac:dyDescent="0.25">
      <c r="A170" s="6">
        <v>0.68</v>
      </c>
      <c r="B170" s="6">
        <f>$L$12*(1+$L$17-$L$10*SIGN(A170)*(EXP($L$11*ABS(A170))-1))</f>
        <v>59.614929584575094</v>
      </c>
      <c r="C170" s="6">
        <f t="shared" si="7"/>
        <v>-2.7275022187168907</v>
      </c>
      <c r="D170" s="6">
        <f>$L$12*(1+$L$17+IF(ABS(A170)&lt;$L$18,-$L$10*SIGN(A170)*(EXP($L$11*ABS(A170))-1),-SIGN(A170)*($L$10*(EXP($L$11*$L$18)-1)+($L$14*(ABS(A170)-$L$18)))))</f>
        <v>59.614929584575094</v>
      </c>
      <c r="E170" s="6">
        <f t="shared" si="8"/>
        <v>-2.7275022187168907</v>
      </c>
      <c r="F170" s="6">
        <f>ABS(100*E170/$L$12)</f>
        <v>4.545837031194818</v>
      </c>
      <c r="G170" s="6">
        <f>-$L$12*$L$10*$L$11*EXP($L$11*ABS(A170))</f>
        <v>-2.768619311596439</v>
      </c>
      <c r="H170" s="6">
        <f>$L$12*(1 - ((A170-$L$13)*$L$6))</f>
        <v>59.46</v>
      </c>
      <c r="I170" s="6">
        <f>$L$6*100</f>
        <v>5</v>
      </c>
      <c r="J170" s="1"/>
    </row>
    <row r="171" spans="1:10" x14ac:dyDescent="0.25">
      <c r="A171" s="6">
        <v>0.69</v>
      </c>
      <c r="B171" s="6">
        <f>$L$12*(1+$L$17-$L$10*SIGN(A171)*(EXP($L$11*ABS(A171))-1))</f>
        <v>59.586823914298634</v>
      </c>
      <c r="C171" s="6">
        <f t="shared" si="7"/>
        <v>-2.8105670276460448</v>
      </c>
      <c r="D171" s="6">
        <f>$L$12*(1+$L$17+IF(ABS(A171)&lt;$L$18,-$L$10*SIGN(A171)*(EXP($L$11*ABS(A171))-1),-SIGN(A171)*($L$10*(EXP($L$11*$L$18)-1)+($L$14*(ABS(A171)-$L$18)))))</f>
        <v>59.586823914298634</v>
      </c>
      <c r="E171" s="6">
        <f t="shared" si="8"/>
        <v>-2.8105670276460448</v>
      </c>
      <c r="F171" s="6">
        <f>ABS(100*E171/$L$12)</f>
        <v>4.6842783794100749</v>
      </c>
      <c r="G171" s="6">
        <f>-$L$12*$L$10*$L$11*EXP($L$11*ABS(A171))</f>
        <v>-2.8529363224258151</v>
      </c>
      <c r="H171" s="6">
        <f>$L$12*(1 - ((A171-$L$13)*$L$6))</f>
        <v>59.43</v>
      </c>
      <c r="I171" s="6">
        <f>$L$6*100</f>
        <v>5</v>
      </c>
      <c r="J171" s="1"/>
    </row>
    <row r="172" spans="1:10" x14ac:dyDescent="0.25">
      <c r="A172" s="6">
        <v>0.7</v>
      </c>
      <c r="B172" s="6">
        <f>$L$12*(1+$L$17-$L$10*SIGN(A172)*(EXP($L$11*ABS(A172))-1))</f>
        <v>59.557862298932456</v>
      </c>
      <c r="C172" s="6">
        <f t="shared" si="7"/>
        <v>-2.8961615366178224</v>
      </c>
      <c r="D172" s="6">
        <f>$L$12*(1+$L$17+IF(ABS(A172)&lt;$L$18,-$L$10*SIGN(A172)*(EXP($L$11*ABS(A172))-1),-SIGN(A172)*($L$10*(EXP($L$11*$L$18)-1)+($L$14*(ABS(A172)-$L$18)))))</f>
        <v>59.557862298932456</v>
      </c>
      <c r="E172" s="6">
        <f t="shared" si="8"/>
        <v>-2.8961615366178224</v>
      </c>
      <c r="F172" s="6">
        <f>ABS(100*E172/$L$12)</f>
        <v>4.8269358943630367</v>
      </c>
      <c r="G172" s="6">
        <f>-$L$12*$L$10*$L$11*EXP($L$11*ABS(A172))</f>
        <v>-2.9398211685243525</v>
      </c>
      <c r="H172" s="6">
        <f>$L$12*(1 - ((A172-$L$13)*$L$6))</f>
        <v>59.4</v>
      </c>
      <c r="I172" s="6">
        <f>$L$6*100</f>
        <v>5</v>
      </c>
      <c r="J172" s="1"/>
    </row>
    <row r="173" spans="1:10" x14ac:dyDescent="0.25">
      <c r="A173" s="6">
        <v>0.71</v>
      </c>
      <c r="B173" s="6">
        <f>$L$12*(1+$L$17-$L$10*SIGN(A173)*(EXP($L$11*ABS(A173))-1))</f>
        <v>59.528018671067755</v>
      </c>
      <c r="C173" s="6">
        <f t="shared" si="7"/>
        <v>-2.9843627864700268</v>
      </c>
      <c r="D173" s="6">
        <f>$L$12*(1+$L$17+IF(ABS(A173)&lt;$L$18,-$L$10*SIGN(A173)*(EXP($L$11*ABS(A173))-1),-SIGN(A173)*($L$10*(EXP($L$11*$L$18)-1)+($L$14*(ABS(A173)-$L$18)))))</f>
        <v>59.528066224640661</v>
      </c>
      <c r="E173" s="6">
        <f t="shared" si="8"/>
        <v>-2.9796074291795067</v>
      </c>
      <c r="F173" s="6">
        <f>ABS(100*E173/$L$12)</f>
        <v>4.9660123819658439</v>
      </c>
      <c r="G173" s="6">
        <f>-$L$12*$L$10*$L$11*EXP($L$11*ABS(A173))</f>
        <v>-3.0293520521184463</v>
      </c>
      <c r="H173" s="6">
        <f>$L$12*(1 - ((A173-$L$13)*$L$6))</f>
        <v>59.370000000000005</v>
      </c>
      <c r="I173" s="6">
        <f>$L$6*100</f>
        <v>5</v>
      </c>
      <c r="J173" s="1"/>
    </row>
    <row r="174" spans="1:10" x14ac:dyDescent="0.25">
      <c r="A174" s="6">
        <v>0.72</v>
      </c>
      <c r="B174" s="6">
        <f>$L$12*(1+$L$17-$L$10*SIGN(A174)*(EXP($L$11*ABS(A174))-1))</f>
        <v>59.497266169424954</v>
      </c>
      <c r="C174" s="6">
        <f t="shared" si="7"/>
        <v>-3.0752501642801606</v>
      </c>
      <c r="D174" s="6">
        <f>$L$12*(1+$L$17+IF(ABS(A174)&lt;$L$18,-$L$10*SIGN(A174)*(EXP($L$11*ABS(A174))-1),-SIGN(A174)*($L$10*(EXP($L$11*$L$18)-1)+($L$14*(ABS(A174)-$L$18)))))</f>
        <v>59.49806622464066</v>
      </c>
      <c r="E174" s="6">
        <f t="shared" si="8"/>
        <v>-3.000000000000111</v>
      </c>
      <c r="F174" s="6">
        <f>ABS(100*E174/$L$12)</f>
        <v>5.0000000000001847</v>
      </c>
      <c r="G174" s="6">
        <f>-$L$12*$L$10*$L$11*EXP($L$11*ABS(A174))</f>
        <v>-3.1216095570468441</v>
      </c>
      <c r="H174" s="6">
        <f>$L$12*(1 - ((A174-$L$13)*$L$6))</f>
        <v>59.339999999999996</v>
      </c>
      <c r="I174" s="6">
        <f>$L$6*100</f>
        <v>5</v>
      </c>
      <c r="J174" s="1"/>
    </row>
    <row r="175" spans="1:10" x14ac:dyDescent="0.25">
      <c r="A175" s="6">
        <v>0.73</v>
      </c>
      <c r="B175" s="6">
        <f>$L$12*(1+$L$17-$L$10*SIGN(A175)*(EXP($L$11*ABS(A175))-1))</f>
        <v>59.465577114676719</v>
      </c>
      <c r="C175" s="6">
        <f t="shared" si="7"/>
        <v>-3.1689054748234442</v>
      </c>
      <c r="D175" s="6">
        <f>$L$12*(1+$L$17+IF(ABS(A175)&lt;$L$18,-$L$10*SIGN(A175)*(EXP($L$11*ABS(A175))-1),-SIGN(A175)*($L$10*(EXP($L$11*$L$18)-1)+($L$14*(ABS(A175)-$L$18)))))</f>
        <v>59.468066224640665</v>
      </c>
      <c r="E175" s="6">
        <f t="shared" si="8"/>
        <v>-2.9999999999994005</v>
      </c>
      <c r="F175" s="6">
        <f>ABS(100*E175/$L$12)</f>
        <v>4.9999999999990008</v>
      </c>
      <c r="G175" s="6">
        <f>-$L$12*$L$10*$L$11*EXP($L$11*ABS(A175))</f>
        <v>-3.2166767212915488</v>
      </c>
      <c r="H175" s="6">
        <f>$L$12*(1 - ((A175-$L$13)*$L$6))</f>
        <v>59.31</v>
      </c>
      <c r="I175" s="6">
        <f>$L$6*100</f>
        <v>5</v>
      </c>
      <c r="J175" s="1"/>
    </row>
    <row r="176" spans="1:10" x14ac:dyDescent="0.25">
      <c r="A176" s="6">
        <v>0.74</v>
      </c>
      <c r="B176" s="6">
        <f>$L$12*(1+$L$17-$L$10*SIGN(A176)*(EXP($L$11*ABS(A176))-1))</f>
        <v>59.432922984534699</v>
      </c>
      <c r="C176" s="6">
        <f t="shared" si="7"/>
        <v>-3.2654130142020645</v>
      </c>
      <c r="D176" s="6">
        <f>$L$12*(1+$L$17+IF(ABS(A176)&lt;$L$18,-$L$10*SIGN(A176)*(EXP($L$11*ABS(A176))-1),-SIGN(A176)*($L$10*(EXP($L$11*$L$18)-1)+($L$14*(ABS(A176)-$L$18)))))</f>
        <v>59.438066224640657</v>
      </c>
      <c r="E176" s="6">
        <f t="shared" si="8"/>
        <v>-3.0000000000008216</v>
      </c>
      <c r="F176" s="6">
        <f>ABS(100*E176/$L$12)</f>
        <v>5.0000000000013687</v>
      </c>
      <c r="G176" s="6">
        <f>-$L$12*$L$10*$L$11*EXP($L$11*ABS(A176))</f>
        <v>-3.3146391117176095</v>
      </c>
      <c r="H176" s="6">
        <f>$L$12*(1 - ((A176-$L$13)*$L$6))</f>
        <v>59.28</v>
      </c>
      <c r="I176" s="6">
        <f>$L$6*100</f>
        <v>5</v>
      </c>
      <c r="J176" s="1"/>
    </row>
    <row r="177" spans="1:10" x14ac:dyDescent="0.25">
      <c r="A177" s="6">
        <v>0.75</v>
      </c>
      <c r="B177" s="6">
        <f>$L$12*(1+$L$17-$L$10*SIGN(A177)*(EXP($L$11*ABS(A177))-1))</f>
        <v>59.399274388077544</v>
      </c>
      <c r="C177" s="6">
        <f t="shared" si="7"/>
        <v>-3.3648596457155091</v>
      </c>
      <c r="D177" s="6">
        <f>$L$12*(1+$L$17+IF(ABS(A177)&lt;$L$18,-$L$10*SIGN(A177)*(EXP($L$11*ABS(A177))-1),-SIGN(A177)*($L$10*(EXP($L$11*$L$18)-1)+($L$14*(ABS(A177)-$L$18)))))</f>
        <v>59.408066224640663</v>
      </c>
      <c r="E177" s="6">
        <f t="shared" si="8"/>
        <v>-2.9999999999994005</v>
      </c>
      <c r="F177" s="6">
        <f>ABS(100*E177/$L$12)</f>
        <v>4.9999999999990008</v>
      </c>
      <c r="G177" s="6">
        <f>-$L$12*$L$10*$L$11*EXP($L$11*ABS(A177))</f>
        <v>-3.4155849010890695</v>
      </c>
      <c r="H177" s="6">
        <f>$L$12*(1 - ((A177-$L$13)*$L$6))</f>
        <v>59.25</v>
      </c>
      <c r="I177" s="6">
        <f>$L$6*100</f>
        <v>5</v>
      </c>
      <c r="J177" s="1"/>
    </row>
    <row r="178" spans="1:10" x14ac:dyDescent="0.25">
      <c r="A178" s="6">
        <v>0.76</v>
      </c>
      <c r="B178" s="6">
        <f>$L$12*(1+$L$17-$L$10*SIGN(A178)*(EXP($L$11*ABS(A178))-1))</f>
        <v>59.364601039297099</v>
      </c>
      <c r="C178" s="6">
        <f t="shared" si="7"/>
        <v>-3.4673348780444226</v>
      </c>
      <c r="D178" s="6">
        <f>$L$12*(1+$L$17+IF(ABS(A178)&lt;$L$18,-$L$10*SIGN(A178)*(EXP($L$11*ABS(A178))-1),-SIGN(A178)*($L$10*(EXP($L$11*$L$18)-1)+($L$14*(ABS(A178)-$L$18)))))</f>
        <v>59.378066224640662</v>
      </c>
      <c r="E178" s="6">
        <f t="shared" si="8"/>
        <v>-3.000000000000111</v>
      </c>
      <c r="F178" s="6">
        <f>ABS(100*E178/$L$12)</f>
        <v>5.0000000000001847</v>
      </c>
      <c r="G178" s="6">
        <f>-$L$12*$L$10*$L$11*EXP($L$11*ABS(A178))</f>
        <v>-3.5196049474304067</v>
      </c>
      <c r="H178" s="6">
        <f>$L$12*(1 - ((A178-$L$13)*$L$6))</f>
        <v>59.22</v>
      </c>
      <c r="I178" s="6">
        <f>$L$6*100</f>
        <v>5</v>
      </c>
      <c r="J178" s="1"/>
    </row>
    <row r="179" spans="1:10" x14ac:dyDescent="0.25">
      <c r="A179" s="6">
        <v>0.77</v>
      </c>
      <c r="B179" s="6">
        <f>$L$12*(1+$L$17-$L$10*SIGN(A179)*(EXP($L$11*ABS(A179))-1))</f>
        <v>59.328871729838944</v>
      </c>
      <c r="C179" s="6">
        <f t="shared" si="7"/>
        <v>-3.572930945815497</v>
      </c>
      <c r="D179" s="6">
        <f>$L$12*(1+$L$17+IF(ABS(A179)&lt;$L$18,-$L$10*SIGN(A179)*(EXP($L$11*ABS(A179))-1),-SIGN(A179)*($L$10*(EXP($L$11*$L$18)-1)+($L$14*(ABS(A179)-$L$18)))))</f>
        <v>59.348066224640661</v>
      </c>
      <c r="E179" s="6">
        <f t="shared" si="8"/>
        <v>-3.000000000000111</v>
      </c>
      <c r="F179" s="6">
        <f>ABS(100*E179/$L$12)</f>
        <v>5.0000000000001847</v>
      </c>
      <c r="G179" s="6">
        <f>-$L$12*$L$10*$L$11*EXP($L$11*ABS(A179))</f>
        <v>-3.6267928758048913</v>
      </c>
      <c r="H179" s="6">
        <f>$L$12*(1 - ((A179-$L$13)*$L$6))</f>
        <v>59.190000000000005</v>
      </c>
      <c r="I179" s="6">
        <f>$L$6*100</f>
        <v>5</v>
      </c>
      <c r="J179" s="1"/>
    </row>
    <row r="180" spans="1:10" x14ac:dyDescent="0.25">
      <c r="A180" s="6">
        <v>0.78</v>
      </c>
      <c r="B180" s="6">
        <f>$L$12*(1+$L$17-$L$10*SIGN(A180)*(EXP($L$11*ABS(A180))-1))</f>
        <v>59.292054300912753</v>
      </c>
      <c r="C180" s="6">
        <f t="shared" si="7"/>
        <v>-3.6817428926191522</v>
      </c>
      <c r="D180" s="6">
        <f>$L$12*(1+$L$17+IF(ABS(A180)&lt;$L$18,-$L$10*SIGN(A180)*(EXP($L$11*ABS(A180))-1),-SIGN(A180)*($L$10*(EXP($L$11*$L$18)-1)+($L$14*(ABS(A180)-$L$18)))))</f>
        <v>59.31806622464066</v>
      </c>
      <c r="E180" s="6">
        <f t="shared" si="8"/>
        <v>-3.000000000000111</v>
      </c>
      <c r="F180" s="6">
        <f>ABS(100*E180/$L$12)</f>
        <v>5.0000000000001847</v>
      </c>
      <c r="G180" s="6">
        <f>-$L$12*$L$10*$L$11*EXP($L$11*ABS(A180))</f>
        <v>-3.7372451625834633</v>
      </c>
      <c r="H180" s="6">
        <f>$L$12*(1 - ((A180-$L$13)*$L$6))</f>
        <v>59.16</v>
      </c>
      <c r="I180" s="6">
        <f>$L$6*100</f>
        <v>5</v>
      </c>
      <c r="J180" s="1"/>
    </row>
    <row r="181" spans="1:10" x14ac:dyDescent="0.25">
      <c r="A181" s="6">
        <v>0.79</v>
      </c>
      <c r="B181" s="6">
        <f>$L$12*(1+$L$17-$L$10*SIGN(A181)*(EXP($L$11*ABS(A181))-1))</f>
        <v>59.254115614347242</v>
      </c>
      <c r="C181" s="6">
        <f t="shared" si="7"/>
        <v>-3.7938686565510658</v>
      </c>
      <c r="D181" s="6">
        <f>$L$12*(1+$L$17+IF(ABS(A181)&lt;$L$18,-$L$10*SIGN(A181)*(EXP($L$11*ABS(A181))-1),-SIGN(A181)*($L$10*(EXP($L$11*$L$18)-1)+($L$14*(ABS(A181)-$L$18)))))</f>
        <v>59.288066224640666</v>
      </c>
      <c r="E181" s="6">
        <f t="shared" si="8"/>
        <v>-2.9999999999994005</v>
      </c>
      <c r="F181" s="6">
        <f>ABS(100*E181/$L$12)</f>
        <v>4.9999999999990008</v>
      </c>
      <c r="G181" s="6">
        <f>-$L$12*$L$10*$L$11*EXP($L$11*ABS(A181))</f>
        <v>-3.8510612222799789</v>
      </c>
      <c r="H181" s="6">
        <f>$L$12*(1 - ((A181-$L$13)*$L$6))</f>
        <v>59.13</v>
      </c>
      <c r="I181" s="6">
        <f>$L$6*100</f>
        <v>5</v>
      </c>
      <c r="J181" s="1"/>
    </row>
    <row r="182" spans="1:10" x14ac:dyDescent="0.25">
      <c r="A182" s="6">
        <v>0.8</v>
      </c>
      <c r="B182" s="6">
        <f>$L$12*(1+$L$17-$L$10*SIGN(A182)*(EXP($L$11*ABS(A182))-1))</f>
        <v>59.215021522763578</v>
      </c>
      <c r="C182" s="6">
        <f t="shared" si="7"/>
        <v>-3.909409158366369</v>
      </c>
      <c r="D182" s="6">
        <f>$L$12*(1+$L$17+IF(ABS(A182)&lt;$L$18,-$L$10*SIGN(A182)*(EXP($L$11*ABS(A182))-1),-SIGN(A182)*($L$10*(EXP($L$11*$L$18)-1)+($L$14*(ABS(A182)-$L$18)))))</f>
        <v>59.258066224640658</v>
      </c>
      <c r="E182" s="6">
        <f t="shared" si="8"/>
        <v>-3.0000000000008216</v>
      </c>
      <c r="F182" s="6">
        <f>ABS(100*E182/$L$12)</f>
        <v>5.0000000000013687</v>
      </c>
      <c r="G182" s="6">
        <f>-$L$12*$L$10*$L$11*EXP($L$11*ABS(A182))</f>
        <v>-3.9683434970309777</v>
      </c>
      <c r="H182" s="6">
        <f>$L$12*(1 - ((A182-$L$13)*$L$6))</f>
        <v>59.1</v>
      </c>
      <c r="I182" s="6">
        <f>$L$6*100</f>
        <v>5</v>
      </c>
      <c r="J182" s="1"/>
    </row>
    <row r="183" spans="1:10" x14ac:dyDescent="0.25">
      <c r="A183" s="6">
        <v>0.81</v>
      </c>
      <c r="B183" s="6">
        <f>$L$12*(1+$L$17-$L$10*SIGN(A183)*(EXP($L$11*ABS(A183))-1))</f>
        <v>59.174736838840396</v>
      </c>
      <c r="C183" s="6">
        <f t="shared" si="7"/>
        <v>-4.0284683923182705</v>
      </c>
      <c r="D183" s="6">
        <f>$L$12*(1+$L$17+IF(ABS(A183)&lt;$L$18,-$L$10*SIGN(A183)*(EXP($L$11*ABS(A183))-1),-SIGN(A183)*($L$10*(EXP($L$11*$L$18)-1)+($L$14*(ABS(A183)-$L$18)))))</f>
        <v>59.228066224640664</v>
      </c>
      <c r="E183" s="6">
        <f t="shared" si="8"/>
        <v>-2.9999999999994005</v>
      </c>
      <c r="F183" s="6">
        <f>ABS(100*E183/$L$12)</f>
        <v>4.9999999999990008</v>
      </c>
      <c r="G183" s="6">
        <f>-$L$12*$L$10*$L$11*EXP($L$11*ABS(A183))</f>
        <v>-4.0891975488005246</v>
      </c>
      <c r="H183" s="6">
        <f>$L$12*(1 - ((A183-$L$13)*$L$6))</f>
        <v>59.07</v>
      </c>
      <c r="I183" s="6">
        <f>$L$6*100</f>
        <v>5</v>
      </c>
      <c r="J183" s="1"/>
    </row>
    <row r="184" spans="1:10" x14ac:dyDescent="0.25">
      <c r="A184" s="6">
        <v>0.82</v>
      </c>
      <c r="B184" s="6">
        <f>$L$12*(1+$L$17-$L$10*SIGN(A184)*(EXP($L$11*ABS(A184))-1))</f>
        <v>59.133225303642867</v>
      </c>
      <c r="C184" s="6">
        <f t="shared" si="7"/>
        <v>-4.1511535197529241</v>
      </c>
      <c r="D184" s="6">
        <f>$L$12*(1+$L$17+IF(ABS(A184)&lt;$L$18,-$L$10*SIGN(A184)*(EXP($L$11*ABS(A184))-1),-SIGN(A184)*($L$10*(EXP($L$11*$L$18)-1)+($L$14*(ABS(A184)-$L$18)))))</f>
        <v>59.198066224640662</v>
      </c>
      <c r="E184" s="6">
        <f t="shared" si="8"/>
        <v>-3.0000000000001443</v>
      </c>
      <c r="F184" s="6">
        <f>ABS(100*E184/$L$12)</f>
        <v>5.0000000000002407</v>
      </c>
      <c r="G184" s="6">
        <f>-$L$12*$L$10*$L$11*EXP($L$11*ABS(A184))</f>
        <v>-4.2137321543931074</v>
      </c>
      <c r="H184" s="6">
        <f>$L$12*(1 - ((A184-$L$13)*$L$6))</f>
        <v>59.04</v>
      </c>
      <c r="I184" s="6">
        <f>$L$6*100</f>
        <v>5</v>
      </c>
      <c r="J184" s="1"/>
    </row>
    <row r="185" spans="1:10" x14ac:dyDescent="0.25">
      <c r="A185" s="6">
        <v>0.83</v>
      </c>
      <c r="B185" s="6">
        <f>$L$12*(1+$L$17-$L$10*SIGN(A185)*(EXP($L$11*ABS(A185))-1))</f>
        <v>59.090449553987206</v>
      </c>
      <c r="C185" s="6">
        <f t="shared" si="7"/>
        <v>-4.2775749655660853</v>
      </c>
      <c r="D185" s="6">
        <f>$L$12*(1+$L$17+IF(ABS(A185)&lt;$L$18,-$L$10*SIGN(A185)*(EXP($L$11*ABS(A185))-1),-SIGN(A185)*($L$10*(EXP($L$11*$L$18)-1)+($L$14*(ABS(A185)-$L$18)))))</f>
        <v>59.168066224640661</v>
      </c>
      <c r="E185" s="6">
        <f t="shared" si="8"/>
        <v>-3.000000000000111</v>
      </c>
      <c r="F185" s="6">
        <f>ABS(100*E185/$L$12)</f>
        <v>5.0000000000001847</v>
      </c>
      <c r="G185" s="6">
        <f>-$L$12*$L$10*$L$11*EXP($L$11*ABS(A185))</f>
        <v>-4.3420594033600972</v>
      </c>
      <c r="H185" s="6">
        <f>$L$12*(1 - ((A185-$L$13)*$L$6))</f>
        <v>59.010000000000005</v>
      </c>
      <c r="I185" s="6">
        <f>$L$6*100</f>
        <v>5</v>
      </c>
      <c r="J185" s="1"/>
    </row>
    <row r="186" spans="1:10" x14ac:dyDescent="0.25">
      <c r="A186" s="6">
        <v>0.84</v>
      </c>
      <c r="B186" s="6">
        <f>$L$12*(1+$L$17-$L$10*SIGN(A186)*(EXP($L$11*ABS(A186))-1))</f>
        <v>59.046371088811263</v>
      </c>
      <c r="C186" s="6">
        <f t="shared" si="7"/>
        <v>-4.4078465175942902</v>
      </c>
      <c r="D186" s="6">
        <f>$L$12*(1+$L$17+IF(ABS(A186)&lt;$L$18,-$L$10*SIGN(A186)*(EXP($L$11*ABS(A186))-1),-SIGN(A186)*($L$10*(EXP($L$11*$L$18)-1)+($L$14*(ABS(A186)-$L$18)))))</f>
        <v>59.13806622464066</v>
      </c>
      <c r="E186" s="6">
        <f t="shared" si="8"/>
        <v>-3.000000000000111</v>
      </c>
      <c r="F186" s="6">
        <f>ABS(100*E186/$L$12)</f>
        <v>5.0000000000001847</v>
      </c>
      <c r="G186" s="6">
        <f>-$L$12*$L$10*$L$11*EXP($L$11*ABS(A186))</f>
        <v>-4.4742947988879154</v>
      </c>
      <c r="H186" s="6">
        <f>$L$12*(1 - ((A186-$L$13)*$L$6))</f>
        <v>58.98</v>
      </c>
      <c r="I186" s="6">
        <f>$L$6*100</f>
        <v>5</v>
      </c>
      <c r="J186" s="1"/>
    </row>
    <row r="187" spans="1:10" x14ac:dyDescent="0.25">
      <c r="A187" s="6">
        <v>0.85</v>
      </c>
      <c r="B187" s="6">
        <f>$L$12*(1+$L$17-$L$10*SIGN(A187)*(EXP($L$11*ABS(A187))-1))</f>
        <v>59.000950234521007</v>
      </c>
      <c r="C187" s="6">
        <f t="shared" si="7"/>
        <v>-4.5420854290256285</v>
      </c>
      <c r="D187" s="6">
        <f>$L$12*(1+$L$17+IF(ABS(A187)&lt;$L$18,-$L$10*SIGN(A187)*(EXP($L$11*ABS(A187))-1),-SIGN(A187)*($L$10*(EXP($L$11*$L$18)-1)+($L$14*(ABS(A187)-$L$18)))))</f>
        <v>59.108066224640666</v>
      </c>
      <c r="E187" s="6">
        <f t="shared" si="8"/>
        <v>-2.9999999999994005</v>
      </c>
      <c r="F187" s="6">
        <f>ABS(100*E187/$L$12)</f>
        <v>4.9999999999990008</v>
      </c>
      <c r="G187" s="6">
        <f>-$L$12*$L$10*$L$11*EXP($L$11*ABS(A187))</f>
        <v>-4.6105573617586906</v>
      </c>
      <c r="H187" s="6">
        <f>$L$12*(1 - ((A187-$L$13)*$L$6))</f>
        <v>58.95</v>
      </c>
      <c r="I187" s="6">
        <f>$L$6*100</f>
        <v>5</v>
      </c>
      <c r="J187" s="1"/>
    </row>
    <row r="188" spans="1:10" x14ac:dyDescent="0.25">
      <c r="A188" s="6">
        <v>0.86</v>
      </c>
      <c r="B188" s="6">
        <f>$L$12*(1+$L$17-$L$10*SIGN(A188)*(EXP($L$11*ABS(A188))-1))</f>
        <v>58.954146109281567</v>
      </c>
      <c r="C188" s="6">
        <f t="shared" si="7"/>
        <v>-4.6804125239439953</v>
      </c>
      <c r="D188" s="6">
        <f>$L$12*(1+$L$17+IF(ABS(A188)&lt;$L$18,-$L$10*SIGN(A188)*(EXP($L$11*ABS(A188))-1),-SIGN(A188)*($L$10*(EXP($L$11*$L$18)-1)+($L$14*(ABS(A188)-$L$18)))))</f>
        <v>59.078066224640658</v>
      </c>
      <c r="E188" s="6">
        <f t="shared" si="8"/>
        <v>-3.0000000000008216</v>
      </c>
      <c r="F188" s="6">
        <f>ABS(100*E188/$L$12)</f>
        <v>5.0000000000013687</v>
      </c>
      <c r="G188" s="6">
        <f>-$L$12*$L$10*$L$11*EXP($L$11*ABS(A188))</f>
        <v>-4.7509697374770088</v>
      </c>
      <c r="H188" s="6">
        <f>$L$12*(1 - ((A188-$L$13)*$L$6))</f>
        <v>58.92</v>
      </c>
      <c r="I188" s="6">
        <f>$L$6*100</f>
        <v>5</v>
      </c>
      <c r="J188" s="1"/>
    </row>
    <row r="189" spans="1:10" x14ac:dyDescent="0.25">
      <c r="A189" s="6">
        <v>0.87</v>
      </c>
      <c r="B189" s="6">
        <f>$L$12*(1+$L$17-$L$10*SIGN(A189)*(EXP($L$11*ABS(A189))-1))</f>
        <v>58.905916586220854</v>
      </c>
      <c r="C189" s="6">
        <f t="shared" si="7"/>
        <v>-4.8229523060712109</v>
      </c>
      <c r="D189" s="6">
        <f>$L$12*(1+$L$17+IF(ABS(A189)&lt;$L$18,-$L$10*SIGN(A189)*(EXP($L$11*ABS(A189))-1),-SIGN(A189)*($L$10*(EXP($L$11*$L$18)-1)+($L$14*(ABS(A189)-$L$18)))))</f>
        <v>59.048066224640664</v>
      </c>
      <c r="E189" s="6">
        <f t="shared" si="8"/>
        <v>-2.9999999999994005</v>
      </c>
      <c r="F189" s="6">
        <f>ABS(100*E189/$L$12)</f>
        <v>4.9999999999990008</v>
      </c>
      <c r="G189" s="6">
        <f>-$L$12*$L$10*$L$11*EXP($L$11*ABS(A189))</f>
        <v>-4.8956583066591328</v>
      </c>
      <c r="H189" s="6">
        <f>$L$12*(1 - ((A189-$L$13)*$L$6))</f>
        <v>58.89</v>
      </c>
      <c r="I189" s="6">
        <f>$L$6*100</f>
        <v>5</v>
      </c>
      <c r="J189" s="1"/>
    </row>
    <row r="190" spans="1:10" x14ac:dyDescent="0.25">
      <c r="A190" s="6">
        <v>0.88</v>
      </c>
      <c r="B190" s="6">
        <f>$L$12*(1+$L$17-$L$10*SIGN(A190)*(EXP($L$11*ABS(A190))-1))</f>
        <v>58.856218255512537</v>
      </c>
      <c r="C190" s="6">
        <f t="shared" si="7"/>
        <v>-4.9698330708316929</v>
      </c>
      <c r="D190" s="6">
        <f>$L$12*(1+$L$17+IF(ABS(A190)&lt;$L$18,-$L$10*SIGN(A190)*(EXP($L$11*ABS(A190))-1),-SIGN(A190)*($L$10*(EXP($L$11*$L$18)-1)+($L$14*(ABS(A190)-$L$18)))))</f>
        <v>59.018066224640663</v>
      </c>
      <c r="E190" s="6">
        <f t="shared" si="8"/>
        <v>-3.000000000000111</v>
      </c>
      <c r="F190" s="6">
        <f>ABS(100*E190/$L$12)</f>
        <v>5.0000000000001847</v>
      </c>
      <c r="G190" s="6">
        <f>-$L$12*$L$10*$L$11*EXP($L$11*ABS(A190))</f>
        <v>-5.0447532987841015</v>
      </c>
      <c r="H190" s="6">
        <f>$L$12*(1 - ((A190-$L$13)*$L$6))</f>
        <v>58.86</v>
      </c>
      <c r="I190" s="6">
        <f>$L$6*100</f>
        <v>5</v>
      </c>
      <c r="J190" s="1"/>
    </row>
    <row r="191" spans="1:10" x14ac:dyDescent="0.25">
      <c r="A191" s="6">
        <v>0.89</v>
      </c>
      <c r="B191" s="6">
        <f>$L$12*(1+$L$17-$L$10*SIGN(A191)*(EXP($L$11*ABS(A191))-1))</f>
        <v>58.805006385304225</v>
      </c>
      <c r="C191" s="6">
        <f t="shared" si="7"/>
        <v>-5.1211870208312815</v>
      </c>
      <c r="D191" s="6">
        <f>$L$12*(1+$L$17+IF(ABS(A191)&lt;$L$18,-$L$10*SIGN(A191)*(EXP($L$11*ABS(A191))-1),-SIGN(A191)*($L$10*(EXP($L$11*$L$18)-1)+($L$14*(ABS(A191)-$L$18)))))</f>
        <v>58.988066224640662</v>
      </c>
      <c r="E191" s="6">
        <f t="shared" si="8"/>
        <v>-3.000000000000111</v>
      </c>
      <c r="F191" s="6">
        <f>ABS(100*E191/$L$12)</f>
        <v>5.0000000000001847</v>
      </c>
      <c r="G191" s="6">
        <f>-$L$12*$L$10*$L$11*EXP($L$11*ABS(A191))</f>
        <v>-5.1983889094090365</v>
      </c>
      <c r="H191" s="6">
        <f>$L$12*(1 - ((A191-$L$13)*$L$6))</f>
        <v>58.830000000000005</v>
      </c>
      <c r="I191" s="6">
        <f>$L$6*100</f>
        <v>5</v>
      </c>
      <c r="J191" s="1"/>
    </row>
    <row r="192" spans="1:10" x14ac:dyDescent="0.25">
      <c r="A192" s="6">
        <v>0.9</v>
      </c>
      <c r="B192" s="6">
        <f>$L$12*(1+$L$17-$L$10*SIGN(A192)*(EXP($L$11*ABS(A192))-1))</f>
        <v>58.752234881455827</v>
      </c>
      <c r="C192" s="6">
        <f t="shared" si="7"/>
        <v>-5.2771503848397527</v>
      </c>
      <c r="D192" s="6">
        <f>$L$12*(1+$L$17+IF(ABS(A192)&lt;$L$18,-$L$10*SIGN(A192)*(EXP($L$11*ABS(A192))-1),-SIGN(A192)*($L$10*(EXP($L$11*$L$18)-1)+($L$14*(ABS(A192)-$L$18)))))</f>
        <v>58.95806622464066</v>
      </c>
      <c r="E192" s="6">
        <f t="shared" si="8"/>
        <v>-3.000000000000111</v>
      </c>
      <c r="F192" s="6">
        <f>ABS(100*E192/$L$12)</f>
        <v>5.0000000000001847</v>
      </c>
      <c r="G192" s="6">
        <f>-$L$12*$L$10*$L$11*EXP($L$11*ABS(A192))</f>
        <v>-5.3567034209542213</v>
      </c>
      <c r="H192" s="6">
        <f>$L$12*(1 - ((A192-$L$13)*$L$6))</f>
        <v>58.8</v>
      </c>
      <c r="I192" s="6">
        <f>$L$6*100</f>
        <v>5</v>
      </c>
      <c r="J192" s="1"/>
    </row>
    <row r="193" spans="1:10" x14ac:dyDescent="0.25">
      <c r="A193" s="6">
        <v>0.91</v>
      </c>
      <c r="B193" s="6">
        <f>$L$12*(1+$L$17-$L$10*SIGN(A193)*(EXP($L$11*ABS(A193))-1))</f>
        <v>58.697856246051707</v>
      </c>
      <c r="C193" s="6">
        <f t="shared" si="7"/>
        <v>-5.4378635404120201</v>
      </c>
      <c r="D193" s="6">
        <f>$L$12*(1+$L$17+IF(ABS(A193)&lt;$L$18,-$L$10*SIGN(A193)*(EXP($L$11*ABS(A193))-1),-SIGN(A193)*($L$10*(EXP($L$11*$L$18)-1)+($L$14*(ABS(A193)-$L$18)))))</f>
        <v>58.928066224640659</v>
      </c>
      <c r="E193" s="6">
        <f t="shared" si="8"/>
        <v>-3.000000000000111</v>
      </c>
      <c r="F193" s="6">
        <f>ABS(100*E193/$L$12)</f>
        <v>5.0000000000001847</v>
      </c>
      <c r="G193" s="6">
        <f>-$L$12*$L$10*$L$11*EXP($L$11*ABS(A193))</f>
        <v>-5.51983932716659</v>
      </c>
      <c r="H193" s="6">
        <f>$L$12*(1 - ((A193-$L$13)*$L$6))</f>
        <v>58.77</v>
      </c>
      <c r="I193" s="6">
        <f>$L$6*100</f>
        <v>5</v>
      </c>
      <c r="J193" s="1"/>
    </row>
    <row r="194" spans="1:10" x14ac:dyDescent="0.25">
      <c r="A194" s="6">
        <v>0.92</v>
      </c>
      <c r="B194" s="6">
        <f>$L$12*(1+$L$17-$L$10*SIGN(A194)*(EXP($L$11*ABS(A194))-1))</f>
        <v>58.641821534649317</v>
      </c>
      <c r="C194" s="6">
        <f t="shared" si="7"/>
        <v>-5.603471140238975</v>
      </c>
      <c r="D194" s="6">
        <f>$L$12*(1+$L$17+IF(ABS(A194)&lt;$L$18,-$L$10*SIGN(A194)*(EXP($L$11*ABS(A194))-1),-SIGN(A194)*($L$10*(EXP($L$11*$L$18)-1)+($L$14*(ABS(A194)-$L$18)))))</f>
        <v>58.898066224640658</v>
      </c>
      <c r="E194" s="6">
        <f t="shared" si="8"/>
        <v>-3.000000000000111</v>
      </c>
      <c r="F194" s="6">
        <f>ABS(100*E194/$L$12)</f>
        <v>5.0000000000001847</v>
      </c>
      <c r="G194" s="6">
        <f>-$L$12*$L$10*$L$11*EXP($L$11*ABS(A194))</f>
        <v>-5.6879434613737443</v>
      </c>
      <c r="H194" s="6">
        <f>$L$12*(1 - ((A194-$L$13)*$L$6))</f>
        <v>58.74</v>
      </c>
      <c r="I194" s="6">
        <f>$L$6*100</f>
        <v>5</v>
      </c>
      <c r="J194" s="1"/>
    </row>
    <row r="195" spans="1:10" x14ac:dyDescent="0.25">
      <c r="A195" s="6">
        <v>0.93</v>
      </c>
      <c r="B195" s="6">
        <f>$L$12*(1+$L$17-$L$10*SIGN(A195)*(EXP($L$11*ABS(A195))-1))</f>
        <v>58.584080312225957</v>
      </c>
      <c r="C195" s="6">
        <f t="shared" si="7"/>
        <v>-5.7741222423359719</v>
      </c>
      <c r="D195" s="6">
        <f>$L$12*(1+$L$17+IF(ABS(A195)&lt;$L$18,-$L$10*SIGN(A195)*(EXP($L$11*ABS(A195))-1),-SIGN(A195)*($L$10*(EXP($L$11*$L$18)-1)+($L$14*(ABS(A195)-$L$18)))))</f>
        <v>58.868066224640664</v>
      </c>
      <c r="E195" s="6">
        <f t="shared" ref="E195:E202" si="9">(D195-D194)/(A195-A194)</f>
        <v>-2.9999999999994005</v>
      </c>
      <c r="F195" s="6">
        <f>ABS(100*E195/$L$12)</f>
        <v>4.9999999999990008</v>
      </c>
      <c r="G195" s="6">
        <f>-$L$12*$L$10*$L$11*EXP($L$11*ABS(A195))</f>
        <v>-5.8611671286438343</v>
      </c>
      <c r="H195" s="6">
        <f>$L$12*(1 - ((A195-$L$13)*$L$6))</f>
        <v>58.71</v>
      </c>
      <c r="I195" s="6">
        <f>$L$6*100</f>
        <v>5</v>
      </c>
      <c r="J195" s="1"/>
    </row>
    <row r="196" spans="1:10" x14ac:dyDescent="0.25">
      <c r="A196" s="6">
        <v>0.94</v>
      </c>
      <c r="B196" s="6">
        <f>$L$12*(1+$L$17-$L$10*SIGN(A196)*(EXP($L$11*ABS(A196))-1))</f>
        <v>58.52458060778379</v>
      </c>
      <c r="C196" s="6">
        <f t="shared" ref="C196:C202" si="10">(B196-B195)/(A196-A195)</f>
        <v>-5.949970444216806</v>
      </c>
      <c r="D196" s="6">
        <f>$L$12*(1+$L$17+IF(ABS(A196)&lt;$L$18,-$L$10*SIGN(A196)*(EXP($L$11*ABS(A196))-1),-SIGN(A196)*($L$10*(EXP($L$11*$L$18)-1)+($L$14*(ABS(A196)-$L$18)))))</f>
        <v>58.838066224640656</v>
      </c>
      <c r="E196" s="6">
        <f t="shared" si="9"/>
        <v>-3.0000000000008549</v>
      </c>
      <c r="F196" s="6">
        <f>ABS(100*E196/$L$12)</f>
        <v>5.0000000000014246</v>
      </c>
      <c r="G196" s="6">
        <f>-$L$12*$L$10*$L$11*EXP($L$11*ABS(A196))</f>
        <v>-6.0396662419703535</v>
      </c>
      <c r="H196" s="6">
        <f>$L$12*(1 - ((A196-$L$13)*$L$6))</f>
        <v>58.68</v>
      </c>
      <c r="I196" s="6">
        <f>$L$6*100</f>
        <v>5</v>
      </c>
      <c r="J196" s="1"/>
    </row>
    <row r="197" spans="1:10" x14ac:dyDescent="0.25">
      <c r="A197" s="6">
        <v>0.95</v>
      </c>
      <c r="B197" s="6">
        <f>$L$12*(1+$L$17-$L$10*SIGN(A197)*(EXP($L$11*ABS(A197))-1))</f>
        <v>58.463268867572452</v>
      </c>
      <c r="C197" s="6">
        <f t="shared" si="10"/>
        <v>-6.1311740211337398</v>
      </c>
      <c r="D197" s="6">
        <f>$L$12*(1+$L$17+IF(ABS(A197)&lt;$L$18,-$L$10*SIGN(A197)*(EXP($L$11*ABS(A197))-1),-SIGN(A197)*($L$10*(EXP($L$11*$L$18)-1)+($L$14*(ABS(A197)-$L$18)))))</f>
        <v>58.808066224640662</v>
      </c>
      <c r="E197" s="6">
        <f t="shared" si="9"/>
        <v>-2.9999999999994005</v>
      </c>
      <c r="F197" s="6">
        <f>ABS(100*E197/$L$12)</f>
        <v>4.9999999999990008</v>
      </c>
      <c r="G197" s="6">
        <f>-$L$12*$L$10*$L$11*EXP($L$11*ABS(A197))</f>
        <v>-6.2236014626043472</v>
      </c>
      <c r="H197" s="6">
        <f>$L$12*(1 - ((A197-$L$13)*$L$6))</f>
        <v>58.650000000000006</v>
      </c>
      <c r="I197" s="6">
        <f>$L$6*100</f>
        <v>5</v>
      </c>
      <c r="J197" s="1"/>
    </row>
    <row r="198" spans="1:10" x14ac:dyDescent="0.25">
      <c r="A198" s="6">
        <v>0.96</v>
      </c>
      <c r="B198" s="6">
        <f>$L$12*(1+$L$17-$L$10*SIGN(A198)*(EXP($L$11*ABS(A198))-1))</f>
        <v>58.400089906887104</v>
      </c>
      <c r="C198" s="6">
        <f t="shared" si="10"/>
        <v>-6.3178960685348731</v>
      </c>
      <c r="D198" s="6">
        <f>$L$12*(1+$L$17+IF(ABS(A198)&lt;$L$18,-$L$10*SIGN(A198)*(EXP($L$11*ABS(A198))-1),-SIGN(A198)*($L$10*(EXP($L$11*$L$18)-1)+($L$14*(ABS(A198)-$L$18)))))</f>
        <v>58.778066224640661</v>
      </c>
      <c r="E198" s="6">
        <f t="shared" si="9"/>
        <v>-3.000000000000111</v>
      </c>
      <c r="F198" s="6">
        <f>ABS(100*E198/$L$12)</f>
        <v>5.0000000000001847</v>
      </c>
      <c r="G198" s="6">
        <f>-$L$12*$L$10*$L$11*EXP($L$11*ABS(A198))</f>
        <v>-6.4131383446603909</v>
      </c>
      <c r="H198" s="6">
        <f>$L$12*(1 - ((A198-$L$13)*$L$6))</f>
        <v>58.62</v>
      </c>
      <c r="I198" s="6">
        <f>$L$6*100</f>
        <v>5</v>
      </c>
      <c r="J198" s="1"/>
    </row>
    <row r="199" spans="1:10" x14ac:dyDescent="0.25">
      <c r="A199" s="6">
        <v>0.97</v>
      </c>
      <c r="B199" s="6">
        <f>$L$12*(1+$L$17-$L$10*SIGN(A199)*(EXP($L$11*ABS(A199))-1))</f>
        <v>58.334986860398416</v>
      </c>
      <c r="C199" s="6">
        <f t="shared" si="10"/>
        <v>-6.5103046488687193</v>
      </c>
      <c r="D199" s="6">
        <f>$L$12*(1+$L$17+IF(ABS(A199)&lt;$L$18,-$L$10*SIGN(A199)*(EXP($L$11*ABS(A199))-1),-SIGN(A199)*($L$10*(EXP($L$11*$L$18)-1)+($L$14*(ABS(A199)-$L$18)))))</f>
        <v>58.74806622464066</v>
      </c>
      <c r="E199" s="6">
        <f t="shared" si="9"/>
        <v>-3.000000000000111</v>
      </c>
      <c r="F199" s="6">
        <f>ABS(100*E199/$L$12)</f>
        <v>5.0000000000001847</v>
      </c>
      <c r="G199" s="6">
        <f>-$L$12*$L$10*$L$11*EXP($L$11*ABS(A199))</f>
        <v>-6.6084474841264527</v>
      </c>
      <c r="H199" s="6">
        <f>$L$12*(1 - ((A199-$L$13)*$L$6))</f>
        <v>58.59</v>
      </c>
      <c r="I199" s="6">
        <f>$L$6*100</f>
        <v>5</v>
      </c>
      <c r="J199" s="1"/>
    </row>
    <row r="200" spans="1:10" x14ac:dyDescent="0.25">
      <c r="A200" s="6">
        <v>0.98</v>
      </c>
      <c r="B200" s="6">
        <f>$L$12*(1+$L$17-$L$10*SIGN(A200)*(EXP($L$11*ABS(A200))-1))</f>
        <v>58.267901130969967</v>
      </c>
      <c r="C200" s="6">
        <f t="shared" si="10"/>
        <v>-6.7085729428448753</v>
      </c>
      <c r="D200" s="6">
        <f>$L$12*(1+$L$17+IF(ABS(A200)&lt;$L$18,-$L$10*SIGN(A200)*(EXP($L$11*ABS(A200))-1),-SIGN(A200)*($L$10*(EXP($L$11*$L$18)-1)+($L$14*(ABS(A200)-$L$18)))))</f>
        <v>58.718066224640658</v>
      </c>
      <c r="E200" s="6">
        <f t="shared" si="9"/>
        <v>-3.000000000000111</v>
      </c>
      <c r="F200" s="6">
        <f>ABS(100*E200/$L$12)</f>
        <v>5.0000000000001847</v>
      </c>
      <c r="G200" s="6">
        <f>-$L$12*$L$10*$L$11*EXP($L$11*ABS(A200))</f>
        <v>-6.8097046724118133</v>
      </c>
      <c r="H200" s="6">
        <f>$L$12*(1 - ((A200-$L$13)*$L$6))</f>
        <v>58.56</v>
      </c>
      <c r="I200" s="6">
        <f>$L$6*100</f>
        <v>5</v>
      </c>
      <c r="J200" s="1"/>
    </row>
    <row r="201" spans="1:10" x14ac:dyDescent="0.25">
      <c r="A201" s="6">
        <v>0.99</v>
      </c>
      <c r="B201" s="6">
        <f>$L$12*(1+$L$17-$L$10*SIGN(A201)*(EXP($L$11*ABS(A201))-1))</f>
        <v>58.198772336916832</v>
      </c>
      <c r="C201" s="6">
        <f t="shared" si="10"/>
        <v>-6.9128794053135261</v>
      </c>
      <c r="D201" s="6">
        <f>$L$12*(1+$L$17+IF(ABS(A201)&lt;$L$18,-$L$10*SIGN(A201)*(EXP($L$11*ABS(A201))-1),-SIGN(A201)*($L$10*(EXP($L$11*$L$18)-1)+($L$14*(ABS(A201)-$L$18)))))</f>
        <v>58.688066224640664</v>
      </c>
      <c r="E201" s="6">
        <f t="shared" si="9"/>
        <v>-2.9999999999994005</v>
      </c>
      <c r="F201" s="6">
        <f>ABS(100*E201/$L$12)</f>
        <v>4.9999999999990008</v>
      </c>
      <c r="G201" s="6">
        <f>-$L$12*$L$10*$L$11*EXP($L$11*ABS(A201))</f>
        <v>-7.0170910545712006</v>
      </c>
      <c r="H201" s="6">
        <f>$L$12*(1 - ((A201-$L$13)*$L$6))</f>
        <v>58.53</v>
      </c>
      <c r="I201" s="6">
        <f>$L$6*100</f>
        <v>5</v>
      </c>
      <c r="J201" s="1"/>
    </row>
    <row r="202" spans="1:10" x14ac:dyDescent="0.25">
      <c r="A202" s="6">
        <v>1</v>
      </c>
      <c r="B202" s="6">
        <f>$L$12*(1+$L$17-$L$10*SIGN(A202)*(EXP($L$11*ABS(A202))-1))</f>
        <v>58.127538257658053</v>
      </c>
      <c r="C202" s="6">
        <f t="shared" si="10"/>
        <v>-7.1234079258779497</v>
      </c>
      <c r="D202" s="6">
        <f>$L$12*(1+$L$17+IF(ABS(A202)&lt;$L$18,-$L$10*SIGN(A202)*(EXP($L$11*ABS(A202))-1),-SIGN(A202)*($L$10*(EXP($L$11*$L$18)-1)+($L$14*(ABS(A202)-$L$18)))))</f>
        <v>58.658066224640656</v>
      </c>
      <c r="E202" s="6">
        <f t="shared" si="9"/>
        <v>-3.0000000000008216</v>
      </c>
      <c r="F202" s="6">
        <f>ABS(100*E202/$L$12)</f>
        <v>5.0000000000013687</v>
      </c>
      <c r="G202" s="6">
        <f>-$L$12*$L$10*$L$11*EXP($L$11*ABS(A202))</f>
        <v>-7.2307932923475597</v>
      </c>
      <c r="H202" s="6">
        <f>$L$12*(1 - ((A202-$L$13)*$L$6))</f>
        <v>58.5</v>
      </c>
      <c r="I202" s="6">
        <f>$L$6*100</f>
        <v>5</v>
      </c>
      <c r="J202" s="1"/>
    </row>
  </sheetData>
  <mergeCells count="3">
    <mergeCell ref="K9:L9"/>
    <mergeCell ref="K5:L5"/>
    <mergeCell ref="K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D0FA-310A-4E93-9D11-7AE58851ED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Droop-e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Kenyon, Richard</dc:creator>
  <cp:lastModifiedBy>Wallace Kenyon</cp:lastModifiedBy>
  <dcterms:created xsi:type="dcterms:W3CDTF">2021-01-20T20:22:34Z</dcterms:created>
  <dcterms:modified xsi:type="dcterms:W3CDTF">2025-10-20T15:22:46Z</dcterms:modified>
</cp:coreProperties>
</file>