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Instructions" sheetId="1" r:id="rId1"/>
    <sheet name="Results Table" sheetId="2" r:id="rId2"/>
  </sheets>
  <calcPr calcId="124519" fullCalcOnLoad="1"/>
</workbook>
</file>

<file path=xl/sharedStrings.xml><?xml version="1.0" encoding="utf-8"?>
<sst xmlns="http://schemas.openxmlformats.org/spreadsheetml/2006/main" count="177" uniqueCount="165">
  <si>
    <t>Scenario</t>
  </si>
  <si>
    <t>BAU 1</t>
  </si>
  <si>
    <t>fbb5882f-dd2b-4be8-8a3b-d34437d2a364</t>
  </si>
  <si>
    <t>BAU 2</t>
  </si>
  <si>
    <t>5d229a1b-8baf-43c4-b77c-56b6c4a62b10</t>
  </si>
  <si>
    <t>BAU 3</t>
  </si>
  <si>
    <t>b6b5d4b8-124d-481d-9759-a86d51c0df75</t>
  </si>
  <si>
    <t>Evaluation Name</t>
  </si>
  <si>
    <t>None provided</t>
  </si>
  <si>
    <t>BAU or Optimal Case?</t>
  </si>
  <si>
    <t>BAU</t>
  </si>
  <si>
    <t>Optimal</t>
  </si>
  <si>
    <t>Site Location</t>
  </si>
  <si>
    <t>(41.88385, -87.63789)</t>
  </si>
  <si>
    <t>(39.5611, -107.29351)</t>
  </si>
  <si>
    <t>(40.011965, -75.099488)</t>
  </si>
  <si>
    <t>Results URL</t>
  </si>
  <si>
    <t>System Capacities</t>
  </si>
  <si>
    <t>PV capacity, new (kW)</t>
  </si>
  <si>
    <t>PV capacity, existing (kW)</t>
  </si>
  <si>
    <t>Wind Capacity (kW)</t>
  </si>
  <si>
    <t>Battery Power Capacity (kW)</t>
  </si>
  <si>
    <t>Battery Energy Capacity (kWh)</t>
  </si>
  <si>
    <t>Backup Generator Capacity, New (kW)</t>
  </si>
  <si>
    <t>Backup Generator Capacity, Existing (kW)</t>
  </si>
  <si>
    <t>CHP Capacity (kW)</t>
  </si>
  <si>
    <t>Steam Turbine Capacity (kW)</t>
  </si>
  <si>
    <t>Hot Water TES Capacity (gallons)</t>
  </si>
  <si>
    <t>Absorption Chiller Capacity (tons)</t>
  </si>
  <si>
    <t>Chilled Water TES Capacity (gallons)</t>
  </si>
  <si>
    <t>GHP Heat Pump Capacity (ton)</t>
  </si>
  <si>
    <t>GHP Ground Heat Exchanger Size (ft)</t>
  </si>
  <si>
    <t>ASHP Space Heating and Cooling Capacity (ton)</t>
  </si>
  <si>
    <t>ASHP Water Heating Capacity (ton)</t>
  </si>
  <si>
    <t>Summary Financial Metrics</t>
  </si>
  <si>
    <t>Gross Upfront Capital Costs, Before Incentives ($)</t>
  </si>
  <si>
    <t>Net Upfront Capital Cost, After Incentives ($)</t>
  </si>
  <si>
    <t>Present Value of Incentives ($)</t>
  </si>
  <si>
    <t>Year 1 O&amp;M Cost, Before Tax ($)</t>
  </si>
  <si>
    <t>Net Present Value ($)</t>
  </si>
  <si>
    <t>Payback Period (years)</t>
  </si>
  <si>
    <t>Internal Rate of Return (%)</t>
  </si>
  <si>
    <t>Life Cycle Cost Breakdown</t>
  </si>
  <si>
    <t>Technology Capital Costs + Replacements, After Incentives ($)</t>
  </si>
  <si>
    <t>O&amp;M Costs ($)</t>
  </si>
  <si>
    <t>Total Electric Costs ($)</t>
  </si>
  <si>
    <t>Total Fuel Costs ($)</t>
  </si>
  <si>
    <t>Total Utility Costs ($)</t>
  </si>
  <si>
    <t>Total Hypothetical Emissions Costs (not included in LCC)</t>
  </si>
  <si>
    <t>Lifecycle Costs ($)</t>
  </si>
  <si>
    <t>NPV as a % of BAU LCC (%)</t>
  </si>
  <si>
    <t>Year 1 Electric Bill</t>
  </si>
  <si>
    <t>Electric Grid Purchases (kWh)</t>
  </si>
  <si>
    <t>Energy Charges ($)</t>
  </si>
  <si>
    <t>Demand Charges ($)</t>
  </si>
  <si>
    <t>Fixed Charges ($)</t>
  </si>
  <si>
    <t>Purchased Electricity Cost ($)</t>
  </si>
  <si>
    <t>Electricity Cost Savings ($)</t>
  </si>
  <si>
    <t>Year 1 Fuel Cost</t>
  </si>
  <si>
    <t>Boiler Fuel Cost ($)</t>
  </si>
  <si>
    <t>CHP Fuel Cost ($)</t>
  </si>
  <si>
    <t>Backup Generator Fuel Cost ($)</t>
  </si>
  <si>
    <t>Fuel Cost ($)</t>
  </si>
  <si>
    <t>Fuel Cost Savings ($)</t>
  </si>
  <si>
    <t>Renewable Energy &amp; Emissions</t>
  </si>
  <si>
    <t>Annual % Renewable Electricity (%)</t>
  </si>
  <si>
    <t>Annual CO2 Emissions (tonnes)</t>
  </si>
  <si>
    <t>Annual CO2 Emissions from Electricity (tonnes)</t>
  </si>
  <si>
    <t>Annual CO2 Emissions from Fuel (tonnes)</t>
  </si>
  <si>
    <t>Total CO2 Emissions (tonnes)</t>
  </si>
  <si>
    <t>CO2 (%) savings</t>
  </si>
  <si>
    <t>Playground - Explore Effect of Additional Incentives or Costs, outside of REopt</t>
  </si>
  <si>
    <t>Net Upfront Capital Cost After Incentives but without MACRS ($)</t>
  </si>
  <si>
    <t>Net Upfront Capital Cost After Incentives with MACRS ($)</t>
  </si>
  <si>
    <t>Additional Upfront Incentive ($)</t>
  </si>
  <si>
    <t>Additional Upfront Cost ($)</t>
  </si>
  <si>
    <t>Additional Yearly Cost Savings ($/Year)</t>
  </si>
  <si>
    <t>Additional Yearly Cost ($/Year)</t>
  </si>
  <si>
    <t>Modified Net Upfront Capital Cost ($)</t>
  </si>
  <si>
    <t>Modified Simple Payback Period (years)</t>
  </si>
  <si>
    <t>Playground - Consider Unaddressable Fuel Consumption in Emissions Reduction % Calculation</t>
  </si>
  <si>
    <t>Unaddressable Heating Load (Mmbtu/Year)</t>
  </si>
  <si>
    <t>Unaddressable CO2 Emissions (tonnes)</t>
  </si>
  <si>
    <t>CO2 Savings Including Unaddressable (%)</t>
  </si>
  <si>
    <t>Annual Electric Production</t>
  </si>
  <si>
    <t>Grid Serving Load (kWh)</t>
  </si>
  <si>
    <t>Grid Charging Battery (kWh)</t>
  </si>
  <si>
    <t>PV Serving Load (kWh)</t>
  </si>
  <si>
    <t>PV Charging Battery (kWh)</t>
  </si>
  <si>
    <t>PV Exported to Grid (kWh)</t>
  </si>
  <si>
    <t>PV Curtailment (kWh)</t>
  </si>
  <si>
    <t>PV Year One Electricity Produced (kWh)</t>
  </si>
  <si>
    <t>Wind Serving Load (kWh)</t>
  </si>
  <si>
    <t>Wind Charging Battery (kWh)</t>
  </si>
  <si>
    <t>Wind Exported to Grid (kWh)</t>
  </si>
  <si>
    <t>Wind Curtailment (kWh)</t>
  </si>
  <si>
    <t>Wind Total Electricity Produced (kWh)</t>
  </si>
  <si>
    <t>Battery Serving Load (kWh)</t>
  </si>
  <si>
    <t>Generator Serving Load (kWh)</t>
  </si>
  <si>
    <t>Generator Charging Battery (kWh)</t>
  </si>
  <si>
    <t>Generator Exported to Grid (kWh)</t>
  </si>
  <si>
    <t>Generator Total Electricity Produced (kWh)</t>
  </si>
  <si>
    <t>CHP Serving Load (kWh)</t>
  </si>
  <si>
    <t>CHP Charging Battery (kWh)</t>
  </si>
  <si>
    <t>CHP Exported to Grid (kWh)</t>
  </si>
  <si>
    <t>CHP Total Electricity Produced (kWh)</t>
  </si>
  <si>
    <t>Steam Turbine Serving Load (kWh)</t>
  </si>
  <si>
    <t>Steam Turbine Charging Battery (kWh)</t>
  </si>
  <si>
    <t>Steam Turbine Exported to Grid (kWh)</t>
  </si>
  <si>
    <t>Steam Turbine Total Electricity Produced (kWh)</t>
  </si>
  <si>
    <t>Annual Heating Thermal Production</t>
  </si>
  <si>
    <t>Existing Heating System Serving Thermal Load (MMBtu)</t>
  </si>
  <si>
    <t>Existing Heating System Thermal to Steam Turbine (MMBtu)</t>
  </si>
  <si>
    <t>Existing Heating System Charging Hot Water Storage (MMBtu)</t>
  </si>
  <si>
    <t>Existing Heating System Total Thermal Produced (MMBtu)</t>
  </si>
  <si>
    <t>CHP Serving Thermal Load (MMBtu)</t>
  </si>
  <si>
    <t>CHP Charging Hot Water Storage (MMBtu)</t>
  </si>
  <si>
    <t>CHP Thermal to Steam Turbine (MMBtu)</t>
  </si>
  <si>
    <t>CHP Thermal Vented (MMBtu)</t>
  </si>
  <si>
    <t>CHP Total Thermal Produced (MMBtu)</t>
  </si>
  <si>
    <t>Steam Turbine Serving Thermal Load (MMBtu)</t>
  </si>
  <si>
    <t>Steam Turbine Charging Hot Water Storage (MMBtu)</t>
  </si>
  <si>
    <t>Steam Turbine Total Thermal Produced (MMBtu)</t>
  </si>
  <si>
    <t>GHP Reduction of Thermal Load (MMBtu)</t>
  </si>
  <si>
    <t>GHP Serving Thermal Load (MMBtu)</t>
  </si>
  <si>
    <t>ASHP Serving Thermal Load (MMBtu)</t>
  </si>
  <si>
    <t>ASHP Charging Hot Water Storage (MMBtu)</t>
  </si>
  <si>
    <t>ASHP Water Heater Serving Thermal Load (MMBtu)</t>
  </si>
  <si>
    <t>ASHP Water Heater Charging Hot Water Storage (MMBtu)</t>
  </si>
  <si>
    <t>Hot Water Storage Serving Thermal Load (MMBtu)</t>
  </si>
  <si>
    <t>Annual Cooling Thermal Production</t>
  </si>
  <si>
    <t>Existing Cooling Plant Serving Thermal Load (ton-hr)</t>
  </si>
  <si>
    <t>Existing Cooling Plant Charging Chilled Water Storage (ton-hr)</t>
  </si>
  <si>
    <t>GHP Reduction of Thermal Load (ton-hr)</t>
  </si>
  <si>
    <t>GHP Serving Thermal Load (ton-hr)</t>
  </si>
  <si>
    <t>ASHP Serving Thermal Load (ton-hr)</t>
  </si>
  <si>
    <t>ASHP Charging Chilled Water Storage (ton-hr)</t>
  </si>
  <si>
    <t>Absorption Chiller Serving Thermal Load (ton-hr)</t>
  </si>
  <si>
    <t>Absorption Chiller Charging Chilled Water Storage (ton-hr)</t>
  </si>
  <si>
    <t>Chilled Water Storage Serving Thermal Load (ton-hr)</t>
  </si>
  <si>
    <t>Values with white text on blue background are formulas; please do not edit these cells.</t>
  </si>
  <si>
    <t>Yellow cells are inputs; you can modify these to explore consideration of additional Incentives or Costs, outside of REopt.</t>
  </si>
  <si>
    <t>Instructions for Using the REopt Results Table Workbook</t>
  </si>
  <si>
    <t>Welcome to the REopt Results Table Workbook !
This workbook contains all of the results of your selected REopt analysis scenarios. Please read the following instructions carefully to understand how to use this workbook effectively.</t>
  </si>
  <si>
    <t>Using the 'Results Table' Sheet</t>
  </si>
  <si>
    <t>The 'Results Table' sheet displays the scenario results of your REopt analysis in a structured format. Here's how to use it:</t>
  </si>
  <si>
    <t>1. Review the Results: Browse through the table to understand the system capacities, financial metrics, and energy production details.</t>
  </si>
  <si>
    <t>2. Identify Editable Fields: Look for yellow cells in the 'Playground' section where you can input additional incentives or costs.</t>
  </si>
  <si>
    <t>3. Avoid Editing Formulas: Do not edit cells with blue background and white text, as they contain important formulas.</t>
  </si>
  <si>
    <t>4. Interpreting BAU and Optimal Scenarios: 'BAU' stands for 'Business as Usual' and represents the baseline scenario without any new investments. 'Optimal' scenarios show the results with optimized investments.</t>
  </si>
  <si>
    <t>5. Hidden BAU Columns: If all scenarios are for a single site, identical BAU columns may be hidden except for the first one. For multiple sites where financials and energy consumption differ, all BAU columns will be visible.</t>
  </si>
  <si>
    <t>Notes for the Playground Section</t>
  </si>
  <si>
    <t>The 'Playground' section allows you to explore the effects of additional incentives or costs on your project's financial metrics.</t>
  </si>
  <si>
    <t>- Net Upfront Capital Cost After Incentives but without MACRS ($): Represents the upfront cost after incentives, excluding MACRS depreciation benefits.</t>
  </si>
  <si>
    <t>- Net Upfront Capital Cost After Incentives with MACRS ($): Includes MACRS depreciation, which provides tax benefits over the first 5-7 years.</t>
  </si>
  <si>
    <t>- Additional Upfront Incentive ($): Input any additional grants or incentives (e.g., IAC grant, state or local grants).</t>
  </si>
  <si>
    <t>- Additional Upfront Cost ($): Input any extra upfront costs (e.g., interconnection upgrades, microgrid components).</t>
  </si>
  <si>
    <t>- Additional Yearly Cost Savings ($/year): Input any ongoing yearly savings (e.g., improved productivity, product sales with ESG designation).</t>
  </si>
  <si>
    <t>- Additional Yearly Cost ($/year): Input any additional yearly costs (e.g., microgrid operation and maintenance).</t>
  </si>
  <si>
    <t>- Modified Net Upfront Capital Cost ($): This value recalculates based on your inputs.</t>
  </si>
  <si>
    <t>- Modified Simple Payback Period (years): Recalculates the payback period based on your inputs, providing a more conventional 'simple' payback period.</t>
  </si>
  <si>
    <t>Unaddressable Heating Load and Emissions</t>
  </si>
  <si>
    <t>In scenarios where there is an unaddressable heating load (heating demand that cannot be served by the technologies analyzed), the associated fuel consumption and emissions are not accounted for in the standard REopt outputs.
The 'Unaddressable CO₂ Emissions' row in the 'Playground' section includes these emissions, providing a more comprehensive view of your site's total emissions. Including unaddressable emissions results in a lower percentage reduction because the total emissions baseline is larger.</t>
  </si>
  <si>
    <t>Thank you for using the REopt Results Table Workbook!</t>
  </si>
  <si>
    <t>For support or feedback, please contact the REopt team at reopt@nrel.gov.</t>
  </si>
</sst>
</file>

<file path=xl/styles.xml><?xml version="1.0" encoding="utf-8"?>
<styleSheet xmlns="http://schemas.openxmlformats.org/spreadsheetml/2006/main">
  <numFmts count="3">
    <numFmt numFmtId="164" formatCode="#,##0"/>
    <numFmt numFmtId="165" formatCode="$#,##0"/>
    <numFmt numFmtId="166" formatCode="0%"/>
  </numFmts>
  <fonts count="10">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2"/>
      <color rgb="FFFFFFFF"/>
      <name val="Calibri"/>
      <family val="2"/>
      <scheme val="minor"/>
    </font>
    <font>
      <sz val="10"/>
      <color theme="1"/>
      <name val="Calibri"/>
      <family val="2"/>
      <scheme val="minor"/>
    </font>
    <font>
      <b/>
      <sz val="11"/>
      <color rgb="FFFFFFFF"/>
      <name val="Calibri"/>
      <family val="2"/>
      <scheme val="minor"/>
    </font>
    <font>
      <i/>
      <sz val="10"/>
      <color rgb="FFF8F8FF"/>
      <name val="Calibri"/>
      <family val="2"/>
      <scheme val="minor"/>
    </font>
    <font>
      <b/>
      <i/>
      <sz val="12"/>
      <color rgb="FFF8F8FF"/>
      <name val="Calibri"/>
      <family val="2"/>
      <scheme val="minor"/>
    </font>
    <font>
      <b/>
      <sz val="12"/>
      <color theme="1"/>
      <name val="Calibri"/>
      <family val="2"/>
      <scheme val="minor"/>
    </font>
  </fonts>
  <fills count="10">
    <fill>
      <patternFill patternType="none"/>
    </fill>
    <fill>
      <patternFill patternType="gray125"/>
    </fill>
    <fill>
      <patternFill patternType="solid">
        <fgColor rgb="FF0B5E90"/>
        <bgColor indexed="64"/>
      </patternFill>
    </fill>
    <fill>
      <patternFill patternType="solid">
        <fgColor rgb="FF00A4E4"/>
        <bgColor indexed="64"/>
      </patternFill>
    </fill>
    <fill>
      <patternFill patternType="solid">
        <fgColor rgb="FFF46D43"/>
        <bgColor indexed="64"/>
      </patternFill>
    </fill>
    <fill>
      <patternFill patternType="solid">
        <fgColor rgb="FFFDAE61"/>
        <bgColor indexed="64"/>
      </patternFill>
    </fill>
    <fill>
      <patternFill patternType="solid">
        <fgColor rgb="FFD1D5D8"/>
        <bgColor indexed="64"/>
      </patternFill>
    </fill>
    <fill>
      <patternFill patternType="solid">
        <fgColor rgb="FFFAFBFB"/>
        <bgColor indexed="64"/>
      </patternFill>
    </fill>
    <fill>
      <patternFill patternType="solid">
        <fgColor rgb="FF5D6A71"/>
        <bgColor indexed="64"/>
      </patternFill>
    </fill>
    <fill>
      <patternFill patternType="solid">
        <fgColor rgb="FFFFFC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1" fillId="0" borderId="0" xfId="0"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xf>
    <xf numFmtId="0" fontId="2" fillId="0" borderId="0" xfId="0" applyFont="1" applyAlignment="1">
      <alignment horizontal="left" vertical="top" indent="1" wrapText="1"/>
    </xf>
    <xf numFmtId="0" fontId="4" fillId="2" borderId="1" xfId="0" applyFont="1" applyFill="1" applyBorder="1" applyAlignment="1">
      <alignment horizontal="center"/>
    </xf>
    <xf numFmtId="0" fontId="4" fillId="3" borderId="1" xfId="0" applyFont="1" applyFill="1" applyBorder="1" applyAlignment="1">
      <alignment horizontal="center"/>
    </xf>
    <xf numFmtId="0" fontId="4" fillId="4" borderId="1" xfId="0" applyFont="1" applyFill="1" applyBorder="1" applyAlignment="1">
      <alignment horizontal="center"/>
    </xf>
    <xf numFmtId="0" fontId="4" fillId="5" borderId="1" xfId="0" applyFont="1" applyFill="1" applyBorder="1" applyAlignment="1">
      <alignment horizontal="center"/>
    </xf>
    <xf numFmtId="0" fontId="0" fillId="6" borderId="1" xfId="0" applyFill="1" applyBorder="1"/>
    <xf numFmtId="164" fontId="5" fillId="6" borderId="1" xfId="0" applyNumberFormat="1" applyFont="1" applyFill="1" applyBorder="1" applyAlignment="1">
      <alignment horizontal="center"/>
    </xf>
    <xf numFmtId="0" fontId="0" fillId="7" borderId="1" xfId="0" applyFill="1" applyBorder="1"/>
    <xf numFmtId="164" fontId="5" fillId="7" borderId="1" xfId="0" applyNumberFormat="1" applyFont="1" applyFill="1" applyBorder="1" applyAlignment="1">
      <alignment horizontal="center"/>
    </xf>
    <xf numFmtId="0" fontId="6" fillId="8" borderId="1" xfId="0" applyFont="1" applyFill="1" applyBorder="1"/>
    <xf numFmtId="165" fontId="5" fillId="6" borderId="1" xfId="0" applyNumberFormat="1" applyFont="1" applyFill="1" applyBorder="1" applyAlignment="1">
      <alignment horizontal="center"/>
    </xf>
    <xf numFmtId="165" fontId="5" fillId="7" borderId="1" xfId="0" applyNumberFormat="1" applyFont="1" applyFill="1" applyBorder="1" applyAlignment="1">
      <alignment horizontal="center"/>
    </xf>
    <xf numFmtId="165" fontId="7" fillId="2" borderId="1" xfId="0" applyNumberFormat="1" applyFont="1" applyFill="1" applyBorder="1" applyAlignment="1">
      <alignment horizontal="center"/>
    </xf>
    <xf numFmtId="166" fontId="5" fillId="6" borderId="1" xfId="0" applyNumberFormat="1" applyFont="1" applyFill="1" applyBorder="1" applyAlignment="1">
      <alignment horizontal="center"/>
    </xf>
    <xf numFmtId="166" fontId="5" fillId="7" borderId="1" xfId="0" applyNumberFormat="1" applyFont="1" applyFill="1" applyBorder="1" applyAlignment="1">
      <alignment horizontal="center"/>
    </xf>
    <xf numFmtId="166" fontId="7" fillId="2" borderId="1" xfId="0" applyNumberFormat="1" applyFont="1" applyFill="1" applyBorder="1" applyAlignment="1">
      <alignment horizontal="center"/>
    </xf>
    <xf numFmtId="0" fontId="5" fillId="9" borderId="1" xfId="0" applyFont="1" applyFill="1" applyBorder="1" applyAlignment="1">
      <alignment horizontal="center"/>
    </xf>
    <xf numFmtId="164" fontId="7" fillId="2" borderId="1" xfId="0" applyNumberFormat="1" applyFont="1" applyFill="1" applyBorder="1" applyAlignment="1">
      <alignment horizontal="center"/>
    </xf>
    <xf numFmtId="0" fontId="8" fillId="2" borderId="1" xfId="0" applyFont="1" applyFill="1" applyBorder="1" applyAlignment="1">
      <alignment horizontal="center"/>
    </xf>
    <xf numFmtId="0" fontId="9" fillId="9" borderId="1" xfId="0" applyFont="1" applyFill="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34"/>
  <sheetViews>
    <sheetView tabSelected="1" workbookViewId="0">
      <pane ySplit="1" topLeftCell="A2" activePane="bottomLeft" state="frozen"/>
      <selection pane="bottomLeft"/>
    </sheetView>
  </sheetViews>
  <sheetFormatPr defaultRowHeight="15"/>
  <cols>
    <col min="1" max="1" width="100.7109375" customWidth="1"/>
  </cols>
  <sheetData>
    <row r="1" spans="1:1">
      <c r="A1" s="1" t="s">
        <v>142</v>
      </c>
    </row>
    <row r="3" spans="1:1">
      <c r="A3" s="2" t="s">
        <v>143</v>
      </c>
    </row>
    <row r="7" spans="1:1">
      <c r="A7" s="3" t="s">
        <v>144</v>
      </c>
    </row>
    <row r="8" spans="1:1">
      <c r="A8" s="2" t="s">
        <v>145</v>
      </c>
    </row>
    <row r="10" spans="1:1">
      <c r="A10" s="4" t="s">
        <v>146</v>
      </c>
    </row>
    <row r="11" spans="1:1">
      <c r="A11" s="4" t="s">
        <v>147</v>
      </c>
    </row>
    <row r="12" spans="1:1">
      <c r="A12" s="4" t="s">
        <v>148</v>
      </c>
    </row>
    <row r="13" spans="1:1">
      <c r="A13" s="4" t="s">
        <v>149</v>
      </c>
    </row>
    <row r="14" spans="1:1">
      <c r="A14" s="4" t="s">
        <v>150</v>
      </c>
    </row>
    <row r="17" spans="1:1">
      <c r="A17" s="3" t="s">
        <v>151</v>
      </c>
    </row>
    <row r="18" spans="1:1">
      <c r="A18" s="2" t="s">
        <v>152</v>
      </c>
    </row>
    <row r="20" spans="1:1">
      <c r="A20" s="4" t="s">
        <v>153</v>
      </c>
    </row>
    <row r="21" spans="1:1">
      <c r="A21" s="4" t="s">
        <v>154</v>
      </c>
    </row>
    <row r="22" spans="1:1">
      <c r="A22" s="4" t="s">
        <v>155</v>
      </c>
    </row>
    <row r="23" spans="1:1">
      <c r="A23" s="4" t="s">
        <v>156</v>
      </c>
    </row>
    <row r="24" spans="1:1">
      <c r="A24" s="4" t="s">
        <v>157</v>
      </c>
    </row>
    <row r="25" spans="1:1">
      <c r="A25" s="4" t="s">
        <v>158</v>
      </c>
    </row>
    <row r="26" spans="1:1">
      <c r="A26" s="4" t="s">
        <v>159</v>
      </c>
    </row>
    <row r="27" spans="1:1">
      <c r="A27" s="4" t="s">
        <v>160</v>
      </c>
    </row>
    <row r="30" spans="1:1">
      <c r="A30" s="3" t="s">
        <v>161</v>
      </c>
    </row>
    <row r="31" spans="1:1">
      <c r="A31" s="2" t="s">
        <v>162</v>
      </c>
    </row>
    <row r="33" spans="1:1">
      <c r="A33" s="2" t="s">
        <v>163</v>
      </c>
    </row>
    <row r="34" spans="1:1">
      <c r="A3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31"/>
  <sheetViews>
    <sheetView workbookViewId="0"/>
  </sheetViews>
  <sheetFormatPr defaultRowHeight="15"/>
  <cols>
    <col min="1" max="1" width="45.7109375" customWidth="1"/>
    <col min="2" max="7" width="25.7109375" customWidth="1"/>
  </cols>
  <sheetData>
    <row r="1" spans="1:7">
      <c r="A1" s="5" t="s">
        <v>0</v>
      </c>
      <c r="B1" s="6" t="s">
        <v>1</v>
      </c>
      <c r="C1" s="6" t="s">
        <v>2</v>
      </c>
      <c r="D1" s="7" t="s">
        <v>3</v>
      </c>
      <c r="E1" s="7" t="s">
        <v>4</v>
      </c>
      <c r="F1" s="8" t="s">
        <v>5</v>
      </c>
      <c r="G1" s="8" t="s">
        <v>6</v>
      </c>
    </row>
    <row r="2" spans="1:7">
      <c r="A2" s="9" t="s">
        <v>7</v>
      </c>
      <c r="B2" s="10" t="s">
        <v>8</v>
      </c>
      <c r="C2" s="10" t="s">
        <v>8</v>
      </c>
      <c r="D2" s="10" t="s">
        <v>8</v>
      </c>
      <c r="E2" s="10" t="s">
        <v>8</v>
      </c>
      <c r="F2" s="10" t="s">
        <v>8</v>
      </c>
      <c r="G2" s="10" t="s">
        <v>8</v>
      </c>
    </row>
    <row r="3" spans="1:7">
      <c r="A3" s="11" t="s">
        <v>9</v>
      </c>
      <c r="B3" s="12" t="s">
        <v>10</v>
      </c>
      <c r="C3" s="12" t="s">
        <v>11</v>
      </c>
      <c r="D3" s="12" t="s">
        <v>10</v>
      </c>
      <c r="E3" s="12" t="s">
        <v>11</v>
      </c>
      <c r="F3" s="12" t="s">
        <v>10</v>
      </c>
      <c r="G3" s="12" t="s">
        <v>11</v>
      </c>
    </row>
    <row r="4" spans="1:7">
      <c r="A4" s="9" t="s">
        <v>12</v>
      </c>
      <c r="B4" s="10" t="s">
        <v>13</v>
      </c>
      <c r="C4" s="10" t="s">
        <v>13</v>
      </c>
      <c r="D4" s="10" t="s">
        <v>14</v>
      </c>
      <c r="E4" s="10" t="s">
        <v>14</v>
      </c>
      <c r="F4" s="10" t="s">
        <v>15</v>
      </c>
      <c r="G4" s="10" t="s">
        <v>15</v>
      </c>
    </row>
    <row r="5" spans="1:7">
      <c r="A5" s="11" t="s">
        <v>16</v>
      </c>
      <c r="B5" s="12">
        <f>HYPERLINK("https://reopt.nrel.gov/tool/results/", "Results Link")</f>
        <v>0</v>
      </c>
      <c r="C5" s="12">
        <f>HYPERLINK("https://reopt.nrel.gov/tool/results/", "Results Link")</f>
        <v>0</v>
      </c>
      <c r="D5" s="12">
        <f>HYPERLINK("https://reopt.nrel.gov/tool/results/", "Results Link")</f>
        <v>0</v>
      </c>
      <c r="E5" s="12">
        <f>HYPERLINK("https://reopt.nrel.gov/tool/results/", "Results Link")</f>
        <v>0</v>
      </c>
      <c r="F5" s="12">
        <f>HYPERLINK("https://reopt.nrel.gov/tool/results/", "Results Link")</f>
        <v>0</v>
      </c>
      <c r="G5" s="12">
        <f>HYPERLINK("https://reopt.nrel.gov/tool/results/", "Results Link")</f>
        <v>0</v>
      </c>
    </row>
    <row r="6" spans="1:7">
      <c r="A6" s="13" t="s">
        <v>17</v>
      </c>
      <c r="B6" s="13"/>
      <c r="C6" s="13"/>
      <c r="D6" s="13"/>
      <c r="E6" s="13"/>
      <c r="F6" s="13"/>
      <c r="G6" s="13"/>
    </row>
    <row r="7" spans="1:7">
      <c r="A7" s="11" t="s">
        <v>18</v>
      </c>
      <c r="B7" s="12"/>
      <c r="C7" s="12">
        <v>317.6943</v>
      </c>
      <c r="D7" s="12"/>
      <c r="E7" s="12">
        <v>1716.6667</v>
      </c>
      <c r="F7" s="12"/>
      <c r="G7" s="12">
        <v>117.2807</v>
      </c>
    </row>
    <row r="8" spans="1:7">
      <c r="A8" s="9" t="s">
        <v>19</v>
      </c>
      <c r="B8" s="10"/>
      <c r="C8" s="10"/>
      <c r="D8" s="10"/>
      <c r="E8" s="10"/>
      <c r="F8" s="10"/>
      <c r="G8" s="10"/>
    </row>
    <row r="9" spans="1:7">
      <c r="A9" s="11" t="s">
        <v>20</v>
      </c>
      <c r="B9" s="12"/>
      <c r="C9" s="12"/>
      <c r="D9" s="12"/>
      <c r="E9" s="12"/>
      <c r="F9" s="12"/>
      <c r="G9" s="12"/>
    </row>
    <row r="10" spans="1:7">
      <c r="A10" s="9" t="s">
        <v>21</v>
      </c>
      <c r="B10" s="10"/>
      <c r="C10" s="10">
        <v>3300</v>
      </c>
      <c r="D10" s="10"/>
      <c r="E10" s="10">
        <v>14.09</v>
      </c>
      <c r="F10" s="10"/>
      <c r="G10" s="10"/>
    </row>
    <row r="11" spans="1:7">
      <c r="A11" s="11" t="s">
        <v>22</v>
      </c>
      <c r="B11" s="12"/>
      <c r="C11" s="12">
        <v>3300</v>
      </c>
      <c r="D11" s="12"/>
      <c r="E11" s="12">
        <v>18.58</v>
      </c>
      <c r="F11" s="12"/>
      <c r="G11" s="12"/>
    </row>
    <row r="12" spans="1:7">
      <c r="A12" s="9" t="s">
        <v>23</v>
      </c>
      <c r="B12" s="10"/>
      <c r="C12" s="10"/>
      <c r="D12" s="10"/>
      <c r="E12" s="10">
        <v>120</v>
      </c>
      <c r="F12" s="10"/>
      <c r="G12" s="10"/>
    </row>
    <row r="13" spans="1:7">
      <c r="A13" s="11" t="s">
        <v>24</v>
      </c>
      <c r="B13" s="12"/>
      <c r="C13" s="12"/>
      <c r="D13" s="12"/>
      <c r="E13" s="12"/>
      <c r="F13" s="12"/>
      <c r="G13" s="12"/>
    </row>
    <row r="14" spans="1:7">
      <c r="A14" s="9" t="s">
        <v>25</v>
      </c>
      <c r="B14" s="10"/>
      <c r="C14" s="10"/>
      <c r="D14" s="10"/>
      <c r="E14" s="10"/>
      <c r="F14" s="10"/>
      <c r="G14" s="10"/>
    </row>
    <row r="15" spans="1:7">
      <c r="A15" s="11" t="s">
        <v>26</v>
      </c>
      <c r="B15" s="12"/>
      <c r="C15" s="12"/>
      <c r="D15" s="12"/>
      <c r="E15" s="12"/>
      <c r="F15" s="12"/>
      <c r="G15" s="12"/>
    </row>
    <row r="16" spans="1:7">
      <c r="A16" s="9" t="s">
        <v>27</v>
      </c>
      <c r="B16" s="10"/>
      <c r="C16" s="10"/>
      <c r="D16" s="10"/>
      <c r="E16" s="10"/>
      <c r="F16" s="10"/>
      <c r="G16" s="10"/>
    </row>
    <row r="17" spans="1:7">
      <c r="A17" s="11" t="s">
        <v>28</v>
      </c>
      <c r="B17" s="12"/>
      <c r="C17" s="12"/>
      <c r="D17" s="12"/>
      <c r="E17" s="12"/>
      <c r="F17" s="12"/>
      <c r="G17" s="12"/>
    </row>
    <row r="18" spans="1:7">
      <c r="A18" s="9" t="s">
        <v>29</v>
      </c>
      <c r="B18" s="10"/>
      <c r="C18" s="10"/>
      <c r="D18" s="10"/>
      <c r="E18" s="10"/>
      <c r="F18" s="10"/>
      <c r="G18" s="10"/>
    </row>
    <row r="19" spans="1:7">
      <c r="A19" s="11" t="s">
        <v>30</v>
      </c>
      <c r="B19" s="12"/>
      <c r="C19" s="12"/>
      <c r="D19" s="12"/>
      <c r="E19" s="12"/>
      <c r="F19" s="12"/>
      <c r="G19" s="12"/>
    </row>
    <row r="20" spans="1:7">
      <c r="A20" s="9" t="s">
        <v>31</v>
      </c>
      <c r="B20" s="10"/>
      <c r="C20" s="10"/>
      <c r="D20" s="10"/>
      <c r="E20" s="10"/>
      <c r="F20" s="10"/>
      <c r="G20" s="10"/>
    </row>
    <row r="21" spans="1:7">
      <c r="A21" s="11" t="s">
        <v>32</v>
      </c>
      <c r="B21" s="12"/>
      <c r="C21" s="12"/>
      <c r="D21" s="12"/>
      <c r="E21" s="12"/>
      <c r="F21" s="12"/>
      <c r="G21" s="12"/>
    </row>
    <row r="22" spans="1:7">
      <c r="A22" s="9" t="s">
        <v>33</v>
      </c>
      <c r="B22" s="10"/>
      <c r="C22" s="10"/>
      <c r="D22" s="10"/>
      <c r="E22" s="10"/>
      <c r="F22" s="10"/>
      <c r="G22" s="10"/>
    </row>
    <row r="23" spans="1:7">
      <c r="A23" s="13" t="s">
        <v>34</v>
      </c>
      <c r="B23" s="13"/>
      <c r="C23" s="13"/>
      <c r="D23" s="13"/>
      <c r="E23" s="13"/>
      <c r="F23" s="13"/>
      <c r="G23" s="13"/>
    </row>
    <row r="24" spans="1:7">
      <c r="A24" s="9" t="s">
        <v>35</v>
      </c>
      <c r="B24" s="14"/>
      <c r="C24" s="14">
        <v>4930778.1891</v>
      </c>
      <c r="D24" s="14"/>
      <c r="E24" s="14">
        <v>3354818.8213</v>
      </c>
      <c r="F24" s="14"/>
      <c r="G24" s="14">
        <v>410482.5735</v>
      </c>
    </row>
    <row r="25" spans="1:7">
      <c r="A25" s="11" t="s">
        <v>36</v>
      </c>
      <c r="B25" s="15"/>
      <c r="C25" s="15">
        <v>2573133.5515</v>
      </c>
      <c r="D25" s="15"/>
      <c r="E25" s="15">
        <v>1465920.5911</v>
      </c>
      <c r="F25" s="15"/>
      <c r="G25" s="15">
        <v>212913.1122</v>
      </c>
    </row>
    <row r="26" spans="1:7">
      <c r="A26" s="9" t="s">
        <v>37</v>
      </c>
      <c r="B26" s="14"/>
      <c r="C26" s="16">
        <f>C24 - C25</f>
        <v>0</v>
      </c>
      <c r="D26" s="14"/>
      <c r="E26" s="16">
        <f>E24 - E25</f>
        <v>0</v>
      </c>
      <c r="F26" s="14"/>
      <c r="G26" s="16">
        <f>G24 - G25</f>
        <v>0</v>
      </c>
    </row>
    <row r="27" spans="1:7">
      <c r="A27" s="11" t="s">
        <v>38</v>
      </c>
      <c r="B27" s="15"/>
      <c r="C27" s="15">
        <v>5718.4978</v>
      </c>
      <c r="D27" s="15">
        <v>2820</v>
      </c>
      <c r="E27" s="15">
        <v>32820</v>
      </c>
      <c r="F27" s="15"/>
      <c r="G27" s="15">
        <v>2111.0532</v>
      </c>
    </row>
    <row r="28" spans="1:7">
      <c r="A28" s="9" t="s">
        <v>39</v>
      </c>
      <c r="B28" s="14"/>
      <c r="C28" s="14">
        <v>-3226929.05</v>
      </c>
      <c r="D28" s="14"/>
      <c r="E28" s="14">
        <v>2411944.48</v>
      </c>
      <c r="F28" s="14"/>
      <c r="G28" s="14">
        <v>26396.73</v>
      </c>
    </row>
    <row r="29" spans="1:7">
      <c r="A29" s="11" t="s">
        <v>40</v>
      </c>
      <c r="B29" s="12"/>
      <c r="C29" s="12"/>
      <c r="D29" s="12"/>
      <c r="E29" s="12">
        <v>4.57</v>
      </c>
      <c r="F29" s="12"/>
      <c r="G29" s="12">
        <v>10.85</v>
      </c>
    </row>
    <row r="30" spans="1:7">
      <c r="A30" s="9" t="s">
        <v>41</v>
      </c>
      <c r="B30" s="17"/>
      <c r="C30" s="17"/>
      <c r="D30" s="17"/>
      <c r="E30" s="17">
        <v>0.178</v>
      </c>
      <c r="F30" s="17"/>
      <c r="G30" s="17">
        <v>0.075</v>
      </c>
    </row>
    <row r="31" spans="1:7">
      <c r="A31" s="13" t="s">
        <v>42</v>
      </c>
      <c r="B31" s="13"/>
      <c r="C31" s="13"/>
      <c r="D31" s="13"/>
      <c r="E31" s="13"/>
      <c r="F31" s="13"/>
      <c r="G31" s="13"/>
    </row>
    <row r="32" spans="1:7">
      <c r="A32" s="9" t="s">
        <v>43</v>
      </c>
      <c r="B32" s="14"/>
      <c r="C32" s="14">
        <v>197741.7475</v>
      </c>
      <c r="D32" s="14"/>
      <c r="E32" s="14">
        <v>1454702.6667</v>
      </c>
      <c r="F32" s="14"/>
      <c r="G32" s="14">
        <v>212913.1122</v>
      </c>
    </row>
    <row r="33" spans="1:7">
      <c r="A33" s="11" t="s">
        <v>44</v>
      </c>
      <c r="B33" s="15"/>
      <c r="C33" s="15">
        <v>1440307.7014</v>
      </c>
      <c r="D33" s="15"/>
      <c r="E33" s="15">
        <v>374320.4459</v>
      </c>
      <c r="F33" s="15"/>
      <c r="G33" s="15">
        <v>24967.704</v>
      </c>
    </row>
    <row r="34" spans="1:7">
      <c r="A34" s="9" t="s">
        <v>45</v>
      </c>
      <c r="B34" s="14">
        <v>1074506.0243</v>
      </c>
      <c r="C34" s="14">
        <v>287993.823</v>
      </c>
      <c r="D34" s="14">
        <v>18499749.0009</v>
      </c>
      <c r="E34" s="14">
        <v>14279173.3927</v>
      </c>
      <c r="F34" s="14">
        <v>814413.105</v>
      </c>
      <c r="G34" s="14">
        <v>550135.5612</v>
      </c>
    </row>
    <row r="35" spans="1:7">
      <c r="A35" s="11" t="s">
        <v>46</v>
      </c>
      <c r="B35" s="15"/>
      <c r="C35" s="15"/>
      <c r="D35" s="15"/>
      <c r="E35" s="15"/>
      <c r="F35" s="15"/>
      <c r="G35" s="15"/>
    </row>
    <row r="36" spans="1:7">
      <c r="A36" s="9" t="s">
        <v>47</v>
      </c>
      <c r="B36" s="14">
        <v>1074506.0243</v>
      </c>
      <c r="C36" s="14">
        <v>287993.823</v>
      </c>
      <c r="D36" s="14">
        <v>18499749.0009</v>
      </c>
      <c r="E36" s="14">
        <v>14279173.3927</v>
      </c>
      <c r="F36" s="14">
        <v>814413.105</v>
      </c>
      <c r="G36" s="14">
        <v>550135.5612</v>
      </c>
    </row>
    <row r="37" spans="1:7">
      <c r="A37" s="11" t="s">
        <v>48</v>
      </c>
      <c r="B37" s="12">
        <v>488566.11</v>
      </c>
      <c r="C37" s="12">
        <v>76174.22</v>
      </c>
      <c r="D37" s="12">
        <v>2118928.46</v>
      </c>
      <c r="E37" s="12">
        <v>1719263.29</v>
      </c>
      <c r="F37" s="12">
        <v>515771.73</v>
      </c>
      <c r="G37" s="12">
        <v>363848.87</v>
      </c>
    </row>
    <row r="38" spans="1:7">
      <c r="A38" s="9" t="s">
        <v>49</v>
      </c>
      <c r="B38" s="14">
        <v>1074506.0243</v>
      </c>
      <c r="C38" s="14">
        <v>4301435.0758</v>
      </c>
      <c r="D38" s="14">
        <v>18531358.9083</v>
      </c>
      <c r="E38" s="14">
        <v>16119414.4297</v>
      </c>
      <c r="F38" s="14">
        <v>814413.105</v>
      </c>
      <c r="G38" s="14">
        <v>788016.3774999999</v>
      </c>
    </row>
    <row r="39" spans="1:7">
      <c r="A39" s="11" t="s">
        <v>50</v>
      </c>
      <c r="B39" s="18"/>
      <c r="C39" s="19">
        <f>(C28/B38)</f>
        <v>0</v>
      </c>
      <c r="D39" s="18"/>
      <c r="E39" s="19">
        <f>(E28/D38)</f>
        <v>0</v>
      </c>
      <c r="F39" s="18"/>
      <c r="G39" s="19">
        <f>(G28/F38)</f>
        <v>0</v>
      </c>
    </row>
    <row r="40" spans="1:7">
      <c r="A40" s="13" t="s">
        <v>51</v>
      </c>
      <c r="B40" s="13"/>
      <c r="C40" s="13"/>
      <c r="D40" s="13"/>
      <c r="E40" s="13"/>
      <c r="F40" s="13"/>
      <c r="G40" s="13"/>
    </row>
    <row r="41" spans="1:7">
      <c r="A41" s="11" t="s">
        <v>52</v>
      </c>
      <c r="B41" s="12">
        <v>400000.01</v>
      </c>
      <c r="C41" s="12">
        <v>75616.46000000001</v>
      </c>
      <c r="D41" s="12">
        <v>8284793.31</v>
      </c>
      <c r="E41" s="12">
        <v>6259956.17</v>
      </c>
      <c r="F41" s="12">
        <v>500000</v>
      </c>
      <c r="G41" s="12">
        <v>337749.7</v>
      </c>
    </row>
    <row r="42" spans="1:7">
      <c r="A42" s="9" t="s">
        <v>53</v>
      </c>
      <c r="B42" s="14">
        <v>43494.7</v>
      </c>
      <c r="C42" s="14">
        <v>7707.64</v>
      </c>
      <c r="D42" s="14">
        <v>1656958.66</v>
      </c>
      <c r="E42" s="14">
        <v>1251991.23</v>
      </c>
      <c r="F42" s="14">
        <v>75000</v>
      </c>
      <c r="G42" s="14">
        <v>50662.45</v>
      </c>
    </row>
    <row r="43" spans="1:7">
      <c r="A43" s="11" t="s">
        <v>54</v>
      </c>
      <c r="B43" s="15">
        <v>38989.2</v>
      </c>
      <c r="C43" s="15">
        <v>2800.08</v>
      </c>
      <c r="D43" s="15">
        <v>175357.29</v>
      </c>
      <c r="E43" s="15">
        <v>162295.91</v>
      </c>
      <c r="F43" s="15"/>
      <c r="G43" s="15"/>
    </row>
    <row r="44" spans="1:7">
      <c r="A44" s="9" t="s">
        <v>55</v>
      </c>
      <c r="B44" s="14">
        <v>16468</v>
      </c>
      <c r="C44" s="14">
        <v>16468</v>
      </c>
      <c r="D44" s="14"/>
      <c r="E44" s="14"/>
      <c r="F44" s="14"/>
      <c r="G44" s="14"/>
    </row>
    <row r="45" spans="1:7">
      <c r="A45" s="11" t="s">
        <v>56</v>
      </c>
      <c r="B45" s="15">
        <v>98951.89999999999</v>
      </c>
      <c r="C45" s="15">
        <v>26975.72</v>
      </c>
      <c r="D45" s="15">
        <v>1832315.95</v>
      </c>
      <c r="E45" s="15">
        <v>1414287.14</v>
      </c>
      <c r="F45" s="15">
        <v>75000</v>
      </c>
      <c r="G45" s="15">
        <v>50662.45</v>
      </c>
    </row>
    <row r="46" spans="1:7">
      <c r="A46" s="9" t="s">
        <v>57</v>
      </c>
      <c r="B46" s="14"/>
      <c r="C46" s="16">
        <f>B45-C45</f>
        <v>0</v>
      </c>
      <c r="D46" s="14"/>
      <c r="E46" s="16">
        <f>D45-E45</f>
        <v>0</v>
      </c>
      <c r="F46" s="14"/>
      <c r="G46" s="16">
        <f>F45-G45</f>
        <v>0</v>
      </c>
    </row>
    <row r="47" spans="1:7">
      <c r="A47" s="13" t="s">
        <v>58</v>
      </c>
      <c r="B47" s="13"/>
      <c r="C47" s="13"/>
      <c r="D47" s="13"/>
      <c r="E47" s="13"/>
      <c r="F47" s="13"/>
      <c r="G47" s="13"/>
    </row>
    <row r="48" spans="1:7">
      <c r="A48" s="9" t="s">
        <v>59</v>
      </c>
      <c r="B48" s="14"/>
      <c r="C48" s="14"/>
      <c r="D48" s="14"/>
      <c r="E48" s="14"/>
      <c r="F48" s="14"/>
      <c r="G48" s="14"/>
    </row>
    <row r="49" spans="1:7">
      <c r="A49" s="11" t="s">
        <v>60</v>
      </c>
      <c r="B49" s="15"/>
      <c r="C49" s="15"/>
      <c r="D49" s="15"/>
      <c r="E49" s="15"/>
      <c r="F49" s="15"/>
      <c r="G49" s="15"/>
    </row>
    <row r="50" spans="1:7">
      <c r="A50" s="9" t="s">
        <v>61</v>
      </c>
      <c r="B50" s="14"/>
      <c r="C50" s="14"/>
      <c r="D50" s="14"/>
      <c r="E50" s="14"/>
      <c r="F50" s="14"/>
      <c r="G50" s="14"/>
    </row>
    <row r="51" spans="1:7">
      <c r="A51" s="11" t="s">
        <v>62</v>
      </c>
      <c r="B51" s="15"/>
      <c r="C51" s="15"/>
      <c r="D51" s="15"/>
      <c r="E51" s="15"/>
      <c r="F51" s="15"/>
      <c r="G51" s="15"/>
    </row>
    <row r="52" spans="1:7">
      <c r="A52" s="9" t="s">
        <v>63</v>
      </c>
      <c r="B52" s="14"/>
      <c r="C52" s="16">
        <f>B51-C51</f>
        <v>0</v>
      </c>
      <c r="D52" s="14"/>
      <c r="E52" s="16">
        <f>D51-E51</f>
        <v>0</v>
      </c>
      <c r="F52" s="14"/>
      <c r="G52" s="16">
        <f>F51-G51</f>
        <v>0</v>
      </c>
    </row>
    <row r="53" spans="1:7">
      <c r="A53" s="13" t="s">
        <v>64</v>
      </c>
      <c r="B53" s="13"/>
      <c r="C53" s="13"/>
      <c r="D53" s="13"/>
      <c r="E53" s="13"/>
      <c r="F53" s="13"/>
      <c r="G53" s="13"/>
    </row>
    <row r="54" spans="1:7">
      <c r="A54" s="9" t="s">
        <v>65</v>
      </c>
      <c r="B54" s="17"/>
      <c r="C54" s="17">
        <v>0.886342</v>
      </c>
      <c r="D54" s="17">
        <v>0.007389</v>
      </c>
      <c r="E54" s="17">
        <v>0.250164</v>
      </c>
      <c r="F54" s="17"/>
      <c r="G54" s="17">
        <v>0.324501</v>
      </c>
    </row>
    <row r="55" spans="1:7">
      <c r="A55" s="11" t="s">
        <v>66</v>
      </c>
      <c r="B55" s="12">
        <v>131.682</v>
      </c>
      <c r="C55" s="12">
        <v>24.5704</v>
      </c>
      <c r="D55" s="12">
        <v>1391.5356</v>
      </c>
      <c r="E55" s="12">
        <v>1169.6904</v>
      </c>
      <c r="F55" s="12">
        <v>142.7128</v>
      </c>
      <c r="G55" s="12">
        <v>110.0736</v>
      </c>
    </row>
    <row r="56" spans="1:7">
      <c r="A56" s="9" t="s">
        <v>67</v>
      </c>
      <c r="B56" s="10">
        <v>131.682</v>
      </c>
      <c r="C56" s="10">
        <v>24.5704</v>
      </c>
      <c r="D56" s="10">
        <v>1391.5356</v>
      </c>
      <c r="E56" s="10">
        <v>1169.6904</v>
      </c>
      <c r="F56" s="10">
        <v>142.7128</v>
      </c>
      <c r="G56" s="10">
        <v>110.0736</v>
      </c>
    </row>
    <row r="57" spans="1:7">
      <c r="A57" s="11" t="s">
        <v>68</v>
      </c>
      <c r="B57" s="12"/>
      <c r="C57" s="12"/>
      <c r="D57" s="12"/>
      <c r="E57" s="12"/>
      <c r="F57" s="12"/>
      <c r="G57" s="12"/>
    </row>
    <row r="58" spans="1:7">
      <c r="A58" s="9" t="s">
        <v>69</v>
      </c>
      <c r="B58" s="10">
        <v>3292.05</v>
      </c>
      <c r="C58" s="10">
        <v>614.26</v>
      </c>
      <c r="D58" s="10">
        <v>34788.39</v>
      </c>
      <c r="E58" s="10">
        <v>29242.26</v>
      </c>
      <c r="F58" s="10">
        <v>3567.82</v>
      </c>
      <c r="G58" s="10">
        <v>2751.84</v>
      </c>
    </row>
    <row r="59" spans="1:7">
      <c r="A59" s="11" t="s">
        <v>70</v>
      </c>
      <c r="B59" s="18"/>
      <c r="C59" s="19">
        <f>(B58-C58)/B58</f>
        <v>0</v>
      </c>
      <c r="D59" s="18"/>
      <c r="E59" s="19">
        <f>(D58-E58)/D58</f>
        <v>0</v>
      </c>
      <c r="F59" s="18"/>
      <c r="G59" s="19">
        <f>(F58-G58)/F58</f>
        <v>0</v>
      </c>
    </row>
    <row r="60" spans="1:7">
      <c r="A60" s="13" t="s">
        <v>71</v>
      </c>
      <c r="B60" s="13"/>
      <c r="C60" s="13"/>
      <c r="D60" s="13"/>
      <c r="E60" s="13"/>
      <c r="F60" s="13"/>
      <c r="G60" s="13"/>
    </row>
    <row r="61" spans="1:7">
      <c r="A61" s="11" t="s">
        <v>72</v>
      </c>
      <c r="B61" s="15"/>
      <c r="C61" s="15">
        <v>3451544.7411</v>
      </c>
      <c r="D61" s="15"/>
      <c r="E61" s="15">
        <v>2015038.8939</v>
      </c>
      <c r="F61" s="15"/>
      <c r="G61" s="15">
        <v>287337.8385</v>
      </c>
    </row>
    <row r="62" spans="1:7">
      <c r="A62" s="9" t="s">
        <v>73</v>
      </c>
      <c r="B62" s="14"/>
      <c r="C62" s="14">
        <v>2573133.5515</v>
      </c>
      <c r="D62" s="14"/>
      <c r="E62" s="14">
        <v>1465920.5911</v>
      </c>
      <c r="F62" s="14"/>
      <c r="G62" s="14">
        <v>212913.1122</v>
      </c>
    </row>
    <row r="63" spans="1:7">
      <c r="A63" s="11" t="s">
        <v>74</v>
      </c>
      <c r="B63" s="20"/>
      <c r="C63" s="20"/>
      <c r="D63" s="20"/>
      <c r="E63" s="20"/>
      <c r="F63" s="20"/>
      <c r="G63" s="20"/>
    </row>
    <row r="64" spans="1:7">
      <c r="A64" s="9" t="s">
        <v>75</v>
      </c>
      <c r="B64" s="20"/>
      <c r="C64" s="20"/>
      <c r="D64" s="20"/>
      <c r="E64" s="20"/>
      <c r="F64" s="20"/>
      <c r="G64" s="20"/>
    </row>
    <row r="65" spans="1:7">
      <c r="A65" s="11" t="s">
        <v>76</v>
      </c>
      <c r="B65" s="20"/>
      <c r="C65" s="20"/>
      <c r="D65" s="20"/>
      <c r="E65" s="20"/>
      <c r="F65" s="20"/>
      <c r="G65" s="20"/>
    </row>
    <row r="66" spans="1:7">
      <c r="A66" s="9" t="s">
        <v>77</v>
      </c>
      <c r="B66" s="20"/>
      <c r="C66" s="20"/>
      <c r="D66" s="20"/>
      <c r="E66" s="20"/>
      <c r="F66" s="20"/>
      <c r="G66" s="20"/>
    </row>
    <row r="67" spans="1:7">
      <c r="A67" s="11" t="s">
        <v>78</v>
      </c>
      <c r="B67" s="15"/>
      <c r="C67" s="16">
        <f>C61 - C63+C64</f>
        <v>0</v>
      </c>
      <c r="D67" s="15"/>
      <c r="E67" s="16">
        <f>E61 - E63+E64</f>
        <v>0</v>
      </c>
      <c r="F67" s="15"/>
      <c r="G67" s="16">
        <f>G61 - G63+G64</f>
        <v>0</v>
      </c>
    </row>
    <row r="68" spans="1:7">
      <c r="A68" s="9" t="s">
        <v>79</v>
      </c>
      <c r="B68" s="10"/>
      <c r="C68" s="21">
        <f>(C67)/(C46+C52+C65-C27-C66)</f>
        <v>0</v>
      </c>
      <c r="D68" s="10"/>
      <c r="E68" s="21">
        <f>(E67)/(E46+E52+E65-E27-E66)</f>
        <v>0</v>
      </c>
      <c r="F68" s="10"/>
      <c r="G68" s="21">
        <f>(G67)/(G46+G52+G65-G27-G66)</f>
        <v>0</v>
      </c>
    </row>
    <row r="69" spans="1:7">
      <c r="A69" s="13" t="s">
        <v>80</v>
      </c>
      <c r="B69" s="13"/>
      <c r="C69" s="13"/>
      <c r="D69" s="13"/>
      <c r="E69" s="13"/>
      <c r="F69" s="13"/>
      <c r="G69" s="13"/>
    </row>
    <row r="70" spans="1:7">
      <c r="A70" s="9" t="s">
        <v>81</v>
      </c>
      <c r="B70" s="10"/>
      <c r="C70" s="10"/>
      <c r="D70" s="10"/>
      <c r="E70" s="10"/>
      <c r="F70" s="10"/>
      <c r="G70" s="10"/>
    </row>
    <row r="71" spans="1:7">
      <c r="A71" s="11" t="s">
        <v>82</v>
      </c>
      <c r="B71" s="12"/>
      <c r="C71" s="12"/>
      <c r="D71" s="12"/>
      <c r="E71" s="12"/>
      <c r="F71" s="12"/>
      <c r="G71" s="12"/>
    </row>
    <row r="72" spans="1:7">
      <c r="A72" s="9" t="s">
        <v>83</v>
      </c>
      <c r="B72" s="17"/>
      <c r="C72" s="19">
        <f>(B55-C55)/(B55+C71)</f>
        <v>0</v>
      </c>
      <c r="D72" s="17"/>
      <c r="E72" s="19">
        <f>(D55-E55)/(D55+E71)</f>
        <v>0</v>
      </c>
      <c r="F72" s="17"/>
      <c r="G72" s="19">
        <f>(F55-G55)/(F55+G71)</f>
        <v>0</v>
      </c>
    </row>
    <row r="73" spans="1:7">
      <c r="A73" s="13" t="s">
        <v>84</v>
      </c>
      <c r="B73" s="13"/>
      <c r="C73" s="13"/>
      <c r="D73" s="13"/>
      <c r="E73" s="13"/>
      <c r="F73" s="13"/>
      <c r="G73" s="13"/>
    </row>
    <row r="74" spans="1:7">
      <c r="A74" s="9" t="s">
        <v>85</v>
      </c>
      <c r="B74" s="10">
        <v>400000.0060000016</v>
      </c>
      <c r="C74" s="10">
        <v>67746.86500000047</v>
      </c>
      <c r="D74" s="10">
        <v>8284793.292999978</v>
      </c>
      <c r="E74" s="10">
        <v>6259900.096000005</v>
      </c>
      <c r="F74" s="10">
        <v>500000.282999992</v>
      </c>
      <c r="G74" s="10">
        <v>337749.6379999871</v>
      </c>
    </row>
    <row r="75" spans="1:7">
      <c r="A75" s="11" t="s">
        <v>86</v>
      </c>
      <c r="B75" s="12"/>
      <c r="C75" s="12">
        <v>7869.039000000023</v>
      </c>
      <c r="D75" s="12"/>
      <c r="E75" s="12">
        <v>56.05</v>
      </c>
      <c r="F75" s="12"/>
      <c r="G75" s="12"/>
    </row>
    <row r="76" spans="1:7">
      <c r="A76" s="9" t="s">
        <v>87</v>
      </c>
      <c r="B76" s="10"/>
      <c r="C76" s="10">
        <v>135314.374</v>
      </c>
      <c r="D76" s="10"/>
      <c r="E76" s="10">
        <v>2085660.826</v>
      </c>
      <c r="F76" s="10"/>
      <c r="G76" s="10">
        <v>162250.275</v>
      </c>
    </row>
    <row r="77" spans="1:7">
      <c r="A77" s="11" t="s">
        <v>88</v>
      </c>
      <c r="B77" s="12"/>
      <c r="C77" s="12">
        <v>210257.5209999998</v>
      </c>
      <c r="D77" s="12"/>
      <c r="E77" s="12">
        <v>942.4609999999997</v>
      </c>
      <c r="F77" s="12"/>
      <c r="G77" s="12"/>
    </row>
    <row r="78" spans="1:7">
      <c r="A78" s="9" t="s">
        <v>89</v>
      </c>
      <c r="B78" s="10"/>
      <c r="C78" s="10">
        <v>30293.48700000001</v>
      </c>
      <c r="D78" s="10"/>
      <c r="E78" s="10">
        <v>1477.832</v>
      </c>
      <c r="F78" s="10"/>
      <c r="G78" s="10"/>
    </row>
    <row r="79" spans="1:7">
      <c r="A79" s="11" t="s">
        <v>90</v>
      </c>
      <c r="B79" s="12"/>
      <c r="C79" s="12"/>
      <c r="D79" s="12"/>
      <c r="E79" s="12">
        <v>29260.693</v>
      </c>
      <c r="F79" s="12"/>
      <c r="G79" s="12">
        <v>7402.084999999999</v>
      </c>
    </row>
    <row r="80" spans="1:7">
      <c r="A80" s="9" t="s">
        <v>91</v>
      </c>
      <c r="B80" s="10"/>
      <c r="C80" s="10">
        <v>394368</v>
      </c>
      <c r="D80" s="10">
        <v>64598</v>
      </c>
      <c r="E80" s="10">
        <v>2217880</v>
      </c>
      <c r="F80" s="10"/>
      <c r="G80" s="10">
        <v>178004</v>
      </c>
    </row>
    <row r="81" spans="1:7">
      <c r="A81" s="11" t="s">
        <v>92</v>
      </c>
      <c r="B81" s="12"/>
      <c r="C81" s="12"/>
      <c r="D81" s="12"/>
      <c r="E81" s="12"/>
      <c r="F81" s="12"/>
      <c r="G81" s="12"/>
    </row>
    <row r="82" spans="1:7">
      <c r="A82" s="9" t="s">
        <v>93</v>
      </c>
      <c r="B82" s="10"/>
      <c r="C82" s="10"/>
      <c r="D82" s="10"/>
      <c r="E82" s="10"/>
      <c r="F82" s="10"/>
      <c r="G82" s="10"/>
    </row>
    <row r="83" spans="1:7">
      <c r="A83" s="11" t="s">
        <v>94</v>
      </c>
      <c r="B83" s="12"/>
      <c r="C83" s="12"/>
      <c r="D83" s="12"/>
      <c r="E83" s="12"/>
      <c r="F83" s="12"/>
      <c r="G83" s="12"/>
    </row>
    <row r="84" spans="1:7">
      <c r="A84" s="9" t="s">
        <v>95</v>
      </c>
      <c r="B84" s="10"/>
      <c r="C84" s="10"/>
      <c r="D84" s="10"/>
      <c r="E84" s="10"/>
      <c r="F84" s="10"/>
      <c r="G84" s="10"/>
    </row>
    <row r="85" spans="1:7">
      <c r="A85" s="11" t="s">
        <v>96</v>
      </c>
      <c r="B85" s="12"/>
      <c r="C85" s="12"/>
      <c r="D85" s="12"/>
      <c r="E85" s="12"/>
      <c r="F85" s="12"/>
      <c r="G85" s="12"/>
    </row>
    <row r="86" spans="1:7">
      <c r="A86" s="9" t="s">
        <v>97</v>
      </c>
      <c r="B86" s="10"/>
      <c r="C86" s="10">
        <v>196938.6170000003</v>
      </c>
      <c r="D86" s="10"/>
      <c r="E86" s="10">
        <v>902.5229999999996</v>
      </c>
      <c r="F86" s="10"/>
      <c r="G86" s="10"/>
    </row>
    <row r="87" spans="1:7">
      <c r="A87" s="11" t="s">
        <v>98</v>
      </c>
      <c r="B87" s="12"/>
      <c r="C87" s="12"/>
      <c r="D87" s="12"/>
      <c r="E87" s="12"/>
      <c r="F87" s="12"/>
      <c r="G87" s="12"/>
    </row>
    <row r="88" spans="1:7">
      <c r="A88" s="9" t="s">
        <v>99</v>
      </c>
      <c r="B88" s="10"/>
      <c r="C88" s="10"/>
      <c r="D88" s="10"/>
      <c r="E88" s="10"/>
      <c r="F88" s="10"/>
      <c r="G88" s="10"/>
    </row>
    <row r="89" spans="1:7">
      <c r="A89" s="11" t="s">
        <v>100</v>
      </c>
      <c r="B89" s="12"/>
      <c r="C89" s="12"/>
      <c r="D89" s="12"/>
      <c r="E89" s="12"/>
      <c r="F89" s="12"/>
      <c r="G89" s="12"/>
    </row>
    <row r="90" spans="1:7">
      <c r="A90" s="9" t="s">
        <v>101</v>
      </c>
      <c r="B90" s="10"/>
      <c r="C90" s="10"/>
      <c r="D90" s="10"/>
      <c r="E90" s="10"/>
      <c r="F90" s="10"/>
      <c r="G90" s="10"/>
    </row>
    <row r="91" spans="1:7">
      <c r="A91" s="11" t="s">
        <v>102</v>
      </c>
      <c r="B91" s="12"/>
      <c r="C91" s="12"/>
      <c r="D91" s="12"/>
      <c r="E91" s="12"/>
      <c r="F91" s="12"/>
      <c r="G91" s="12"/>
    </row>
    <row r="92" spans="1:7">
      <c r="A92" s="9" t="s">
        <v>103</v>
      </c>
      <c r="B92" s="10"/>
      <c r="C92" s="10"/>
      <c r="D92" s="10"/>
      <c r="E92" s="10"/>
      <c r="F92" s="10"/>
      <c r="G92" s="10"/>
    </row>
    <row r="93" spans="1:7">
      <c r="A93" s="11" t="s">
        <v>104</v>
      </c>
      <c r="B93" s="12"/>
      <c r="C93" s="12"/>
      <c r="D93" s="12"/>
      <c r="E93" s="12"/>
      <c r="F93" s="12"/>
      <c r="G93" s="12"/>
    </row>
    <row r="94" spans="1:7">
      <c r="A94" s="9" t="s">
        <v>105</v>
      </c>
      <c r="B94" s="10"/>
      <c r="C94" s="10"/>
      <c r="D94" s="10"/>
      <c r="E94" s="10"/>
      <c r="F94" s="10"/>
      <c r="G94" s="10"/>
    </row>
    <row r="95" spans="1:7">
      <c r="A95" s="11" t="s">
        <v>106</v>
      </c>
      <c r="B95" s="12"/>
      <c r="C95" s="12"/>
      <c r="D95" s="12"/>
      <c r="E95" s="12"/>
      <c r="F95" s="12"/>
      <c r="G95" s="12"/>
    </row>
    <row r="96" spans="1:7">
      <c r="A96" s="9" t="s">
        <v>107</v>
      </c>
      <c r="B96" s="10"/>
      <c r="C96" s="10"/>
      <c r="D96" s="10"/>
      <c r="E96" s="10"/>
      <c r="F96" s="10"/>
      <c r="G96" s="10"/>
    </row>
    <row r="97" spans="1:7">
      <c r="A97" s="11" t="s">
        <v>108</v>
      </c>
      <c r="B97" s="12"/>
      <c r="C97" s="12"/>
      <c r="D97" s="12"/>
      <c r="E97" s="12"/>
      <c r="F97" s="12"/>
      <c r="G97" s="12"/>
    </row>
    <row r="98" spans="1:7">
      <c r="A98" s="9" t="s">
        <v>109</v>
      </c>
      <c r="B98" s="10"/>
      <c r="C98" s="10"/>
      <c r="D98" s="10"/>
      <c r="E98" s="10"/>
      <c r="F98" s="10"/>
      <c r="G98" s="10"/>
    </row>
    <row r="99" spans="1:7">
      <c r="A99" s="13" t="s">
        <v>110</v>
      </c>
      <c r="B99" s="13"/>
      <c r="C99" s="13"/>
      <c r="D99" s="13"/>
      <c r="E99" s="13"/>
      <c r="F99" s="13"/>
      <c r="G99" s="13"/>
    </row>
    <row r="100" spans="1:7">
      <c r="A100" s="9" t="s">
        <v>111</v>
      </c>
      <c r="B100" s="10"/>
      <c r="C100" s="10"/>
      <c r="D100" s="10"/>
      <c r="E100" s="10"/>
      <c r="F100" s="10"/>
      <c r="G100" s="10"/>
    </row>
    <row r="101" spans="1:7">
      <c r="A101" s="11" t="s">
        <v>112</v>
      </c>
      <c r="B101" s="12"/>
      <c r="C101" s="12"/>
      <c r="D101" s="12"/>
      <c r="E101" s="12"/>
      <c r="F101" s="12"/>
      <c r="G101" s="12"/>
    </row>
    <row r="102" spans="1:7">
      <c r="A102" s="9" t="s">
        <v>113</v>
      </c>
      <c r="B102" s="10"/>
      <c r="C102" s="10"/>
      <c r="D102" s="10"/>
      <c r="E102" s="10"/>
      <c r="F102" s="10"/>
      <c r="G102" s="10"/>
    </row>
    <row r="103" spans="1:7">
      <c r="A103" s="11" t="s">
        <v>114</v>
      </c>
      <c r="B103" s="12"/>
      <c r="C103" s="12"/>
      <c r="D103" s="12"/>
      <c r="E103" s="12"/>
      <c r="F103" s="12"/>
      <c r="G103" s="12"/>
    </row>
    <row r="104" spans="1:7">
      <c r="A104" s="9" t="s">
        <v>115</v>
      </c>
      <c r="B104" s="10"/>
      <c r="C104" s="10"/>
      <c r="D104" s="10"/>
      <c r="E104" s="10"/>
      <c r="F104" s="10"/>
      <c r="G104" s="10"/>
    </row>
    <row r="105" spans="1:7">
      <c r="A105" s="11" t="s">
        <v>116</v>
      </c>
      <c r="B105" s="12"/>
      <c r="C105" s="12"/>
      <c r="D105" s="12"/>
      <c r="E105" s="12"/>
      <c r="F105" s="12"/>
      <c r="G105" s="12"/>
    </row>
    <row r="106" spans="1:7">
      <c r="A106" s="9" t="s">
        <v>117</v>
      </c>
      <c r="B106" s="10"/>
      <c r="C106" s="10"/>
      <c r="D106" s="10"/>
      <c r="E106" s="10"/>
      <c r="F106" s="10"/>
      <c r="G106" s="10"/>
    </row>
    <row r="107" spans="1:7">
      <c r="A107" s="11" t="s">
        <v>118</v>
      </c>
      <c r="B107" s="12"/>
      <c r="C107" s="12"/>
      <c r="D107" s="12"/>
      <c r="E107" s="12"/>
      <c r="F107" s="12"/>
      <c r="G107" s="12"/>
    </row>
    <row r="108" spans="1:7">
      <c r="A108" s="9" t="s">
        <v>119</v>
      </c>
      <c r="B108" s="10"/>
      <c r="C108" s="10"/>
      <c r="D108" s="10"/>
      <c r="E108" s="10"/>
      <c r="F108" s="10"/>
      <c r="G108" s="10"/>
    </row>
    <row r="109" spans="1:7">
      <c r="A109" s="11" t="s">
        <v>120</v>
      </c>
      <c r="B109" s="12"/>
      <c r="C109" s="12"/>
      <c r="D109" s="12"/>
      <c r="E109" s="12"/>
      <c r="F109" s="12"/>
      <c r="G109" s="12"/>
    </row>
    <row r="110" spans="1:7">
      <c r="A110" s="9" t="s">
        <v>121</v>
      </c>
      <c r="B110" s="10"/>
      <c r="C110" s="10"/>
      <c r="D110" s="10"/>
      <c r="E110" s="10"/>
      <c r="F110" s="10"/>
      <c r="G110" s="10"/>
    </row>
    <row r="111" spans="1:7">
      <c r="A111" s="11" t="s">
        <v>122</v>
      </c>
      <c r="B111" s="12"/>
      <c r="C111" s="12"/>
      <c r="D111" s="12"/>
      <c r="E111" s="12"/>
      <c r="F111" s="12"/>
      <c r="G111" s="12"/>
    </row>
    <row r="112" spans="1:7">
      <c r="A112" s="9" t="s">
        <v>123</v>
      </c>
      <c r="B112" s="10"/>
      <c r="C112" s="10"/>
      <c r="D112" s="10"/>
      <c r="E112" s="10"/>
      <c r="F112" s="10"/>
      <c r="G112" s="10"/>
    </row>
    <row r="113" spans="1:7">
      <c r="A113" s="11" t="s">
        <v>124</v>
      </c>
      <c r="B113" s="12"/>
      <c r="C113" s="12"/>
      <c r="D113" s="12"/>
      <c r="E113" s="12"/>
      <c r="F113" s="12"/>
      <c r="G113" s="12"/>
    </row>
    <row r="114" spans="1:7">
      <c r="A114" s="9" t="s">
        <v>125</v>
      </c>
      <c r="B114" s="10"/>
      <c r="C114" s="10"/>
      <c r="D114" s="10"/>
      <c r="E114" s="10"/>
      <c r="F114" s="10"/>
      <c r="G114" s="10"/>
    </row>
    <row r="115" spans="1:7">
      <c r="A115" s="11" t="s">
        <v>126</v>
      </c>
      <c r="B115" s="12"/>
      <c r="C115" s="12"/>
      <c r="D115" s="12"/>
      <c r="E115" s="12"/>
      <c r="F115" s="12"/>
      <c r="G115" s="12"/>
    </row>
    <row r="116" spans="1:7">
      <c r="A116" s="9" t="s">
        <v>127</v>
      </c>
      <c r="B116" s="10"/>
      <c r="C116" s="10"/>
      <c r="D116" s="10"/>
      <c r="E116" s="10"/>
      <c r="F116" s="10"/>
      <c r="G116" s="10"/>
    </row>
    <row r="117" spans="1:7">
      <c r="A117" s="11" t="s">
        <v>128</v>
      </c>
      <c r="B117" s="12"/>
      <c r="C117" s="12"/>
      <c r="D117" s="12"/>
      <c r="E117" s="12"/>
      <c r="F117" s="12"/>
      <c r="G117" s="12"/>
    </row>
    <row r="118" spans="1:7">
      <c r="A118" s="9" t="s">
        <v>129</v>
      </c>
      <c r="B118" s="10"/>
      <c r="C118" s="10"/>
      <c r="D118" s="10"/>
      <c r="E118" s="10"/>
      <c r="F118" s="10"/>
      <c r="G118" s="10"/>
    </row>
    <row r="119" spans="1:7">
      <c r="A119" s="13" t="s">
        <v>130</v>
      </c>
      <c r="B119" s="13"/>
      <c r="C119" s="13"/>
      <c r="D119" s="13"/>
      <c r="E119" s="13"/>
      <c r="F119" s="13"/>
      <c r="G119" s="13"/>
    </row>
    <row r="120" spans="1:7">
      <c r="A120" s="9" t="s">
        <v>131</v>
      </c>
      <c r="B120" s="10"/>
      <c r="C120" s="10"/>
      <c r="D120" s="10"/>
      <c r="E120" s="10"/>
      <c r="F120" s="10"/>
      <c r="G120" s="10"/>
    </row>
    <row r="121" spans="1:7">
      <c r="A121" s="11" t="s">
        <v>132</v>
      </c>
      <c r="B121" s="12"/>
      <c r="C121" s="12"/>
      <c r="D121" s="12"/>
      <c r="E121" s="12"/>
      <c r="F121" s="12"/>
      <c r="G121" s="12"/>
    </row>
    <row r="122" spans="1:7">
      <c r="A122" s="9" t="s">
        <v>133</v>
      </c>
      <c r="B122" s="10"/>
      <c r="C122" s="10"/>
      <c r="D122" s="10"/>
      <c r="E122" s="10"/>
      <c r="F122" s="10"/>
      <c r="G122" s="10"/>
    </row>
    <row r="123" spans="1:7">
      <c r="A123" s="11" t="s">
        <v>134</v>
      </c>
      <c r="B123" s="12"/>
      <c r="C123" s="12"/>
      <c r="D123" s="12"/>
      <c r="E123" s="12"/>
      <c r="F123" s="12"/>
      <c r="G123" s="12"/>
    </row>
    <row r="124" spans="1:7">
      <c r="A124" s="9" t="s">
        <v>135</v>
      </c>
      <c r="B124" s="10"/>
      <c r="C124" s="10"/>
      <c r="D124" s="10"/>
      <c r="E124" s="10"/>
      <c r="F124" s="10"/>
      <c r="G124" s="10"/>
    </row>
    <row r="125" spans="1:7">
      <c r="A125" s="11" t="s">
        <v>136</v>
      </c>
      <c r="B125" s="12"/>
      <c r="C125" s="12"/>
      <c r="D125" s="12"/>
      <c r="E125" s="12"/>
      <c r="F125" s="12"/>
      <c r="G125" s="12"/>
    </row>
    <row r="126" spans="1:7">
      <c r="A126" s="9" t="s">
        <v>137</v>
      </c>
      <c r="B126" s="10"/>
      <c r="C126" s="10"/>
      <c r="D126" s="10"/>
      <c r="E126" s="10"/>
      <c r="F126" s="10"/>
      <c r="G126" s="10"/>
    </row>
    <row r="127" spans="1:7">
      <c r="A127" s="11" t="s">
        <v>138</v>
      </c>
      <c r="B127" s="12"/>
      <c r="C127" s="12"/>
      <c r="D127" s="12"/>
      <c r="E127" s="12"/>
      <c r="F127" s="12"/>
      <c r="G127" s="12"/>
    </row>
    <row r="128" spans="1:7">
      <c r="A128" s="9" t="s">
        <v>139</v>
      </c>
      <c r="B128" s="10"/>
      <c r="C128" s="10"/>
      <c r="D128" s="10"/>
      <c r="E128" s="10"/>
      <c r="F128" s="10"/>
      <c r="G128" s="10"/>
    </row>
    <row r="130" spans="1:7">
      <c r="A130" s="22" t="s">
        <v>140</v>
      </c>
      <c r="B130" s="22"/>
      <c r="C130" s="22"/>
      <c r="D130" s="22"/>
      <c r="E130" s="22"/>
      <c r="F130" s="22"/>
      <c r="G130" s="22"/>
    </row>
    <row r="131" spans="1:7">
      <c r="A131" s="23" t="s">
        <v>141</v>
      </c>
      <c r="B131" s="23"/>
      <c r="C131" s="23"/>
      <c r="D131" s="23"/>
      <c r="E131" s="23"/>
      <c r="F131" s="23"/>
      <c r="G131" s="23"/>
    </row>
  </sheetData>
  <mergeCells count="13">
    <mergeCell ref="A6:G6"/>
    <mergeCell ref="A23:G23"/>
    <mergeCell ref="A31:G31"/>
    <mergeCell ref="A40:G40"/>
    <mergeCell ref="A47:G47"/>
    <mergeCell ref="A53:G53"/>
    <mergeCell ref="A60:G60"/>
    <mergeCell ref="A69:G69"/>
    <mergeCell ref="A73:G73"/>
    <mergeCell ref="A99:G99"/>
    <mergeCell ref="A119:G119"/>
    <mergeCell ref="A130:G130"/>
    <mergeCell ref="A131:G1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Results Table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2024-11-11T23:10:07Z</dcterms:created>
  <dcterms:modified xsi:type="dcterms:W3CDTF">2024-11-11T23:10:07Z</dcterms:modified>
</cp:coreProperties>
</file>