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lliu2/Documents/GitHub/resstock4/resources/data/utility_bills/simple_rates/"/>
    </mc:Choice>
  </mc:AlternateContent>
  <xr:revisionPtr revIDLastSave="0" documentId="13_ncr:1_{9835CD4D-5950-CD4E-A0D5-B99DF7FA8E0B}" xr6:coauthVersionLast="47" xr6:coauthVersionMax="47" xr10:uidLastSave="{00000000-0000-0000-0000-000000000000}"/>
  <bookViews>
    <workbookView xWindow="6520" yWindow="1580" windowWidth="28040" windowHeight="17440" xr2:uid="{00000000-000D-0000-FFFF-FFFF00000000}"/>
  </bookViews>
  <sheets>
    <sheet name="State" sheetId="1" r:id="rId1"/>
    <sheet name="sources" sheetId="4" r:id="rId2"/>
    <sheet name="EIA PADD regions" sheetId="5" r:id="rId3"/>
    <sheet name="electricity" sheetId="2" r:id="rId4"/>
    <sheet name="propane" sheetId="3" r:id="rId5"/>
    <sheet name="fuel oil"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2" i="1"/>
  <c r="B32" i="6"/>
  <c r="B31" i="6"/>
  <c r="H2" i="1"/>
  <c r="B15" i="6"/>
  <c r="B8" i="6"/>
  <c r="B30" i="6"/>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B47" i="3"/>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2" i="1"/>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1" i="3"/>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1" i="2"/>
</calcChain>
</file>

<file path=xl/sharedStrings.xml><?xml version="1.0" encoding="utf-8"?>
<sst xmlns="http://schemas.openxmlformats.org/spreadsheetml/2006/main" count="427" uniqueCount="143">
  <si>
    <t>State</t>
  </si>
  <si>
    <t>elec_fixed_charge</t>
  </si>
  <si>
    <t>elec_marginal_rate</t>
  </si>
  <si>
    <t>gas_fixed_charge</t>
  </si>
  <si>
    <t>gas_marginal_rate</t>
  </si>
  <si>
    <t>propane_fixed_charge</t>
  </si>
  <si>
    <t>propane_marginal_rate</t>
  </si>
  <si>
    <t>oil_fixed_charge</t>
  </si>
  <si>
    <t>oil_marginal_rate</t>
  </si>
  <si>
    <t>AL</t>
  </si>
  <si>
    <t>AR</t>
  </si>
  <si>
    <t>AZ</t>
  </si>
  <si>
    <t>CA</t>
  </si>
  <si>
    <t>CO</t>
  </si>
  <si>
    <t>CT</t>
  </si>
  <si>
    <t>DC</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</si>
  <si>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</si>
  <si>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</si>
  <si>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</si>
  <si>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</si>
  <si>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</si>
  <si>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</si>
  <si>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</si>
  <si>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</si>
  <si>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</si>
  <si>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</si>
  <si>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</si>
  <si>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</si>
  <si>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</si>
  <si>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</si>
  <si>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</si>
  <si>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</si>
  <si>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</si>
  <si>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</si>
  <si>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</si>
  <si>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</si>
  <si>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</si>
  <si>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</si>
  <si>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</si>
  <si>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</si>
  <si>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</si>
  <si>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</si>
  <si>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</si>
  <si>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</si>
  <si>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</si>
  <si>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</si>
  <si>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</si>
  <si>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</si>
  <si>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</si>
  <si>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</si>
  <si>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</si>
  <si>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</si>
  <si>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</si>
  <si>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</si>
  <si>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</si>
  <si>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</si>
  <si>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</si>
  <si>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</si>
  <si>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HI</t>
  </si>
  <si>
    <t>AK</t>
  </si>
  <si>
    <t>Connecticut</t>
  </si>
  <si>
    <t>Maine</t>
  </si>
  <si>
    <t>Massachusetts</t>
  </si>
  <si>
    <t>New Hampshire</t>
  </si>
  <si>
    <t>Rhode Island</t>
  </si>
  <si>
    <t>Vermont</t>
  </si>
  <si>
    <t>New Jersey</t>
  </si>
  <si>
    <t>New York</t>
  </si>
  <si>
    <t>Pennsylvania</t>
  </si>
  <si>
    <t>Illinois</t>
  </si>
  <si>
    <t>Indiana</t>
  </si>
  <si>
    <t>Michigan</t>
  </si>
  <si>
    <t>Ohio</t>
  </si>
  <si>
    <t>Wisconsin</t>
  </si>
  <si>
    <t>Iowa</t>
  </si>
  <si>
    <t>Kansas</t>
  </si>
  <si>
    <t>Minnesota</t>
  </si>
  <si>
    <t>Missouri</t>
  </si>
  <si>
    <t>Nebraska</t>
  </si>
  <si>
    <t>North Dakota</t>
  </si>
  <si>
    <t>South Dakota</t>
  </si>
  <si>
    <t>Delaware</t>
  </si>
  <si>
    <t>District Of Columbia</t>
  </si>
  <si>
    <t>Florida</t>
  </si>
  <si>
    <t>Georgia</t>
  </si>
  <si>
    <t>Maryland</t>
  </si>
  <si>
    <t>North Carolina</t>
  </si>
  <si>
    <t>South Carolina</t>
  </si>
  <si>
    <t>Virginia</t>
  </si>
  <si>
    <t>West Virginia</t>
  </si>
  <si>
    <t>Alabama</t>
  </si>
  <si>
    <t>Kentucky</t>
  </si>
  <si>
    <t>Mississippi</t>
  </si>
  <si>
    <t>Tennessee</t>
  </si>
  <si>
    <t>Arkansas</t>
  </si>
  <si>
    <t>Louisiana</t>
  </si>
  <si>
    <t>Oklahoma</t>
  </si>
  <si>
    <t>Texas</t>
  </si>
  <si>
    <t>Arizona</t>
  </si>
  <si>
    <t>Colorado</t>
  </si>
  <si>
    <t>Idaho</t>
  </si>
  <si>
    <t>Montana</t>
  </si>
  <si>
    <t>Nevada</t>
  </si>
  <si>
    <t>New Mexico</t>
  </si>
  <si>
    <t>Utah</t>
  </si>
  <si>
    <t>Wyoming</t>
  </si>
  <si>
    <t>California</t>
  </si>
  <si>
    <t>Oregon</t>
  </si>
  <si>
    <t>Washington</t>
  </si>
  <si>
    <t>Alaska</t>
  </si>
  <si>
    <t>Hawaii</t>
  </si>
  <si>
    <t>US avg</t>
  </si>
  <si>
    <t>East Coast</t>
  </si>
  <si>
    <t>New England</t>
  </si>
  <si>
    <t>Central Atlantic</t>
  </si>
  <si>
    <t>Lower Atlantic</t>
  </si>
  <si>
    <t>Midwest</t>
  </si>
  <si>
    <t>Gulf Coast</t>
  </si>
  <si>
    <t>Rocky Mountain</t>
  </si>
  <si>
    <t>Electricity marginal rates</t>
  </si>
  <si>
    <t>Natural gas marginal rates</t>
  </si>
  <si>
    <t>Propane marginal rates</t>
  </si>
  <si>
    <t>Fuel oil marginal rates</t>
  </si>
  <si>
    <t>EIA</t>
  </si>
  <si>
    <t>Weekly Heating Oil and Propane Prices</t>
  </si>
  <si>
    <t>https://www.eia.gov/dnav/pet/pet_pri_wfr_a_EPD2F_PRS_dpgal_w.htm</t>
  </si>
  <si>
    <t>https://www.eia.gov/electricity/data/browser/#/topic/7?agg=1,0&amp;geo=g0fvvvvvvvvvo&amp;endsec=8&amp;linechart=ELEC.PRICE.US-RES.A&amp;columnchart=ELEC.PRICE.US-RES.A&amp;map=ELEC.PRICE.US-RES.A&amp;freq=A&amp;start=2022&amp;end=2023&amp;ctype=linechart&amp;ltype=pin&amp;rtype=s&amp;pin=&amp;rse=0&amp;maptype=0</t>
  </si>
  <si>
    <t>Electricity Data Browser</t>
  </si>
  <si>
    <t>Link</t>
  </si>
  <si>
    <t>Title</t>
  </si>
  <si>
    <t>Source</t>
  </si>
  <si>
    <t>Natural Gas Prices</t>
  </si>
  <si>
    <t>https://www.eia.gov/dnav/ng/ng_pri_sum_a_EPG0_PRS_DMcf_m.htm</t>
  </si>
  <si>
    <t>West Coast</t>
  </si>
  <si>
    <t>PADD</t>
  </si>
  <si>
    <t>NA, using US avg</t>
  </si>
  <si>
    <t>IO</t>
  </si>
  <si>
    <t>Electricity fixed charge</t>
  </si>
  <si>
    <t>https://www.nrdc.org/experts/samantha-williams/there-war-attrition-electricity-fixed-charges</t>
  </si>
  <si>
    <t>OS-HPXML default</t>
  </si>
  <si>
    <t>Natural gas fixed charge</t>
  </si>
  <si>
    <t>https://www.aga.org/sites/default/files/aga_energy_analysis_-_natural_gas_utility_rate_structure.pdf</t>
  </si>
  <si>
    <t>Propane and fuel oil price not available for all states. Where not available, avg price of EIA PADD region is used. If PADD region is not available, US avg price is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</si>
</sst>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0"/>
      <name val="Arial"/>
      <family val="2"/>
    </font>
    <font>
      <b/>
      <sz val="12"/>
      <color theme="1"/>
      <name val="Aptos Narrow"/>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applyAlignment="1">
      <alignment wrapText="1"/>
    </xf>
    <xf numFmtId="0" fontId="0" fillId="0" borderId="0" xfId="0" applyAlignment="1">
      <alignment horizontal="right"/>
    </xf>
    <xf numFmtId="0" fontId="19" fillId="0" borderId="0" xfId="0" applyFont="1"/>
    <xf numFmtId="0" fontId="20" fillId="0" borderId="0" xfId="0" applyFon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2"/>
  <sheetViews>
    <sheetView tabSelected="1" workbookViewId="0">
      <selection activeCell="D8" sqref="D8"/>
    </sheetView>
  </sheetViews>
  <sheetFormatPr baseColWidth="10" defaultRowHeight="16" x14ac:dyDescent="0.2"/>
  <cols>
    <col min="4" max="4" width="10.83203125" style="5"/>
    <col min="6" max="6" width="10.83203125" style="5"/>
  </cols>
  <sheetData>
    <row r="1" spans="1:10" x14ac:dyDescent="0.2">
      <c r="A1" t="s">
        <v>0</v>
      </c>
      <c r="B1" t="s">
        <v>134</v>
      </c>
      <c r="C1" t="s">
        <v>1</v>
      </c>
      <c r="D1" s="5" t="s">
        <v>2</v>
      </c>
      <c r="E1" t="s">
        <v>3</v>
      </c>
      <c r="F1" s="5" t="s">
        <v>4</v>
      </c>
      <c r="G1" t="s">
        <v>5</v>
      </c>
      <c r="H1" t="s">
        <v>6</v>
      </c>
      <c r="I1" t="s">
        <v>7</v>
      </c>
      <c r="J1" t="s">
        <v>8</v>
      </c>
    </row>
    <row r="2" spans="1:10" x14ac:dyDescent="0.2">
      <c r="A2" t="s">
        <v>9</v>
      </c>
      <c r="B2" t="str">
        <f>VLOOKUP(A2,'EIA PADD regions'!$B$1:$C$51,2,FALSE)</f>
        <v>Gulf Coast</v>
      </c>
      <c r="C2">
        <v>12</v>
      </c>
      <c r="D2" s="5">
        <v>0.14580000000000001</v>
      </c>
      <c r="E2">
        <v>12</v>
      </c>
      <c r="F2" s="5">
        <v>2.2075305073859983</v>
      </c>
      <c r="G2">
        <v>0</v>
      </c>
      <c r="H2">
        <f>IF(ISNUMBER(VLOOKUP(A2,propane!$A$1:$B$38,2,FALSE)), VLOOKUP(A2,propane!$A$1:$B$38,2,FALSE), VLOOKUP(B2,propane!$A$39:$B$47,2,FALSE))</f>
        <v>3.2457307692307689</v>
      </c>
      <c r="I2">
        <v>0</v>
      </c>
      <c r="J2">
        <f>IF(ISNUMBER(VLOOKUP(A2,'fuel oil'!$A$1:$B$23,2,FALSE)), VLOOKUP(A2,'fuel oil'!$A$1:$B$23,2,FALSE), VLOOKUP(B2,'fuel oil'!$A$24:$B$32,2,FALSE))</f>
        <v>4.2888076923076923</v>
      </c>
    </row>
    <row r="3" spans="1:10" x14ac:dyDescent="0.2">
      <c r="A3" t="s">
        <v>59</v>
      </c>
      <c r="B3" t="str">
        <f>VLOOKUP(A3,'EIA PADD regions'!$B$1:$C$51,2,FALSE)</f>
        <v>West Coast</v>
      </c>
      <c r="C3">
        <v>12</v>
      </c>
      <c r="D3" s="5">
        <v>0.2389</v>
      </c>
      <c r="E3">
        <v>12</v>
      </c>
      <c r="F3" s="5">
        <v>1.1498073217726392</v>
      </c>
      <c r="G3">
        <v>0</v>
      </c>
      <c r="H3">
        <f>IF(ISNUMBER(VLOOKUP(A3,propane!$A$1:$B$38,2,FALSE)), VLOOKUP(A3,propane!$A$1:$B$38,2,FALSE), VLOOKUP(B3,propane!$A$39:$B$47,2,FALSE))</f>
        <v>2.5576538461538467</v>
      </c>
      <c r="I3">
        <v>0</v>
      </c>
      <c r="J3">
        <f>IF(ISNUMBER(VLOOKUP(A3,'fuel oil'!$A$1:$B$23,2,FALSE)), VLOOKUP(A3,'fuel oil'!$A$1:$B$23,2,FALSE), VLOOKUP(B3,'fuel oil'!$A$24:$B$32,2,FALSE))</f>
        <v>4.2888076923076923</v>
      </c>
    </row>
    <row r="4" spans="1:10" x14ac:dyDescent="0.2">
      <c r="A4" t="s">
        <v>10</v>
      </c>
      <c r="B4" t="str">
        <f>VLOOKUP(A4,'EIA PADD regions'!$B$1:$C$51,2,FALSE)</f>
        <v>Gulf Coast</v>
      </c>
      <c r="C4">
        <v>12</v>
      </c>
      <c r="D4" s="5">
        <v>0.12230000000000001</v>
      </c>
      <c r="E4">
        <v>12</v>
      </c>
      <c r="F4" s="5">
        <v>2.1830443159922934</v>
      </c>
      <c r="G4">
        <v>0</v>
      </c>
      <c r="H4">
        <f>IF(ISNUMBER(VLOOKUP(A4,propane!$A$1:$B$38,2,FALSE)), VLOOKUP(A4,propane!$A$1:$B$38,2,FALSE), VLOOKUP(B4,propane!$A$39:$B$47,2,FALSE))</f>
        <v>2.3897692307692306</v>
      </c>
      <c r="I4">
        <v>0</v>
      </c>
      <c r="J4">
        <f>IF(ISNUMBER(VLOOKUP(A4,'fuel oil'!$A$1:$B$23,2,FALSE)), VLOOKUP(A4,'fuel oil'!$A$1:$B$23,2,FALSE), VLOOKUP(B4,'fuel oil'!$A$24:$B$32,2,FALSE))</f>
        <v>4.2888076923076923</v>
      </c>
    </row>
    <row r="5" spans="1:10" x14ac:dyDescent="0.2">
      <c r="A5" t="s">
        <v>11</v>
      </c>
      <c r="B5" t="str">
        <f>VLOOKUP(A5,'EIA PADD regions'!$B$1:$C$51,2,FALSE)</f>
        <v>West Coast</v>
      </c>
      <c r="C5">
        <v>12</v>
      </c>
      <c r="D5" s="5">
        <v>0.1401</v>
      </c>
      <c r="E5">
        <v>12</v>
      </c>
      <c r="F5" s="5">
        <v>1.7492774566473985</v>
      </c>
      <c r="G5">
        <v>0</v>
      </c>
      <c r="H5">
        <f>IF(ISNUMBER(VLOOKUP(A5,propane!$A$1:$B$38,2,FALSE)), VLOOKUP(A5,propane!$A$1:$B$38,2,FALSE), VLOOKUP(B5,propane!$A$39:$B$47,2,FALSE))</f>
        <v>2.5576538461538467</v>
      </c>
      <c r="I5">
        <v>0</v>
      </c>
      <c r="J5">
        <f>IF(ISNUMBER(VLOOKUP(A5,'fuel oil'!$A$1:$B$23,2,FALSE)), VLOOKUP(A5,'fuel oil'!$A$1:$B$23,2,FALSE), VLOOKUP(B5,'fuel oil'!$A$24:$B$32,2,FALSE))</f>
        <v>4.2888076923076923</v>
      </c>
    </row>
    <row r="6" spans="1:10" x14ac:dyDescent="0.2">
      <c r="A6" t="s">
        <v>12</v>
      </c>
      <c r="B6" t="str">
        <f>VLOOKUP(A6,'EIA PADD regions'!$B$1:$C$51,2,FALSE)</f>
        <v>West Coast</v>
      </c>
      <c r="C6">
        <v>12</v>
      </c>
      <c r="D6" s="5">
        <v>0.28920000000000001</v>
      </c>
      <c r="E6">
        <v>12</v>
      </c>
      <c r="F6" s="5">
        <v>1.7815729549833597</v>
      </c>
      <c r="G6">
        <v>0</v>
      </c>
      <c r="H6">
        <f>IF(ISNUMBER(VLOOKUP(A6,propane!$A$1:$B$38,2,FALSE)), VLOOKUP(A6,propane!$A$1:$B$38,2,FALSE), VLOOKUP(B6,propane!$A$39:$B$47,2,FALSE))</f>
        <v>2.5576538461538467</v>
      </c>
      <c r="I6">
        <v>0</v>
      </c>
      <c r="J6">
        <f>IF(ISNUMBER(VLOOKUP(A6,'fuel oil'!$A$1:$B$23,2,FALSE)), VLOOKUP(A6,'fuel oil'!$A$1:$B$23,2,FALSE), VLOOKUP(B6,'fuel oil'!$A$24:$B$32,2,FALSE))</f>
        <v>4.2888076923076923</v>
      </c>
    </row>
    <row r="7" spans="1:10" x14ac:dyDescent="0.2">
      <c r="A7" t="s">
        <v>13</v>
      </c>
      <c r="B7" t="str">
        <f>VLOOKUP(A7,'EIA PADD regions'!$B$1:$C$51,2,FALSE)</f>
        <v>Rocky Mountain</v>
      </c>
      <c r="C7">
        <v>12</v>
      </c>
      <c r="D7" s="5">
        <v>0.14319999999999999</v>
      </c>
      <c r="E7">
        <v>12</v>
      </c>
      <c r="F7" s="5">
        <v>1.2211785484906872</v>
      </c>
      <c r="G7">
        <v>0</v>
      </c>
      <c r="H7">
        <f>IF(ISNUMBER(VLOOKUP(A7,propane!$A$1:$B$38,2,FALSE)), VLOOKUP(A7,propane!$A$1:$B$38,2,FALSE), VLOOKUP(B7,propane!$A$39:$B$47,2,FALSE))</f>
        <v>2.3497307692307685</v>
      </c>
      <c r="I7">
        <v>0</v>
      </c>
      <c r="J7">
        <f>IF(ISNUMBER(VLOOKUP(A7,'fuel oil'!$A$1:$B$23,2,FALSE)), VLOOKUP(A7,'fuel oil'!$A$1:$B$23,2,FALSE), VLOOKUP(B7,'fuel oil'!$A$24:$B$32,2,FALSE))</f>
        <v>4.2888076923076923</v>
      </c>
    </row>
    <row r="8" spans="1:10" x14ac:dyDescent="0.2">
      <c r="A8" t="s">
        <v>14</v>
      </c>
      <c r="B8" t="str">
        <f>VLOOKUP(A8,'EIA PADD regions'!$B$1:$C$51,2,FALSE)</f>
        <v>New England</v>
      </c>
      <c r="C8">
        <v>12</v>
      </c>
      <c r="D8" s="5">
        <v>0.29859999999999998</v>
      </c>
      <c r="E8">
        <v>12</v>
      </c>
      <c r="F8" s="5">
        <v>2.0115606936416177</v>
      </c>
      <c r="G8">
        <v>0</v>
      </c>
      <c r="H8">
        <f>IF(ISNUMBER(VLOOKUP(A8,propane!$A$1:$B$38,2,FALSE)), VLOOKUP(A8,propane!$A$1:$B$38,2,FALSE), VLOOKUP(B8,propane!$A$39:$B$47,2,FALSE))</f>
        <v>3.7021923076923073</v>
      </c>
      <c r="I8">
        <v>0</v>
      </c>
      <c r="J8">
        <f>IF(ISNUMBER(VLOOKUP(A8,'fuel oil'!$A$1:$B$23,2,FALSE)), VLOOKUP(A8,'fuel oil'!$A$1:$B$23,2,FALSE), VLOOKUP(B8,'fuel oil'!$A$24:$B$32,2,FALSE))</f>
        <v>4.1654615384615381</v>
      </c>
    </row>
    <row r="9" spans="1:10" x14ac:dyDescent="0.2">
      <c r="A9" t="s">
        <v>15</v>
      </c>
      <c r="B9" t="str">
        <f>VLOOKUP(A9,'EIA PADD regions'!$B$1:$C$51,2,FALSE)</f>
        <v>Central Atlantic</v>
      </c>
      <c r="C9">
        <v>12</v>
      </c>
      <c r="D9" s="5">
        <v>0.16350000000000001</v>
      </c>
      <c r="E9">
        <v>12</v>
      </c>
      <c r="F9" s="5">
        <v>2.1126364804110471</v>
      </c>
      <c r="G9">
        <v>0</v>
      </c>
      <c r="H9">
        <f>IF(ISNUMBER(VLOOKUP(A9,propane!$A$1:$B$38,2,FALSE)), VLOOKUP(A9,propane!$A$1:$B$38,2,FALSE), VLOOKUP(B9,propane!$A$39:$B$47,2,FALSE))</f>
        <v>3.1975384615384614</v>
      </c>
      <c r="I9">
        <v>0</v>
      </c>
      <c r="J9">
        <f>IF(ISNUMBER(VLOOKUP(A9,'fuel oil'!$A$1:$B$23,2,FALSE)), VLOOKUP(A9,'fuel oil'!$A$1:$B$23,2,FALSE), VLOOKUP(B9,'fuel oil'!$A$24:$B$32,2,FALSE))</f>
        <v>4.3920384615384611</v>
      </c>
    </row>
    <row r="10" spans="1:10" x14ac:dyDescent="0.2">
      <c r="A10" t="s">
        <v>16</v>
      </c>
      <c r="B10" t="str">
        <f>VLOOKUP(A10,'EIA PADD regions'!$B$1:$C$51,2,FALSE)</f>
        <v>Central Atlantic</v>
      </c>
      <c r="C10">
        <v>12</v>
      </c>
      <c r="D10" s="5">
        <v>0.1575</v>
      </c>
      <c r="E10">
        <v>12</v>
      </c>
      <c r="F10" s="5">
        <v>1.799694926140013</v>
      </c>
      <c r="G10">
        <v>0</v>
      </c>
      <c r="H10">
        <f>IF(ISNUMBER(VLOOKUP(A10,propane!$A$1:$B$38,2,FALSE)), VLOOKUP(A10,propane!$A$1:$B$38,2,FALSE), VLOOKUP(B10,propane!$A$39:$B$47,2,FALSE))</f>
        <v>3.4745000000000008</v>
      </c>
      <c r="I10">
        <v>0</v>
      </c>
      <c r="J10">
        <f>IF(ISNUMBER(VLOOKUP(A10,'fuel oil'!$A$1:$B$23,2,FALSE)), VLOOKUP(A10,'fuel oil'!$A$1:$B$23,2,FALSE), VLOOKUP(B10,'fuel oil'!$A$24:$B$32,2,FALSE))</f>
        <v>4.6796153846153867</v>
      </c>
    </row>
    <row r="11" spans="1:10" x14ac:dyDescent="0.2">
      <c r="A11" t="s">
        <v>17</v>
      </c>
      <c r="B11" t="str">
        <f>VLOOKUP(A11,'EIA PADD regions'!$B$1:$C$51,2,FALSE)</f>
        <v>Lower Atlantic</v>
      </c>
      <c r="C11">
        <v>12</v>
      </c>
      <c r="D11" s="5">
        <v>0.15240000000000001</v>
      </c>
      <c r="E11">
        <v>12</v>
      </c>
      <c r="F11" s="5">
        <v>2.5160565189466917</v>
      </c>
      <c r="G11">
        <v>0</v>
      </c>
      <c r="H11">
        <f>IF(ISNUMBER(VLOOKUP(A11,propane!$A$1:$B$38,2,FALSE)), VLOOKUP(A11,propane!$A$1:$B$38,2,FALSE), VLOOKUP(B11,propane!$A$39:$B$47,2,FALSE))</f>
        <v>4.7296538461538464</v>
      </c>
      <c r="I11">
        <v>0</v>
      </c>
      <c r="J11">
        <f>IF(ISNUMBER(VLOOKUP(A11,'fuel oil'!$A$1:$B$23,2,FALSE)), VLOOKUP(A11,'fuel oil'!$A$1:$B$23,2,FALSE), VLOOKUP(B11,'fuel oil'!$A$24:$B$32,2,FALSE))</f>
        <v>4.188769230769231</v>
      </c>
    </row>
    <row r="12" spans="1:10" x14ac:dyDescent="0.2">
      <c r="A12" t="s">
        <v>18</v>
      </c>
      <c r="B12" t="str">
        <f>VLOOKUP(A12,'EIA PADD regions'!$B$1:$C$51,2,FALSE)</f>
        <v>Lower Atlantic</v>
      </c>
      <c r="C12">
        <v>12</v>
      </c>
      <c r="D12" s="5">
        <v>0.13730000000000001</v>
      </c>
      <c r="E12">
        <v>12</v>
      </c>
      <c r="F12" s="5">
        <v>2.3421644187540136</v>
      </c>
      <c r="G12">
        <v>0</v>
      </c>
      <c r="H12">
        <f>IF(ISNUMBER(VLOOKUP(A12,propane!$A$1:$B$38,2,FALSE)), VLOOKUP(A12,propane!$A$1:$B$38,2,FALSE), VLOOKUP(B12,propane!$A$39:$B$47,2,FALSE))</f>
        <v>2.9852307692307694</v>
      </c>
      <c r="I12">
        <v>0</v>
      </c>
      <c r="J12">
        <f>IF(ISNUMBER(VLOOKUP(A12,'fuel oil'!$A$1:$B$23,2,FALSE)), VLOOKUP(A12,'fuel oil'!$A$1:$B$23,2,FALSE), VLOOKUP(B12,'fuel oil'!$A$24:$B$32,2,FALSE))</f>
        <v>4.188769230769231</v>
      </c>
    </row>
    <row r="13" spans="1:10" x14ac:dyDescent="0.2">
      <c r="A13" t="s">
        <v>58</v>
      </c>
      <c r="B13" t="str">
        <f>VLOOKUP(A13,'EIA PADD regions'!$B$1:$C$51,2,FALSE)</f>
        <v>West Coast</v>
      </c>
      <c r="C13">
        <v>12</v>
      </c>
      <c r="D13" s="5">
        <v>0.42359999999999998</v>
      </c>
      <c r="E13">
        <v>12</v>
      </c>
      <c r="F13" s="5">
        <v>5.116570327552985</v>
      </c>
      <c r="G13">
        <v>0</v>
      </c>
      <c r="H13">
        <f>IF(ISNUMBER(VLOOKUP(A13,propane!$A$1:$B$38,2,FALSE)), VLOOKUP(A13,propane!$A$1:$B$38,2,FALSE), VLOOKUP(B13,propane!$A$39:$B$47,2,FALSE))</f>
        <v>2.5576538461538467</v>
      </c>
      <c r="I13">
        <v>0</v>
      </c>
      <c r="J13">
        <f>IF(ISNUMBER(VLOOKUP(A13,'fuel oil'!$A$1:$B$23,2,FALSE)), VLOOKUP(A13,'fuel oil'!$A$1:$B$23,2,FALSE), VLOOKUP(B13,'fuel oil'!$A$24:$B$32,2,FALSE))</f>
        <v>4.2888076923076923</v>
      </c>
    </row>
    <row r="14" spans="1:10" x14ac:dyDescent="0.2">
      <c r="A14" t="s">
        <v>19</v>
      </c>
      <c r="B14" t="str">
        <f>VLOOKUP(A14,'EIA PADD regions'!$B$1:$C$51,2,FALSE)</f>
        <v>Midwest</v>
      </c>
      <c r="C14">
        <v>12</v>
      </c>
      <c r="D14" s="5">
        <v>0.1321</v>
      </c>
      <c r="E14">
        <v>12</v>
      </c>
      <c r="F14" s="5">
        <v>1.0756262042389209</v>
      </c>
      <c r="G14">
        <v>0</v>
      </c>
      <c r="H14">
        <f>IF(ISNUMBER(VLOOKUP(A14,propane!$A$1:$B$38,2,FALSE)), VLOOKUP(A14,propane!$A$1:$B$38,2,FALSE), VLOOKUP(B14,propane!$A$39:$B$47,2,FALSE))</f>
        <v>1.7522307692307693</v>
      </c>
      <c r="I14">
        <v>0</v>
      </c>
      <c r="J14">
        <f>IF(ISNUMBER(VLOOKUP(A14,'fuel oil'!$A$1:$B$23,2,FALSE)), VLOOKUP(A14,'fuel oil'!$A$1:$B$23,2,FALSE), VLOOKUP(B14,'fuel oil'!$A$24:$B$32,2,FALSE))</f>
        <v>3.8793846153846157</v>
      </c>
    </row>
    <row r="15" spans="1:10" x14ac:dyDescent="0.2">
      <c r="A15" t="s">
        <v>20</v>
      </c>
      <c r="B15" t="str">
        <f>VLOOKUP(A15,'EIA PADD regions'!$B$1:$C$51,2,FALSE)</f>
        <v>Rocky Mountain</v>
      </c>
      <c r="C15">
        <v>12</v>
      </c>
      <c r="D15" s="5">
        <v>0.11119999999999999</v>
      </c>
      <c r="E15">
        <v>12</v>
      </c>
      <c r="F15" s="5">
        <v>1.426300578034682</v>
      </c>
      <c r="G15">
        <v>0</v>
      </c>
      <c r="H15">
        <f>IF(ISNUMBER(VLOOKUP(A15,propane!$A$1:$B$38,2,FALSE)), VLOOKUP(A15,propane!$A$1:$B$38,2,FALSE), VLOOKUP(B15,propane!$A$39:$B$47,2,FALSE))</f>
        <v>2.5408461538461542</v>
      </c>
      <c r="I15">
        <v>0</v>
      </c>
      <c r="J15">
        <f>IF(ISNUMBER(VLOOKUP(A15,'fuel oil'!$A$1:$B$23,2,FALSE)), VLOOKUP(A15,'fuel oil'!$A$1:$B$23,2,FALSE), VLOOKUP(B15,'fuel oil'!$A$24:$B$32,2,FALSE))</f>
        <v>4.2888076923076923</v>
      </c>
    </row>
    <row r="16" spans="1:10" x14ac:dyDescent="0.2">
      <c r="A16" t="s">
        <v>21</v>
      </c>
      <c r="B16" t="str">
        <f>VLOOKUP(A16,'EIA PADD regions'!$B$1:$C$51,2,FALSE)</f>
        <v>Midwest</v>
      </c>
      <c r="C16">
        <v>12</v>
      </c>
      <c r="D16" s="5">
        <v>0.15820000000000001</v>
      </c>
      <c r="E16">
        <v>12</v>
      </c>
      <c r="F16" s="5">
        <v>1.3593448940269752</v>
      </c>
      <c r="G16">
        <v>0</v>
      </c>
      <c r="H16">
        <f>IF(ISNUMBER(VLOOKUP(A16,propane!$A$1:$B$38,2,FALSE)), VLOOKUP(A16,propane!$A$1:$B$38,2,FALSE), VLOOKUP(B16,propane!$A$39:$B$47,2,FALSE))</f>
        <v>1.9603076923076925</v>
      </c>
      <c r="I16">
        <v>0</v>
      </c>
      <c r="J16">
        <f>IF(ISNUMBER(VLOOKUP(A16,'fuel oil'!$A$1:$B$23,2,FALSE)), VLOOKUP(A16,'fuel oil'!$A$1:$B$23,2,FALSE), VLOOKUP(B16,'fuel oil'!$A$24:$B$32,2,FALSE))</f>
        <v>3.8793846153846157</v>
      </c>
    </row>
    <row r="17" spans="1:10" x14ac:dyDescent="0.2">
      <c r="A17" t="s">
        <v>22</v>
      </c>
      <c r="B17" t="str">
        <f>VLOOKUP(A17,'EIA PADD regions'!$B$1:$C$51,2,FALSE)</f>
        <v>Midwest</v>
      </c>
      <c r="C17">
        <v>12</v>
      </c>
      <c r="D17" s="5">
        <v>0.14940000000000001</v>
      </c>
      <c r="E17">
        <v>12</v>
      </c>
      <c r="F17" s="5">
        <v>1.3002569043031467</v>
      </c>
      <c r="G17">
        <v>0</v>
      </c>
      <c r="H17">
        <f>IF(ISNUMBER(VLOOKUP(A17,propane!$A$1:$B$38,2,FALSE)), VLOOKUP(A17,propane!$A$1:$B$38,2,FALSE), VLOOKUP(B17,propane!$A$39:$B$47,2,FALSE))</f>
        <v>2.4406538461538463</v>
      </c>
      <c r="I17">
        <v>0</v>
      </c>
      <c r="J17">
        <f>IF(ISNUMBER(VLOOKUP(A17,'fuel oil'!$A$1:$B$23,2,FALSE)), VLOOKUP(A17,'fuel oil'!$A$1:$B$23,2,FALSE), VLOOKUP(B17,'fuel oil'!$A$24:$B$32,2,FALSE))</f>
        <v>3.9056923076923082</v>
      </c>
    </row>
    <row r="18" spans="1:10" x14ac:dyDescent="0.2">
      <c r="A18" t="s">
        <v>23</v>
      </c>
      <c r="B18" t="str">
        <f>VLOOKUP(A18,'EIA PADD regions'!$B$1:$C$51,2,FALSE)</f>
        <v>Midwest</v>
      </c>
      <c r="C18">
        <v>12</v>
      </c>
      <c r="D18" s="5">
        <v>0.13619999999999999</v>
      </c>
      <c r="E18">
        <v>12</v>
      </c>
      <c r="F18" s="5">
        <v>1.7988439306358384</v>
      </c>
      <c r="G18">
        <v>0</v>
      </c>
      <c r="H18">
        <f>IF(ISNUMBER(VLOOKUP(A18,propane!$A$1:$B$38,2,FALSE)), VLOOKUP(A18,propane!$A$1:$B$38,2,FALSE), VLOOKUP(B18,propane!$A$39:$B$47,2,FALSE))</f>
        <v>1.9106538461538465</v>
      </c>
      <c r="I18">
        <v>0</v>
      </c>
      <c r="J18">
        <f>IF(ISNUMBER(VLOOKUP(A18,'fuel oil'!$A$1:$B$23,2,FALSE)), VLOOKUP(A18,'fuel oil'!$A$1:$B$23,2,FALSE), VLOOKUP(B18,'fuel oil'!$A$24:$B$32,2,FALSE))</f>
        <v>3.8793846153846157</v>
      </c>
    </row>
    <row r="19" spans="1:10" x14ac:dyDescent="0.2">
      <c r="A19" t="s">
        <v>24</v>
      </c>
      <c r="B19" t="str">
        <f>VLOOKUP(A19,'EIA PADD regions'!$B$1:$C$51,2,FALSE)</f>
        <v>Midwest</v>
      </c>
      <c r="C19">
        <v>12</v>
      </c>
      <c r="D19" s="5">
        <v>0.1249</v>
      </c>
      <c r="E19">
        <v>12</v>
      </c>
      <c r="F19" s="5">
        <v>1.8877649325626205</v>
      </c>
      <c r="G19">
        <v>0</v>
      </c>
      <c r="H19">
        <f>IF(ISNUMBER(VLOOKUP(A19,propane!$A$1:$B$38,2,FALSE)), VLOOKUP(A19,propane!$A$1:$B$38,2,FALSE), VLOOKUP(B19,propane!$A$39:$B$47,2,FALSE))</f>
        <v>2.5316153846153853</v>
      </c>
      <c r="I19">
        <v>0</v>
      </c>
      <c r="J19">
        <f>IF(ISNUMBER(VLOOKUP(A19,'fuel oil'!$A$1:$B$23,2,FALSE)), VLOOKUP(A19,'fuel oil'!$A$1:$B$23,2,FALSE), VLOOKUP(B19,'fuel oil'!$A$24:$B$32,2,FALSE))</f>
        <v>3.8764615384615393</v>
      </c>
    </row>
    <row r="20" spans="1:10" x14ac:dyDescent="0.2">
      <c r="A20" t="s">
        <v>25</v>
      </c>
      <c r="B20" t="str">
        <f>VLOOKUP(A20,'EIA PADD regions'!$B$1:$C$51,2,FALSE)</f>
        <v>Gulf Coast</v>
      </c>
      <c r="C20">
        <v>12</v>
      </c>
      <c r="D20" s="5">
        <v>0.1153</v>
      </c>
      <c r="E20">
        <v>12</v>
      </c>
      <c r="F20" s="5">
        <v>1.7369139370584454</v>
      </c>
      <c r="G20">
        <v>0</v>
      </c>
      <c r="H20">
        <f>IF(ISNUMBER(VLOOKUP(A20,propane!$A$1:$B$38,2,FALSE)), VLOOKUP(A20,propane!$A$1:$B$38,2,FALSE), VLOOKUP(B20,propane!$A$39:$B$47,2,FALSE))</f>
        <v>2.8303076923076915</v>
      </c>
      <c r="I20">
        <v>0</v>
      </c>
      <c r="J20">
        <f>IF(ISNUMBER(VLOOKUP(A20,'fuel oil'!$A$1:$B$23,2,FALSE)), VLOOKUP(A20,'fuel oil'!$A$1:$B$23,2,FALSE), VLOOKUP(B20,'fuel oil'!$A$24:$B$32,2,FALSE))</f>
        <v>4.2888076923076923</v>
      </c>
    </row>
    <row r="21" spans="1:10" x14ac:dyDescent="0.2">
      <c r="A21" t="s">
        <v>26</v>
      </c>
      <c r="B21" t="str">
        <f>VLOOKUP(A21,'EIA PADD regions'!$B$1:$C$51,2,FALSE)</f>
        <v>New England</v>
      </c>
      <c r="C21">
        <v>12</v>
      </c>
      <c r="D21" s="5">
        <v>0.29399999999999998</v>
      </c>
      <c r="E21">
        <v>12</v>
      </c>
      <c r="F21" s="5">
        <v>1.841522157996146</v>
      </c>
      <c r="G21">
        <v>0</v>
      </c>
      <c r="H21">
        <f>IF(ISNUMBER(VLOOKUP(A21,propane!$A$1:$B$38,2,FALSE)), VLOOKUP(A21,propane!$A$1:$B$38,2,FALSE), VLOOKUP(B21,propane!$A$39:$B$47,2,FALSE))</f>
        <v>3.4721923076923082</v>
      </c>
      <c r="I21">
        <v>0</v>
      </c>
      <c r="J21">
        <f>IF(ISNUMBER(VLOOKUP(A21,'fuel oil'!$A$1:$B$23,2,FALSE)), VLOOKUP(A21,'fuel oil'!$A$1:$B$23,2,FALSE), VLOOKUP(B21,'fuel oil'!$A$24:$B$32,2,FALSE))</f>
        <v>4.2960769230769227</v>
      </c>
    </row>
    <row r="22" spans="1:10" x14ac:dyDescent="0.2">
      <c r="A22" t="s">
        <v>27</v>
      </c>
      <c r="B22" t="str">
        <f>VLOOKUP(A22,'EIA PADD regions'!$B$1:$C$51,2,FALSE)</f>
        <v>Central Atlantic</v>
      </c>
      <c r="C22">
        <v>12</v>
      </c>
      <c r="D22" s="5">
        <v>0.16589999999999999</v>
      </c>
      <c r="E22">
        <v>12</v>
      </c>
      <c r="F22" s="5">
        <v>1.8224951830443159</v>
      </c>
      <c r="G22">
        <v>0</v>
      </c>
      <c r="H22">
        <f>IF(ISNUMBER(VLOOKUP(A22,propane!$A$1:$B$38,2,FALSE)), VLOOKUP(A22,propane!$A$1:$B$38,2,FALSE), VLOOKUP(B22,propane!$A$39:$B$47,2,FALSE))</f>
        <v>3.3941538461538463</v>
      </c>
      <c r="I22">
        <v>0</v>
      </c>
      <c r="J22">
        <f>IF(ISNUMBER(VLOOKUP(A22,'fuel oil'!$A$1:$B$23,2,FALSE)), VLOOKUP(A22,'fuel oil'!$A$1:$B$23,2,FALSE), VLOOKUP(B22,'fuel oil'!$A$24:$B$32,2,FALSE))</f>
        <v>4.4606538461538463</v>
      </c>
    </row>
    <row r="23" spans="1:10" x14ac:dyDescent="0.2">
      <c r="A23" t="s">
        <v>28</v>
      </c>
      <c r="B23" t="str">
        <f>VLOOKUP(A23,'EIA PADD regions'!$B$1:$C$51,2,FALSE)</f>
        <v>New England</v>
      </c>
      <c r="C23">
        <v>12</v>
      </c>
      <c r="D23" s="5">
        <v>0.27460000000000001</v>
      </c>
      <c r="E23">
        <v>12</v>
      </c>
      <c r="F23" s="5">
        <v>1.9373795761078996</v>
      </c>
      <c r="G23">
        <v>0</v>
      </c>
      <c r="H23">
        <f>IF(ISNUMBER(VLOOKUP(A23,propane!$A$1:$B$38,2,FALSE)), VLOOKUP(A23,propane!$A$1:$B$38,2,FALSE), VLOOKUP(B23,propane!$A$39:$B$47,2,FALSE))</f>
        <v>3.1606153846153848</v>
      </c>
      <c r="I23">
        <v>0</v>
      </c>
      <c r="J23">
        <f>IF(ISNUMBER(VLOOKUP(A23,'fuel oil'!$A$1:$B$23,2,FALSE)), VLOOKUP(A23,'fuel oil'!$A$1:$B$23,2,FALSE), VLOOKUP(B23,'fuel oil'!$A$24:$B$32,2,FALSE))</f>
        <v>4.0510384615384618</v>
      </c>
    </row>
    <row r="24" spans="1:10" x14ac:dyDescent="0.2">
      <c r="A24" t="s">
        <v>29</v>
      </c>
      <c r="B24" t="str">
        <f>VLOOKUP(A24,'EIA PADD regions'!$B$1:$C$51,2,FALSE)</f>
        <v>Midwest</v>
      </c>
      <c r="C24">
        <v>12</v>
      </c>
      <c r="D24" s="5">
        <v>0.187</v>
      </c>
      <c r="E24">
        <v>12</v>
      </c>
      <c r="F24" s="5">
        <v>1.2336223506743738</v>
      </c>
      <c r="G24">
        <v>0</v>
      </c>
      <c r="H24">
        <f>IF(ISNUMBER(VLOOKUP(A24,propane!$A$1:$B$38,2,FALSE)), VLOOKUP(A24,propane!$A$1:$B$38,2,FALSE), VLOOKUP(B24,propane!$A$39:$B$47,2,FALSE))</f>
        <v>2.3026923076923076</v>
      </c>
      <c r="I24">
        <v>0</v>
      </c>
      <c r="J24">
        <f>IF(ISNUMBER(VLOOKUP(A24,'fuel oil'!$A$1:$B$23,2,FALSE)), VLOOKUP(A24,'fuel oil'!$A$1:$B$23,2,FALSE), VLOOKUP(B24,'fuel oil'!$A$24:$B$32,2,FALSE))</f>
        <v>3.7188076923076929</v>
      </c>
    </row>
    <row r="25" spans="1:10" x14ac:dyDescent="0.2">
      <c r="A25" t="s">
        <v>30</v>
      </c>
      <c r="B25" t="str">
        <f>VLOOKUP(A25,'EIA PADD regions'!$B$1:$C$51,2,FALSE)</f>
        <v>Midwest</v>
      </c>
      <c r="C25">
        <v>12</v>
      </c>
      <c r="D25" s="5">
        <v>0.1457</v>
      </c>
      <c r="E25">
        <v>12</v>
      </c>
      <c r="F25" s="5">
        <v>1.3374496409178487</v>
      </c>
      <c r="G25">
        <v>0</v>
      </c>
      <c r="H25">
        <f>IF(ISNUMBER(VLOOKUP(A25,propane!$A$1:$B$38,2,FALSE)), VLOOKUP(A25,propane!$A$1:$B$38,2,FALSE), VLOOKUP(B25,propane!$A$39:$B$47,2,FALSE))</f>
        <v>2.0079230769230767</v>
      </c>
      <c r="I25">
        <v>0</v>
      </c>
      <c r="J25">
        <f>IF(ISNUMBER(VLOOKUP(A25,'fuel oil'!$A$1:$B$23,2,FALSE)), VLOOKUP(A25,'fuel oil'!$A$1:$B$23,2,FALSE), VLOOKUP(B25,'fuel oil'!$A$24:$B$32,2,FALSE))</f>
        <v>4.0943461538461543</v>
      </c>
    </row>
    <row r="26" spans="1:10" x14ac:dyDescent="0.2">
      <c r="A26" t="s">
        <v>31</v>
      </c>
      <c r="B26" t="str">
        <f>VLOOKUP(A26,'EIA PADD regions'!$B$1:$C$51,2,FALSE)</f>
        <v>Midwest</v>
      </c>
      <c r="C26">
        <v>12</v>
      </c>
      <c r="D26" s="5">
        <v>0.12770000000000001</v>
      </c>
      <c r="E26">
        <v>12</v>
      </c>
      <c r="F26" s="5">
        <v>1.8378875459800315</v>
      </c>
      <c r="G26">
        <v>0</v>
      </c>
      <c r="H26">
        <f>IF(ISNUMBER(VLOOKUP(A26,propane!$A$1:$B$38,2,FALSE)), VLOOKUP(A26,propane!$A$1:$B$38,2,FALSE), VLOOKUP(B26,propane!$A$39:$B$47,2,FALSE))</f>
        <v>2.1478846153846147</v>
      </c>
      <c r="I26">
        <v>0</v>
      </c>
      <c r="J26">
        <f>IF(ISNUMBER(VLOOKUP(A26,'fuel oil'!$A$1:$B$23,2,FALSE)), VLOOKUP(A26,'fuel oil'!$A$1:$B$23,2,FALSE), VLOOKUP(B26,'fuel oil'!$A$24:$B$32,2,FALSE))</f>
        <v>3.8793846153846157</v>
      </c>
    </row>
    <row r="27" spans="1:10" x14ac:dyDescent="0.2">
      <c r="A27" t="s">
        <v>32</v>
      </c>
      <c r="B27" t="str">
        <f>VLOOKUP(A27,'EIA PADD regions'!$B$1:$C$51,2,FALSE)</f>
        <v>Gulf Coast</v>
      </c>
      <c r="C27">
        <v>12</v>
      </c>
      <c r="D27" s="5">
        <v>0.13419999999999999</v>
      </c>
      <c r="E27">
        <v>12</v>
      </c>
      <c r="F27" s="5">
        <v>2.0920841361592806</v>
      </c>
      <c r="G27">
        <v>0</v>
      </c>
      <c r="H27">
        <f>IF(ISNUMBER(VLOOKUP(A27,propane!$A$1:$B$38,2,FALSE)), VLOOKUP(A27,propane!$A$1:$B$38,2,FALSE), VLOOKUP(B27,propane!$A$39:$B$47,2,FALSE))</f>
        <v>2.9458846153846157</v>
      </c>
      <c r="I27">
        <v>0</v>
      </c>
      <c r="J27">
        <f>IF(ISNUMBER(VLOOKUP(A27,'fuel oil'!$A$1:$B$23,2,FALSE)), VLOOKUP(A27,'fuel oil'!$A$1:$B$23,2,FALSE), VLOOKUP(B27,'fuel oil'!$A$24:$B$32,2,FALSE))</f>
        <v>4.2888076923076923</v>
      </c>
    </row>
    <row r="28" spans="1:10" x14ac:dyDescent="0.2">
      <c r="A28" t="s">
        <v>33</v>
      </c>
      <c r="B28" t="str">
        <f>VLOOKUP(A28,'EIA PADD regions'!$B$1:$C$51,2,FALSE)</f>
        <v>Rocky Mountain</v>
      </c>
      <c r="C28">
        <v>12</v>
      </c>
      <c r="D28" s="5">
        <v>0.12429999999999999</v>
      </c>
      <c r="E28">
        <v>12</v>
      </c>
      <c r="F28" s="5">
        <v>1.0433526011560692</v>
      </c>
      <c r="G28">
        <v>0</v>
      </c>
      <c r="H28">
        <f>IF(ISNUMBER(VLOOKUP(A28,propane!$A$1:$B$38,2,FALSE)), VLOOKUP(A28,propane!$A$1:$B$38,2,FALSE), VLOOKUP(B28,propane!$A$39:$B$47,2,FALSE))</f>
        <v>2.2139230769230771</v>
      </c>
      <c r="I28">
        <v>0</v>
      </c>
      <c r="J28">
        <f>IF(ISNUMBER(VLOOKUP(A28,'fuel oil'!$A$1:$B$23,2,FALSE)), VLOOKUP(A28,'fuel oil'!$A$1:$B$23,2,FALSE), VLOOKUP(B28,'fuel oil'!$A$24:$B$32,2,FALSE))</f>
        <v>4.2888076923076923</v>
      </c>
    </row>
    <row r="29" spans="1:10" x14ac:dyDescent="0.2">
      <c r="A29" t="s">
        <v>34</v>
      </c>
      <c r="B29" t="str">
        <f>VLOOKUP(A29,'EIA PADD regions'!$B$1:$C$51,2,FALSE)</f>
        <v>Lower Atlantic</v>
      </c>
      <c r="C29">
        <v>12</v>
      </c>
      <c r="D29" s="5">
        <v>0.13239999999999999</v>
      </c>
      <c r="E29">
        <v>12</v>
      </c>
      <c r="F29" s="5">
        <v>1.5067437379576105</v>
      </c>
      <c r="G29">
        <v>0</v>
      </c>
      <c r="H29">
        <f>IF(ISNUMBER(VLOOKUP(A29,propane!$A$1:$B$38,2,FALSE)), VLOOKUP(A29,propane!$A$1:$B$38,2,FALSE), VLOOKUP(B29,propane!$A$39:$B$47,2,FALSE))</f>
        <v>3.2790769230769219</v>
      </c>
      <c r="I29">
        <v>0</v>
      </c>
      <c r="J29">
        <f>IF(ISNUMBER(VLOOKUP(A29,'fuel oil'!$A$1:$B$23,2,FALSE)), VLOOKUP(A29,'fuel oil'!$A$1:$B$23,2,FALSE), VLOOKUP(B29,'fuel oil'!$A$24:$B$32,2,FALSE))</f>
        <v>4.0765769230769227</v>
      </c>
    </row>
    <row r="30" spans="1:10" x14ac:dyDescent="0.2">
      <c r="A30" t="s">
        <v>35</v>
      </c>
      <c r="B30" t="str">
        <f>VLOOKUP(A30,'EIA PADD regions'!$B$1:$C$51,2,FALSE)</f>
        <v>Midwest</v>
      </c>
      <c r="C30">
        <v>12</v>
      </c>
      <c r="D30" s="5">
        <v>0.10970000000000001</v>
      </c>
      <c r="E30">
        <v>12</v>
      </c>
      <c r="F30" s="5">
        <v>1.9190751445086704</v>
      </c>
      <c r="G30">
        <v>0</v>
      </c>
      <c r="H30">
        <f>IF(ISNUMBER(VLOOKUP(A30,propane!$A$1:$B$38,2,FALSE)), VLOOKUP(A30,propane!$A$1:$B$38,2,FALSE), VLOOKUP(B30,propane!$A$39:$B$47,2,FALSE))</f>
        <v>1.7786153846153843</v>
      </c>
      <c r="I30">
        <v>0</v>
      </c>
      <c r="J30">
        <f>IF(ISNUMBER(VLOOKUP(A30,'fuel oil'!$A$1:$B$23,2,FALSE)), VLOOKUP(A30,'fuel oil'!$A$1:$B$23,2,FALSE), VLOOKUP(B30,'fuel oil'!$A$24:$B$32,2,FALSE))</f>
        <v>3.8793846153846157</v>
      </c>
    </row>
    <row r="31" spans="1:10" x14ac:dyDescent="0.2">
      <c r="A31" t="s">
        <v>36</v>
      </c>
      <c r="B31" t="str">
        <f>VLOOKUP(A31,'EIA PADD regions'!$B$1:$C$51,2,FALSE)</f>
        <v>Midwest</v>
      </c>
      <c r="C31">
        <v>12</v>
      </c>
      <c r="D31" s="5">
        <v>0.11289999999999999</v>
      </c>
      <c r="E31">
        <v>12</v>
      </c>
      <c r="F31" s="5">
        <v>2.2701874233666142</v>
      </c>
      <c r="G31">
        <v>0</v>
      </c>
      <c r="H31">
        <f>IF(ISNUMBER(VLOOKUP(A31,propane!$A$1:$B$38,2,FALSE)), VLOOKUP(A31,propane!$A$1:$B$38,2,FALSE), VLOOKUP(B31,propane!$A$39:$B$47,2,FALSE))</f>
        <v>1.7204615384615383</v>
      </c>
      <c r="I31">
        <v>0</v>
      </c>
      <c r="J31">
        <f>IF(ISNUMBER(VLOOKUP(A31,'fuel oil'!$A$1:$B$23,2,FALSE)), VLOOKUP(A31,'fuel oil'!$A$1:$B$23,2,FALSE), VLOOKUP(B31,'fuel oil'!$A$24:$B$32,2,FALSE))</f>
        <v>3.4778076923076928</v>
      </c>
    </row>
    <row r="32" spans="1:10" x14ac:dyDescent="0.2">
      <c r="A32" t="s">
        <v>37</v>
      </c>
      <c r="B32" t="str">
        <f>VLOOKUP(A32,'EIA PADD regions'!$B$1:$C$51,2,FALSE)</f>
        <v>New England</v>
      </c>
      <c r="C32">
        <v>12</v>
      </c>
      <c r="D32" s="5">
        <v>0.28309999999999996</v>
      </c>
      <c r="E32">
        <v>12</v>
      </c>
      <c r="F32" s="5">
        <v>1.3881663455362878</v>
      </c>
      <c r="G32">
        <v>0</v>
      </c>
      <c r="H32">
        <f>IF(ISNUMBER(VLOOKUP(A32,propane!$A$1:$B$38,2,FALSE)), VLOOKUP(A32,propane!$A$1:$B$38,2,FALSE), VLOOKUP(B32,propane!$A$39:$B$47,2,FALSE))</f>
        <v>3.5459230769230774</v>
      </c>
      <c r="I32">
        <v>0</v>
      </c>
      <c r="J32">
        <f>IF(ISNUMBER(VLOOKUP(A32,'fuel oil'!$A$1:$B$23,2,FALSE)), VLOOKUP(A32,'fuel oil'!$A$1:$B$23,2,FALSE), VLOOKUP(B32,'fuel oil'!$A$24:$B$32,2,FALSE))</f>
        <v>4.3432307692307699</v>
      </c>
    </row>
    <row r="33" spans="1:10" x14ac:dyDescent="0.2">
      <c r="A33" t="s">
        <v>38</v>
      </c>
      <c r="B33" t="str">
        <f>VLOOKUP(A33,'EIA PADD regions'!$B$1:$C$51,2,FALSE)</f>
        <v>Central Atlantic</v>
      </c>
      <c r="C33">
        <v>12</v>
      </c>
      <c r="D33" s="5">
        <v>0.17730000000000001</v>
      </c>
      <c r="E33">
        <v>12</v>
      </c>
      <c r="F33" s="5">
        <v>1.1734906872190107</v>
      </c>
      <c r="G33">
        <v>0</v>
      </c>
      <c r="H33">
        <f>IF(ISNUMBER(VLOOKUP(A33,propane!$A$1:$B$38,2,FALSE)), VLOOKUP(A33,propane!$A$1:$B$38,2,FALSE), VLOOKUP(B33,propane!$A$39:$B$47,2,FALSE))</f>
        <v>3.2651153846153846</v>
      </c>
      <c r="I33">
        <v>0</v>
      </c>
      <c r="J33">
        <f>IF(ISNUMBER(VLOOKUP(A33,'fuel oil'!$A$1:$B$23,2,FALSE)), VLOOKUP(A33,'fuel oil'!$A$1:$B$23,2,FALSE), VLOOKUP(B33,'fuel oil'!$A$24:$B$32,2,FALSE))</f>
        <v>4.5443461538461545</v>
      </c>
    </row>
    <row r="34" spans="1:10" x14ac:dyDescent="0.2">
      <c r="A34" t="s">
        <v>39</v>
      </c>
      <c r="B34" t="str">
        <f>VLOOKUP(A34,'EIA PADD regions'!$B$1:$C$51,2,FALSE)</f>
        <v>Gulf Coast</v>
      </c>
      <c r="C34">
        <v>12</v>
      </c>
      <c r="D34" s="5">
        <v>0.1416</v>
      </c>
      <c r="E34">
        <v>12</v>
      </c>
      <c r="F34" s="5">
        <v>1.7530507385998713</v>
      </c>
      <c r="G34">
        <v>0</v>
      </c>
      <c r="H34">
        <f>IF(ISNUMBER(VLOOKUP(A34,propane!$A$1:$B$38,2,FALSE)), VLOOKUP(A34,propane!$A$1:$B$38,2,FALSE), VLOOKUP(B34,propane!$A$39:$B$47,2,FALSE))</f>
        <v>2.8303076923076915</v>
      </c>
      <c r="I34">
        <v>0</v>
      </c>
      <c r="J34">
        <f>IF(ISNUMBER(VLOOKUP(A34,'fuel oil'!$A$1:$B$23,2,FALSE)), VLOOKUP(A34,'fuel oil'!$A$1:$B$23,2,FALSE), VLOOKUP(B34,'fuel oil'!$A$24:$B$32,2,FALSE))</f>
        <v>4.2888076923076923</v>
      </c>
    </row>
    <row r="35" spans="1:10" x14ac:dyDescent="0.2">
      <c r="A35" t="s">
        <v>40</v>
      </c>
      <c r="B35" t="str">
        <f>VLOOKUP(A35,'EIA PADD regions'!$B$1:$C$51,2,FALSE)</f>
        <v>West Coast</v>
      </c>
      <c r="C35">
        <v>12</v>
      </c>
      <c r="D35" s="5">
        <v>0.16670000000000001</v>
      </c>
      <c r="E35">
        <v>12</v>
      </c>
      <c r="F35" s="5">
        <v>1.976236351958895</v>
      </c>
      <c r="G35">
        <v>0</v>
      </c>
      <c r="H35">
        <f>IF(ISNUMBER(VLOOKUP(A35,propane!$A$1:$B$38,2,FALSE)), VLOOKUP(A35,propane!$A$1:$B$38,2,FALSE), VLOOKUP(B35,propane!$A$39:$B$47,2,FALSE))</f>
        <v>2.5576538461538467</v>
      </c>
      <c r="I35">
        <v>0</v>
      </c>
      <c r="J35">
        <f>IF(ISNUMBER(VLOOKUP(A35,'fuel oil'!$A$1:$B$23,2,FALSE)), VLOOKUP(A35,'fuel oil'!$A$1:$B$23,2,FALSE), VLOOKUP(B35,'fuel oil'!$A$24:$B$32,2,FALSE))</f>
        <v>4.2888076923076923</v>
      </c>
    </row>
    <row r="36" spans="1:10" x14ac:dyDescent="0.2">
      <c r="A36" t="s">
        <v>41</v>
      </c>
      <c r="B36" t="str">
        <f>VLOOKUP(A36,'EIA PADD regions'!$B$1:$C$51,2,FALSE)</f>
        <v>Central Atlantic</v>
      </c>
      <c r="C36">
        <v>12</v>
      </c>
      <c r="D36" s="5">
        <v>0.2225</v>
      </c>
      <c r="E36">
        <v>12</v>
      </c>
      <c r="F36" s="5">
        <v>1.341682723185613</v>
      </c>
      <c r="G36">
        <v>0</v>
      </c>
      <c r="H36">
        <f>IF(ISNUMBER(VLOOKUP(A36,propane!$A$1:$B$38,2,FALSE)), VLOOKUP(A36,propane!$A$1:$B$38,2,FALSE), VLOOKUP(B36,propane!$A$39:$B$47,2,FALSE))</f>
        <v>3.3303846153846148</v>
      </c>
      <c r="I36">
        <v>0</v>
      </c>
      <c r="J36">
        <f>IF(ISNUMBER(VLOOKUP(A36,'fuel oil'!$A$1:$B$23,2,FALSE)), VLOOKUP(A36,'fuel oil'!$A$1:$B$23,2,FALSE), VLOOKUP(B36,'fuel oil'!$A$24:$B$32,2,FALSE))</f>
        <v>4.5311923076923071</v>
      </c>
    </row>
    <row r="37" spans="1:10" x14ac:dyDescent="0.2">
      <c r="A37" t="s">
        <v>42</v>
      </c>
      <c r="B37" t="str">
        <f>VLOOKUP(A37,'EIA PADD regions'!$B$1:$C$51,2,FALSE)</f>
        <v>Midwest</v>
      </c>
      <c r="C37">
        <v>12</v>
      </c>
      <c r="D37" s="5">
        <v>0.15460000000000002</v>
      </c>
      <c r="E37">
        <v>12</v>
      </c>
      <c r="F37" s="5">
        <v>1.9788053949903661</v>
      </c>
      <c r="G37">
        <v>0</v>
      </c>
      <c r="H37">
        <f>IF(ISNUMBER(VLOOKUP(A37,propane!$A$1:$B$38,2,FALSE)), VLOOKUP(A37,propane!$A$1:$B$38,2,FALSE), VLOOKUP(B37,propane!$A$39:$B$47,2,FALSE))</f>
        <v>2.5805384615384614</v>
      </c>
      <c r="I37">
        <v>0</v>
      </c>
      <c r="J37">
        <f>IF(ISNUMBER(VLOOKUP(A37,'fuel oil'!$A$1:$B$23,2,FALSE)), VLOOKUP(A37,'fuel oil'!$A$1:$B$23,2,FALSE), VLOOKUP(B37,'fuel oil'!$A$24:$B$32,2,FALSE))</f>
        <v>4.0275769230769241</v>
      </c>
    </row>
    <row r="38" spans="1:10" x14ac:dyDescent="0.2">
      <c r="A38" t="s">
        <v>43</v>
      </c>
      <c r="B38" t="str">
        <f>VLOOKUP(A38,'EIA PADD regions'!$B$1:$C$51,2,FALSE)</f>
        <v>Midwest</v>
      </c>
      <c r="C38">
        <v>12</v>
      </c>
      <c r="D38" s="5">
        <v>0.12279999999999999</v>
      </c>
      <c r="E38">
        <v>12</v>
      </c>
      <c r="F38" s="5">
        <v>1.9824983943481052</v>
      </c>
      <c r="G38">
        <v>0</v>
      </c>
      <c r="H38">
        <f>IF(ISNUMBER(VLOOKUP(A38,propane!$A$1:$B$38,2,FALSE)), VLOOKUP(A38,propane!$A$1:$B$38,2,FALSE), VLOOKUP(B38,propane!$A$39:$B$47,2,FALSE))</f>
        <v>2.388961538461539</v>
      </c>
      <c r="I38">
        <v>0</v>
      </c>
      <c r="J38">
        <f>IF(ISNUMBER(VLOOKUP(A38,'fuel oil'!$A$1:$B$23,2,FALSE)), VLOOKUP(A38,'fuel oil'!$A$1:$B$23,2,FALSE), VLOOKUP(B38,'fuel oil'!$A$24:$B$32,2,FALSE))</f>
        <v>3.8793846153846157</v>
      </c>
    </row>
    <row r="39" spans="1:10" x14ac:dyDescent="0.2">
      <c r="A39" t="s">
        <v>44</v>
      </c>
      <c r="B39" t="str">
        <f>VLOOKUP(A39,'EIA PADD regions'!$B$1:$C$51,2,FALSE)</f>
        <v>West Coast</v>
      </c>
      <c r="C39">
        <v>12</v>
      </c>
      <c r="D39" s="5">
        <v>0.1268</v>
      </c>
      <c r="E39">
        <v>12</v>
      </c>
      <c r="F39" s="5">
        <v>1.7221419396274888</v>
      </c>
      <c r="G39">
        <v>0</v>
      </c>
      <c r="H39">
        <f>IF(ISNUMBER(VLOOKUP(A39,propane!$A$1:$B$38,2,FALSE)), VLOOKUP(A39,propane!$A$1:$B$38,2,FALSE), VLOOKUP(B39,propane!$A$39:$B$47,2,FALSE))</f>
        <v>2.5576538461538467</v>
      </c>
      <c r="I39">
        <v>0</v>
      </c>
      <c r="J39">
        <f>IF(ISNUMBER(VLOOKUP(A39,'fuel oil'!$A$1:$B$23,2,FALSE)), VLOOKUP(A39,'fuel oil'!$A$1:$B$23,2,FALSE), VLOOKUP(B39,'fuel oil'!$A$24:$B$32,2,FALSE))</f>
        <v>4.2888076923076923</v>
      </c>
    </row>
    <row r="40" spans="1:10" x14ac:dyDescent="0.2">
      <c r="A40" t="s">
        <v>45</v>
      </c>
      <c r="B40" t="str">
        <f>VLOOKUP(A40,'EIA PADD regions'!$B$1:$C$51,2,FALSE)</f>
        <v>Central Atlantic</v>
      </c>
      <c r="C40">
        <v>12</v>
      </c>
      <c r="D40" s="5">
        <v>0.18100000000000002</v>
      </c>
      <c r="E40">
        <v>12</v>
      </c>
      <c r="F40" s="5">
        <v>1.6871387283236992</v>
      </c>
      <c r="G40">
        <v>0</v>
      </c>
      <c r="H40">
        <f>IF(ISNUMBER(VLOOKUP(A40,propane!$A$1:$B$38,2,FALSE)), VLOOKUP(A40,propane!$A$1:$B$38,2,FALSE), VLOOKUP(B40,propane!$A$39:$B$47,2,FALSE))</f>
        <v>2.857192307692308</v>
      </c>
      <c r="I40">
        <v>0</v>
      </c>
      <c r="J40">
        <f>IF(ISNUMBER(VLOOKUP(A40,'fuel oil'!$A$1:$B$23,2,FALSE)), VLOOKUP(A40,'fuel oil'!$A$1:$B$23,2,FALSE), VLOOKUP(B40,'fuel oil'!$A$24:$B$32,2,FALSE))</f>
        <v>4.0744230769230763</v>
      </c>
    </row>
    <row r="41" spans="1:10" x14ac:dyDescent="0.2">
      <c r="A41" t="s">
        <v>46</v>
      </c>
      <c r="B41" t="str">
        <f>VLOOKUP(A41,'EIA PADD regions'!$B$1:$C$51,2,FALSE)</f>
        <v>New England</v>
      </c>
      <c r="C41">
        <v>12</v>
      </c>
      <c r="D41" s="5">
        <v>0.27979999999999999</v>
      </c>
      <c r="E41">
        <v>12</v>
      </c>
      <c r="F41" s="5">
        <v>2.1586384071933207</v>
      </c>
      <c r="G41">
        <v>0</v>
      </c>
      <c r="H41">
        <f>IF(ISNUMBER(VLOOKUP(A41,propane!$A$1:$B$38,2,FALSE)), VLOOKUP(A41,propane!$A$1:$B$38,2,FALSE), VLOOKUP(B41,propane!$A$39:$B$47,2,FALSE))</f>
        <v>3.534961538461538</v>
      </c>
      <c r="I41">
        <v>0</v>
      </c>
      <c r="J41">
        <f>IF(ISNUMBER(VLOOKUP(A41,'fuel oil'!$A$1:$B$23,2,FALSE)), VLOOKUP(A41,'fuel oil'!$A$1:$B$23,2,FALSE), VLOOKUP(B41,'fuel oil'!$A$24:$B$32,2,FALSE))</f>
        <v>4.2758076923076933</v>
      </c>
    </row>
    <row r="42" spans="1:10" x14ac:dyDescent="0.2">
      <c r="A42" t="s">
        <v>47</v>
      </c>
      <c r="B42" t="str">
        <f>VLOOKUP(A42,'EIA PADD regions'!$B$1:$C$51,2,FALSE)</f>
        <v>Lower Atlantic</v>
      </c>
      <c r="C42">
        <v>12</v>
      </c>
      <c r="D42" s="5">
        <v>0.14099999999999999</v>
      </c>
      <c r="E42">
        <v>12</v>
      </c>
      <c r="F42" s="5">
        <v>1.9213230571612074</v>
      </c>
      <c r="G42">
        <v>0</v>
      </c>
      <c r="H42">
        <f>IF(ISNUMBER(VLOOKUP(A42,propane!$A$1:$B$38,2,FALSE)), VLOOKUP(A42,propane!$A$1:$B$38,2,FALSE), VLOOKUP(B42,propane!$A$39:$B$47,2,FALSE))</f>
        <v>3.3339230769230763</v>
      </c>
      <c r="I42">
        <v>0</v>
      </c>
      <c r="J42">
        <f>IF(ISNUMBER(VLOOKUP(A42,'fuel oil'!$A$1:$B$23,2,FALSE)), VLOOKUP(A42,'fuel oil'!$A$1:$B$23,2,FALSE), VLOOKUP(B42,'fuel oil'!$A$24:$B$32,2,FALSE))</f>
        <v>4.188769230769231</v>
      </c>
    </row>
    <row r="43" spans="1:10" x14ac:dyDescent="0.2">
      <c r="A43" t="s">
        <v>48</v>
      </c>
      <c r="B43" t="str">
        <f>VLOOKUP(A43,'EIA PADD regions'!$B$1:$C$51,2,FALSE)</f>
        <v>Midwest</v>
      </c>
      <c r="C43">
        <v>12</v>
      </c>
      <c r="D43" s="5">
        <v>0.1225</v>
      </c>
      <c r="E43">
        <v>12</v>
      </c>
      <c r="F43" s="5">
        <v>1.1334296724470134</v>
      </c>
      <c r="G43">
        <v>0</v>
      </c>
      <c r="H43">
        <f>IF(ISNUMBER(VLOOKUP(A43,propane!$A$1:$B$38,2,FALSE)), VLOOKUP(A43,propane!$A$1:$B$38,2,FALSE), VLOOKUP(B43,propane!$A$39:$B$47,2,FALSE))</f>
        <v>1.929730769230769</v>
      </c>
      <c r="I43">
        <v>0</v>
      </c>
      <c r="J43">
        <f>IF(ISNUMBER(VLOOKUP(A43,'fuel oil'!$A$1:$B$23,2,FALSE)), VLOOKUP(A43,'fuel oil'!$A$1:$B$23,2,FALSE), VLOOKUP(B43,'fuel oil'!$A$24:$B$32,2,FALSE))</f>
        <v>3.8793846153846157</v>
      </c>
    </row>
    <row r="44" spans="1:10" x14ac:dyDescent="0.2">
      <c r="A44" t="s">
        <v>49</v>
      </c>
      <c r="B44" t="str">
        <f>VLOOKUP(A44,'EIA PADD regions'!$B$1:$C$51,2,FALSE)</f>
        <v>Midwest</v>
      </c>
      <c r="C44">
        <v>12</v>
      </c>
      <c r="D44" s="5">
        <v>0.12269999999999999</v>
      </c>
      <c r="E44">
        <v>12</v>
      </c>
      <c r="F44" s="5">
        <v>1.2336223506743738</v>
      </c>
      <c r="G44">
        <v>0</v>
      </c>
      <c r="H44">
        <f>IF(ISNUMBER(VLOOKUP(A44,propane!$A$1:$B$38,2,FALSE)), VLOOKUP(A44,propane!$A$1:$B$38,2,FALSE), VLOOKUP(B44,propane!$A$39:$B$47,2,FALSE))</f>
        <v>3.1658076923076925</v>
      </c>
      <c r="I44">
        <v>0</v>
      </c>
      <c r="J44">
        <f>IF(ISNUMBER(VLOOKUP(A44,'fuel oil'!$A$1:$B$23,2,FALSE)), VLOOKUP(A44,'fuel oil'!$A$1:$B$23,2,FALSE), VLOOKUP(B44,'fuel oil'!$A$24:$B$32,2,FALSE))</f>
        <v>3.8793846153846157</v>
      </c>
    </row>
    <row r="45" spans="1:10" x14ac:dyDescent="0.2">
      <c r="A45" t="s">
        <v>50</v>
      </c>
      <c r="B45" t="str">
        <f>VLOOKUP(A45,'EIA PADD regions'!$B$1:$C$51,2,FALSE)</f>
        <v>Gulf Coast</v>
      </c>
      <c r="C45">
        <v>12</v>
      </c>
      <c r="D45" s="5">
        <v>0.14319999999999999</v>
      </c>
      <c r="E45">
        <v>12</v>
      </c>
      <c r="F45" s="5">
        <v>2.0627809890815669</v>
      </c>
      <c r="G45">
        <v>0</v>
      </c>
      <c r="H45">
        <f>IF(ISNUMBER(VLOOKUP(A45,propane!$A$1:$B$38,2,FALSE)), VLOOKUP(A45,propane!$A$1:$B$38,2,FALSE), VLOOKUP(B45,propane!$A$39:$B$47,2,FALSE))</f>
        <v>2.8835384615384618</v>
      </c>
      <c r="I45">
        <v>0</v>
      </c>
      <c r="J45">
        <f>IF(ISNUMBER(VLOOKUP(A45,'fuel oil'!$A$1:$B$23,2,FALSE)), VLOOKUP(A45,'fuel oil'!$A$1:$B$23,2,FALSE), VLOOKUP(B45,'fuel oil'!$A$24:$B$32,2,FALSE))</f>
        <v>4.2888076923076923</v>
      </c>
    </row>
    <row r="46" spans="1:10" x14ac:dyDescent="0.2">
      <c r="A46" t="s">
        <v>51</v>
      </c>
      <c r="B46" t="str">
        <f>VLOOKUP(A46,'EIA PADD regions'!$B$1:$C$51,2,FALSE)</f>
        <v>Rocky Mountain</v>
      </c>
      <c r="C46">
        <v>12</v>
      </c>
      <c r="D46" s="5">
        <v>0.11199999999999999</v>
      </c>
      <c r="E46">
        <v>12</v>
      </c>
      <c r="F46" s="5">
        <v>1.3932241490044959</v>
      </c>
      <c r="G46">
        <v>0</v>
      </c>
      <c r="H46">
        <f>IF(ISNUMBER(VLOOKUP(A46,propane!$A$1:$B$38,2,FALSE)), VLOOKUP(A46,propane!$A$1:$B$38,2,FALSE), VLOOKUP(B46,propane!$A$39:$B$47,2,FALSE))</f>
        <v>2.4394999999999998</v>
      </c>
      <c r="I46">
        <v>0</v>
      </c>
      <c r="J46">
        <f>IF(ISNUMBER(VLOOKUP(A46,'fuel oil'!$A$1:$B$23,2,FALSE)), VLOOKUP(A46,'fuel oil'!$A$1:$B$23,2,FALSE), VLOOKUP(B46,'fuel oil'!$A$24:$B$32,2,FALSE))</f>
        <v>4.2888076923076923</v>
      </c>
    </row>
    <row r="47" spans="1:10" x14ac:dyDescent="0.2">
      <c r="A47" t="s">
        <v>52</v>
      </c>
      <c r="B47" t="str">
        <f>VLOOKUP(A47,'EIA PADD regions'!$B$1:$C$51,2,FALSE)</f>
        <v>Lower Atlantic</v>
      </c>
      <c r="C47">
        <v>12</v>
      </c>
      <c r="D47" s="5">
        <v>0.1434</v>
      </c>
      <c r="E47">
        <v>12</v>
      </c>
      <c r="F47" s="5">
        <v>1.9278259473346178</v>
      </c>
      <c r="G47">
        <v>0</v>
      </c>
      <c r="H47">
        <f>IF(ISNUMBER(VLOOKUP(A47,propane!$A$1:$B$38,2,FALSE)), VLOOKUP(A47,propane!$A$1:$B$38,2,FALSE), VLOOKUP(B47,propane!$A$39:$B$47,2,FALSE))</f>
        <v>3.3225769230769231</v>
      </c>
      <c r="I47">
        <v>0</v>
      </c>
      <c r="J47">
        <f>IF(ISNUMBER(VLOOKUP(A47,'fuel oil'!$A$1:$B$23,2,FALSE)), VLOOKUP(A47,'fuel oil'!$A$1:$B$23,2,FALSE), VLOOKUP(B47,'fuel oil'!$A$24:$B$32,2,FALSE))</f>
        <v>4.2769230769230777</v>
      </c>
    </row>
    <row r="48" spans="1:10" x14ac:dyDescent="0.2">
      <c r="A48" t="s">
        <v>53</v>
      </c>
      <c r="B48" t="str">
        <f>VLOOKUP(A48,'EIA PADD regions'!$B$1:$C$51,2,FALSE)</f>
        <v>New England</v>
      </c>
      <c r="C48">
        <v>12</v>
      </c>
      <c r="D48" s="5">
        <v>0.20809999999999998</v>
      </c>
      <c r="E48">
        <v>12</v>
      </c>
      <c r="F48" s="5">
        <v>1.8241373270275003</v>
      </c>
      <c r="G48">
        <v>0</v>
      </c>
      <c r="H48">
        <f>IF(ISNUMBER(VLOOKUP(A48,propane!$A$1:$B$38,2,FALSE)), VLOOKUP(A48,propane!$A$1:$B$38,2,FALSE), VLOOKUP(B48,propane!$A$39:$B$47,2,FALSE))</f>
        <v>3.4003076923076923</v>
      </c>
      <c r="I48">
        <v>0</v>
      </c>
      <c r="J48">
        <f>IF(ISNUMBER(VLOOKUP(A48,'fuel oil'!$A$1:$B$23,2,FALSE)), VLOOKUP(A48,'fuel oil'!$A$1:$B$23,2,FALSE), VLOOKUP(B48,'fuel oil'!$A$24:$B$32,2,FALSE))</f>
        <v>4.2509615384615387</v>
      </c>
    </row>
    <row r="49" spans="1:10" x14ac:dyDescent="0.2">
      <c r="A49" t="s">
        <v>54</v>
      </c>
      <c r="B49" t="str">
        <f>VLOOKUP(A49,'EIA PADD regions'!$B$1:$C$51,2,FALSE)</f>
        <v>West Coast</v>
      </c>
      <c r="C49">
        <v>12</v>
      </c>
      <c r="D49" s="5">
        <v>0.10980000000000001</v>
      </c>
      <c r="E49">
        <v>12</v>
      </c>
      <c r="F49" s="5">
        <v>1.6680314707771353</v>
      </c>
      <c r="G49">
        <v>0</v>
      </c>
      <c r="H49">
        <f>IF(ISNUMBER(VLOOKUP(A49,propane!$A$1:$B$38,2,FALSE)), VLOOKUP(A49,propane!$A$1:$B$38,2,FALSE), VLOOKUP(B49,propane!$A$39:$B$47,2,FALSE))</f>
        <v>2.5576538461538467</v>
      </c>
      <c r="I49">
        <v>0</v>
      </c>
      <c r="J49">
        <f>IF(ISNUMBER(VLOOKUP(A49,'fuel oil'!$A$1:$B$23,2,FALSE)), VLOOKUP(A49,'fuel oil'!$A$1:$B$23,2,FALSE), VLOOKUP(B49,'fuel oil'!$A$24:$B$32,2,FALSE))</f>
        <v>4.2888076923076923</v>
      </c>
    </row>
    <row r="50" spans="1:10" x14ac:dyDescent="0.2">
      <c r="A50" t="s">
        <v>55</v>
      </c>
      <c r="B50" t="str">
        <f>VLOOKUP(A50,'EIA PADD regions'!$B$1:$C$51,2,FALSE)</f>
        <v>Midwest</v>
      </c>
      <c r="C50">
        <v>12</v>
      </c>
      <c r="D50" s="5">
        <v>0.16769999999999999</v>
      </c>
      <c r="E50">
        <v>12</v>
      </c>
      <c r="F50" s="5">
        <v>1.9221794048383642</v>
      </c>
      <c r="G50">
        <v>0</v>
      </c>
      <c r="H50">
        <f>IF(ISNUMBER(VLOOKUP(A50,propane!$A$1:$B$38,2,FALSE)), VLOOKUP(A50,propane!$A$1:$B$38,2,FALSE), VLOOKUP(B50,propane!$A$39:$B$47,2,FALSE))</f>
        <v>1.9723076923076923</v>
      </c>
      <c r="I50">
        <v>0</v>
      </c>
      <c r="J50">
        <f>IF(ISNUMBER(VLOOKUP(A50,'fuel oil'!$A$1:$B$23,2,FALSE)), VLOOKUP(A50,'fuel oil'!$A$1:$B$23,2,FALSE), VLOOKUP(B50,'fuel oil'!$A$24:$B$32,2,FALSE))</f>
        <v>3.6009230769230767</v>
      </c>
    </row>
    <row r="51" spans="1:10" x14ac:dyDescent="0.2">
      <c r="A51" t="s">
        <v>56</v>
      </c>
      <c r="B51" t="str">
        <f>VLOOKUP(A51,'EIA PADD regions'!$B$1:$C$51,2,FALSE)</f>
        <v>Lower Atlantic</v>
      </c>
      <c r="C51">
        <v>12</v>
      </c>
      <c r="D51" s="5">
        <v>0.14069999999999999</v>
      </c>
      <c r="E51">
        <v>12</v>
      </c>
      <c r="F51" s="5">
        <v>1.1411368015414256</v>
      </c>
      <c r="G51">
        <v>0</v>
      </c>
      <c r="H51">
        <f>IF(ISNUMBER(VLOOKUP(A51,propane!$A$1:$B$38,2,FALSE)), VLOOKUP(A51,propane!$A$1:$B$38,2,FALSE), VLOOKUP(B51,propane!$A$39:$B$47,2,FALSE))</f>
        <v>3.3339230769230763</v>
      </c>
      <c r="I51">
        <v>0</v>
      </c>
      <c r="J51">
        <f>IF(ISNUMBER(VLOOKUP(A51,'fuel oil'!$A$1:$B$23,2,FALSE)), VLOOKUP(A51,'fuel oil'!$A$1:$B$23,2,FALSE), VLOOKUP(B51,'fuel oil'!$A$24:$B$32,2,FALSE))</f>
        <v>4.188769230769231</v>
      </c>
    </row>
    <row r="52" spans="1:10" x14ac:dyDescent="0.2">
      <c r="A52" t="s">
        <v>57</v>
      </c>
      <c r="B52" t="str">
        <f>VLOOKUP(A52,'EIA PADD regions'!$B$1:$C$51,2,FALSE)</f>
        <v>Rocky Mountain</v>
      </c>
      <c r="C52">
        <v>12</v>
      </c>
      <c r="D52" s="5">
        <v>0.11449999999999999</v>
      </c>
      <c r="E52">
        <v>12</v>
      </c>
      <c r="F52" s="5">
        <v>1.5765895953757223</v>
      </c>
      <c r="G52">
        <v>0</v>
      </c>
      <c r="H52">
        <f>IF(ISNUMBER(VLOOKUP(A52,propane!$A$1:$B$38,2,FALSE)), VLOOKUP(A52,propane!$A$1:$B$38,2,FALSE), VLOOKUP(B52,propane!$A$39:$B$47,2,FALSE))</f>
        <v>2.3483076923076922</v>
      </c>
      <c r="I52">
        <v>0</v>
      </c>
      <c r="J52">
        <f>IF(ISNUMBER(VLOOKUP(A52,'fuel oil'!$A$1:$B$23,2,FALSE)), VLOOKUP(A52,'fuel oil'!$A$1:$B$23,2,FALSE), VLOOKUP(B52,'fuel oil'!$A$24:$B$32,2,FALSE))</f>
        <v>4.2888076923076923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selection activeCell="A26" sqref="A26"/>
    </sheetView>
  </sheetViews>
  <sheetFormatPr baseColWidth="10" defaultRowHeight="16" x14ac:dyDescent="0.2"/>
  <cols>
    <col min="2" max="2" width="23.5" customWidth="1"/>
  </cols>
  <sheetData>
    <row r="1" spans="1:5" x14ac:dyDescent="0.2">
      <c r="C1" s="3" t="s">
        <v>130</v>
      </c>
      <c r="D1" s="3" t="s">
        <v>129</v>
      </c>
      <c r="E1" s="3" t="s">
        <v>128</v>
      </c>
    </row>
    <row r="2" spans="1:5" x14ac:dyDescent="0.2">
      <c r="A2">
        <v>1</v>
      </c>
      <c r="B2" s="2" t="s">
        <v>119</v>
      </c>
      <c r="C2" t="s">
        <v>123</v>
      </c>
      <c r="D2" t="s">
        <v>127</v>
      </c>
      <c r="E2" t="s">
        <v>126</v>
      </c>
    </row>
    <row r="3" spans="1:5" x14ac:dyDescent="0.2">
      <c r="A3">
        <v>2</v>
      </c>
      <c r="B3" s="2" t="s">
        <v>120</v>
      </c>
      <c r="C3" t="s">
        <v>123</v>
      </c>
      <c r="D3" t="s">
        <v>131</v>
      </c>
      <c r="E3" t="s">
        <v>132</v>
      </c>
    </row>
    <row r="4" spans="1:5" x14ac:dyDescent="0.2">
      <c r="A4">
        <v>3</v>
      </c>
      <c r="B4" s="2" t="s">
        <v>121</v>
      </c>
      <c r="C4" t="s">
        <v>123</v>
      </c>
      <c r="D4" t="s">
        <v>124</v>
      </c>
      <c r="E4" t="s">
        <v>125</v>
      </c>
    </row>
    <row r="5" spans="1:5" x14ac:dyDescent="0.2">
      <c r="A5">
        <v>4</v>
      </c>
      <c r="B5" s="2" t="s">
        <v>122</v>
      </c>
      <c r="C5" t="s">
        <v>123</v>
      </c>
      <c r="D5" t="s">
        <v>124</v>
      </c>
      <c r="E5" t="s">
        <v>125</v>
      </c>
    </row>
    <row r="6" spans="1:5" x14ac:dyDescent="0.2">
      <c r="B6" s="2" t="s">
        <v>137</v>
      </c>
      <c r="C6" t="s">
        <v>139</v>
      </c>
      <c r="E6" t="s">
        <v>138</v>
      </c>
    </row>
    <row r="7" spans="1:5" x14ac:dyDescent="0.2">
      <c r="B7" s="2" t="s">
        <v>140</v>
      </c>
      <c r="C7" t="s">
        <v>139</v>
      </c>
      <c r="E7" t="s">
        <v>141</v>
      </c>
    </row>
    <row r="9" spans="1:5" x14ac:dyDescent="0.2">
      <c r="C9" t="s">
        <v>142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
  <sheetViews>
    <sheetView topLeftCell="A15" workbookViewId="0">
      <selection activeCell="B26" sqref="B26"/>
    </sheetView>
  </sheetViews>
  <sheetFormatPr baseColWidth="10" defaultRowHeight="16" x14ac:dyDescent="0.2"/>
  <cols>
    <col min="1" max="1" width="17.83203125" bestFit="1" customWidth="1"/>
  </cols>
  <sheetData>
    <row r="1" spans="1:3" x14ac:dyDescent="0.2">
      <c r="A1" s="4" t="s">
        <v>60</v>
      </c>
      <c r="B1" s="4" t="s">
        <v>14</v>
      </c>
      <c r="C1" t="s">
        <v>113</v>
      </c>
    </row>
    <row r="2" spans="1:3" x14ac:dyDescent="0.2">
      <c r="A2" s="4" t="s">
        <v>61</v>
      </c>
      <c r="B2" s="4" t="s">
        <v>28</v>
      </c>
      <c r="C2" t="s">
        <v>113</v>
      </c>
    </row>
    <row r="3" spans="1:3" x14ac:dyDescent="0.2">
      <c r="A3" s="4" t="s">
        <v>62</v>
      </c>
      <c r="B3" s="4" t="s">
        <v>26</v>
      </c>
      <c r="C3" t="s">
        <v>113</v>
      </c>
    </row>
    <row r="4" spans="1:3" x14ac:dyDescent="0.2">
      <c r="A4" s="4" t="s">
        <v>63</v>
      </c>
      <c r="B4" s="4" t="s">
        <v>37</v>
      </c>
      <c r="C4" t="s">
        <v>113</v>
      </c>
    </row>
    <row r="5" spans="1:3" x14ac:dyDescent="0.2">
      <c r="A5" s="4" t="s">
        <v>64</v>
      </c>
      <c r="B5" s="4" t="s">
        <v>46</v>
      </c>
      <c r="C5" t="s">
        <v>113</v>
      </c>
    </row>
    <row r="6" spans="1:3" x14ac:dyDescent="0.2">
      <c r="A6" s="4" t="s">
        <v>65</v>
      </c>
      <c r="B6" s="4" t="s">
        <v>53</v>
      </c>
      <c r="C6" t="s">
        <v>113</v>
      </c>
    </row>
    <row r="7" spans="1:3" x14ac:dyDescent="0.2">
      <c r="A7" s="4" t="s">
        <v>66</v>
      </c>
      <c r="B7" s="4" t="s">
        <v>38</v>
      </c>
      <c r="C7" t="s">
        <v>114</v>
      </c>
    </row>
    <row r="8" spans="1:3" x14ac:dyDescent="0.2">
      <c r="A8" s="4" t="s">
        <v>67</v>
      </c>
      <c r="B8" s="4" t="s">
        <v>41</v>
      </c>
      <c r="C8" t="s">
        <v>114</v>
      </c>
    </row>
    <row r="9" spans="1:3" x14ac:dyDescent="0.2">
      <c r="A9" s="4" t="s">
        <v>68</v>
      </c>
      <c r="B9" s="4" t="s">
        <v>45</v>
      </c>
      <c r="C9" t="s">
        <v>114</v>
      </c>
    </row>
    <row r="10" spans="1:3" x14ac:dyDescent="0.2">
      <c r="A10" s="4" t="s">
        <v>69</v>
      </c>
      <c r="B10" s="4" t="s">
        <v>21</v>
      </c>
      <c r="C10" t="s">
        <v>116</v>
      </c>
    </row>
    <row r="11" spans="1:3" x14ac:dyDescent="0.2">
      <c r="A11" s="4" t="s">
        <v>70</v>
      </c>
      <c r="B11" s="4" t="s">
        <v>22</v>
      </c>
      <c r="C11" t="s">
        <v>116</v>
      </c>
    </row>
    <row r="12" spans="1:3" x14ac:dyDescent="0.2">
      <c r="A12" s="4" t="s">
        <v>71</v>
      </c>
      <c r="B12" s="4" t="s">
        <v>29</v>
      </c>
      <c r="C12" t="s">
        <v>116</v>
      </c>
    </row>
    <row r="13" spans="1:3" x14ac:dyDescent="0.2">
      <c r="A13" s="4" t="s">
        <v>72</v>
      </c>
      <c r="B13" s="4" t="s">
        <v>42</v>
      </c>
      <c r="C13" t="s">
        <v>116</v>
      </c>
    </row>
    <row r="14" spans="1:3" x14ac:dyDescent="0.2">
      <c r="A14" s="4" t="s">
        <v>73</v>
      </c>
      <c r="B14" s="4" t="s">
        <v>55</v>
      </c>
      <c r="C14" t="s">
        <v>116</v>
      </c>
    </row>
    <row r="15" spans="1:3" x14ac:dyDescent="0.2">
      <c r="A15" s="4" t="s">
        <v>74</v>
      </c>
      <c r="B15" s="4" t="s">
        <v>19</v>
      </c>
      <c r="C15" t="s">
        <v>116</v>
      </c>
    </row>
    <row r="16" spans="1:3" x14ac:dyDescent="0.2">
      <c r="A16" s="4" t="s">
        <v>75</v>
      </c>
      <c r="B16" s="4" t="s">
        <v>23</v>
      </c>
      <c r="C16" t="s">
        <v>116</v>
      </c>
    </row>
    <row r="17" spans="1:3" x14ac:dyDescent="0.2">
      <c r="A17" s="4" t="s">
        <v>76</v>
      </c>
      <c r="B17" s="4" t="s">
        <v>30</v>
      </c>
      <c r="C17" t="s">
        <v>116</v>
      </c>
    </row>
    <row r="18" spans="1:3" x14ac:dyDescent="0.2">
      <c r="A18" s="4" t="s">
        <v>77</v>
      </c>
      <c r="B18" s="4" t="s">
        <v>31</v>
      </c>
      <c r="C18" t="s">
        <v>116</v>
      </c>
    </row>
    <row r="19" spans="1:3" x14ac:dyDescent="0.2">
      <c r="A19" s="4" t="s">
        <v>78</v>
      </c>
      <c r="B19" s="4" t="s">
        <v>36</v>
      </c>
      <c r="C19" t="s">
        <v>116</v>
      </c>
    </row>
    <row r="20" spans="1:3" x14ac:dyDescent="0.2">
      <c r="A20" s="4" t="s">
        <v>79</v>
      </c>
      <c r="B20" s="4" t="s">
        <v>35</v>
      </c>
      <c r="C20" t="s">
        <v>116</v>
      </c>
    </row>
    <row r="21" spans="1:3" x14ac:dyDescent="0.2">
      <c r="A21" s="4" t="s">
        <v>80</v>
      </c>
      <c r="B21" s="4" t="s">
        <v>48</v>
      </c>
      <c r="C21" t="s">
        <v>116</v>
      </c>
    </row>
    <row r="22" spans="1:3" x14ac:dyDescent="0.2">
      <c r="A22" s="4" t="s">
        <v>81</v>
      </c>
      <c r="B22" s="4" t="s">
        <v>16</v>
      </c>
      <c r="C22" t="s">
        <v>114</v>
      </c>
    </row>
    <row r="23" spans="1:3" x14ac:dyDescent="0.2">
      <c r="A23" s="4" t="s">
        <v>82</v>
      </c>
      <c r="B23" s="4" t="s">
        <v>15</v>
      </c>
      <c r="C23" t="s">
        <v>114</v>
      </c>
    </row>
    <row r="24" spans="1:3" x14ac:dyDescent="0.2">
      <c r="A24" s="4" t="s">
        <v>83</v>
      </c>
      <c r="B24" s="4" t="s">
        <v>17</v>
      </c>
      <c r="C24" t="s">
        <v>115</v>
      </c>
    </row>
    <row r="25" spans="1:3" x14ac:dyDescent="0.2">
      <c r="A25" s="4" t="s">
        <v>84</v>
      </c>
      <c r="B25" s="4" t="s">
        <v>18</v>
      </c>
      <c r="C25" t="s">
        <v>115</v>
      </c>
    </row>
    <row r="26" spans="1:3" x14ac:dyDescent="0.2">
      <c r="A26" s="4" t="s">
        <v>85</v>
      </c>
      <c r="B26" s="4" t="s">
        <v>27</v>
      </c>
      <c r="C26" t="s">
        <v>114</v>
      </c>
    </row>
    <row r="27" spans="1:3" x14ac:dyDescent="0.2">
      <c r="A27" s="4" t="s">
        <v>86</v>
      </c>
      <c r="B27" s="4" t="s">
        <v>34</v>
      </c>
      <c r="C27" t="s">
        <v>115</v>
      </c>
    </row>
    <row r="28" spans="1:3" x14ac:dyDescent="0.2">
      <c r="A28" s="4" t="s">
        <v>87</v>
      </c>
      <c r="B28" s="4" t="s">
        <v>47</v>
      </c>
      <c r="C28" t="s">
        <v>115</v>
      </c>
    </row>
    <row r="29" spans="1:3" x14ac:dyDescent="0.2">
      <c r="A29" s="4" t="s">
        <v>88</v>
      </c>
      <c r="B29" s="4" t="s">
        <v>52</v>
      </c>
      <c r="C29" t="s">
        <v>115</v>
      </c>
    </row>
    <row r="30" spans="1:3" x14ac:dyDescent="0.2">
      <c r="A30" s="4" t="s">
        <v>89</v>
      </c>
      <c r="B30" s="4" t="s">
        <v>56</v>
      </c>
      <c r="C30" t="s">
        <v>115</v>
      </c>
    </row>
    <row r="31" spans="1:3" x14ac:dyDescent="0.2">
      <c r="A31" s="4" t="s">
        <v>90</v>
      </c>
      <c r="B31" s="4" t="s">
        <v>9</v>
      </c>
      <c r="C31" t="s">
        <v>117</v>
      </c>
    </row>
    <row r="32" spans="1:3" x14ac:dyDescent="0.2">
      <c r="A32" s="4" t="s">
        <v>91</v>
      </c>
      <c r="B32" s="4" t="s">
        <v>24</v>
      </c>
      <c r="C32" t="s">
        <v>116</v>
      </c>
    </row>
    <row r="33" spans="1:3" x14ac:dyDescent="0.2">
      <c r="A33" s="4" t="s">
        <v>92</v>
      </c>
      <c r="B33" s="4" t="s">
        <v>32</v>
      </c>
      <c r="C33" t="s">
        <v>117</v>
      </c>
    </row>
    <row r="34" spans="1:3" x14ac:dyDescent="0.2">
      <c r="A34" s="4" t="s">
        <v>93</v>
      </c>
      <c r="B34" s="4" t="s">
        <v>49</v>
      </c>
      <c r="C34" t="s">
        <v>116</v>
      </c>
    </row>
    <row r="35" spans="1:3" x14ac:dyDescent="0.2">
      <c r="A35" s="4" t="s">
        <v>94</v>
      </c>
      <c r="B35" s="4" t="s">
        <v>10</v>
      </c>
      <c r="C35" t="s">
        <v>117</v>
      </c>
    </row>
    <row r="36" spans="1:3" x14ac:dyDescent="0.2">
      <c r="A36" s="4" t="s">
        <v>95</v>
      </c>
      <c r="B36" s="4" t="s">
        <v>25</v>
      </c>
      <c r="C36" t="s">
        <v>117</v>
      </c>
    </row>
    <row r="37" spans="1:3" x14ac:dyDescent="0.2">
      <c r="A37" s="4" t="s">
        <v>96</v>
      </c>
      <c r="B37" s="4" t="s">
        <v>43</v>
      </c>
      <c r="C37" t="s">
        <v>116</v>
      </c>
    </row>
    <row r="38" spans="1:3" x14ac:dyDescent="0.2">
      <c r="A38" s="4" t="s">
        <v>97</v>
      </c>
      <c r="B38" s="4" t="s">
        <v>50</v>
      </c>
      <c r="C38" t="s">
        <v>117</v>
      </c>
    </row>
    <row r="39" spans="1:3" x14ac:dyDescent="0.2">
      <c r="A39" s="4" t="s">
        <v>98</v>
      </c>
      <c r="B39" s="4" t="s">
        <v>11</v>
      </c>
      <c r="C39" t="s">
        <v>133</v>
      </c>
    </row>
    <row r="40" spans="1:3" x14ac:dyDescent="0.2">
      <c r="A40" s="4" t="s">
        <v>99</v>
      </c>
      <c r="B40" s="4" t="s">
        <v>13</v>
      </c>
      <c r="C40" t="s">
        <v>118</v>
      </c>
    </row>
    <row r="41" spans="1:3" x14ac:dyDescent="0.2">
      <c r="A41" s="4" t="s">
        <v>100</v>
      </c>
      <c r="B41" s="4" t="s">
        <v>20</v>
      </c>
      <c r="C41" t="s">
        <v>118</v>
      </c>
    </row>
    <row r="42" spans="1:3" x14ac:dyDescent="0.2">
      <c r="A42" s="4" t="s">
        <v>101</v>
      </c>
      <c r="B42" s="4" t="s">
        <v>33</v>
      </c>
      <c r="C42" t="s">
        <v>118</v>
      </c>
    </row>
    <row r="43" spans="1:3" x14ac:dyDescent="0.2">
      <c r="A43" s="4" t="s">
        <v>102</v>
      </c>
      <c r="B43" s="4" t="s">
        <v>40</v>
      </c>
      <c r="C43" t="s">
        <v>133</v>
      </c>
    </row>
    <row r="44" spans="1:3" x14ac:dyDescent="0.2">
      <c r="A44" s="4" t="s">
        <v>103</v>
      </c>
      <c r="B44" s="4" t="s">
        <v>39</v>
      </c>
      <c r="C44" t="s">
        <v>117</v>
      </c>
    </row>
    <row r="45" spans="1:3" x14ac:dyDescent="0.2">
      <c r="A45" s="4" t="s">
        <v>104</v>
      </c>
      <c r="B45" s="4" t="s">
        <v>51</v>
      </c>
      <c r="C45" t="s">
        <v>118</v>
      </c>
    </row>
    <row r="46" spans="1:3" x14ac:dyDescent="0.2">
      <c r="A46" s="4" t="s">
        <v>105</v>
      </c>
      <c r="B46" s="4" t="s">
        <v>57</v>
      </c>
      <c r="C46" t="s">
        <v>118</v>
      </c>
    </row>
    <row r="47" spans="1:3" x14ac:dyDescent="0.2">
      <c r="A47" s="4" t="s">
        <v>106</v>
      </c>
      <c r="B47" s="4" t="s">
        <v>12</v>
      </c>
      <c r="C47" t="s">
        <v>133</v>
      </c>
    </row>
    <row r="48" spans="1:3" x14ac:dyDescent="0.2">
      <c r="A48" s="4" t="s">
        <v>107</v>
      </c>
      <c r="B48" s="4" t="s">
        <v>44</v>
      </c>
      <c r="C48" t="s">
        <v>133</v>
      </c>
    </row>
    <row r="49" spans="1:3" x14ac:dyDescent="0.2">
      <c r="A49" s="4" t="s">
        <v>108</v>
      </c>
      <c r="B49" s="4" t="s">
        <v>54</v>
      </c>
      <c r="C49" t="s">
        <v>133</v>
      </c>
    </row>
    <row r="50" spans="1:3" x14ac:dyDescent="0.2">
      <c r="A50" s="4" t="s">
        <v>109</v>
      </c>
      <c r="B50" s="4" t="s">
        <v>59</v>
      </c>
      <c r="C50" t="s">
        <v>133</v>
      </c>
    </row>
    <row r="51" spans="1:3" x14ac:dyDescent="0.2">
      <c r="A51" s="4" t="s">
        <v>110</v>
      </c>
      <c r="B51" s="4" t="s">
        <v>58</v>
      </c>
      <c r="C51" t="s">
        <v>133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1"/>
  <sheetViews>
    <sheetView workbookViewId="0">
      <selection sqref="A1:B51"/>
    </sheetView>
  </sheetViews>
  <sheetFormatPr baseColWidth="10" defaultRowHeight="16" x14ac:dyDescent="0.2"/>
  <sheetData>
    <row r="1" spans="1:4" x14ac:dyDescent="0.2">
      <c r="A1" t="s">
        <v>60</v>
      </c>
      <c r="B1" t="s">
        <v>14</v>
      </c>
      <c r="C1">
        <v>29.86</v>
      </c>
      <c r="D1">
        <f>C1/100</f>
        <v>0.29859999999999998</v>
      </c>
    </row>
    <row r="2" spans="1:4" x14ac:dyDescent="0.2">
      <c r="A2" t="s">
        <v>61</v>
      </c>
      <c r="B2" t="s">
        <v>28</v>
      </c>
      <c r="C2">
        <v>27.46</v>
      </c>
      <c r="D2">
        <f t="shared" ref="D2:D51" si="0">C2/100</f>
        <v>0.27460000000000001</v>
      </c>
    </row>
    <row r="3" spans="1:4" x14ac:dyDescent="0.2">
      <c r="A3" t="s">
        <v>62</v>
      </c>
      <c r="B3" t="s">
        <v>26</v>
      </c>
      <c r="C3">
        <v>29.4</v>
      </c>
      <c r="D3">
        <f t="shared" si="0"/>
        <v>0.29399999999999998</v>
      </c>
    </row>
    <row r="4" spans="1:4" x14ac:dyDescent="0.2">
      <c r="A4" t="s">
        <v>63</v>
      </c>
      <c r="B4" t="s">
        <v>37</v>
      </c>
      <c r="C4">
        <v>28.31</v>
      </c>
      <c r="D4">
        <f t="shared" si="0"/>
        <v>0.28309999999999996</v>
      </c>
    </row>
    <row r="5" spans="1:4" x14ac:dyDescent="0.2">
      <c r="A5" t="s">
        <v>64</v>
      </c>
      <c r="B5" t="s">
        <v>46</v>
      </c>
      <c r="C5">
        <v>27.98</v>
      </c>
      <c r="D5">
        <f t="shared" si="0"/>
        <v>0.27979999999999999</v>
      </c>
    </row>
    <row r="6" spans="1:4" x14ac:dyDescent="0.2">
      <c r="A6" t="s">
        <v>65</v>
      </c>
      <c r="B6" t="s">
        <v>53</v>
      </c>
      <c r="C6">
        <v>20.81</v>
      </c>
      <c r="D6">
        <f t="shared" si="0"/>
        <v>0.20809999999999998</v>
      </c>
    </row>
    <row r="7" spans="1:4" x14ac:dyDescent="0.2">
      <c r="A7" t="s">
        <v>66</v>
      </c>
      <c r="B7" t="s">
        <v>38</v>
      </c>
      <c r="C7">
        <v>17.73</v>
      </c>
      <c r="D7">
        <f t="shared" si="0"/>
        <v>0.17730000000000001</v>
      </c>
    </row>
    <row r="8" spans="1:4" x14ac:dyDescent="0.2">
      <c r="A8" t="s">
        <v>67</v>
      </c>
      <c r="B8" t="s">
        <v>41</v>
      </c>
      <c r="C8">
        <v>22.25</v>
      </c>
      <c r="D8">
        <f t="shared" si="0"/>
        <v>0.2225</v>
      </c>
    </row>
    <row r="9" spans="1:4" x14ac:dyDescent="0.2">
      <c r="A9" t="s">
        <v>68</v>
      </c>
      <c r="B9" t="s">
        <v>45</v>
      </c>
      <c r="C9">
        <v>18.100000000000001</v>
      </c>
      <c r="D9">
        <f t="shared" si="0"/>
        <v>0.18100000000000002</v>
      </c>
    </row>
    <row r="10" spans="1:4" x14ac:dyDescent="0.2">
      <c r="A10" t="s">
        <v>69</v>
      </c>
      <c r="B10" t="s">
        <v>21</v>
      </c>
      <c r="C10">
        <v>15.82</v>
      </c>
      <c r="D10">
        <f t="shared" si="0"/>
        <v>0.15820000000000001</v>
      </c>
    </row>
    <row r="11" spans="1:4" x14ac:dyDescent="0.2">
      <c r="A11" t="s">
        <v>70</v>
      </c>
      <c r="B11" t="s">
        <v>22</v>
      </c>
      <c r="C11">
        <v>14.94</v>
      </c>
      <c r="D11">
        <f t="shared" si="0"/>
        <v>0.14940000000000001</v>
      </c>
    </row>
    <row r="12" spans="1:4" x14ac:dyDescent="0.2">
      <c r="A12" t="s">
        <v>71</v>
      </c>
      <c r="B12" t="s">
        <v>29</v>
      </c>
      <c r="C12">
        <v>18.7</v>
      </c>
      <c r="D12">
        <f t="shared" si="0"/>
        <v>0.187</v>
      </c>
    </row>
    <row r="13" spans="1:4" x14ac:dyDescent="0.2">
      <c r="A13" t="s">
        <v>72</v>
      </c>
      <c r="B13" t="s">
        <v>42</v>
      </c>
      <c r="C13">
        <v>15.46</v>
      </c>
      <c r="D13">
        <f t="shared" si="0"/>
        <v>0.15460000000000002</v>
      </c>
    </row>
    <row r="14" spans="1:4" x14ac:dyDescent="0.2">
      <c r="A14" t="s">
        <v>73</v>
      </c>
      <c r="B14" t="s">
        <v>55</v>
      </c>
      <c r="C14">
        <v>16.77</v>
      </c>
      <c r="D14">
        <f t="shared" si="0"/>
        <v>0.16769999999999999</v>
      </c>
    </row>
    <row r="15" spans="1:4" x14ac:dyDescent="0.2">
      <c r="A15" t="s">
        <v>74</v>
      </c>
      <c r="B15" t="s">
        <v>19</v>
      </c>
      <c r="C15">
        <v>13.21</v>
      </c>
      <c r="D15">
        <f t="shared" si="0"/>
        <v>0.1321</v>
      </c>
    </row>
    <row r="16" spans="1:4" x14ac:dyDescent="0.2">
      <c r="A16" t="s">
        <v>75</v>
      </c>
      <c r="B16" t="s">
        <v>23</v>
      </c>
      <c r="C16">
        <v>13.62</v>
      </c>
      <c r="D16">
        <f t="shared" si="0"/>
        <v>0.13619999999999999</v>
      </c>
    </row>
    <row r="17" spans="1:4" x14ac:dyDescent="0.2">
      <c r="A17" t="s">
        <v>76</v>
      </c>
      <c r="B17" t="s">
        <v>30</v>
      </c>
      <c r="C17">
        <v>14.57</v>
      </c>
      <c r="D17">
        <f t="shared" si="0"/>
        <v>0.1457</v>
      </c>
    </row>
    <row r="18" spans="1:4" x14ac:dyDescent="0.2">
      <c r="A18" t="s">
        <v>77</v>
      </c>
      <c r="B18" t="s">
        <v>31</v>
      </c>
      <c r="C18">
        <v>12.77</v>
      </c>
      <c r="D18">
        <f t="shared" si="0"/>
        <v>0.12770000000000001</v>
      </c>
    </row>
    <row r="19" spans="1:4" x14ac:dyDescent="0.2">
      <c r="A19" t="s">
        <v>78</v>
      </c>
      <c r="B19" t="s">
        <v>36</v>
      </c>
      <c r="C19">
        <v>11.29</v>
      </c>
      <c r="D19">
        <f t="shared" si="0"/>
        <v>0.11289999999999999</v>
      </c>
    </row>
    <row r="20" spans="1:4" x14ac:dyDescent="0.2">
      <c r="A20" t="s">
        <v>79</v>
      </c>
      <c r="B20" t="s">
        <v>35</v>
      </c>
      <c r="C20">
        <v>10.97</v>
      </c>
      <c r="D20">
        <f t="shared" si="0"/>
        <v>0.10970000000000001</v>
      </c>
    </row>
    <row r="21" spans="1:4" x14ac:dyDescent="0.2">
      <c r="A21" t="s">
        <v>80</v>
      </c>
      <c r="B21" t="s">
        <v>48</v>
      </c>
      <c r="C21">
        <v>12.25</v>
      </c>
      <c r="D21">
        <f t="shared" si="0"/>
        <v>0.1225</v>
      </c>
    </row>
    <row r="22" spans="1:4" x14ac:dyDescent="0.2">
      <c r="A22" t="s">
        <v>81</v>
      </c>
      <c r="B22" t="s">
        <v>16</v>
      </c>
      <c r="C22">
        <v>15.75</v>
      </c>
      <c r="D22">
        <f t="shared" si="0"/>
        <v>0.1575</v>
      </c>
    </row>
    <row r="23" spans="1:4" x14ac:dyDescent="0.2">
      <c r="A23" t="s">
        <v>82</v>
      </c>
      <c r="B23" t="s">
        <v>15</v>
      </c>
      <c r="C23">
        <v>16.350000000000001</v>
      </c>
      <c r="D23">
        <f t="shared" si="0"/>
        <v>0.16350000000000001</v>
      </c>
    </row>
    <row r="24" spans="1:4" x14ac:dyDescent="0.2">
      <c r="A24" t="s">
        <v>83</v>
      </c>
      <c r="B24" t="s">
        <v>17</v>
      </c>
      <c r="C24">
        <v>15.24</v>
      </c>
      <c r="D24">
        <f t="shared" si="0"/>
        <v>0.15240000000000001</v>
      </c>
    </row>
    <row r="25" spans="1:4" x14ac:dyDescent="0.2">
      <c r="A25" t="s">
        <v>84</v>
      </c>
      <c r="B25" t="s">
        <v>18</v>
      </c>
      <c r="C25">
        <v>13.73</v>
      </c>
      <c r="D25">
        <f t="shared" si="0"/>
        <v>0.13730000000000001</v>
      </c>
    </row>
    <row r="26" spans="1:4" x14ac:dyDescent="0.2">
      <c r="A26" t="s">
        <v>85</v>
      </c>
      <c r="B26" t="s">
        <v>27</v>
      </c>
      <c r="C26">
        <v>16.59</v>
      </c>
      <c r="D26">
        <f t="shared" si="0"/>
        <v>0.16589999999999999</v>
      </c>
    </row>
    <row r="27" spans="1:4" x14ac:dyDescent="0.2">
      <c r="A27" t="s">
        <v>86</v>
      </c>
      <c r="B27" t="s">
        <v>34</v>
      </c>
      <c r="C27">
        <v>13.24</v>
      </c>
      <c r="D27">
        <f t="shared" si="0"/>
        <v>0.13239999999999999</v>
      </c>
    </row>
    <row r="28" spans="1:4" x14ac:dyDescent="0.2">
      <c r="A28" t="s">
        <v>87</v>
      </c>
      <c r="B28" t="s">
        <v>47</v>
      </c>
      <c r="C28">
        <v>14.1</v>
      </c>
      <c r="D28">
        <f t="shared" si="0"/>
        <v>0.14099999999999999</v>
      </c>
    </row>
    <row r="29" spans="1:4" x14ac:dyDescent="0.2">
      <c r="A29" t="s">
        <v>88</v>
      </c>
      <c r="B29" t="s">
        <v>52</v>
      </c>
      <c r="C29">
        <v>14.34</v>
      </c>
      <c r="D29">
        <f t="shared" si="0"/>
        <v>0.1434</v>
      </c>
    </row>
    <row r="30" spans="1:4" x14ac:dyDescent="0.2">
      <c r="A30" t="s">
        <v>89</v>
      </c>
      <c r="B30" t="s">
        <v>56</v>
      </c>
      <c r="C30">
        <v>14.07</v>
      </c>
      <c r="D30">
        <f t="shared" si="0"/>
        <v>0.14069999999999999</v>
      </c>
    </row>
    <row r="31" spans="1:4" x14ac:dyDescent="0.2">
      <c r="A31" t="s">
        <v>90</v>
      </c>
      <c r="B31" t="s">
        <v>9</v>
      </c>
      <c r="C31">
        <v>14.58</v>
      </c>
      <c r="D31">
        <f t="shared" si="0"/>
        <v>0.14580000000000001</v>
      </c>
    </row>
    <row r="32" spans="1:4" x14ac:dyDescent="0.2">
      <c r="A32" t="s">
        <v>91</v>
      </c>
      <c r="B32" t="s">
        <v>24</v>
      </c>
      <c r="C32">
        <v>12.49</v>
      </c>
      <c r="D32">
        <f t="shared" si="0"/>
        <v>0.1249</v>
      </c>
    </row>
    <row r="33" spans="1:4" x14ac:dyDescent="0.2">
      <c r="A33" t="s">
        <v>92</v>
      </c>
      <c r="B33" t="s">
        <v>32</v>
      </c>
      <c r="C33">
        <v>13.42</v>
      </c>
      <c r="D33">
        <f t="shared" si="0"/>
        <v>0.13419999999999999</v>
      </c>
    </row>
    <row r="34" spans="1:4" x14ac:dyDescent="0.2">
      <c r="A34" t="s">
        <v>93</v>
      </c>
      <c r="B34" t="s">
        <v>49</v>
      </c>
      <c r="C34">
        <v>12.27</v>
      </c>
      <c r="D34">
        <f t="shared" si="0"/>
        <v>0.12269999999999999</v>
      </c>
    </row>
    <row r="35" spans="1:4" x14ac:dyDescent="0.2">
      <c r="A35" t="s">
        <v>94</v>
      </c>
      <c r="B35" t="s">
        <v>10</v>
      </c>
      <c r="C35">
        <v>12.23</v>
      </c>
      <c r="D35">
        <f t="shared" si="0"/>
        <v>0.12230000000000001</v>
      </c>
    </row>
    <row r="36" spans="1:4" x14ac:dyDescent="0.2">
      <c r="A36" t="s">
        <v>95</v>
      </c>
      <c r="B36" t="s">
        <v>25</v>
      </c>
      <c r="C36">
        <v>11.53</v>
      </c>
      <c r="D36">
        <f t="shared" si="0"/>
        <v>0.1153</v>
      </c>
    </row>
    <row r="37" spans="1:4" x14ac:dyDescent="0.2">
      <c r="A37" t="s">
        <v>96</v>
      </c>
      <c r="B37" t="s">
        <v>43</v>
      </c>
      <c r="C37">
        <v>12.28</v>
      </c>
      <c r="D37">
        <f t="shared" si="0"/>
        <v>0.12279999999999999</v>
      </c>
    </row>
    <row r="38" spans="1:4" x14ac:dyDescent="0.2">
      <c r="A38" t="s">
        <v>97</v>
      </c>
      <c r="B38" t="s">
        <v>50</v>
      </c>
      <c r="C38">
        <v>14.32</v>
      </c>
      <c r="D38">
        <f t="shared" si="0"/>
        <v>0.14319999999999999</v>
      </c>
    </row>
    <row r="39" spans="1:4" x14ac:dyDescent="0.2">
      <c r="A39" t="s">
        <v>98</v>
      </c>
      <c r="B39" t="s">
        <v>11</v>
      </c>
      <c r="C39">
        <v>14.01</v>
      </c>
      <c r="D39">
        <f t="shared" si="0"/>
        <v>0.1401</v>
      </c>
    </row>
    <row r="40" spans="1:4" x14ac:dyDescent="0.2">
      <c r="A40" t="s">
        <v>99</v>
      </c>
      <c r="B40" t="s">
        <v>13</v>
      </c>
      <c r="C40">
        <v>14.32</v>
      </c>
      <c r="D40">
        <f t="shared" si="0"/>
        <v>0.14319999999999999</v>
      </c>
    </row>
    <row r="41" spans="1:4" x14ac:dyDescent="0.2">
      <c r="A41" t="s">
        <v>100</v>
      </c>
      <c r="B41" t="s">
        <v>20</v>
      </c>
      <c r="C41">
        <v>11.12</v>
      </c>
      <c r="D41">
        <f t="shared" si="0"/>
        <v>0.11119999999999999</v>
      </c>
    </row>
    <row r="42" spans="1:4" x14ac:dyDescent="0.2">
      <c r="A42" t="s">
        <v>101</v>
      </c>
      <c r="B42" t="s">
        <v>33</v>
      </c>
      <c r="C42">
        <v>12.43</v>
      </c>
      <c r="D42">
        <f t="shared" si="0"/>
        <v>0.12429999999999999</v>
      </c>
    </row>
    <row r="43" spans="1:4" x14ac:dyDescent="0.2">
      <c r="A43" t="s">
        <v>102</v>
      </c>
      <c r="B43" t="s">
        <v>40</v>
      </c>
      <c r="C43">
        <v>16.670000000000002</v>
      </c>
      <c r="D43">
        <f t="shared" si="0"/>
        <v>0.16670000000000001</v>
      </c>
    </row>
    <row r="44" spans="1:4" x14ac:dyDescent="0.2">
      <c r="A44" t="s">
        <v>103</v>
      </c>
      <c r="B44" t="s">
        <v>39</v>
      </c>
      <c r="C44">
        <v>14.16</v>
      </c>
      <c r="D44">
        <f t="shared" si="0"/>
        <v>0.1416</v>
      </c>
    </row>
    <row r="45" spans="1:4" x14ac:dyDescent="0.2">
      <c r="A45" t="s">
        <v>104</v>
      </c>
      <c r="B45" t="s">
        <v>51</v>
      </c>
      <c r="C45">
        <v>11.2</v>
      </c>
      <c r="D45">
        <f t="shared" si="0"/>
        <v>0.11199999999999999</v>
      </c>
    </row>
    <row r="46" spans="1:4" x14ac:dyDescent="0.2">
      <c r="A46" t="s">
        <v>105</v>
      </c>
      <c r="B46" t="s">
        <v>57</v>
      </c>
      <c r="C46">
        <v>11.45</v>
      </c>
      <c r="D46">
        <f t="shared" si="0"/>
        <v>0.11449999999999999</v>
      </c>
    </row>
    <row r="47" spans="1:4" x14ac:dyDescent="0.2">
      <c r="A47" t="s">
        <v>106</v>
      </c>
      <c r="B47" t="s">
        <v>12</v>
      </c>
      <c r="C47">
        <v>28.92</v>
      </c>
      <c r="D47">
        <f t="shared" si="0"/>
        <v>0.28920000000000001</v>
      </c>
    </row>
    <row r="48" spans="1:4" x14ac:dyDescent="0.2">
      <c r="A48" t="s">
        <v>107</v>
      </c>
      <c r="B48" t="s">
        <v>44</v>
      </c>
      <c r="C48">
        <v>12.68</v>
      </c>
      <c r="D48">
        <f t="shared" si="0"/>
        <v>0.1268</v>
      </c>
    </row>
    <row r="49" spans="1:4" x14ac:dyDescent="0.2">
      <c r="A49" t="s">
        <v>108</v>
      </c>
      <c r="B49" t="s">
        <v>54</v>
      </c>
      <c r="C49">
        <v>10.98</v>
      </c>
      <c r="D49">
        <f t="shared" si="0"/>
        <v>0.10980000000000001</v>
      </c>
    </row>
    <row r="50" spans="1:4" x14ac:dyDescent="0.2">
      <c r="A50" t="s">
        <v>109</v>
      </c>
      <c r="B50" t="s">
        <v>59</v>
      </c>
      <c r="C50">
        <v>23.89</v>
      </c>
      <c r="D50">
        <f t="shared" si="0"/>
        <v>0.2389</v>
      </c>
    </row>
    <row r="51" spans="1:4" x14ac:dyDescent="0.2">
      <c r="A51" t="s">
        <v>110</v>
      </c>
      <c r="B51" t="s">
        <v>58</v>
      </c>
      <c r="C51">
        <v>42.36</v>
      </c>
      <c r="D51">
        <f t="shared" si="0"/>
        <v>0.42359999999999998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7"/>
  <sheetViews>
    <sheetView topLeftCell="A33" workbookViewId="0">
      <selection activeCell="B39" sqref="B39:B47"/>
    </sheetView>
  </sheetViews>
  <sheetFormatPr baseColWidth="10" defaultRowHeight="16" x14ac:dyDescent="0.2"/>
  <cols>
    <col min="1" max="1" width="17.83203125" customWidth="1"/>
  </cols>
  <sheetData>
    <row r="1" spans="1:4" x14ac:dyDescent="0.2">
      <c r="A1" s="1" t="s">
        <v>14</v>
      </c>
      <c r="B1">
        <v>3.7021923076923073</v>
      </c>
      <c r="D1" t="str">
        <f>VLOOKUP(A1, electricity!$B$1:$B$51,1,FALSE)</f>
        <v>CT</v>
      </c>
    </row>
    <row r="2" spans="1:4" x14ac:dyDescent="0.2">
      <c r="A2" s="1" t="s">
        <v>28</v>
      </c>
      <c r="B2">
        <v>3.1606153846153848</v>
      </c>
      <c r="D2" t="str">
        <f>VLOOKUP(A2, electricity!$B$1:$B$51,1,FALSE)</f>
        <v>ME</v>
      </c>
    </row>
    <row r="3" spans="1:4" x14ac:dyDescent="0.2">
      <c r="A3" s="1" t="s">
        <v>26</v>
      </c>
      <c r="B3">
        <v>3.4721923076923082</v>
      </c>
      <c r="D3" t="str">
        <f>VLOOKUP(A3, electricity!$B$1:$B$51,1,FALSE)</f>
        <v>MA</v>
      </c>
    </row>
    <row r="4" spans="1:4" x14ac:dyDescent="0.2">
      <c r="A4" s="1" t="s">
        <v>37</v>
      </c>
      <c r="B4">
        <v>3.5459230769230774</v>
      </c>
      <c r="D4" t="str">
        <f>VLOOKUP(A4, electricity!$B$1:$B$51,1,FALSE)</f>
        <v>NH</v>
      </c>
    </row>
    <row r="5" spans="1:4" x14ac:dyDescent="0.2">
      <c r="A5" s="1" t="s">
        <v>46</v>
      </c>
      <c r="B5">
        <v>3.534961538461538</v>
      </c>
      <c r="D5" t="str">
        <f>VLOOKUP(A5, electricity!$B$1:$B$51,1,FALSE)</f>
        <v>RI</v>
      </c>
    </row>
    <row r="6" spans="1:4" x14ac:dyDescent="0.2">
      <c r="A6" s="1" t="s">
        <v>53</v>
      </c>
      <c r="B6">
        <v>3.4003076923076923</v>
      </c>
      <c r="D6" t="str">
        <f>VLOOKUP(A6, electricity!$B$1:$B$51,1,FALSE)</f>
        <v>VT</v>
      </c>
    </row>
    <row r="7" spans="1:4" x14ac:dyDescent="0.2">
      <c r="A7" s="1" t="s">
        <v>16</v>
      </c>
      <c r="B7">
        <v>3.4745000000000008</v>
      </c>
      <c r="D7" t="str">
        <f>VLOOKUP(A7, electricity!$B$1:$B$51,1,FALSE)</f>
        <v>DE</v>
      </c>
    </row>
    <row r="8" spans="1:4" x14ac:dyDescent="0.2">
      <c r="A8" s="1" t="s">
        <v>27</v>
      </c>
      <c r="B8">
        <v>3.3941538461538463</v>
      </c>
      <c r="D8" t="str">
        <f>VLOOKUP(A8, electricity!$B$1:$B$51,1,FALSE)</f>
        <v>MD</v>
      </c>
    </row>
    <row r="9" spans="1:4" x14ac:dyDescent="0.2">
      <c r="A9" s="1" t="s">
        <v>38</v>
      </c>
      <c r="B9">
        <v>3.2651153846153846</v>
      </c>
      <c r="D9" t="str">
        <f>VLOOKUP(A9, electricity!$B$1:$B$51,1,FALSE)</f>
        <v>NJ</v>
      </c>
    </row>
    <row r="10" spans="1:4" x14ac:dyDescent="0.2">
      <c r="A10" s="1" t="s">
        <v>41</v>
      </c>
      <c r="B10">
        <v>3.3303846153846148</v>
      </c>
      <c r="D10" t="str">
        <f>VLOOKUP(A10, electricity!$B$1:$B$51,1,FALSE)</f>
        <v>NY</v>
      </c>
    </row>
    <row r="11" spans="1:4" x14ac:dyDescent="0.2">
      <c r="A11" s="1" t="s">
        <v>45</v>
      </c>
      <c r="B11">
        <v>2.857192307692308</v>
      </c>
      <c r="D11" t="str">
        <f>VLOOKUP(A11, electricity!$B$1:$B$51,1,FALSE)</f>
        <v>PA</v>
      </c>
    </row>
    <row r="12" spans="1:4" x14ac:dyDescent="0.2">
      <c r="A12" s="1" t="s">
        <v>17</v>
      </c>
      <c r="B12">
        <v>4.7296538461538464</v>
      </c>
      <c r="D12" t="str">
        <f>VLOOKUP(A12, electricity!$B$1:$B$51,1,FALSE)</f>
        <v>FL</v>
      </c>
    </row>
    <row r="13" spans="1:4" x14ac:dyDescent="0.2">
      <c r="A13" s="1" t="s">
        <v>18</v>
      </c>
      <c r="B13">
        <v>2.9852307692307694</v>
      </c>
      <c r="D13" t="str">
        <f>VLOOKUP(A13, electricity!$B$1:$B$51,1,FALSE)</f>
        <v>GA</v>
      </c>
    </row>
    <row r="14" spans="1:4" x14ac:dyDescent="0.2">
      <c r="A14" s="1" t="s">
        <v>34</v>
      </c>
      <c r="B14">
        <v>3.2790769230769219</v>
      </c>
      <c r="D14" t="str">
        <f>VLOOKUP(A14, electricity!$B$1:$B$51,1,FALSE)</f>
        <v>NC</v>
      </c>
    </row>
    <row r="15" spans="1:4" x14ac:dyDescent="0.2">
      <c r="A15" s="1" t="s">
        <v>52</v>
      </c>
      <c r="B15">
        <v>3.3225769230769231</v>
      </c>
      <c r="D15" t="str">
        <f>VLOOKUP(A15, electricity!$B$1:$B$51,1,FALSE)</f>
        <v>VA</v>
      </c>
    </row>
    <row r="16" spans="1:4" x14ac:dyDescent="0.2">
      <c r="A16" s="1" t="s">
        <v>21</v>
      </c>
      <c r="B16">
        <v>1.9603076923076925</v>
      </c>
      <c r="D16" t="str">
        <f>VLOOKUP(A16, electricity!$B$1:$B$51,1,FALSE)</f>
        <v>IL</v>
      </c>
    </row>
    <row r="17" spans="1:4" x14ac:dyDescent="0.2">
      <c r="A17" s="1" t="s">
        <v>22</v>
      </c>
      <c r="B17">
        <v>2.4406538461538463</v>
      </c>
      <c r="D17" t="str">
        <f>VLOOKUP(A17, electricity!$B$1:$B$51,1,FALSE)</f>
        <v>IN</v>
      </c>
    </row>
    <row r="18" spans="1:4" x14ac:dyDescent="0.2">
      <c r="A18" s="1" t="s">
        <v>19</v>
      </c>
      <c r="B18">
        <v>1.7522307692307693</v>
      </c>
      <c r="D18" t="str">
        <f>VLOOKUP(A18, electricity!$B$1:$B$51,1,FALSE)</f>
        <v>IA</v>
      </c>
    </row>
    <row r="19" spans="1:4" x14ac:dyDescent="0.2">
      <c r="A19" s="1" t="s">
        <v>23</v>
      </c>
      <c r="B19">
        <v>1.9106538461538465</v>
      </c>
      <c r="D19" t="str">
        <f>VLOOKUP(A19, electricity!$B$1:$B$51,1,FALSE)</f>
        <v>KS</v>
      </c>
    </row>
    <row r="20" spans="1:4" x14ac:dyDescent="0.2">
      <c r="A20" s="1" t="s">
        <v>24</v>
      </c>
      <c r="B20">
        <v>2.5316153846153853</v>
      </c>
      <c r="D20" t="str">
        <f>VLOOKUP(A20, electricity!$B$1:$B$51,1,FALSE)</f>
        <v>KY</v>
      </c>
    </row>
    <row r="21" spans="1:4" x14ac:dyDescent="0.2">
      <c r="A21" s="1" t="s">
        <v>29</v>
      </c>
      <c r="B21">
        <v>2.3026923076923076</v>
      </c>
      <c r="D21" t="str">
        <f>VLOOKUP(A21, electricity!$B$1:$B$51,1,FALSE)</f>
        <v>MI</v>
      </c>
    </row>
    <row r="22" spans="1:4" x14ac:dyDescent="0.2">
      <c r="A22" s="1" t="s">
        <v>30</v>
      </c>
      <c r="B22">
        <v>2.0079230769230767</v>
      </c>
      <c r="D22" t="str">
        <f>VLOOKUP(A22, electricity!$B$1:$B$51,1,FALSE)</f>
        <v>MN</v>
      </c>
    </row>
    <row r="23" spans="1:4" x14ac:dyDescent="0.2">
      <c r="A23" s="1" t="s">
        <v>31</v>
      </c>
      <c r="B23">
        <v>2.1478846153846147</v>
      </c>
      <c r="D23" t="str">
        <f>VLOOKUP(A23, electricity!$B$1:$B$51,1,FALSE)</f>
        <v>MO</v>
      </c>
    </row>
    <row r="24" spans="1:4" x14ac:dyDescent="0.2">
      <c r="A24" s="1" t="s">
        <v>36</v>
      </c>
      <c r="B24">
        <v>1.7204615384615383</v>
      </c>
      <c r="D24" t="str">
        <f>VLOOKUP(A24, electricity!$B$1:$B$51,1,FALSE)</f>
        <v>NE</v>
      </c>
    </row>
    <row r="25" spans="1:4" x14ac:dyDescent="0.2">
      <c r="A25" s="1" t="s">
        <v>35</v>
      </c>
      <c r="B25">
        <v>1.7786153846153843</v>
      </c>
      <c r="D25" t="str">
        <f>VLOOKUP(A25, electricity!$B$1:$B$51,1,FALSE)</f>
        <v>ND</v>
      </c>
    </row>
    <row r="26" spans="1:4" x14ac:dyDescent="0.2">
      <c r="A26" s="1" t="s">
        <v>42</v>
      </c>
      <c r="B26">
        <v>2.5805384615384614</v>
      </c>
      <c r="D26" t="str">
        <f>VLOOKUP(A26, electricity!$B$1:$B$51,1,FALSE)</f>
        <v>OH</v>
      </c>
    </row>
    <row r="27" spans="1:4" x14ac:dyDescent="0.2">
      <c r="A27" s="1" t="s">
        <v>43</v>
      </c>
      <c r="B27">
        <v>2.388961538461539</v>
      </c>
      <c r="D27" t="str">
        <f>VLOOKUP(A27, electricity!$B$1:$B$51,1,FALSE)</f>
        <v>OK</v>
      </c>
    </row>
    <row r="28" spans="1:4" x14ac:dyDescent="0.2">
      <c r="A28" s="1" t="s">
        <v>48</v>
      </c>
      <c r="B28">
        <v>1.929730769230769</v>
      </c>
      <c r="D28" t="str">
        <f>VLOOKUP(A28, electricity!$B$1:$B$51,1,FALSE)</f>
        <v>SD</v>
      </c>
    </row>
    <row r="29" spans="1:4" x14ac:dyDescent="0.2">
      <c r="A29" s="1" t="s">
        <v>49</v>
      </c>
      <c r="B29">
        <v>3.1658076923076925</v>
      </c>
      <c r="D29" t="str">
        <f>VLOOKUP(A29, electricity!$B$1:$B$51,1,FALSE)</f>
        <v>TN</v>
      </c>
    </row>
    <row r="30" spans="1:4" x14ac:dyDescent="0.2">
      <c r="A30" s="1" t="s">
        <v>55</v>
      </c>
      <c r="B30">
        <v>1.9723076923076923</v>
      </c>
      <c r="D30" t="str">
        <f>VLOOKUP(A30, electricity!$B$1:$B$51,1,FALSE)</f>
        <v>WI</v>
      </c>
    </row>
    <row r="31" spans="1:4" x14ac:dyDescent="0.2">
      <c r="A31" s="1" t="s">
        <v>9</v>
      </c>
      <c r="B31">
        <v>3.2457307692307689</v>
      </c>
      <c r="D31" t="str">
        <f>VLOOKUP(A31, electricity!$B$1:$B$51,1,FALSE)</f>
        <v>AL</v>
      </c>
    </row>
    <row r="32" spans="1:4" x14ac:dyDescent="0.2">
      <c r="A32" s="1" t="s">
        <v>10</v>
      </c>
      <c r="B32">
        <v>2.3897692307692306</v>
      </c>
      <c r="D32" t="str">
        <f>VLOOKUP(A32, electricity!$B$1:$B$51,1,FALSE)</f>
        <v>AR</v>
      </c>
    </row>
    <row r="33" spans="1:4" x14ac:dyDescent="0.2">
      <c r="A33" s="1" t="s">
        <v>32</v>
      </c>
      <c r="B33">
        <v>2.9458846153846157</v>
      </c>
      <c r="D33" t="str">
        <f>VLOOKUP(A33, electricity!$B$1:$B$51,1,FALSE)</f>
        <v>MS</v>
      </c>
    </row>
    <row r="34" spans="1:4" x14ac:dyDescent="0.2">
      <c r="A34" s="1" t="s">
        <v>50</v>
      </c>
      <c r="B34">
        <v>2.8835384615384618</v>
      </c>
      <c r="D34" t="str">
        <f>VLOOKUP(A34, electricity!$B$1:$B$51,1,FALSE)</f>
        <v>TX</v>
      </c>
    </row>
    <row r="35" spans="1:4" x14ac:dyDescent="0.2">
      <c r="A35" s="1" t="s">
        <v>13</v>
      </c>
      <c r="B35">
        <v>2.3497307692307685</v>
      </c>
      <c r="D35" t="str">
        <f>VLOOKUP(A35, electricity!$B$1:$B$51,1,FALSE)</f>
        <v>CO</v>
      </c>
    </row>
    <row r="36" spans="1:4" x14ac:dyDescent="0.2">
      <c r="A36" s="1" t="s">
        <v>20</v>
      </c>
      <c r="B36">
        <v>2.5408461538461542</v>
      </c>
      <c r="D36" t="str">
        <f>VLOOKUP(A36, electricity!$B$1:$B$51,1,FALSE)</f>
        <v>ID</v>
      </c>
    </row>
    <row r="37" spans="1:4" x14ac:dyDescent="0.2">
      <c r="A37" s="1" t="s">
        <v>33</v>
      </c>
      <c r="B37">
        <v>2.2139230769230771</v>
      </c>
      <c r="D37" t="str">
        <f>VLOOKUP(A37, electricity!$B$1:$B$51,1,FALSE)</f>
        <v>MT</v>
      </c>
    </row>
    <row r="38" spans="1:4" x14ac:dyDescent="0.2">
      <c r="A38" s="1" t="s">
        <v>51</v>
      </c>
      <c r="B38">
        <v>2.4394999999999998</v>
      </c>
      <c r="D38" t="str">
        <f>VLOOKUP(A38, electricity!$B$1:$B$51,1,FALSE)</f>
        <v>UT</v>
      </c>
    </row>
    <row r="39" spans="1:4" x14ac:dyDescent="0.2">
      <c r="A39" s="1" t="s">
        <v>111</v>
      </c>
      <c r="B39">
        <v>2.5576538461538467</v>
      </c>
    </row>
    <row r="40" spans="1:4" x14ac:dyDescent="0.2">
      <c r="A40" s="1" t="s">
        <v>112</v>
      </c>
      <c r="B40">
        <v>3.3178461538461543</v>
      </c>
    </row>
    <row r="41" spans="1:4" ht="29" x14ac:dyDescent="0.2">
      <c r="A41" s="1" t="s">
        <v>113</v>
      </c>
      <c r="B41">
        <v>3.4590000000000005</v>
      </c>
    </row>
    <row r="42" spans="1:4" ht="29" x14ac:dyDescent="0.2">
      <c r="A42" s="1" t="s">
        <v>114</v>
      </c>
      <c r="B42">
        <v>3.1975384615384614</v>
      </c>
    </row>
    <row r="43" spans="1:4" ht="29" x14ac:dyDescent="0.2">
      <c r="A43" s="1" t="s">
        <v>115</v>
      </c>
      <c r="B43">
        <v>3.3339230769230763</v>
      </c>
    </row>
    <row r="44" spans="1:4" x14ac:dyDescent="0.2">
      <c r="A44" s="1" t="s">
        <v>116</v>
      </c>
      <c r="B44">
        <v>2.1170384615384616</v>
      </c>
    </row>
    <row r="45" spans="1:4" x14ac:dyDescent="0.2">
      <c r="A45" s="1" t="s">
        <v>117</v>
      </c>
      <c r="B45">
        <v>2.8303076923076915</v>
      </c>
    </row>
    <row r="46" spans="1:4" ht="29" x14ac:dyDescent="0.2">
      <c r="A46" s="1" t="s">
        <v>118</v>
      </c>
      <c r="B46">
        <v>2.3483076923076922</v>
      </c>
    </row>
    <row r="47" spans="1:4" x14ac:dyDescent="0.2">
      <c r="A47" s="1" t="s">
        <v>133</v>
      </c>
      <c r="B47">
        <f>B39</f>
        <v>2.5576538461538467</v>
      </c>
      <c r="C47" t="s">
        <v>135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2"/>
  <sheetViews>
    <sheetView workbookViewId="0">
      <selection activeCell="C33" sqref="C33"/>
    </sheetView>
  </sheetViews>
  <sheetFormatPr baseColWidth="10" defaultRowHeight="16" x14ac:dyDescent="0.2"/>
  <cols>
    <col min="1" max="1" width="13.33203125" customWidth="1"/>
  </cols>
  <sheetData>
    <row r="1" spans="1:3" x14ac:dyDescent="0.2">
      <c r="A1" s="1" t="s">
        <v>14</v>
      </c>
      <c r="B1">
        <v>4.1654615384615381</v>
      </c>
    </row>
    <row r="2" spans="1:3" x14ac:dyDescent="0.2">
      <c r="A2" s="1" t="s">
        <v>28</v>
      </c>
      <c r="B2">
        <v>4.0510384615384618</v>
      </c>
    </row>
    <row r="3" spans="1:3" x14ac:dyDescent="0.2">
      <c r="A3" s="1" t="s">
        <v>26</v>
      </c>
      <c r="B3">
        <v>4.2960769230769227</v>
      </c>
    </row>
    <row r="4" spans="1:3" x14ac:dyDescent="0.2">
      <c r="A4" s="1" t="s">
        <v>37</v>
      </c>
      <c r="B4">
        <v>4.3432307692307699</v>
      </c>
    </row>
    <row r="5" spans="1:3" x14ac:dyDescent="0.2">
      <c r="A5" s="1" t="s">
        <v>46</v>
      </c>
      <c r="B5">
        <v>4.2758076923076933</v>
      </c>
    </row>
    <row r="6" spans="1:3" x14ac:dyDescent="0.2">
      <c r="A6" s="1" t="s">
        <v>53</v>
      </c>
      <c r="B6">
        <v>4.2509615384615387</v>
      </c>
    </row>
    <row r="7" spans="1:3" x14ac:dyDescent="0.2">
      <c r="A7" s="1" t="s">
        <v>16</v>
      </c>
      <c r="B7">
        <v>4.6796153846153867</v>
      </c>
    </row>
    <row r="8" spans="1:3" x14ac:dyDescent="0.2">
      <c r="A8" s="1" t="s">
        <v>15</v>
      </c>
      <c r="B8">
        <f>B27</f>
        <v>4.3920384615384611</v>
      </c>
      <c r="C8" t="s">
        <v>114</v>
      </c>
    </row>
    <row r="9" spans="1:3" x14ac:dyDescent="0.2">
      <c r="A9" s="1" t="s">
        <v>27</v>
      </c>
      <c r="B9">
        <v>4.4606538461538463</v>
      </c>
    </row>
    <row r="10" spans="1:3" x14ac:dyDescent="0.2">
      <c r="A10" s="1" t="s">
        <v>38</v>
      </c>
      <c r="B10">
        <v>4.5443461538461545</v>
      </c>
    </row>
    <row r="11" spans="1:3" x14ac:dyDescent="0.2">
      <c r="A11" s="1" t="s">
        <v>41</v>
      </c>
      <c r="B11">
        <v>4.5311923076923071</v>
      </c>
    </row>
    <row r="12" spans="1:3" x14ac:dyDescent="0.2">
      <c r="A12" s="1" t="s">
        <v>45</v>
      </c>
      <c r="B12">
        <v>4.0744230769230763</v>
      </c>
    </row>
    <row r="13" spans="1:3" x14ac:dyDescent="0.2">
      <c r="A13" s="1" t="s">
        <v>34</v>
      </c>
      <c r="B13">
        <v>4.0765769230769227</v>
      </c>
    </row>
    <row r="14" spans="1:3" x14ac:dyDescent="0.2">
      <c r="A14" s="1" t="s">
        <v>52</v>
      </c>
      <c r="B14">
        <v>4.2769230769230777</v>
      </c>
    </row>
    <row r="15" spans="1:3" x14ac:dyDescent="0.2">
      <c r="A15" s="1" t="s">
        <v>21</v>
      </c>
      <c r="B15">
        <f>B29</f>
        <v>3.8793846153846157</v>
      </c>
      <c r="C15" t="s">
        <v>116</v>
      </c>
    </row>
    <row r="16" spans="1:3" x14ac:dyDescent="0.2">
      <c r="A16" s="1" t="s">
        <v>22</v>
      </c>
      <c r="B16">
        <v>3.9056923076923082</v>
      </c>
    </row>
    <row r="17" spans="1:3" x14ac:dyDescent="0.2">
      <c r="A17" s="1" t="s">
        <v>136</v>
      </c>
      <c r="B17">
        <v>3.5684230769230769</v>
      </c>
    </row>
    <row r="18" spans="1:3" x14ac:dyDescent="0.2">
      <c r="A18" s="1" t="s">
        <v>24</v>
      </c>
      <c r="B18">
        <v>3.8764615384615393</v>
      </c>
    </row>
    <row r="19" spans="1:3" x14ac:dyDescent="0.2">
      <c r="A19" s="1" t="s">
        <v>29</v>
      </c>
      <c r="B19">
        <v>3.7188076923076929</v>
      </c>
    </row>
    <row r="20" spans="1:3" x14ac:dyDescent="0.2">
      <c r="A20" s="1" t="s">
        <v>30</v>
      </c>
      <c r="B20">
        <v>4.0943461538461543</v>
      </c>
    </row>
    <row r="21" spans="1:3" x14ac:dyDescent="0.2">
      <c r="A21" s="1" t="s">
        <v>36</v>
      </c>
      <c r="B21">
        <v>3.4778076923076928</v>
      </c>
    </row>
    <row r="22" spans="1:3" x14ac:dyDescent="0.2">
      <c r="A22" s="1" t="s">
        <v>42</v>
      </c>
      <c r="B22">
        <v>4.0275769230769241</v>
      </c>
    </row>
    <row r="23" spans="1:3" x14ac:dyDescent="0.2">
      <c r="A23" s="1" t="s">
        <v>55</v>
      </c>
      <c r="B23">
        <v>3.6009230769230767</v>
      </c>
    </row>
    <row r="24" spans="1:3" x14ac:dyDescent="0.2">
      <c r="A24" s="1" t="s">
        <v>111</v>
      </c>
      <c r="B24">
        <v>4.2888076923076923</v>
      </c>
    </row>
    <row r="25" spans="1:3" x14ac:dyDescent="0.2">
      <c r="A25" s="1" t="s">
        <v>112</v>
      </c>
      <c r="B25">
        <v>4.3090000000000011</v>
      </c>
    </row>
    <row r="26" spans="1:3" x14ac:dyDescent="0.2">
      <c r="A26" s="1" t="s">
        <v>113</v>
      </c>
      <c r="B26">
        <v>4.2276538461538467</v>
      </c>
    </row>
    <row r="27" spans="1:3" ht="29" x14ac:dyDescent="0.2">
      <c r="A27" s="1" t="s">
        <v>114</v>
      </c>
      <c r="B27">
        <v>4.3920384615384611</v>
      </c>
    </row>
    <row r="28" spans="1:3" x14ac:dyDescent="0.2">
      <c r="A28" s="1" t="s">
        <v>115</v>
      </c>
      <c r="B28">
        <v>4.188769230769231</v>
      </c>
    </row>
    <row r="29" spans="1:3" x14ac:dyDescent="0.2">
      <c r="A29" s="1" t="s">
        <v>116</v>
      </c>
      <c r="B29">
        <v>3.8793846153846157</v>
      </c>
    </row>
    <row r="30" spans="1:3" x14ac:dyDescent="0.2">
      <c r="A30" s="1" t="s">
        <v>133</v>
      </c>
      <c r="B30">
        <f>B24</f>
        <v>4.2888076923076923</v>
      </c>
      <c r="C30" t="s">
        <v>111</v>
      </c>
    </row>
    <row r="31" spans="1:3" x14ac:dyDescent="0.2">
      <c r="A31" s="1" t="s">
        <v>117</v>
      </c>
      <c r="B31">
        <f>B24</f>
        <v>4.2888076923076923</v>
      </c>
      <c r="C31" t="s">
        <v>111</v>
      </c>
    </row>
    <row r="32" spans="1:3" ht="29" x14ac:dyDescent="0.2">
      <c r="A32" s="1" t="s">
        <v>118</v>
      </c>
      <c r="B32">
        <f>B24</f>
        <v>4.2888076923076923</v>
      </c>
      <c r="C3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State</vt:lpstr>
      <vt:lpstr>sources</vt:lpstr>
      <vt:lpstr>EIA PADD regions</vt:lpstr>
      <vt:lpstr>electricity</vt:lpstr>
      <vt:lpstr>propane</vt:lpstr>
      <vt:lpstr>fuel oil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Liu, Lixi</cp:lastModifiedBy>
  <dcterms:created xsi:type="dcterms:W3CDTF">2024-05-06T04:43:59Z</dcterms:created>
  <dcterms:modified xsi:type="dcterms:W3CDTF">2024-05-06T04:44:35Z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2024-05-06T04:44:04Z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15375ee7-9ca0-4124-824e-b30790a7708c</vt:lpwstr>
  </property>
  <property fmtid="{D5CDD505-2E9C-101B-9397-08002B2CF9AE}" pid="8" name="MSIP_Label_95965d95-ecc0-4720-b759-1f33c42ed7da_ContentBits">
    <vt:lpwstr>0</vt:lpwstr>
  </property>
</Properties>
</file>