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iu2/Documents/GitHub/resstock2/Electrical_Panels_EUSS/panels/test_data/"/>
    </mc:Choice>
  </mc:AlternateContent>
  <xr:revisionPtr revIDLastSave="0" documentId="13_ncr:9_{6BC05BF0-2088-CA43-927A-2F4173607881}" xr6:coauthVersionLast="47" xr6:coauthVersionMax="47" xr10:uidLastSave="{00000000-0000-0000-0000-000000000000}"/>
  <bookViews>
    <workbookView xWindow="-28600" yWindow="1740" windowWidth="26440" windowHeight="15440" xr2:uid="{86A1B5D3-1825-6E48-B0F4-6A66455A6AE1}"/>
  </bookViews>
  <sheets>
    <sheet name="euss1_2018_results_up07_100__r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Q10" i="1" s="1"/>
  <c r="AP11" i="1"/>
  <c r="AQ11" i="1" s="1"/>
  <c r="AP12" i="1"/>
  <c r="AP13" i="1"/>
  <c r="AP14" i="1"/>
  <c r="AP15" i="1"/>
  <c r="AP16" i="1"/>
  <c r="AP17" i="1"/>
  <c r="AP18" i="1"/>
  <c r="AP19" i="1"/>
  <c r="AP20" i="1"/>
  <c r="AP21" i="1"/>
  <c r="AQ21" i="1" s="1"/>
  <c r="AP22" i="1"/>
  <c r="AQ22" i="1" s="1"/>
  <c r="AP23" i="1"/>
  <c r="AP24" i="1"/>
  <c r="AP25" i="1"/>
  <c r="AP26" i="1"/>
  <c r="AP27" i="1"/>
  <c r="AP28" i="1"/>
  <c r="AP29" i="1"/>
  <c r="AP30" i="1"/>
  <c r="AP31" i="1"/>
  <c r="AQ31" i="1" s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Q65" i="1" s="1"/>
  <c r="AP66" i="1"/>
  <c r="AP67" i="1"/>
  <c r="AP68" i="1"/>
  <c r="AP69" i="1"/>
  <c r="AP70" i="1"/>
  <c r="AP71" i="1"/>
  <c r="AN3" i="1"/>
  <c r="AN4" i="1"/>
  <c r="AN5" i="1"/>
  <c r="AN6" i="1"/>
  <c r="AN7" i="1"/>
  <c r="AN8" i="1"/>
  <c r="AN9" i="1"/>
  <c r="AN10" i="1"/>
  <c r="AN11" i="1"/>
  <c r="AO11" i="1" s="1"/>
  <c r="AN12" i="1"/>
  <c r="AO12" i="1" s="1"/>
  <c r="AN13" i="1"/>
  <c r="AN14" i="1"/>
  <c r="AN15" i="1"/>
  <c r="AN16" i="1"/>
  <c r="AN17" i="1"/>
  <c r="AN18" i="1"/>
  <c r="AN19" i="1"/>
  <c r="AN20" i="1"/>
  <c r="AN21" i="1"/>
  <c r="AO21" i="1" s="1"/>
  <c r="AN22" i="1"/>
  <c r="AO22" i="1" s="1"/>
  <c r="AN23" i="1"/>
  <c r="AN24" i="1"/>
  <c r="AN25" i="1"/>
  <c r="AN26" i="1"/>
  <c r="AN27" i="1"/>
  <c r="AN28" i="1"/>
  <c r="AN29" i="1"/>
  <c r="AN30" i="1"/>
  <c r="AN31" i="1"/>
  <c r="AO31" i="1" s="1"/>
  <c r="AN32" i="1"/>
  <c r="AO32" i="1" s="1"/>
  <c r="AN33" i="1"/>
  <c r="AN34" i="1"/>
  <c r="AN35" i="1"/>
  <c r="AN36" i="1"/>
  <c r="AN37" i="1"/>
  <c r="AN38" i="1"/>
  <c r="AN39" i="1"/>
  <c r="AN40" i="1"/>
  <c r="AN41" i="1"/>
  <c r="AO41" i="1" s="1"/>
  <c r="AN42" i="1"/>
  <c r="AO42" i="1" s="1"/>
  <c r="AN43" i="1"/>
  <c r="AN44" i="1"/>
  <c r="AN45" i="1"/>
  <c r="AN46" i="1"/>
  <c r="AN47" i="1"/>
  <c r="AN48" i="1"/>
  <c r="AN49" i="1"/>
  <c r="AN50" i="1"/>
  <c r="AN51" i="1"/>
  <c r="AN52" i="1"/>
  <c r="AO52" i="1" s="1"/>
  <c r="AN53" i="1"/>
  <c r="AN54" i="1"/>
  <c r="AN55" i="1"/>
  <c r="AN56" i="1"/>
  <c r="AN57" i="1"/>
  <c r="AN58" i="1"/>
  <c r="AN59" i="1"/>
  <c r="AN60" i="1"/>
  <c r="AO60" i="1" s="1"/>
  <c r="AN61" i="1"/>
  <c r="AN62" i="1"/>
  <c r="AO62" i="1" s="1"/>
  <c r="AN63" i="1"/>
  <c r="AN64" i="1"/>
  <c r="AN65" i="1"/>
  <c r="AN66" i="1"/>
  <c r="AN67" i="1"/>
  <c r="AN68" i="1"/>
  <c r="AN69" i="1"/>
  <c r="AN70" i="1"/>
  <c r="AN71" i="1"/>
  <c r="AO71" i="1" s="1"/>
  <c r="AN2" i="1"/>
  <c r="AP2" i="1"/>
  <c r="AO3" i="1"/>
  <c r="AO4" i="1"/>
  <c r="AO5" i="1"/>
  <c r="AO10" i="1"/>
  <c r="AO13" i="1"/>
  <c r="AO14" i="1"/>
  <c r="AO15" i="1"/>
  <c r="AO16" i="1"/>
  <c r="AO17" i="1"/>
  <c r="AO18" i="1"/>
  <c r="AO19" i="1"/>
  <c r="AO20" i="1"/>
  <c r="AO23" i="1"/>
  <c r="AO24" i="1"/>
  <c r="AO25" i="1"/>
  <c r="AO26" i="1"/>
  <c r="AO27" i="1"/>
  <c r="AO28" i="1"/>
  <c r="AO29" i="1"/>
  <c r="AO30" i="1"/>
  <c r="AO33" i="1"/>
  <c r="AO34" i="1"/>
  <c r="AO35" i="1"/>
  <c r="AO36" i="1"/>
  <c r="AO37" i="1"/>
  <c r="AO38" i="1"/>
  <c r="AO39" i="1"/>
  <c r="AO40" i="1"/>
  <c r="AO43" i="1"/>
  <c r="AO44" i="1"/>
  <c r="AO45" i="1"/>
  <c r="AO46" i="1"/>
  <c r="AO47" i="1"/>
  <c r="AO48" i="1"/>
  <c r="AO49" i="1"/>
  <c r="AO50" i="1"/>
  <c r="AO53" i="1"/>
  <c r="AO54" i="1"/>
  <c r="AO55" i="1"/>
  <c r="AO56" i="1"/>
  <c r="AO57" i="1"/>
  <c r="AO58" i="1"/>
  <c r="AO59" i="1"/>
  <c r="AO63" i="1"/>
  <c r="AO64" i="1"/>
  <c r="AO65" i="1"/>
  <c r="AO66" i="1"/>
  <c r="AO67" i="1"/>
  <c r="AO68" i="1"/>
  <c r="AO69" i="1"/>
  <c r="AO70" i="1"/>
  <c r="AO2" i="1"/>
  <c r="AL11" i="1"/>
  <c r="AL20" i="1"/>
  <c r="AL21" i="1"/>
  <c r="AL29" i="1"/>
  <c r="AL30" i="1"/>
  <c r="AL31" i="1"/>
  <c r="AL36" i="1"/>
  <c r="AL37" i="1"/>
  <c r="AL38" i="1"/>
  <c r="AL39" i="1"/>
  <c r="AL46" i="1"/>
  <c r="AL47" i="1"/>
  <c r="AL48" i="1"/>
  <c r="AL49" i="1"/>
  <c r="AL61" i="1"/>
  <c r="AL70" i="1"/>
  <c r="AL71" i="1"/>
  <c r="AQ3" i="1"/>
  <c r="AQ4" i="1"/>
  <c r="AQ5" i="1"/>
  <c r="AQ12" i="1"/>
  <c r="AQ13" i="1"/>
  <c r="AQ14" i="1"/>
  <c r="AQ15" i="1"/>
  <c r="AQ20" i="1"/>
  <c r="AQ23" i="1"/>
  <c r="AQ24" i="1"/>
  <c r="AQ25" i="1"/>
  <c r="AQ32" i="1"/>
  <c r="AQ33" i="1"/>
  <c r="AQ34" i="1"/>
  <c r="AQ35" i="1"/>
  <c r="AQ42" i="1"/>
  <c r="AQ43" i="1"/>
  <c r="AQ44" i="1"/>
  <c r="AQ45" i="1"/>
  <c r="AQ52" i="1"/>
  <c r="AQ53" i="1"/>
  <c r="AQ54" i="1"/>
  <c r="AQ55" i="1"/>
  <c r="AQ62" i="1"/>
  <c r="AQ63" i="1"/>
  <c r="AQ64" i="1"/>
  <c r="AQ2" i="1"/>
  <c r="AJ3" i="1"/>
  <c r="AK3" i="1"/>
  <c r="AL3" i="1" s="1"/>
  <c r="AJ4" i="1"/>
  <c r="AK4" i="1" s="1"/>
  <c r="AL4" i="1" s="1"/>
  <c r="AJ5" i="1"/>
  <c r="AK5" i="1" s="1"/>
  <c r="AL5" i="1" s="1"/>
  <c r="AJ6" i="1"/>
  <c r="AK6" i="1" s="1"/>
  <c r="AL6" i="1" s="1"/>
  <c r="AJ7" i="1"/>
  <c r="AK7" i="1" s="1"/>
  <c r="AL7" i="1" s="1"/>
  <c r="AJ8" i="1"/>
  <c r="AK8" i="1" s="1"/>
  <c r="AL8" i="1" s="1"/>
  <c r="AJ9" i="1"/>
  <c r="AK9" i="1" s="1"/>
  <c r="AL9" i="1" s="1"/>
  <c r="AJ10" i="1"/>
  <c r="AK10" i="1" s="1"/>
  <c r="AL10" i="1" s="1"/>
  <c r="AJ11" i="1"/>
  <c r="AK11" i="1" s="1"/>
  <c r="AJ12" i="1"/>
  <c r="AK12" i="1" s="1"/>
  <c r="AL12" i="1" s="1"/>
  <c r="AJ13" i="1"/>
  <c r="AK13" i="1"/>
  <c r="AL13" i="1" s="1"/>
  <c r="AJ14" i="1"/>
  <c r="AK14" i="1" s="1"/>
  <c r="AL14" i="1" s="1"/>
  <c r="AJ15" i="1"/>
  <c r="AK15" i="1" s="1"/>
  <c r="AL15" i="1" s="1"/>
  <c r="AJ16" i="1"/>
  <c r="AK16" i="1" s="1"/>
  <c r="AL16" i="1" s="1"/>
  <c r="AJ17" i="1"/>
  <c r="AK17" i="1" s="1"/>
  <c r="AL17" i="1" s="1"/>
  <c r="AJ18" i="1"/>
  <c r="AK18" i="1" s="1"/>
  <c r="AL18" i="1" s="1"/>
  <c r="AJ19" i="1"/>
  <c r="AK19" i="1" s="1"/>
  <c r="AL19" i="1" s="1"/>
  <c r="AJ20" i="1"/>
  <c r="AK20" i="1" s="1"/>
  <c r="AJ21" i="1"/>
  <c r="AK21" i="1"/>
  <c r="AJ22" i="1"/>
  <c r="AK22" i="1" s="1"/>
  <c r="AL22" i="1" s="1"/>
  <c r="AJ23" i="1"/>
  <c r="AK23" i="1"/>
  <c r="AL23" i="1" s="1"/>
  <c r="AJ24" i="1"/>
  <c r="AK24" i="1" s="1"/>
  <c r="AL24" i="1" s="1"/>
  <c r="AJ25" i="1"/>
  <c r="AK25" i="1" s="1"/>
  <c r="AL25" i="1" s="1"/>
  <c r="AJ26" i="1"/>
  <c r="AK26" i="1" s="1"/>
  <c r="AL26" i="1" s="1"/>
  <c r="AJ27" i="1"/>
  <c r="AK27" i="1" s="1"/>
  <c r="AL27" i="1" s="1"/>
  <c r="AJ28" i="1"/>
  <c r="AK28" i="1" s="1"/>
  <c r="AL28" i="1" s="1"/>
  <c r="AJ29" i="1"/>
  <c r="AK29" i="1" s="1"/>
  <c r="AJ30" i="1"/>
  <c r="AK30" i="1" s="1"/>
  <c r="AJ31" i="1"/>
  <c r="AK31" i="1" s="1"/>
  <c r="AJ32" i="1"/>
  <c r="AK32" i="1" s="1"/>
  <c r="AL32" i="1" s="1"/>
  <c r="AJ33" i="1"/>
  <c r="AK33" i="1" s="1"/>
  <c r="AL33" i="1" s="1"/>
  <c r="AJ34" i="1"/>
  <c r="AK34" i="1"/>
  <c r="AL34" i="1" s="1"/>
  <c r="AJ35" i="1"/>
  <c r="AK35" i="1" s="1"/>
  <c r="AL35" i="1" s="1"/>
  <c r="AJ36" i="1"/>
  <c r="AK36" i="1" s="1"/>
  <c r="AJ37" i="1"/>
  <c r="AK37" i="1" s="1"/>
  <c r="AJ38" i="1"/>
  <c r="AK38" i="1"/>
  <c r="AJ39" i="1"/>
  <c r="AK39" i="1" s="1"/>
  <c r="AJ40" i="1"/>
  <c r="AK40" i="1" s="1"/>
  <c r="AL40" i="1" s="1"/>
  <c r="AJ41" i="1"/>
  <c r="AK41" i="1" s="1"/>
  <c r="AL41" i="1" s="1"/>
  <c r="AJ42" i="1"/>
  <c r="AK42" i="1" s="1"/>
  <c r="AL42" i="1" s="1"/>
  <c r="AJ43" i="1"/>
  <c r="AK43" i="1" s="1"/>
  <c r="AL43" i="1" s="1"/>
  <c r="AJ44" i="1"/>
  <c r="AK44" i="1" s="1"/>
  <c r="AL44" i="1" s="1"/>
  <c r="AJ45" i="1"/>
  <c r="AK45" i="1"/>
  <c r="AL45" i="1" s="1"/>
  <c r="AJ46" i="1"/>
  <c r="AK46" i="1" s="1"/>
  <c r="AJ47" i="1"/>
  <c r="AK47" i="1" s="1"/>
  <c r="AJ48" i="1"/>
  <c r="AK48" i="1" s="1"/>
  <c r="AJ49" i="1"/>
  <c r="AK49" i="1" s="1"/>
  <c r="AJ50" i="1"/>
  <c r="AK50" i="1" s="1"/>
  <c r="AL50" i="1" s="1"/>
  <c r="AJ51" i="1"/>
  <c r="AK51" i="1"/>
  <c r="AL51" i="1" s="1"/>
  <c r="AJ52" i="1"/>
  <c r="AK52" i="1" s="1"/>
  <c r="AL52" i="1" s="1"/>
  <c r="AJ53" i="1"/>
  <c r="AK53" i="1" s="1"/>
  <c r="AL53" i="1" s="1"/>
  <c r="AJ54" i="1"/>
  <c r="AK54" i="1" s="1"/>
  <c r="AL54" i="1" s="1"/>
  <c r="AJ55" i="1"/>
  <c r="AK55" i="1" s="1"/>
  <c r="AL55" i="1" s="1"/>
  <c r="AJ56" i="1"/>
  <c r="AK56" i="1" s="1"/>
  <c r="AL56" i="1" s="1"/>
  <c r="AJ57" i="1"/>
  <c r="AK57" i="1" s="1"/>
  <c r="AL57" i="1" s="1"/>
  <c r="AJ58" i="1"/>
  <c r="AK58" i="1"/>
  <c r="AL58" i="1" s="1"/>
  <c r="AJ59" i="1"/>
  <c r="AK59" i="1" s="1"/>
  <c r="AL59" i="1" s="1"/>
  <c r="AJ60" i="1"/>
  <c r="AK60" i="1" s="1"/>
  <c r="AL60" i="1" s="1"/>
  <c r="AJ61" i="1"/>
  <c r="AK61" i="1" s="1"/>
  <c r="AJ62" i="1"/>
  <c r="AK62" i="1" s="1"/>
  <c r="AL62" i="1" s="1"/>
  <c r="AJ63" i="1"/>
  <c r="AK63" i="1"/>
  <c r="AL63" i="1" s="1"/>
  <c r="AJ64" i="1"/>
  <c r="AK64" i="1"/>
  <c r="AL64" i="1" s="1"/>
  <c r="AJ65" i="1"/>
  <c r="AK65" i="1" s="1"/>
  <c r="AL65" i="1" s="1"/>
  <c r="AJ66" i="1"/>
  <c r="AK66" i="1" s="1"/>
  <c r="AL66" i="1" s="1"/>
  <c r="AJ67" i="1"/>
  <c r="AK67" i="1" s="1"/>
  <c r="AL67" i="1" s="1"/>
  <c r="AJ68" i="1"/>
  <c r="AK68" i="1" s="1"/>
  <c r="AL68" i="1" s="1"/>
  <c r="AJ69" i="1"/>
  <c r="AK69" i="1" s="1"/>
  <c r="AL69" i="1" s="1"/>
  <c r="AJ70" i="1"/>
  <c r="AK70" i="1" s="1"/>
  <c r="AJ71" i="1"/>
  <c r="AK71" i="1" s="1"/>
  <c r="AJ2" i="1"/>
  <c r="AK2" i="1" s="1"/>
  <c r="AL2" i="1" s="1"/>
  <c r="AQ61" i="1" l="1"/>
  <c r="AQ30" i="1"/>
  <c r="AQ59" i="1"/>
  <c r="AQ19" i="1"/>
  <c r="AQ58" i="1"/>
  <c r="AQ18" i="1"/>
  <c r="AQ51" i="1"/>
  <c r="AQ50" i="1"/>
  <c r="AQ29" i="1"/>
  <c r="AQ48" i="1"/>
  <c r="AQ67" i="1"/>
  <c r="AQ47" i="1"/>
  <c r="AQ37" i="1"/>
  <c r="AQ7" i="1"/>
  <c r="AQ66" i="1"/>
  <c r="AQ56" i="1"/>
  <c r="AQ46" i="1"/>
  <c r="AQ36" i="1"/>
  <c r="AQ26" i="1"/>
  <c r="AQ16" i="1"/>
  <c r="AQ6" i="1"/>
  <c r="AQ49" i="1"/>
  <c r="AQ9" i="1"/>
  <c r="AQ68" i="1"/>
  <c r="AQ38" i="1"/>
  <c r="AQ8" i="1"/>
  <c r="AQ17" i="1"/>
  <c r="AQ70" i="1"/>
  <c r="AQ40" i="1"/>
  <c r="AQ69" i="1"/>
  <c r="AQ39" i="1"/>
  <c r="AQ28" i="1"/>
  <c r="AQ57" i="1"/>
  <c r="AQ27" i="1"/>
  <c r="AO9" i="1"/>
  <c r="AQ71" i="1"/>
  <c r="AQ41" i="1"/>
  <c r="AO61" i="1"/>
  <c r="AO51" i="1"/>
  <c r="AO7" i="1"/>
  <c r="AO8" i="1"/>
  <c r="AQ60" i="1"/>
  <c r="AO6" i="1"/>
</calcChain>
</file>

<file path=xl/sharedStrings.xml><?xml version="1.0" encoding="utf-8"?>
<sst xmlns="http://schemas.openxmlformats.org/spreadsheetml/2006/main" count="117" uniqueCount="44">
  <si>
    <t>building_id</t>
  </si>
  <si>
    <t>upgrade_has_new_hvac</t>
  </si>
  <si>
    <t>load_hvac</t>
  </si>
  <si>
    <t>load_lighting</t>
  </si>
  <si>
    <t>load_kitchen</t>
  </si>
  <si>
    <t>load_laundry</t>
  </si>
  <si>
    <t>load_water_heater</t>
  </si>
  <si>
    <t>load_dishwasher</t>
  </si>
  <si>
    <t>load_dryer</t>
  </si>
  <si>
    <t>load_range_oven</t>
  </si>
  <si>
    <t>load_garbage_disposal</t>
  </si>
  <si>
    <t>load_garbage_compactor</t>
  </si>
  <si>
    <t>load_hot_tub_spa</t>
  </si>
  <si>
    <t>load_well_pump</t>
  </si>
  <si>
    <t>load_pool_heater</t>
  </si>
  <si>
    <t>load_pool_pump</t>
  </si>
  <si>
    <t>load_evse</t>
  </si>
  <si>
    <t>load_total_pre_upgrade_VA_220_83</t>
  </si>
  <si>
    <t>amp_total_pre_upgrade_A_220_83</t>
  </si>
  <si>
    <t>loads_upgraded</t>
  </si>
  <si>
    <t>new_load_hvac</t>
  </si>
  <si>
    <t>new_load_water_heater</t>
  </si>
  <si>
    <t>new_load_dryer</t>
  </si>
  <si>
    <t>new_load_range_oven</t>
  </si>
  <si>
    <t>new_load_hot_tub_spa</t>
  </si>
  <si>
    <t>new_load_pool_heater</t>
  </si>
  <si>
    <t>new_load_evse</t>
  </si>
  <si>
    <t>load_total_post_upgrade_VA_220_83</t>
  </si>
  <si>
    <t>amp_total_post_upgrade_A_220_83</t>
  </si>
  <si>
    <t>load_total_pre_upgrade_VA_220_87</t>
  </si>
  <si>
    <t>amp_total_pre_upgrade_A_220_87</t>
  </si>
  <si>
    <t>load_total_post_upgrade_VA_220_87</t>
  </si>
  <si>
    <t>amp_total_post_upgrade_A_220_87</t>
  </si>
  <si>
    <t>['load_hvac', 'load_water_heater']</t>
  </si>
  <si>
    <t>['load_hvac']</t>
  </si>
  <si>
    <t>['load_hvac', 'load_water_heater', 'load_dryer']</t>
  </si>
  <si>
    <t>['load_hvac', 'load_dryer']</t>
  </si>
  <si>
    <t>['load_water_heater']</t>
  </si>
  <si>
    <t>['load_dryer']</t>
  </si>
  <si>
    <t>diff</t>
  </si>
  <si>
    <t>post total 83</t>
  </si>
  <si>
    <t>pre total 83</t>
  </si>
  <si>
    <t>other loads</t>
  </si>
  <si>
    <t>total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</si>
</sst>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9" fontId="0" fillId="0" borderId="0" xfId="1" applyFont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9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DB6C-80E0-FA46-95B3-AA574371A29A}">
  <dimension ref="A1:AQ71"/>
  <sheetViews>
    <sheetView tabSelected="1" topLeftCell="AA1" workbookViewId="0">
      <selection activeCell="AE11" sqref="AE11"/>
    </sheetView>
  </sheetViews>
  <sheetFormatPr baseColWidth="10" defaultRowHeight="16" x14ac:dyDescent="0.2"/>
  <cols>
    <col min="3" max="9" width="10.83203125" style="1"/>
    <col min="18" max="18" width="10.83203125" style="3"/>
    <col min="21" max="27" width="10.83203125" style="1"/>
    <col min="28" max="28" width="10.83203125" style="4"/>
    <col min="37" max="37" width="10.83203125" style="3"/>
    <col min="38" max="38" width="12.83203125" bestFit="1" customWidth="1"/>
    <col min="42" max="42" width="10.83203125" style="4"/>
  </cols>
  <sheetData>
    <row r="1" spans="1:43" x14ac:dyDescent="0.2">
      <c r="A1" t="s">
        <v>0</v>
      </c>
      <c r="B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16</v>
      </c>
      <c r="J1" t="s">
        <v>3</v>
      </c>
      <c r="K1" t="s">
        <v>4</v>
      </c>
      <c r="L1" t="s">
        <v>5</v>
      </c>
      <c r="M1" t="s">
        <v>7</v>
      </c>
      <c r="N1" t="s">
        <v>10</v>
      </c>
      <c r="O1" t="s">
        <v>11</v>
      </c>
      <c r="P1" t="s">
        <v>13</v>
      </c>
      <c r="Q1" t="s">
        <v>15</v>
      </c>
      <c r="R1" s="3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J1" t="s">
        <v>43</v>
      </c>
      <c r="AK1" s="3" t="s">
        <v>41</v>
      </c>
      <c r="AL1" t="s">
        <v>39</v>
      </c>
      <c r="AN1" t="s">
        <v>42</v>
      </c>
      <c r="AO1" t="s">
        <v>43</v>
      </c>
      <c r="AP1" s="4" t="s">
        <v>40</v>
      </c>
      <c r="AQ1" t="s">
        <v>39</v>
      </c>
    </row>
    <row r="2" spans="1:43" x14ac:dyDescent="0.2">
      <c r="A2">
        <v>21676</v>
      </c>
      <c r="B2" t="b">
        <v>1</v>
      </c>
      <c r="C2" s="1">
        <v>997.26159999999902</v>
      </c>
      <c r="D2" s="1">
        <v>0</v>
      </c>
      <c r="E2" s="1">
        <v>5760</v>
      </c>
      <c r="F2" s="1">
        <v>0</v>
      </c>
      <c r="G2" s="1">
        <v>0</v>
      </c>
      <c r="H2" s="1">
        <v>0</v>
      </c>
      <c r="I2" s="1">
        <v>0</v>
      </c>
      <c r="J2">
        <v>3660</v>
      </c>
      <c r="K2">
        <v>3000</v>
      </c>
      <c r="L2">
        <v>1500</v>
      </c>
      <c r="M2">
        <v>1200</v>
      </c>
      <c r="N2">
        <v>0</v>
      </c>
      <c r="O2">
        <v>0</v>
      </c>
      <c r="P2">
        <v>0</v>
      </c>
      <c r="Q2">
        <v>0</v>
      </c>
      <c r="R2" s="3">
        <v>11246.904640000001</v>
      </c>
      <c r="S2">
        <v>46.862102666666601</v>
      </c>
      <c r="T2" t="s">
        <v>33</v>
      </c>
      <c r="U2" s="1">
        <v>15805.2117908328</v>
      </c>
      <c r="V2" s="1">
        <v>4500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4">
        <v>28453.2117908328</v>
      </c>
      <c r="AC2">
        <v>118.55504912847</v>
      </c>
      <c r="AD2">
        <v>6475</v>
      </c>
      <c r="AE2">
        <v>26.9791666666666</v>
      </c>
      <c r="AF2">
        <v>26780.2117908328</v>
      </c>
      <c r="AG2">
        <v>111.584215795136</v>
      </c>
      <c r="AJ2">
        <f>SUM(C2:Q2)</f>
        <v>16117.261599999998</v>
      </c>
      <c r="AK2" s="3">
        <f>IF(AJ2&lt;=8000,AJ2,8000+(AJ2-8000)*0.4)</f>
        <v>11246.904639999999</v>
      </c>
      <c r="AL2" s="2">
        <f>(AK2-R2)/R2</f>
        <v>-1.6173244655036537E-16</v>
      </c>
      <c r="AN2">
        <f>IF(V2&gt;0,V2,D2)+IF(W2&gt;0,W2,E2)+IF(X2&gt;0,X2,F2)+IF(Y2&gt;0,Y2,G2)+IF(Z2&gt;0,Z2,H2)+IF(AA2&gt;0,AA2,I2)+SUM(J2:Q2)</f>
        <v>19620</v>
      </c>
      <c r="AO2">
        <f>IF(B2=TRUE,U2,C2)+AN2</f>
        <v>35425.2117908328</v>
      </c>
      <c r="AP2" s="4">
        <f>IF(B2=TRUE,IF(AN2&lt;=8000,AN2,8000+(AN2-8000)*0.4)+U2,IF(AO2&lt;=8000,AO2,8000+(AO2-8000)*0.4))</f>
        <v>28453.2117908328</v>
      </c>
      <c r="AQ2" s="2">
        <f>(AP2-AB2)/AB2</f>
        <v>0</v>
      </c>
    </row>
    <row r="3" spans="1:43" x14ac:dyDescent="0.2">
      <c r="A3">
        <v>28357</v>
      </c>
      <c r="B3" t="b">
        <v>1</v>
      </c>
      <c r="C3" s="1">
        <v>4527.6512000000002</v>
      </c>
      <c r="D3" s="1">
        <v>0</v>
      </c>
      <c r="E3" s="1">
        <v>0</v>
      </c>
      <c r="F3" s="1">
        <v>12000</v>
      </c>
      <c r="G3" s="1">
        <v>0</v>
      </c>
      <c r="H3" s="1">
        <v>0</v>
      </c>
      <c r="I3" s="1">
        <v>0</v>
      </c>
      <c r="J3">
        <v>7893</v>
      </c>
      <c r="K3">
        <v>3000</v>
      </c>
      <c r="L3">
        <v>1500</v>
      </c>
      <c r="M3">
        <v>1200</v>
      </c>
      <c r="N3">
        <v>912</v>
      </c>
      <c r="O3">
        <v>0</v>
      </c>
      <c r="P3">
        <v>0</v>
      </c>
      <c r="Q3">
        <v>0</v>
      </c>
      <c r="R3" s="3">
        <v>17213.06048</v>
      </c>
      <c r="S3">
        <v>71.721085333333306</v>
      </c>
      <c r="T3" t="s">
        <v>33</v>
      </c>
      <c r="U3" s="1">
        <v>18732.9165184632</v>
      </c>
      <c r="V3" s="1">
        <v>4500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4">
        <v>35934.9165184632</v>
      </c>
      <c r="AC3">
        <v>149.72881882693</v>
      </c>
      <c r="AD3">
        <v>4875</v>
      </c>
      <c r="AE3">
        <v>20.3125</v>
      </c>
      <c r="AF3">
        <v>28107.9165184632</v>
      </c>
      <c r="AG3">
        <v>117.11631882693</v>
      </c>
      <c r="AJ3">
        <f>SUM(C3:Q3)</f>
        <v>31032.6512</v>
      </c>
      <c r="AK3" s="3">
        <f t="shared" ref="AK3:AK66" si="0">IF(AJ3&lt;=8000,AJ3,8000+(AJ3-8000)*0.4)</f>
        <v>17213.06048</v>
      </c>
      <c r="AL3" s="2">
        <f t="shared" ref="AL3:AL66" si="1">(AK3-R3)/R3</f>
        <v>0</v>
      </c>
      <c r="AN3">
        <f t="shared" ref="AN3:AN66" si="2">IF(V3&gt;0,V3,D3)+IF(W3&gt;0,W3,E3)+IF(X3&gt;0,X3,F3)+IF(Y3&gt;0,Y3,G3)+IF(Z3&gt;0,Z3,H3)+IF(AA3&gt;0,AA3,I3)+SUM(J3:Q3)</f>
        <v>31005</v>
      </c>
      <c r="AO3">
        <f t="shared" ref="AO3:AO66" si="3">IF(B3=TRUE,U3,C3)+AN3</f>
        <v>49737.9165184632</v>
      </c>
      <c r="AP3" s="4">
        <f t="shared" ref="AP3:AP66" si="4">IF(B3=TRUE,IF(AN3&lt;=8000,AN3,8000+(AN3-8000)*0.4)+U3,IF(AO3&lt;=8000,AO3,8000+(AO3-8000)*0.4))</f>
        <v>35934.9165184632</v>
      </c>
      <c r="AQ3" s="2">
        <f t="shared" ref="AQ3:AQ66" si="5">(AP3-AB3)/AB3</f>
        <v>0</v>
      </c>
    </row>
    <row r="4" spans="1:43" x14ac:dyDescent="0.2">
      <c r="A4">
        <v>32179</v>
      </c>
      <c r="B4" t="b">
        <v>1</v>
      </c>
      <c r="C4" s="1">
        <v>2481.6954000000001</v>
      </c>
      <c r="D4" s="1">
        <v>4500</v>
      </c>
      <c r="E4" s="1">
        <v>5760</v>
      </c>
      <c r="F4" s="1">
        <v>12000</v>
      </c>
      <c r="G4" s="1">
        <v>0</v>
      </c>
      <c r="H4" s="1">
        <v>0</v>
      </c>
      <c r="I4" s="1">
        <v>0</v>
      </c>
      <c r="J4">
        <v>3606</v>
      </c>
      <c r="K4">
        <v>3000</v>
      </c>
      <c r="L4">
        <v>1500</v>
      </c>
      <c r="M4">
        <v>0</v>
      </c>
      <c r="N4">
        <v>0</v>
      </c>
      <c r="O4">
        <v>0</v>
      </c>
      <c r="P4">
        <v>0</v>
      </c>
      <c r="Q4">
        <v>0</v>
      </c>
      <c r="R4" s="3">
        <v>17939.078159999899</v>
      </c>
      <c r="S4">
        <v>74.746158999999906</v>
      </c>
      <c r="T4" t="s">
        <v>34</v>
      </c>
      <c r="U4" s="1">
        <v>15231.5830490546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4">
        <v>32177.983049054601</v>
      </c>
      <c r="AC4">
        <v>134.07492937105999</v>
      </c>
      <c r="AD4">
        <v>18675</v>
      </c>
      <c r="AE4">
        <v>77.8125</v>
      </c>
      <c r="AF4">
        <v>33906.5830490546</v>
      </c>
      <c r="AG4">
        <v>141.27742937106001</v>
      </c>
      <c r="AJ4">
        <f>SUM(C4:Q4)</f>
        <v>32847.695399999997</v>
      </c>
      <c r="AK4" s="3">
        <f t="shared" si="0"/>
        <v>17939.078159999997</v>
      </c>
      <c r="AL4" s="2">
        <f t="shared" si="1"/>
        <v>5.475500296915859E-15</v>
      </c>
      <c r="AN4">
        <f t="shared" si="2"/>
        <v>30366</v>
      </c>
      <c r="AO4">
        <f t="shared" si="3"/>
        <v>45597.5830490546</v>
      </c>
      <c r="AP4" s="4">
        <f t="shared" si="4"/>
        <v>32177.983049054601</v>
      </c>
      <c r="AQ4" s="2">
        <f t="shared" si="5"/>
        <v>0</v>
      </c>
    </row>
    <row r="5" spans="1:43" x14ac:dyDescent="0.2">
      <c r="A5">
        <v>56341</v>
      </c>
      <c r="B5" t="b">
        <v>1</v>
      </c>
      <c r="C5" s="1">
        <v>6406.5901999999996</v>
      </c>
      <c r="D5" s="1">
        <v>0</v>
      </c>
      <c r="E5" s="1">
        <v>0</v>
      </c>
      <c r="F5" s="1">
        <v>12000</v>
      </c>
      <c r="G5" s="1">
        <v>0</v>
      </c>
      <c r="H5" s="1">
        <v>0</v>
      </c>
      <c r="I5" s="1">
        <v>0</v>
      </c>
      <c r="J5">
        <v>6528</v>
      </c>
      <c r="K5">
        <v>3000</v>
      </c>
      <c r="L5">
        <v>1500</v>
      </c>
      <c r="M5">
        <v>1200</v>
      </c>
      <c r="N5">
        <v>0</v>
      </c>
      <c r="O5">
        <v>0</v>
      </c>
      <c r="P5">
        <v>0</v>
      </c>
      <c r="Q5">
        <v>0</v>
      </c>
      <c r="R5" s="3">
        <v>17053.836080000001</v>
      </c>
      <c r="S5">
        <v>71.057650333333299</v>
      </c>
      <c r="T5" t="s">
        <v>35</v>
      </c>
      <c r="U5" s="1">
        <v>25370.708297151799</v>
      </c>
      <c r="V5" s="1">
        <v>4500</v>
      </c>
      <c r="W5" s="1">
        <v>5760</v>
      </c>
      <c r="X5" s="1">
        <v>0</v>
      </c>
      <c r="Y5" s="1">
        <v>0</v>
      </c>
      <c r="Z5" s="1">
        <v>0</v>
      </c>
      <c r="AA5" s="1">
        <v>0</v>
      </c>
      <c r="AB5" s="4">
        <v>43965.9082971518</v>
      </c>
      <c r="AC5">
        <v>183.19128457146499</v>
      </c>
      <c r="AJ5">
        <f>SUM(C5:Q5)</f>
        <v>30634.590199999999</v>
      </c>
      <c r="AK5" s="3">
        <f t="shared" si="0"/>
        <v>17053.836080000001</v>
      </c>
      <c r="AL5" s="2">
        <f t="shared" si="1"/>
        <v>0</v>
      </c>
      <c r="AN5">
        <f t="shared" si="2"/>
        <v>34488</v>
      </c>
      <c r="AO5">
        <f t="shared" si="3"/>
        <v>59858.708297151796</v>
      </c>
      <c r="AP5" s="4">
        <f t="shared" si="4"/>
        <v>43965.9082971518</v>
      </c>
      <c r="AQ5" s="2">
        <f t="shared" si="5"/>
        <v>0</v>
      </c>
    </row>
    <row r="6" spans="1:43" x14ac:dyDescent="0.2">
      <c r="A6">
        <v>60122</v>
      </c>
      <c r="B6" t="b">
        <v>1</v>
      </c>
      <c r="C6" s="1">
        <v>6618.2407999999996</v>
      </c>
      <c r="D6" s="1">
        <v>0</v>
      </c>
      <c r="E6" s="1">
        <v>5760</v>
      </c>
      <c r="F6" s="1">
        <v>0</v>
      </c>
      <c r="G6" s="1">
        <v>0</v>
      </c>
      <c r="H6" s="1">
        <v>0</v>
      </c>
      <c r="I6" s="1">
        <v>0</v>
      </c>
      <c r="J6">
        <v>5070</v>
      </c>
      <c r="K6">
        <v>3000</v>
      </c>
      <c r="L6">
        <v>1500</v>
      </c>
      <c r="M6">
        <v>0</v>
      </c>
      <c r="N6">
        <v>0</v>
      </c>
      <c r="O6">
        <v>0</v>
      </c>
      <c r="P6">
        <v>0</v>
      </c>
      <c r="Q6">
        <v>0</v>
      </c>
      <c r="R6" s="3">
        <v>13579.296319999999</v>
      </c>
      <c r="S6">
        <v>56.580401333333299</v>
      </c>
      <c r="T6" t="s">
        <v>33</v>
      </c>
      <c r="U6" s="1">
        <v>28748.034929216599</v>
      </c>
      <c r="V6" s="1">
        <v>4500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4">
        <v>41480.034929216599</v>
      </c>
      <c r="AC6">
        <v>172.833478871735</v>
      </c>
      <c r="AD6">
        <v>7862.5</v>
      </c>
      <c r="AE6">
        <v>32.7604166666666</v>
      </c>
      <c r="AF6">
        <v>41110.534929216599</v>
      </c>
      <c r="AG6">
        <v>171.29389553840201</v>
      </c>
      <c r="AJ6">
        <f>SUM(C6:Q6)</f>
        <v>21948.2408</v>
      </c>
      <c r="AK6" s="3">
        <f t="shared" si="0"/>
        <v>13579.296320000001</v>
      </c>
      <c r="AL6" s="2">
        <f t="shared" si="1"/>
        <v>1.3395314165630171E-16</v>
      </c>
      <c r="AN6">
        <f t="shared" si="2"/>
        <v>19830</v>
      </c>
      <c r="AO6">
        <f t="shared" si="3"/>
        <v>48578.034929216599</v>
      </c>
      <c r="AP6" s="4">
        <f t="shared" si="4"/>
        <v>41480.034929216599</v>
      </c>
      <c r="AQ6" s="2">
        <f t="shared" si="5"/>
        <v>0</v>
      </c>
    </row>
    <row r="7" spans="1:43" x14ac:dyDescent="0.2">
      <c r="A7">
        <v>62190</v>
      </c>
      <c r="B7" t="b">
        <v>1</v>
      </c>
      <c r="C7" s="1">
        <v>345</v>
      </c>
      <c r="D7" s="1">
        <v>0</v>
      </c>
      <c r="E7" s="1">
        <v>5760</v>
      </c>
      <c r="F7" s="1">
        <v>0</v>
      </c>
      <c r="G7" s="1">
        <v>0</v>
      </c>
      <c r="H7" s="1">
        <v>0</v>
      </c>
      <c r="I7" s="1">
        <v>0</v>
      </c>
      <c r="J7">
        <v>11631</v>
      </c>
      <c r="K7">
        <v>3000</v>
      </c>
      <c r="L7">
        <v>1500</v>
      </c>
      <c r="M7">
        <v>1200</v>
      </c>
      <c r="N7">
        <v>0</v>
      </c>
      <c r="O7">
        <v>0</v>
      </c>
      <c r="P7">
        <v>0</v>
      </c>
      <c r="Q7">
        <v>0</v>
      </c>
      <c r="R7" s="3">
        <v>14174.4</v>
      </c>
      <c r="S7">
        <v>59.06</v>
      </c>
      <c r="T7" t="s">
        <v>33</v>
      </c>
      <c r="U7" s="1">
        <v>40799.373880177998</v>
      </c>
      <c r="V7" s="1">
        <v>4500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4">
        <v>56635.773880178</v>
      </c>
      <c r="AC7">
        <v>235.982391167408</v>
      </c>
      <c r="AD7">
        <v>7225</v>
      </c>
      <c r="AE7">
        <v>30.1041666666666</v>
      </c>
      <c r="AF7">
        <v>52524.373880177998</v>
      </c>
      <c r="AG7">
        <v>218.85155783407399</v>
      </c>
      <c r="AJ7">
        <f>SUM(C7:Q7)</f>
        <v>23436</v>
      </c>
      <c r="AK7" s="3">
        <f t="shared" si="0"/>
        <v>14174.400000000001</v>
      </c>
      <c r="AL7" s="2">
        <f t="shared" si="1"/>
        <v>1.2832919936969866E-16</v>
      </c>
      <c r="AN7">
        <f t="shared" si="2"/>
        <v>27591</v>
      </c>
      <c r="AO7">
        <f t="shared" si="3"/>
        <v>68390.373880177998</v>
      </c>
      <c r="AP7" s="4">
        <f t="shared" si="4"/>
        <v>56635.773880178</v>
      </c>
      <c r="AQ7" s="2">
        <f t="shared" si="5"/>
        <v>0</v>
      </c>
    </row>
    <row r="8" spans="1:43" x14ac:dyDescent="0.2">
      <c r="A8">
        <v>64458</v>
      </c>
      <c r="B8" t="b">
        <v>1</v>
      </c>
      <c r="C8" s="1">
        <v>0</v>
      </c>
      <c r="D8" s="1">
        <v>0</v>
      </c>
      <c r="E8" s="1">
        <v>5760</v>
      </c>
      <c r="F8" s="1">
        <v>12000</v>
      </c>
      <c r="G8" s="1">
        <v>0</v>
      </c>
      <c r="H8" s="1">
        <v>0</v>
      </c>
      <c r="I8" s="1">
        <v>0</v>
      </c>
      <c r="J8">
        <v>6528</v>
      </c>
      <c r="K8">
        <v>3000</v>
      </c>
      <c r="L8">
        <v>1500</v>
      </c>
      <c r="M8">
        <v>0</v>
      </c>
      <c r="N8">
        <v>0</v>
      </c>
      <c r="O8">
        <v>0</v>
      </c>
      <c r="P8">
        <v>0</v>
      </c>
      <c r="Q8">
        <v>0</v>
      </c>
      <c r="R8" s="3">
        <v>16315.2</v>
      </c>
      <c r="S8">
        <v>67.98</v>
      </c>
      <c r="T8" t="s">
        <v>33</v>
      </c>
      <c r="U8" s="1">
        <v>65323.216238811001</v>
      </c>
      <c r="V8" s="1">
        <v>4500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4">
        <v>83438.416238810998</v>
      </c>
      <c r="AC8">
        <v>347.66006766171199</v>
      </c>
      <c r="AD8">
        <v>5462.5</v>
      </c>
      <c r="AE8">
        <v>22.7604166666666</v>
      </c>
      <c r="AF8">
        <v>75285.716238811001</v>
      </c>
      <c r="AG8">
        <v>313.690484328379</v>
      </c>
      <c r="AJ8">
        <f>SUM(C8:Q8)</f>
        <v>28788</v>
      </c>
      <c r="AK8" s="3">
        <f t="shared" si="0"/>
        <v>16315.2</v>
      </c>
      <c r="AL8" s="2">
        <f t="shared" si="1"/>
        <v>0</v>
      </c>
      <c r="AN8">
        <f t="shared" si="2"/>
        <v>33288</v>
      </c>
      <c r="AO8">
        <f t="shared" si="3"/>
        <v>98611.216238811001</v>
      </c>
      <c r="AP8" s="4">
        <f t="shared" si="4"/>
        <v>83438.416238810998</v>
      </c>
      <c r="AQ8" s="2">
        <f t="shared" si="5"/>
        <v>0</v>
      </c>
    </row>
    <row r="9" spans="1:43" x14ac:dyDescent="0.2">
      <c r="A9">
        <v>65557</v>
      </c>
      <c r="B9" t="b">
        <v>1</v>
      </c>
      <c r="C9" s="1">
        <v>878.31020000000001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v>12495</v>
      </c>
      <c r="K9">
        <v>3000</v>
      </c>
      <c r="L9">
        <v>1500</v>
      </c>
      <c r="M9">
        <v>1200</v>
      </c>
      <c r="N9">
        <v>0</v>
      </c>
      <c r="O9">
        <v>0</v>
      </c>
      <c r="P9">
        <v>0</v>
      </c>
      <c r="Q9">
        <v>0</v>
      </c>
      <c r="R9" s="3">
        <v>12429.32408</v>
      </c>
      <c r="S9">
        <v>51.788850333333301</v>
      </c>
      <c r="T9" t="s">
        <v>35</v>
      </c>
      <c r="U9" s="1">
        <v>15572.792595110001</v>
      </c>
      <c r="V9" s="1">
        <v>4500</v>
      </c>
      <c r="W9" s="1">
        <v>5760</v>
      </c>
      <c r="X9" s="1">
        <v>0</v>
      </c>
      <c r="Y9" s="1">
        <v>0</v>
      </c>
      <c r="Z9" s="1">
        <v>0</v>
      </c>
      <c r="AA9" s="1">
        <v>0</v>
      </c>
      <c r="AB9" s="4">
        <v>31754.792595110001</v>
      </c>
      <c r="AC9">
        <v>132.311635812958</v>
      </c>
      <c r="AD9">
        <v>1925</v>
      </c>
      <c r="AE9">
        <v>8.0208333333333304</v>
      </c>
      <c r="AF9">
        <v>27757.792595110001</v>
      </c>
      <c r="AG9">
        <v>115.65746914629101</v>
      </c>
      <c r="AJ9">
        <f>SUM(C9:Q9)</f>
        <v>19073.3102</v>
      </c>
      <c r="AK9" s="3">
        <f t="shared" si="0"/>
        <v>12429.32408</v>
      </c>
      <c r="AL9" s="2">
        <f t="shared" si="1"/>
        <v>0</v>
      </c>
      <c r="AN9">
        <f t="shared" si="2"/>
        <v>28455</v>
      </c>
      <c r="AO9">
        <f t="shared" si="3"/>
        <v>44027.792595110004</v>
      </c>
      <c r="AP9" s="4">
        <f t="shared" si="4"/>
        <v>31754.792595110001</v>
      </c>
      <c r="AQ9" s="2">
        <f t="shared" si="5"/>
        <v>0</v>
      </c>
    </row>
    <row r="10" spans="1:43" x14ac:dyDescent="0.2">
      <c r="A10">
        <v>68587</v>
      </c>
      <c r="B10" t="b">
        <v>1</v>
      </c>
      <c r="C10" s="1">
        <v>7375.5756000000001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>
        <v>11631</v>
      </c>
      <c r="K10">
        <v>3000</v>
      </c>
      <c r="L10">
        <v>1500</v>
      </c>
      <c r="M10">
        <v>0</v>
      </c>
      <c r="N10">
        <v>0</v>
      </c>
      <c r="O10">
        <v>0</v>
      </c>
      <c r="P10">
        <v>0</v>
      </c>
      <c r="Q10">
        <v>0</v>
      </c>
      <c r="R10" s="3">
        <v>14202.63024</v>
      </c>
      <c r="S10">
        <v>59.177625999999997</v>
      </c>
      <c r="T10" t="s">
        <v>35</v>
      </c>
      <c r="U10" s="1">
        <v>67631.571083080402</v>
      </c>
      <c r="V10" s="1">
        <v>4500</v>
      </c>
      <c r="W10" s="1">
        <v>5760</v>
      </c>
      <c r="X10" s="1">
        <v>0</v>
      </c>
      <c r="Y10" s="1">
        <v>0</v>
      </c>
      <c r="Z10" s="1">
        <v>0</v>
      </c>
      <c r="AA10" s="1">
        <v>0</v>
      </c>
      <c r="AB10" s="4">
        <v>82987.971083080396</v>
      </c>
      <c r="AC10">
        <v>345.783212846168</v>
      </c>
      <c r="AD10">
        <v>7325</v>
      </c>
      <c r="AE10">
        <v>30.5208333333333</v>
      </c>
      <c r="AF10">
        <v>85216.571083080402</v>
      </c>
      <c r="AG10">
        <v>355.06904617950102</v>
      </c>
      <c r="AJ10">
        <f>SUM(C10:Q10)</f>
        <v>23506.5756</v>
      </c>
      <c r="AK10" s="3">
        <f t="shared" si="0"/>
        <v>14202.63024</v>
      </c>
      <c r="AL10" s="2">
        <f t="shared" si="1"/>
        <v>0</v>
      </c>
      <c r="AN10">
        <f t="shared" si="2"/>
        <v>26391</v>
      </c>
      <c r="AO10">
        <f t="shared" si="3"/>
        <v>94022.571083080402</v>
      </c>
      <c r="AP10" s="4">
        <f t="shared" si="4"/>
        <v>82987.971083080396</v>
      </c>
      <c r="AQ10" s="2">
        <f t="shared" si="5"/>
        <v>0</v>
      </c>
    </row>
    <row r="11" spans="1:43" x14ac:dyDescent="0.2">
      <c r="A11">
        <v>71589</v>
      </c>
      <c r="B11" t="b">
        <v>1</v>
      </c>
      <c r="C11" s="1">
        <v>7057.3797999999997</v>
      </c>
      <c r="D11" s="1">
        <v>4500</v>
      </c>
      <c r="E11" s="1">
        <v>5760</v>
      </c>
      <c r="F11" s="1">
        <v>0</v>
      </c>
      <c r="G11" s="1">
        <v>0</v>
      </c>
      <c r="H11" s="1">
        <v>0</v>
      </c>
      <c r="I11" s="1">
        <v>0</v>
      </c>
      <c r="J11">
        <v>5070</v>
      </c>
      <c r="K11">
        <v>3000</v>
      </c>
      <c r="L11">
        <v>1500</v>
      </c>
      <c r="M11">
        <v>0</v>
      </c>
      <c r="N11">
        <v>0</v>
      </c>
      <c r="O11">
        <v>0</v>
      </c>
      <c r="P11">
        <v>0</v>
      </c>
      <c r="Q11">
        <v>0</v>
      </c>
      <c r="R11" s="3">
        <v>15554.95192</v>
      </c>
      <c r="S11">
        <v>64.812299666666604</v>
      </c>
      <c r="T11" t="s">
        <v>34</v>
      </c>
      <c r="U11" s="1">
        <v>30435.656553908098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4">
        <v>43167.656553908098</v>
      </c>
      <c r="AC11">
        <v>179.86523564128399</v>
      </c>
      <c r="AJ11">
        <f>SUM(C11:Q11)</f>
        <v>26887.379799999999</v>
      </c>
      <c r="AK11" s="3">
        <f t="shared" si="0"/>
        <v>15554.95192</v>
      </c>
      <c r="AL11" s="2">
        <f t="shared" si="1"/>
        <v>0</v>
      </c>
      <c r="AN11">
        <f t="shared" si="2"/>
        <v>19830</v>
      </c>
      <c r="AO11">
        <f t="shared" si="3"/>
        <v>50265.656553908098</v>
      </c>
      <c r="AP11" s="4">
        <f t="shared" si="4"/>
        <v>43167.656553908098</v>
      </c>
      <c r="AQ11" s="2">
        <f t="shared" si="5"/>
        <v>0</v>
      </c>
    </row>
    <row r="12" spans="1:43" x14ac:dyDescent="0.2">
      <c r="A12">
        <v>78108</v>
      </c>
      <c r="B12" t="b">
        <v>1</v>
      </c>
      <c r="C12" s="1">
        <v>5107.8905999999997</v>
      </c>
      <c r="D12" s="1">
        <v>0</v>
      </c>
      <c r="E12" s="1">
        <v>5760</v>
      </c>
      <c r="F12" s="1">
        <v>12000</v>
      </c>
      <c r="G12" s="1">
        <v>0</v>
      </c>
      <c r="H12" s="1">
        <v>0</v>
      </c>
      <c r="I12" s="1">
        <v>0</v>
      </c>
      <c r="J12">
        <v>11631</v>
      </c>
      <c r="K12">
        <v>3000</v>
      </c>
      <c r="L12">
        <v>1500</v>
      </c>
      <c r="M12">
        <v>0</v>
      </c>
      <c r="N12">
        <v>0</v>
      </c>
      <c r="O12">
        <v>0</v>
      </c>
      <c r="P12">
        <v>0</v>
      </c>
      <c r="Q12">
        <v>0</v>
      </c>
      <c r="R12" s="3">
        <v>20399.5562399999</v>
      </c>
      <c r="S12">
        <v>84.998150999999993</v>
      </c>
      <c r="T12" t="s">
        <v>33</v>
      </c>
      <c r="U12" s="1">
        <v>24016.834014343101</v>
      </c>
      <c r="V12" s="1">
        <v>4500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4">
        <v>44173.234014343099</v>
      </c>
      <c r="AC12">
        <v>184.05514172642901</v>
      </c>
      <c r="AD12">
        <v>8475</v>
      </c>
      <c r="AE12">
        <v>35.3125</v>
      </c>
      <c r="AF12">
        <v>36991.8340143432</v>
      </c>
      <c r="AG12">
        <v>154.13264172642999</v>
      </c>
      <c r="AJ12">
        <f>SUM(C12:Q12)</f>
        <v>38998.890599999999</v>
      </c>
      <c r="AK12" s="3">
        <f t="shared" si="0"/>
        <v>20399.556239999998</v>
      </c>
      <c r="AL12" s="2">
        <f t="shared" si="1"/>
        <v>4.8150766926426398E-15</v>
      </c>
      <c r="AN12">
        <f t="shared" si="2"/>
        <v>38391</v>
      </c>
      <c r="AO12">
        <f t="shared" si="3"/>
        <v>62407.834014343098</v>
      </c>
      <c r="AP12" s="4">
        <f t="shared" si="4"/>
        <v>44173.234014343107</v>
      </c>
      <c r="AQ12" s="2">
        <f t="shared" si="5"/>
        <v>1.6471417084429259E-16</v>
      </c>
    </row>
    <row r="13" spans="1:43" x14ac:dyDescent="0.2">
      <c r="A13">
        <v>89295</v>
      </c>
      <c r="B13" t="b">
        <v>1</v>
      </c>
      <c r="C13" s="1">
        <v>1745.0698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>
        <v>5070</v>
      </c>
      <c r="K13">
        <v>3000</v>
      </c>
      <c r="L13">
        <v>1500</v>
      </c>
      <c r="M13">
        <v>1200</v>
      </c>
      <c r="N13">
        <v>0</v>
      </c>
      <c r="O13">
        <v>0</v>
      </c>
      <c r="P13">
        <v>0</v>
      </c>
      <c r="Q13">
        <v>0</v>
      </c>
      <c r="R13" s="3">
        <v>9806.0279200000004</v>
      </c>
      <c r="S13">
        <v>40.858449666666601</v>
      </c>
      <c r="T13" t="s">
        <v>35</v>
      </c>
      <c r="U13" s="1">
        <v>26870.707711120202</v>
      </c>
      <c r="V13" s="1">
        <v>4500</v>
      </c>
      <c r="W13" s="1">
        <v>5760</v>
      </c>
      <c r="X13" s="1">
        <v>0</v>
      </c>
      <c r="Y13" s="1">
        <v>0</v>
      </c>
      <c r="Z13" s="1">
        <v>0</v>
      </c>
      <c r="AA13" s="1">
        <v>0</v>
      </c>
      <c r="AB13" s="4">
        <v>40082.707711120202</v>
      </c>
      <c r="AC13">
        <v>167.01128212966699</v>
      </c>
      <c r="AD13">
        <v>2700</v>
      </c>
      <c r="AE13">
        <v>11.25</v>
      </c>
      <c r="AF13">
        <v>39830.707711120202</v>
      </c>
      <c r="AG13">
        <v>165.96128212966701</v>
      </c>
      <c r="AJ13">
        <f>SUM(C13:Q13)</f>
        <v>12515.069800000001</v>
      </c>
      <c r="AK13" s="3">
        <f t="shared" si="0"/>
        <v>9806.0279200000004</v>
      </c>
      <c r="AL13" s="2">
        <f t="shared" si="1"/>
        <v>0</v>
      </c>
      <c r="AN13">
        <f t="shared" si="2"/>
        <v>21030</v>
      </c>
      <c r="AO13">
        <f t="shared" si="3"/>
        <v>47900.707711120202</v>
      </c>
      <c r="AP13" s="4">
        <f t="shared" si="4"/>
        <v>40082.707711120202</v>
      </c>
      <c r="AQ13" s="2">
        <f t="shared" si="5"/>
        <v>0</v>
      </c>
    </row>
    <row r="14" spans="1:43" x14ac:dyDescent="0.2">
      <c r="A14">
        <v>99885</v>
      </c>
      <c r="B14" t="b">
        <v>1</v>
      </c>
      <c r="C14" s="1">
        <v>5332.4993999999997</v>
      </c>
      <c r="D14" s="1">
        <v>4500</v>
      </c>
      <c r="E14" s="1">
        <v>5760</v>
      </c>
      <c r="F14" s="1">
        <v>0</v>
      </c>
      <c r="G14" s="1">
        <v>0</v>
      </c>
      <c r="H14" s="1">
        <v>0</v>
      </c>
      <c r="I14" s="1">
        <v>0</v>
      </c>
      <c r="J14">
        <v>6528</v>
      </c>
      <c r="K14">
        <v>3000</v>
      </c>
      <c r="L14">
        <v>1500</v>
      </c>
      <c r="M14">
        <v>0</v>
      </c>
      <c r="N14">
        <v>0</v>
      </c>
      <c r="O14">
        <v>0</v>
      </c>
      <c r="P14">
        <v>0</v>
      </c>
      <c r="Q14">
        <v>0</v>
      </c>
      <c r="R14" s="3">
        <v>15448.19976</v>
      </c>
      <c r="S14">
        <v>64.367498999999995</v>
      </c>
      <c r="T14" t="s">
        <v>34</v>
      </c>
      <c r="U14" s="1">
        <v>32010.212397982199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4">
        <v>45325.412397982203</v>
      </c>
      <c r="AC14">
        <v>188.85588499159201</v>
      </c>
      <c r="AD14">
        <v>11487.5</v>
      </c>
      <c r="AE14">
        <v>47.8645833333333</v>
      </c>
      <c r="AF14">
        <v>43497.712397982199</v>
      </c>
      <c r="AG14">
        <v>181.24046832492499</v>
      </c>
      <c r="AJ14">
        <f>SUM(C14:Q14)</f>
        <v>26620.499400000001</v>
      </c>
      <c r="AK14" s="3">
        <f t="shared" si="0"/>
        <v>15448.19976</v>
      </c>
      <c r="AL14" s="2">
        <f t="shared" si="1"/>
        <v>0</v>
      </c>
      <c r="AN14">
        <f t="shared" si="2"/>
        <v>21288</v>
      </c>
      <c r="AO14">
        <f t="shared" si="3"/>
        <v>53298.212397982199</v>
      </c>
      <c r="AP14" s="4">
        <f t="shared" si="4"/>
        <v>45325.412397982203</v>
      </c>
      <c r="AQ14" s="2">
        <f t="shared" si="5"/>
        <v>0</v>
      </c>
    </row>
    <row r="15" spans="1:43" x14ac:dyDescent="0.2">
      <c r="A15">
        <v>108424</v>
      </c>
      <c r="B15" t="b">
        <v>1</v>
      </c>
      <c r="C15" s="1">
        <v>2438.5014000000001</v>
      </c>
      <c r="D15" s="1">
        <v>0</v>
      </c>
      <c r="E15" s="1">
        <v>5760</v>
      </c>
      <c r="F15" s="1">
        <v>12000</v>
      </c>
      <c r="G15" s="1">
        <v>0</v>
      </c>
      <c r="H15" s="1">
        <v>0</v>
      </c>
      <c r="I15" s="1">
        <v>0</v>
      </c>
      <c r="J15">
        <v>11631</v>
      </c>
      <c r="K15">
        <v>3000</v>
      </c>
      <c r="L15">
        <v>1500</v>
      </c>
      <c r="M15">
        <v>0</v>
      </c>
      <c r="N15">
        <v>0</v>
      </c>
      <c r="O15">
        <v>0</v>
      </c>
      <c r="P15">
        <v>0</v>
      </c>
      <c r="Q15">
        <v>0</v>
      </c>
      <c r="R15" s="3">
        <v>19331.80056</v>
      </c>
      <c r="S15">
        <v>80.549169000000006</v>
      </c>
      <c r="T15" t="s">
        <v>33</v>
      </c>
      <c r="U15" s="1">
        <v>11793.9172958054</v>
      </c>
      <c r="V15" s="1">
        <v>4500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4">
        <v>31950.317295805398</v>
      </c>
      <c r="AC15">
        <v>133.12632206585499</v>
      </c>
      <c r="AD15">
        <v>7225</v>
      </c>
      <c r="AE15">
        <v>30.1041666666666</v>
      </c>
      <c r="AF15">
        <v>23518.9172958054</v>
      </c>
      <c r="AG15">
        <v>97.995488732522503</v>
      </c>
      <c r="AJ15">
        <f>SUM(C15:Q15)</f>
        <v>36329.501400000001</v>
      </c>
      <c r="AK15" s="3">
        <f t="shared" si="0"/>
        <v>19331.800560000003</v>
      </c>
      <c r="AL15" s="2">
        <f t="shared" si="1"/>
        <v>1.8818623727265026E-16</v>
      </c>
      <c r="AN15">
        <f t="shared" si="2"/>
        <v>38391</v>
      </c>
      <c r="AO15">
        <f t="shared" si="3"/>
        <v>50184.917295805397</v>
      </c>
      <c r="AP15" s="4">
        <f t="shared" si="4"/>
        <v>31950.317295805402</v>
      </c>
      <c r="AQ15" s="2">
        <f t="shared" si="5"/>
        <v>1.1386362061478887E-16</v>
      </c>
    </row>
    <row r="16" spans="1:43" x14ac:dyDescent="0.2">
      <c r="A16">
        <v>113794</v>
      </c>
      <c r="B16" t="b">
        <v>1</v>
      </c>
      <c r="C16" s="1">
        <v>6916.2794000000004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>
        <v>2655</v>
      </c>
      <c r="K16">
        <v>3000</v>
      </c>
      <c r="L16">
        <v>1500</v>
      </c>
      <c r="M16">
        <v>1200</v>
      </c>
      <c r="N16">
        <v>0</v>
      </c>
      <c r="O16">
        <v>0</v>
      </c>
      <c r="P16">
        <v>0</v>
      </c>
      <c r="Q16">
        <v>0</v>
      </c>
      <c r="R16" s="3">
        <v>10908.511759999999</v>
      </c>
      <c r="S16">
        <v>45.452132333333303</v>
      </c>
      <c r="T16" t="s">
        <v>35</v>
      </c>
      <c r="U16" s="1">
        <v>29339.144567876599</v>
      </c>
      <c r="V16" s="1">
        <v>4500</v>
      </c>
      <c r="W16" s="1">
        <v>5760</v>
      </c>
      <c r="X16" s="1">
        <v>0</v>
      </c>
      <c r="Y16" s="1">
        <v>0</v>
      </c>
      <c r="Z16" s="1">
        <v>0</v>
      </c>
      <c r="AA16" s="1">
        <v>0</v>
      </c>
      <c r="AB16" s="4">
        <v>41585.144567876603</v>
      </c>
      <c r="AC16">
        <v>173.27143569948501</v>
      </c>
      <c r="AD16">
        <v>5587.5</v>
      </c>
      <c r="AE16">
        <v>23.28125</v>
      </c>
      <c r="AF16">
        <v>45186.644567876603</v>
      </c>
      <c r="AG16">
        <v>188.277685699485</v>
      </c>
      <c r="AJ16">
        <f>SUM(C16:Q16)</f>
        <v>15271.279399999999</v>
      </c>
      <c r="AK16" s="3">
        <f t="shared" si="0"/>
        <v>10908.511759999999</v>
      </c>
      <c r="AL16" s="2">
        <f t="shared" si="1"/>
        <v>0</v>
      </c>
      <c r="AN16">
        <f t="shared" si="2"/>
        <v>18615</v>
      </c>
      <c r="AO16">
        <f t="shared" si="3"/>
        <v>47954.144567876603</v>
      </c>
      <c r="AP16" s="4">
        <f t="shared" si="4"/>
        <v>41585.144567876603</v>
      </c>
      <c r="AQ16" s="2">
        <f t="shared" si="5"/>
        <v>0</v>
      </c>
    </row>
    <row r="17" spans="1:43" x14ac:dyDescent="0.2">
      <c r="A17">
        <v>126345</v>
      </c>
      <c r="B17" t="b">
        <v>1</v>
      </c>
      <c r="C17" s="1">
        <v>5123.7284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>
        <v>27174</v>
      </c>
      <c r="K17">
        <v>3000</v>
      </c>
      <c r="L17">
        <v>1500</v>
      </c>
      <c r="M17">
        <v>1200</v>
      </c>
      <c r="N17">
        <v>0</v>
      </c>
      <c r="O17">
        <v>0</v>
      </c>
      <c r="P17">
        <v>0</v>
      </c>
      <c r="Q17">
        <v>0</v>
      </c>
      <c r="R17" s="3">
        <v>19999.091359999999</v>
      </c>
      <c r="S17">
        <v>83.329547333333295</v>
      </c>
      <c r="T17" t="s">
        <v>35</v>
      </c>
      <c r="U17" s="1">
        <v>26066.584822643599</v>
      </c>
      <c r="V17" s="1">
        <v>4500</v>
      </c>
      <c r="W17" s="1">
        <v>5760</v>
      </c>
      <c r="X17" s="1">
        <v>0</v>
      </c>
      <c r="Y17" s="1">
        <v>0</v>
      </c>
      <c r="Z17" s="1">
        <v>0</v>
      </c>
      <c r="AA17" s="1">
        <v>0</v>
      </c>
      <c r="AB17" s="4">
        <v>48120.184822643598</v>
      </c>
      <c r="AC17">
        <v>200.50077009434801</v>
      </c>
      <c r="AD17">
        <v>6212.5</v>
      </c>
      <c r="AE17">
        <v>25.8854166666666</v>
      </c>
      <c r="AF17">
        <v>42539.084822643599</v>
      </c>
      <c r="AG17">
        <v>177.246186761015</v>
      </c>
      <c r="AJ17">
        <f>SUM(C17:Q17)</f>
        <v>37997.7284</v>
      </c>
      <c r="AK17" s="3">
        <f t="shared" si="0"/>
        <v>19999.091359999999</v>
      </c>
      <c r="AL17" s="2">
        <f t="shared" si="1"/>
        <v>0</v>
      </c>
      <c r="AN17">
        <f t="shared" si="2"/>
        <v>43134</v>
      </c>
      <c r="AO17">
        <f t="shared" si="3"/>
        <v>69200.584822643606</v>
      </c>
      <c r="AP17" s="4">
        <f t="shared" si="4"/>
        <v>48120.184822643598</v>
      </c>
      <c r="AQ17" s="2">
        <f t="shared" si="5"/>
        <v>0</v>
      </c>
    </row>
    <row r="18" spans="1:43" x14ac:dyDescent="0.2">
      <c r="A18">
        <v>127351</v>
      </c>
      <c r="B18" t="b">
        <v>1</v>
      </c>
      <c r="C18" s="1">
        <v>2556.5649999999901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>
        <v>5070</v>
      </c>
      <c r="K18">
        <v>3000</v>
      </c>
      <c r="L18">
        <v>1500</v>
      </c>
      <c r="M18">
        <v>1200</v>
      </c>
      <c r="N18">
        <v>0</v>
      </c>
      <c r="O18">
        <v>0</v>
      </c>
      <c r="P18">
        <v>0</v>
      </c>
      <c r="Q18">
        <v>0</v>
      </c>
      <c r="R18" s="3">
        <v>10130.626</v>
      </c>
      <c r="S18">
        <v>42.210941666666599</v>
      </c>
      <c r="T18" t="s">
        <v>35</v>
      </c>
      <c r="U18" s="1">
        <v>31079.0067309964</v>
      </c>
      <c r="V18" s="1">
        <v>4500</v>
      </c>
      <c r="W18" s="1">
        <v>5760</v>
      </c>
      <c r="X18" s="1">
        <v>0</v>
      </c>
      <c r="Y18" s="1">
        <v>0</v>
      </c>
      <c r="Z18" s="1">
        <v>0</v>
      </c>
      <c r="AA18" s="1">
        <v>0</v>
      </c>
      <c r="AB18" s="4">
        <v>44291.0067309964</v>
      </c>
      <c r="AC18">
        <v>184.54586137915101</v>
      </c>
      <c r="AD18">
        <v>2312.5</v>
      </c>
      <c r="AE18">
        <v>9.6354166666666607</v>
      </c>
      <c r="AF18">
        <v>43651.5067309964</v>
      </c>
      <c r="AG18">
        <v>181.88127804581799</v>
      </c>
      <c r="AJ18">
        <f>SUM(C18:Q18)</f>
        <v>13326.56499999999</v>
      </c>
      <c r="AK18" s="3">
        <f t="shared" si="0"/>
        <v>10130.625999999997</v>
      </c>
      <c r="AL18" s="2">
        <f t="shared" si="1"/>
        <v>-3.5910700948704579E-16</v>
      </c>
      <c r="AN18">
        <f t="shared" si="2"/>
        <v>21030</v>
      </c>
      <c r="AO18">
        <f t="shared" si="3"/>
        <v>52109.0067309964</v>
      </c>
      <c r="AP18" s="4">
        <f t="shared" si="4"/>
        <v>44291.0067309964</v>
      </c>
      <c r="AQ18" s="2">
        <f t="shared" si="5"/>
        <v>0</v>
      </c>
    </row>
    <row r="19" spans="1:43" x14ac:dyDescent="0.2">
      <c r="A19">
        <v>132517</v>
      </c>
      <c r="B19" t="b">
        <v>1</v>
      </c>
      <c r="C19" s="1">
        <v>1701.3237999999999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>
        <v>1851</v>
      </c>
      <c r="K19">
        <v>3000</v>
      </c>
      <c r="L19">
        <v>1500</v>
      </c>
      <c r="M19">
        <v>0</v>
      </c>
      <c r="N19">
        <v>0</v>
      </c>
      <c r="O19">
        <v>0</v>
      </c>
      <c r="P19">
        <v>0</v>
      </c>
      <c r="Q19">
        <v>0</v>
      </c>
      <c r="R19" s="3">
        <v>8020.9295199999997</v>
      </c>
      <c r="S19">
        <v>33.420539666666599</v>
      </c>
      <c r="T19" t="s">
        <v>33</v>
      </c>
      <c r="U19" s="1">
        <v>12689.4032224038</v>
      </c>
      <c r="V19" s="1">
        <v>4500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4">
        <v>21829.8032224038</v>
      </c>
      <c r="AC19">
        <v>90.957513426682496</v>
      </c>
      <c r="AJ19">
        <f>SUM(C19:Q19)</f>
        <v>8052.3238000000001</v>
      </c>
      <c r="AK19" s="3">
        <f t="shared" si="0"/>
        <v>8020.9295199999997</v>
      </c>
      <c r="AL19" s="2">
        <f t="shared" si="1"/>
        <v>0</v>
      </c>
      <c r="AN19">
        <f t="shared" si="2"/>
        <v>10851</v>
      </c>
      <c r="AO19">
        <f t="shared" si="3"/>
        <v>23540.403222403802</v>
      </c>
      <c r="AP19" s="4">
        <f t="shared" si="4"/>
        <v>21829.8032224038</v>
      </c>
      <c r="AQ19" s="2">
        <f t="shared" si="5"/>
        <v>0</v>
      </c>
    </row>
    <row r="20" spans="1:43" x14ac:dyDescent="0.2">
      <c r="A20">
        <v>133671</v>
      </c>
      <c r="B20" t="b">
        <v>1</v>
      </c>
      <c r="C20" s="1">
        <v>3885.5003999999999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>
        <v>1851</v>
      </c>
      <c r="K20">
        <v>3000</v>
      </c>
      <c r="L20">
        <v>1500</v>
      </c>
      <c r="M20">
        <v>0</v>
      </c>
      <c r="N20">
        <v>0</v>
      </c>
      <c r="O20">
        <v>0</v>
      </c>
      <c r="P20">
        <v>0</v>
      </c>
      <c r="Q20">
        <v>0</v>
      </c>
      <c r="R20" s="3">
        <v>8894.60016</v>
      </c>
      <c r="S20">
        <v>37.060834</v>
      </c>
      <c r="T20" t="s">
        <v>33</v>
      </c>
      <c r="U20" s="1">
        <v>12592.640958588599</v>
      </c>
      <c r="V20" s="1">
        <v>4500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4">
        <v>21733.040958588601</v>
      </c>
      <c r="AC20">
        <v>90.554337327452501</v>
      </c>
      <c r="AD20">
        <v>3150</v>
      </c>
      <c r="AE20">
        <v>13.125</v>
      </c>
      <c r="AF20">
        <v>20242.640958588599</v>
      </c>
      <c r="AG20">
        <v>84.344337327452493</v>
      </c>
      <c r="AJ20">
        <f>SUM(C20:Q20)</f>
        <v>10236.500400000001</v>
      </c>
      <c r="AK20" s="3">
        <f t="shared" si="0"/>
        <v>8894.60016</v>
      </c>
      <c r="AL20" s="2">
        <f t="shared" si="1"/>
        <v>0</v>
      </c>
      <c r="AN20">
        <f t="shared" si="2"/>
        <v>10851</v>
      </c>
      <c r="AO20">
        <f t="shared" si="3"/>
        <v>23443.640958588599</v>
      </c>
      <c r="AP20" s="4">
        <f t="shared" si="4"/>
        <v>21733.040958588601</v>
      </c>
      <c r="AQ20" s="2">
        <f t="shared" si="5"/>
        <v>0</v>
      </c>
    </row>
    <row r="21" spans="1:43" x14ac:dyDescent="0.2">
      <c r="A21">
        <v>141842</v>
      </c>
      <c r="B21" t="b">
        <v>1</v>
      </c>
      <c r="C21" s="1">
        <v>5341.1382000000003</v>
      </c>
      <c r="D21" s="1">
        <v>0</v>
      </c>
      <c r="E21" s="1">
        <v>5760</v>
      </c>
      <c r="F21" s="1">
        <v>12000</v>
      </c>
      <c r="G21" s="1">
        <v>0</v>
      </c>
      <c r="H21" s="1">
        <v>0</v>
      </c>
      <c r="I21" s="1">
        <v>0</v>
      </c>
      <c r="J21">
        <v>3660</v>
      </c>
      <c r="K21">
        <v>3000</v>
      </c>
      <c r="L21">
        <v>1500</v>
      </c>
      <c r="M21">
        <v>0</v>
      </c>
      <c r="N21">
        <v>0</v>
      </c>
      <c r="O21">
        <v>0</v>
      </c>
      <c r="P21">
        <v>0</v>
      </c>
      <c r="Q21">
        <v>0</v>
      </c>
      <c r="R21" s="3">
        <v>17304.455279999998</v>
      </c>
      <c r="S21">
        <v>72.101896999999994</v>
      </c>
      <c r="T21" t="s">
        <v>33</v>
      </c>
      <c r="U21" s="1">
        <v>14129.1729643614</v>
      </c>
      <c r="V21" s="1">
        <v>4500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4">
        <v>31097.172964361402</v>
      </c>
      <c r="AC21">
        <v>129.57155401817201</v>
      </c>
      <c r="AD21">
        <v>8700</v>
      </c>
      <c r="AE21">
        <v>36.25</v>
      </c>
      <c r="AF21">
        <v>27329.172964361402</v>
      </c>
      <c r="AG21">
        <v>113.87155401817201</v>
      </c>
      <c r="AJ21">
        <f>SUM(C21:Q21)</f>
        <v>31261.138200000001</v>
      </c>
      <c r="AK21" s="3">
        <f t="shared" si="0"/>
        <v>17304.455280000002</v>
      </c>
      <c r="AL21" s="2">
        <f t="shared" si="1"/>
        <v>2.1023365071169771E-16</v>
      </c>
      <c r="AN21">
        <f t="shared" si="2"/>
        <v>30420</v>
      </c>
      <c r="AO21">
        <f t="shared" si="3"/>
        <v>44549.172964361402</v>
      </c>
      <c r="AP21" s="4">
        <f t="shared" si="4"/>
        <v>31097.172964361402</v>
      </c>
      <c r="AQ21" s="2">
        <f t="shared" si="5"/>
        <v>0</v>
      </c>
    </row>
    <row r="22" spans="1:43" x14ac:dyDescent="0.2">
      <c r="A22">
        <v>147330</v>
      </c>
      <c r="B22" t="b">
        <v>1</v>
      </c>
      <c r="C22" s="1">
        <v>1596.2184</v>
      </c>
      <c r="D22" s="1">
        <v>4500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>
        <v>3660</v>
      </c>
      <c r="K22">
        <v>3000</v>
      </c>
      <c r="L22">
        <v>1500</v>
      </c>
      <c r="M22">
        <v>1200</v>
      </c>
      <c r="N22">
        <v>0</v>
      </c>
      <c r="O22">
        <v>0</v>
      </c>
      <c r="P22">
        <v>0</v>
      </c>
      <c r="Q22">
        <v>0</v>
      </c>
      <c r="R22" s="3">
        <v>10982.487359999999</v>
      </c>
      <c r="S22">
        <v>45.760363999999903</v>
      </c>
      <c r="T22" t="s">
        <v>36</v>
      </c>
      <c r="U22" s="1">
        <v>21512.060570837599</v>
      </c>
      <c r="V22" s="1">
        <v>0</v>
      </c>
      <c r="W22" s="1">
        <v>5760</v>
      </c>
      <c r="X22" s="1">
        <v>0</v>
      </c>
      <c r="Y22" s="1">
        <v>0</v>
      </c>
      <c r="Z22" s="1">
        <v>0</v>
      </c>
      <c r="AA22" s="1">
        <v>0</v>
      </c>
      <c r="AB22" s="4">
        <v>34160.060570837602</v>
      </c>
      <c r="AC22">
        <v>142.33358571182299</v>
      </c>
      <c r="AD22">
        <v>3512.5</v>
      </c>
      <c r="AE22">
        <v>14.6354166666666</v>
      </c>
      <c r="AF22">
        <v>30784.560570837599</v>
      </c>
      <c r="AG22">
        <v>128.26900237849</v>
      </c>
      <c r="AJ22">
        <f>SUM(C22:Q22)</f>
        <v>15456.2184</v>
      </c>
      <c r="AK22" s="3">
        <f t="shared" si="0"/>
        <v>10982.487359999999</v>
      </c>
      <c r="AL22" s="2">
        <f t="shared" si="1"/>
        <v>0</v>
      </c>
      <c r="AN22">
        <f t="shared" si="2"/>
        <v>19620</v>
      </c>
      <c r="AO22">
        <f t="shared" si="3"/>
        <v>41132.060570837595</v>
      </c>
      <c r="AP22" s="4">
        <f t="shared" si="4"/>
        <v>34160.060570837595</v>
      </c>
      <c r="AQ22" s="2">
        <f t="shared" si="5"/>
        <v>-2.1299603960289524E-16</v>
      </c>
    </row>
    <row r="23" spans="1:43" x14ac:dyDescent="0.2">
      <c r="A23">
        <v>184664</v>
      </c>
      <c r="B23" t="b">
        <v>1</v>
      </c>
      <c r="C23" s="1">
        <v>1328.9675999999999</v>
      </c>
      <c r="D23" s="1">
        <v>4500</v>
      </c>
      <c r="E23" s="1">
        <v>5760</v>
      </c>
      <c r="F23" s="1">
        <v>0</v>
      </c>
      <c r="G23" s="1">
        <v>0</v>
      </c>
      <c r="H23" s="1">
        <v>0</v>
      </c>
      <c r="I23" s="1">
        <v>0</v>
      </c>
      <c r="J23">
        <v>5070</v>
      </c>
      <c r="K23">
        <v>3000</v>
      </c>
      <c r="L23">
        <v>1500</v>
      </c>
      <c r="M23">
        <v>1200</v>
      </c>
      <c r="N23">
        <v>0</v>
      </c>
      <c r="O23">
        <v>0</v>
      </c>
      <c r="P23">
        <v>0</v>
      </c>
      <c r="Q23">
        <v>0</v>
      </c>
      <c r="R23" s="3">
        <v>13743.58704</v>
      </c>
      <c r="S23">
        <v>57.264946000000002</v>
      </c>
      <c r="T23" t="s">
        <v>34</v>
      </c>
      <c r="U23" s="1">
        <v>24273.604623077001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4">
        <v>37485.604623077001</v>
      </c>
      <c r="AC23">
        <v>156.19001926281999</v>
      </c>
      <c r="AD23">
        <v>9212.5</v>
      </c>
      <c r="AE23">
        <v>38.3854166666666</v>
      </c>
      <c r="AF23">
        <v>33486.104623077001</v>
      </c>
      <c r="AG23">
        <v>139.525435929487</v>
      </c>
      <c r="AJ23">
        <f>SUM(C23:Q23)</f>
        <v>22358.9676</v>
      </c>
      <c r="AK23" s="3">
        <f t="shared" si="0"/>
        <v>13743.58704</v>
      </c>
      <c r="AL23" s="2">
        <f t="shared" si="1"/>
        <v>0</v>
      </c>
      <c r="AN23">
        <f t="shared" si="2"/>
        <v>21030</v>
      </c>
      <c r="AO23">
        <f t="shared" si="3"/>
        <v>45303.604623077001</v>
      </c>
      <c r="AP23" s="4">
        <f t="shared" si="4"/>
        <v>37485.604623077001</v>
      </c>
      <c r="AQ23" s="2">
        <f t="shared" si="5"/>
        <v>0</v>
      </c>
    </row>
    <row r="24" spans="1:43" x14ac:dyDescent="0.2">
      <c r="A24">
        <v>185367</v>
      </c>
      <c r="B24" t="b">
        <v>1</v>
      </c>
      <c r="C24" s="1">
        <v>10037.765799999999</v>
      </c>
      <c r="D24" s="1">
        <v>0</v>
      </c>
      <c r="E24" s="1">
        <v>5760</v>
      </c>
      <c r="F24" s="1">
        <v>12000</v>
      </c>
      <c r="G24" s="1">
        <v>0</v>
      </c>
      <c r="H24" s="1">
        <v>0</v>
      </c>
      <c r="I24" s="1">
        <v>0</v>
      </c>
      <c r="J24">
        <v>27174</v>
      </c>
      <c r="K24">
        <v>3000</v>
      </c>
      <c r="L24">
        <v>1500</v>
      </c>
      <c r="M24">
        <v>1200</v>
      </c>
      <c r="N24">
        <v>912</v>
      </c>
      <c r="O24">
        <v>0</v>
      </c>
      <c r="P24">
        <v>0</v>
      </c>
      <c r="Q24">
        <v>0</v>
      </c>
      <c r="R24" s="3">
        <v>29433.50632</v>
      </c>
      <c r="S24">
        <v>122.639609666666</v>
      </c>
      <c r="T24" t="s">
        <v>33</v>
      </c>
      <c r="U24" s="1">
        <v>42530.551856234197</v>
      </c>
      <c r="V24" s="1">
        <v>4500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4">
        <v>69748.951856234198</v>
      </c>
      <c r="AC24">
        <v>290.62063273430903</v>
      </c>
      <c r="AD24">
        <v>10362.5</v>
      </c>
      <c r="AE24">
        <v>43.1770833333333</v>
      </c>
      <c r="AF24">
        <v>57393.051856234197</v>
      </c>
      <c r="AG24">
        <v>239.137716067642</v>
      </c>
      <c r="AJ24">
        <f>SUM(C24:Q24)</f>
        <v>61583.765800000001</v>
      </c>
      <c r="AK24" s="3">
        <f t="shared" si="0"/>
        <v>29433.50632</v>
      </c>
      <c r="AL24" s="2">
        <f t="shared" si="1"/>
        <v>0</v>
      </c>
      <c r="AN24">
        <f t="shared" si="2"/>
        <v>56046</v>
      </c>
      <c r="AO24">
        <f t="shared" si="3"/>
        <v>98576.551856234204</v>
      </c>
      <c r="AP24" s="4">
        <f t="shared" si="4"/>
        <v>69748.951856234198</v>
      </c>
      <c r="AQ24" s="2">
        <f t="shared" si="5"/>
        <v>0</v>
      </c>
    </row>
    <row r="25" spans="1:43" x14ac:dyDescent="0.2">
      <c r="A25">
        <v>190882</v>
      </c>
      <c r="B25" t="b">
        <v>1</v>
      </c>
      <c r="C25" s="1">
        <v>345</v>
      </c>
      <c r="D25" s="1">
        <v>0</v>
      </c>
      <c r="E25" s="1">
        <v>5760</v>
      </c>
      <c r="F25" s="1">
        <v>12000</v>
      </c>
      <c r="G25" s="1">
        <v>0</v>
      </c>
      <c r="H25" s="1">
        <v>0</v>
      </c>
      <c r="I25" s="1">
        <v>0</v>
      </c>
      <c r="J25">
        <v>6528</v>
      </c>
      <c r="K25">
        <v>3000</v>
      </c>
      <c r="L25">
        <v>1500</v>
      </c>
      <c r="M25">
        <v>1200</v>
      </c>
      <c r="N25">
        <v>0</v>
      </c>
      <c r="O25">
        <v>0</v>
      </c>
      <c r="P25">
        <v>0</v>
      </c>
      <c r="Q25">
        <v>746</v>
      </c>
      <c r="R25" s="3">
        <v>17231.599999999999</v>
      </c>
      <c r="S25">
        <v>71.798333333333304</v>
      </c>
      <c r="T25" t="s">
        <v>33</v>
      </c>
      <c r="U25" s="1">
        <v>24758.9560340098</v>
      </c>
      <c r="V25" s="1">
        <v>4500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4">
        <v>43652.556034009802</v>
      </c>
      <c r="AC25">
        <v>181.885650141707</v>
      </c>
      <c r="AD25">
        <v>8912.5</v>
      </c>
      <c r="AE25">
        <v>37.1354166666666</v>
      </c>
      <c r="AF25">
        <v>38171.456034009803</v>
      </c>
      <c r="AG25">
        <v>159.04773347503999</v>
      </c>
      <c r="AJ25">
        <f>SUM(C25:Q25)</f>
        <v>31079</v>
      </c>
      <c r="AK25" s="3">
        <f t="shared" si="0"/>
        <v>17231.599999999999</v>
      </c>
      <c r="AL25" s="2">
        <f t="shared" si="1"/>
        <v>0</v>
      </c>
      <c r="AN25">
        <f t="shared" si="2"/>
        <v>35234</v>
      </c>
      <c r="AO25">
        <f t="shared" si="3"/>
        <v>59992.956034009796</v>
      </c>
      <c r="AP25" s="4">
        <f t="shared" si="4"/>
        <v>43652.556034009802</v>
      </c>
      <c r="AQ25" s="2">
        <f t="shared" si="5"/>
        <v>0</v>
      </c>
    </row>
    <row r="26" spans="1:43" x14ac:dyDescent="0.2">
      <c r="A26">
        <v>193541</v>
      </c>
      <c r="B26" t="b">
        <v>1</v>
      </c>
      <c r="C26" s="1">
        <v>744.40879999999902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>
        <v>4869</v>
      </c>
      <c r="K26">
        <v>3000</v>
      </c>
      <c r="L26">
        <v>1500</v>
      </c>
      <c r="M26">
        <v>1200</v>
      </c>
      <c r="N26">
        <v>0</v>
      </c>
      <c r="O26">
        <v>0</v>
      </c>
      <c r="P26">
        <v>0</v>
      </c>
      <c r="Q26">
        <v>0</v>
      </c>
      <c r="R26" s="3">
        <v>9325.3635200000008</v>
      </c>
      <c r="S26">
        <v>38.855681333333301</v>
      </c>
      <c r="T26" t="s">
        <v>35</v>
      </c>
      <c r="U26" s="1">
        <v>19403.939499439599</v>
      </c>
      <c r="V26" s="1">
        <v>4500</v>
      </c>
      <c r="W26" s="1">
        <v>5760</v>
      </c>
      <c r="X26" s="1">
        <v>0</v>
      </c>
      <c r="Y26" s="1">
        <v>0</v>
      </c>
      <c r="Z26" s="1">
        <v>0</v>
      </c>
      <c r="AA26" s="1">
        <v>0</v>
      </c>
      <c r="AB26" s="4">
        <v>32535.539499439499</v>
      </c>
      <c r="AC26">
        <v>135.56474791433101</v>
      </c>
      <c r="AJ26">
        <f>SUM(C26:Q26)</f>
        <v>11313.408799999999</v>
      </c>
      <c r="AK26" s="3">
        <f t="shared" si="0"/>
        <v>9325.363519999999</v>
      </c>
      <c r="AL26" s="2">
        <f t="shared" si="1"/>
        <v>-1.9505828374890595E-16</v>
      </c>
      <c r="AN26">
        <f t="shared" si="2"/>
        <v>20829</v>
      </c>
      <c r="AO26">
        <f t="shared" si="3"/>
        <v>40232.939499439599</v>
      </c>
      <c r="AP26" s="4">
        <f t="shared" si="4"/>
        <v>32535.539499439597</v>
      </c>
      <c r="AQ26" s="2">
        <f t="shared" si="5"/>
        <v>3.0190194876949378E-15</v>
      </c>
    </row>
    <row r="27" spans="1:43" x14ac:dyDescent="0.2">
      <c r="A27">
        <v>237637</v>
      </c>
      <c r="B27" t="b">
        <v>1</v>
      </c>
      <c r="C27" s="1">
        <v>5860.9059999999999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>
        <v>9903</v>
      </c>
      <c r="K27">
        <v>3000</v>
      </c>
      <c r="L27">
        <v>1500</v>
      </c>
      <c r="M27">
        <v>1200</v>
      </c>
      <c r="N27">
        <v>0</v>
      </c>
      <c r="O27">
        <v>0</v>
      </c>
      <c r="P27">
        <v>0</v>
      </c>
      <c r="Q27">
        <v>0</v>
      </c>
      <c r="R27" s="3">
        <v>13385.562400000001</v>
      </c>
      <c r="S27">
        <v>55.7731766666666</v>
      </c>
      <c r="T27" t="s">
        <v>35</v>
      </c>
      <c r="U27" s="1">
        <v>19120.395757302598</v>
      </c>
      <c r="V27" s="1">
        <v>4500</v>
      </c>
      <c r="W27" s="1">
        <v>5760</v>
      </c>
      <c r="X27" s="1">
        <v>0</v>
      </c>
      <c r="Y27" s="1">
        <v>0</v>
      </c>
      <c r="Z27" s="1">
        <v>0</v>
      </c>
      <c r="AA27" s="1">
        <v>0</v>
      </c>
      <c r="AB27" s="4">
        <v>34265.595757302501</v>
      </c>
      <c r="AC27">
        <v>142.77331565542701</v>
      </c>
      <c r="AD27">
        <v>6162.5</v>
      </c>
      <c r="AE27">
        <v>25.6770833333333</v>
      </c>
      <c r="AF27">
        <v>35542.895757302598</v>
      </c>
      <c r="AG27">
        <v>148.09539898876</v>
      </c>
      <c r="AJ27">
        <f>SUM(C27:Q27)</f>
        <v>21463.905999999999</v>
      </c>
      <c r="AK27" s="3">
        <f t="shared" si="0"/>
        <v>13385.562399999999</v>
      </c>
      <c r="AL27" s="2">
        <f t="shared" si="1"/>
        <v>-1.3589189226340287E-16</v>
      </c>
      <c r="AN27">
        <f t="shared" si="2"/>
        <v>25863</v>
      </c>
      <c r="AO27">
        <f t="shared" si="3"/>
        <v>44983.395757302598</v>
      </c>
      <c r="AP27" s="4">
        <f t="shared" si="4"/>
        <v>34265.595757302595</v>
      </c>
      <c r="AQ27" s="2">
        <f t="shared" si="5"/>
        <v>2.7604203835920923E-15</v>
      </c>
    </row>
    <row r="28" spans="1:43" x14ac:dyDescent="0.2">
      <c r="A28">
        <v>240174</v>
      </c>
      <c r="B28" t="b">
        <v>1</v>
      </c>
      <c r="C28" s="1">
        <v>6780.9381999999996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>
        <v>6798</v>
      </c>
      <c r="K28">
        <v>3000</v>
      </c>
      <c r="L28">
        <v>1500</v>
      </c>
      <c r="M28">
        <v>0</v>
      </c>
      <c r="N28">
        <v>0</v>
      </c>
      <c r="O28">
        <v>0</v>
      </c>
      <c r="P28">
        <v>0</v>
      </c>
      <c r="Q28">
        <v>0</v>
      </c>
      <c r="R28" s="3">
        <v>12031.575279999999</v>
      </c>
      <c r="S28">
        <v>50.131563666666601</v>
      </c>
      <c r="T28" t="s">
        <v>35</v>
      </c>
      <c r="U28" s="1">
        <v>29977.510909938999</v>
      </c>
      <c r="V28" s="1">
        <v>4500</v>
      </c>
      <c r="W28" s="1">
        <v>5760</v>
      </c>
      <c r="X28" s="1">
        <v>0</v>
      </c>
      <c r="Y28" s="1">
        <v>0</v>
      </c>
      <c r="Z28" s="1">
        <v>0</v>
      </c>
      <c r="AA28" s="1">
        <v>0</v>
      </c>
      <c r="AB28" s="4">
        <v>43400.710909939</v>
      </c>
      <c r="AC28">
        <v>180.83629545807901</v>
      </c>
      <c r="AD28">
        <v>6725</v>
      </c>
      <c r="AE28">
        <v>28.0208333333333</v>
      </c>
      <c r="AF28">
        <v>46962.510909939003</v>
      </c>
      <c r="AG28">
        <v>195.677128791412</v>
      </c>
      <c r="AJ28">
        <f>SUM(C28:Q28)</f>
        <v>18078.938200000001</v>
      </c>
      <c r="AK28" s="3">
        <f t="shared" si="0"/>
        <v>12031.575280000001</v>
      </c>
      <c r="AL28" s="2">
        <f t="shared" si="1"/>
        <v>1.5118464217811524E-16</v>
      </c>
      <c r="AN28">
        <f t="shared" si="2"/>
        <v>21558</v>
      </c>
      <c r="AO28">
        <f t="shared" si="3"/>
        <v>51535.510909938996</v>
      </c>
      <c r="AP28" s="4">
        <f t="shared" si="4"/>
        <v>43400.710909939</v>
      </c>
      <c r="AQ28" s="2">
        <f t="shared" si="5"/>
        <v>0</v>
      </c>
    </row>
    <row r="29" spans="1:43" x14ac:dyDescent="0.2">
      <c r="A29">
        <v>260266</v>
      </c>
      <c r="B29" t="b">
        <v>1</v>
      </c>
      <c r="C29" s="1">
        <v>1247.7867999999901</v>
      </c>
      <c r="D29" s="1">
        <v>0</v>
      </c>
      <c r="E29" s="1">
        <v>5760</v>
      </c>
      <c r="F29" s="1">
        <v>12000</v>
      </c>
      <c r="G29" s="1">
        <v>9200</v>
      </c>
      <c r="H29" s="1">
        <v>0</v>
      </c>
      <c r="I29" s="1">
        <v>0</v>
      </c>
      <c r="J29">
        <v>6528</v>
      </c>
      <c r="K29">
        <v>3000</v>
      </c>
      <c r="L29">
        <v>1500</v>
      </c>
      <c r="M29">
        <v>1200</v>
      </c>
      <c r="N29">
        <v>0</v>
      </c>
      <c r="O29">
        <v>0</v>
      </c>
      <c r="P29">
        <v>0</v>
      </c>
      <c r="Q29">
        <v>0</v>
      </c>
      <c r="R29" s="3">
        <v>20974.314719999998</v>
      </c>
      <c r="S29">
        <v>87.392977999999999</v>
      </c>
      <c r="T29" t="s">
        <v>33</v>
      </c>
      <c r="U29" s="1">
        <v>20102.032246841402</v>
      </c>
      <c r="V29" s="1">
        <v>4500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4">
        <v>42377.232246841399</v>
      </c>
      <c r="AC29">
        <v>176.57180102850501</v>
      </c>
      <c r="AD29">
        <v>12900</v>
      </c>
      <c r="AE29">
        <v>53.75</v>
      </c>
      <c r="AF29">
        <v>37502.032246841402</v>
      </c>
      <c r="AG29">
        <v>156.25846769517199</v>
      </c>
      <c r="AJ29">
        <f>SUM(C29:Q29)</f>
        <v>40435.786799999987</v>
      </c>
      <c r="AK29" s="3">
        <f t="shared" si="0"/>
        <v>20974.314719999995</v>
      </c>
      <c r="AL29" s="2">
        <f t="shared" si="1"/>
        <v>-1.7344923329593832E-16</v>
      </c>
      <c r="AN29">
        <f t="shared" si="2"/>
        <v>43688</v>
      </c>
      <c r="AO29">
        <f t="shared" si="3"/>
        <v>63790.032246841402</v>
      </c>
      <c r="AP29" s="4">
        <f t="shared" si="4"/>
        <v>42377.232246841406</v>
      </c>
      <c r="AQ29" s="2">
        <f t="shared" si="5"/>
        <v>1.7169496987915586E-16</v>
      </c>
    </row>
    <row r="30" spans="1:43" x14ac:dyDescent="0.2">
      <c r="A30">
        <v>261516</v>
      </c>
      <c r="B30" t="b">
        <v>1</v>
      </c>
      <c r="C30" s="1">
        <v>2255.6468</v>
      </c>
      <c r="D30" s="1">
        <v>4500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>
        <v>3414</v>
      </c>
      <c r="K30">
        <v>3000</v>
      </c>
      <c r="L30">
        <v>1500</v>
      </c>
      <c r="M30">
        <v>0</v>
      </c>
      <c r="N30">
        <v>0</v>
      </c>
      <c r="O30">
        <v>0</v>
      </c>
      <c r="P30">
        <v>0</v>
      </c>
      <c r="Q30">
        <v>0</v>
      </c>
      <c r="R30" s="3">
        <v>10667.85872</v>
      </c>
      <c r="S30">
        <v>44.449411333333302</v>
      </c>
      <c r="T30" t="s">
        <v>36</v>
      </c>
      <c r="U30" s="1">
        <v>8243.5231304421995</v>
      </c>
      <c r="V30" s="1">
        <v>0</v>
      </c>
      <c r="W30" s="1">
        <v>5760</v>
      </c>
      <c r="X30" s="1">
        <v>0</v>
      </c>
      <c r="Y30" s="1">
        <v>0</v>
      </c>
      <c r="Z30" s="1">
        <v>0</v>
      </c>
      <c r="AA30" s="1">
        <v>0</v>
      </c>
      <c r="AB30" s="4">
        <v>20313.1231304422</v>
      </c>
      <c r="AC30">
        <v>84.638013043509105</v>
      </c>
      <c r="AD30">
        <v>2737.5</v>
      </c>
      <c r="AE30">
        <v>11.40625</v>
      </c>
      <c r="AF30">
        <v>16741.0231304421</v>
      </c>
      <c r="AG30">
        <v>69.754263043509098</v>
      </c>
      <c r="AJ30">
        <f>SUM(C30:Q30)</f>
        <v>14669.6468</v>
      </c>
      <c r="AK30" s="3">
        <f t="shared" si="0"/>
        <v>10667.85872</v>
      </c>
      <c r="AL30" s="2">
        <f t="shared" si="1"/>
        <v>0</v>
      </c>
      <c r="AN30">
        <f t="shared" si="2"/>
        <v>18174</v>
      </c>
      <c r="AO30">
        <f t="shared" si="3"/>
        <v>26417.523130442198</v>
      </c>
      <c r="AP30" s="4">
        <f t="shared" si="4"/>
        <v>20313.1231304422</v>
      </c>
      <c r="AQ30" s="2">
        <f t="shared" si="5"/>
        <v>0</v>
      </c>
    </row>
    <row r="31" spans="1:43" x14ac:dyDescent="0.2">
      <c r="A31">
        <v>262040</v>
      </c>
      <c r="B31" t="b">
        <v>1</v>
      </c>
      <c r="C31" s="1">
        <v>4567.9656000000004</v>
      </c>
      <c r="D31" s="1">
        <v>0</v>
      </c>
      <c r="E31" s="1">
        <v>5760</v>
      </c>
      <c r="F31" s="1">
        <v>0</v>
      </c>
      <c r="G31" s="1">
        <v>0</v>
      </c>
      <c r="H31" s="1">
        <v>0</v>
      </c>
      <c r="I31" s="1">
        <v>0</v>
      </c>
      <c r="J31">
        <v>3660</v>
      </c>
      <c r="K31">
        <v>3000</v>
      </c>
      <c r="L31">
        <v>1500</v>
      </c>
      <c r="M31">
        <v>0</v>
      </c>
      <c r="N31">
        <v>0</v>
      </c>
      <c r="O31">
        <v>0</v>
      </c>
      <c r="P31">
        <v>0</v>
      </c>
      <c r="Q31">
        <v>0</v>
      </c>
      <c r="R31" s="3">
        <v>12195.186239999901</v>
      </c>
      <c r="S31">
        <v>50.813275999999902</v>
      </c>
      <c r="T31" t="s">
        <v>33</v>
      </c>
      <c r="U31" s="1">
        <v>15013.0272716822</v>
      </c>
      <c r="V31" s="1">
        <v>4500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4">
        <v>27181.0272716822</v>
      </c>
      <c r="AC31">
        <v>113.254280298675</v>
      </c>
      <c r="AD31">
        <v>7212.5</v>
      </c>
      <c r="AE31">
        <v>30.0520833333333</v>
      </c>
      <c r="AF31">
        <v>26725.5272716822</v>
      </c>
      <c r="AG31">
        <v>111.35636363200901</v>
      </c>
      <c r="AJ31">
        <f>SUM(C31:Q31)</f>
        <v>18487.9656</v>
      </c>
      <c r="AK31" s="3">
        <f t="shared" si="0"/>
        <v>12195.186239999999</v>
      </c>
      <c r="AL31" s="2">
        <f t="shared" si="1"/>
        <v>8.0544426184570554E-15</v>
      </c>
      <c r="AN31">
        <f t="shared" si="2"/>
        <v>18420</v>
      </c>
      <c r="AO31">
        <f t="shared" si="3"/>
        <v>33433.0272716822</v>
      </c>
      <c r="AP31" s="4">
        <f t="shared" si="4"/>
        <v>27181.0272716822</v>
      </c>
      <c r="AQ31" s="2">
        <f t="shared" si="5"/>
        <v>0</v>
      </c>
    </row>
    <row r="32" spans="1:43" x14ac:dyDescent="0.2">
      <c r="A32">
        <v>285944</v>
      </c>
      <c r="B32" t="b">
        <v>1</v>
      </c>
      <c r="C32" s="1">
        <v>3940.2127999999998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>
        <v>3519</v>
      </c>
      <c r="K32">
        <v>3000</v>
      </c>
      <c r="L32">
        <v>1500</v>
      </c>
      <c r="M32">
        <v>0</v>
      </c>
      <c r="N32">
        <v>0</v>
      </c>
      <c r="O32">
        <v>0</v>
      </c>
      <c r="P32">
        <v>0</v>
      </c>
      <c r="Q32">
        <v>0</v>
      </c>
      <c r="R32" s="3">
        <v>9583.6851200000001</v>
      </c>
      <c r="S32">
        <v>39.932021333333303</v>
      </c>
      <c r="T32" t="s">
        <v>35</v>
      </c>
      <c r="U32" s="1">
        <v>18423.783530577199</v>
      </c>
      <c r="V32" s="1">
        <v>4500</v>
      </c>
      <c r="W32" s="1">
        <v>5760</v>
      </c>
      <c r="X32" s="1">
        <v>0</v>
      </c>
      <c r="Y32" s="1">
        <v>0</v>
      </c>
      <c r="Z32" s="1">
        <v>0</v>
      </c>
      <c r="AA32" s="1">
        <v>0</v>
      </c>
      <c r="AB32" s="4">
        <v>30535.383530577201</v>
      </c>
      <c r="AC32">
        <v>127.230764710738</v>
      </c>
      <c r="AD32">
        <v>4362.5</v>
      </c>
      <c r="AE32">
        <v>18.1770833333333</v>
      </c>
      <c r="AF32">
        <v>33046.283530577202</v>
      </c>
      <c r="AG32">
        <v>137.69284804407101</v>
      </c>
      <c r="AJ32">
        <f>SUM(C32:Q32)</f>
        <v>11959.212799999999</v>
      </c>
      <c r="AK32" s="3">
        <f t="shared" si="0"/>
        <v>9583.6851200000001</v>
      </c>
      <c r="AL32" s="2">
        <f t="shared" si="1"/>
        <v>0</v>
      </c>
      <c r="AN32">
        <f t="shared" si="2"/>
        <v>18279</v>
      </c>
      <c r="AO32">
        <f t="shared" si="3"/>
        <v>36702.783530577202</v>
      </c>
      <c r="AP32" s="4">
        <f t="shared" si="4"/>
        <v>30535.383530577201</v>
      </c>
      <c r="AQ32" s="2">
        <f t="shared" si="5"/>
        <v>0</v>
      </c>
    </row>
    <row r="33" spans="1:43" x14ac:dyDescent="0.2">
      <c r="A33">
        <v>287944</v>
      </c>
      <c r="B33" t="b">
        <v>1</v>
      </c>
      <c r="C33" s="1">
        <v>17120.386252898399</v>
      </c>
      <c r="D33" s="1">
        <v>4500</v>
      </c>
      <c r="E33" s="1">
        <v>5760</v>
      </c>
      <c r="F33" s="1">
        <v>0</v>
      </c>
      <c r="G33" s="1">
        <v>0</v>
      </c>
      <c r="H33" s="1">
        <v>0</v>
      </c>
      <c r="I33" s="1">
        <v>0</v>
      </c>
      <c r="J33">
        <v>6798</v>
      </c>
      <c r="K33">
        <v>3000</v>
      </c>
      <c r="L33">
        <v>1500</v>
      </c>
      <c r="M33">
        <v>0</v>
      </c>
      <c r="N33">
        <v>0</v>
      </c>
      <c r="O33">
        <v>0</v>
      </c>
      <c r="P33">
        <v>2000</v>
      </c>
      <c r="Q33">
        <v>0</v>
      </c>
      <c r="R33" s="3">
        <v>21071.354501159301</v>
      </c>
      <c r="S33">
        <v>87.797310421497301</v>
      </c>
      <c r="T33" t="s">
        <v>34</v>
      </c>
      <c r="U33" s="1">
        <v>345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4">
        <v>14568.2</v>
      </c>
      <c r="AC33">
        <v>60.7008333333333</v>
      </c>
      <c r="AD33">
        <v>21225</v>
      </c>
      <c r="AE33">
        <v>88.4375</v>
      </c>
      <c r="AF33">
        <v>21570</v>
      </c>
      <c r="AG33">
        <v>89.875</v>
      </c>
      <c r="AJ33">
        <f>SUM(C33:Q33)</f>
        <v>40678.386252898403</v>
      </c>
      <c r="AK33" s="3">
        <f t="shared" si="0"/>
        <v>21071.35450115936</v>
      </c>
      <c r="AL33" s="2">
        <f t="shared" si="1"/>
        <v>2.7624071774913635E-15</v>
      </c>
      <c r="AN33">
        <f t="shared" si="2"/>
        <v>23558</v>
      </c>
      <c r="AO33">
        <f t="shared" si="3"/>
        <v>23903</v>
      </c>
      <c r="AP33" s="4">
        <f t="shared" si="4"/>
        <v>14568.2</v>
      </c>
      <c r="AQ33" s="2">
        <f t="shared" si="5"/>
        <v>0</v>
      </c>
    </row>
    <row r="34" spans="1:43" x14ac:dyDescent="0.2">
      <c r="A34">
        <v>292314</v>
      </c>
      <c r="B34" t="b">
        <v>1</v>
      </c>
      <c r="C34" s="1">
        <v>0</v>
      </c>
      <c r="D34" s="1">
        <v>0</v>
      </c>
      <c r="E34" s="1">
        <v>5760</v>
      </c>
      <c r="F34" s="1">
        <v>0</v>
      </c>
      <c r="G34" s="1">
        <v>0</v>
      </c>
      <c r="H34" s="1">
        <v>0</v>
      </c>
      <c r="I34" s="1">
        <v>0</v>
      </c>
      <c r="J34">
        <v>3606</v>
      </c>
      <c r="K34">
        <v>3000</v>
      </c>
      <c r="L34">
        <v>1500</v>
      </c>
      <c r="M34">
        <v>0</v>
      </c>
      <c r="N34">
        <v>0</v>
      </c>
      <c r="O34">
        <v>0</v>
      </c>
      <c r="P34">
        <v>2000</v>
      </c>
      <c r="Q34">
        <v>0</v>
      </c>
      <c r="R34" s="3">
        <v>11146.4</v>
      </c>
      <c r="S34">
        <v>46.4433333333333</v>
      </c>
      <c r="T34" t="s">
        <v>33</v>
      </c>
      <c r="U34" s="1">
        <v>13419.3198012416</v>
      </c>
      <c r="V34" s="1">
        <v>4500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4">
        <v>26365.719801241499</v>
      </c>
      <c r="AC34">
        <v>109.85716583850601</v>
      </c>
      <c r="AD34">
        <v>6212.5</v>
      </c>
      <c r="AE34">
        <v>25.8854166666666</v>
      </c>
      <c r="AF34">
        <v>24131.8198012416</v>
      </c>
      <c r="AG34">
        <v>100.54924917184</v>
      </c>
      <c r="AJ34">
        <f>SUM(C34:Q34)</f>
        <v>15866</v>
      </c>
      <c r="AK34" s="3">
        <f t="shared" si="0"/>
        <v>11146.4</v>
      </c>
      <c r="AL34" s="2">
        <f t="shared" si="1"/>
        <v>0</v>
      </c>
      <c r="AN34">
        <f t="shared" si="2"/>
        <v>20366</v>
      </c>
      <c r="AO34">
        <f t="shared" si="3"/>
        <v>33785.319801241596</v>
      </c>
      <c r="AP34" s="4">
        <f t="shared" si="4"/>
        <v>26365.719801241601</v>
      </c>
      <c r="AQ34" s="2">
        <f t="shared" si="5"/>
        <v>3.8634790692788695E-15</v>
      </c>
    </row>
    <row r="35" spans="1:43" x14ac:dyDescent="0.2">
      <c r="A35">
        <v>293770</v>
      </c>
      <c r="B35" t="b">
        <v>1</v>
      </c>
      <c r="C35" s="1">
        <v>50295.6206396938</v>
      </c>
      <c r="D35" s="1">
        <v>0</v>
      </c>
      <c r="E35" s="1">
        <v>5760</v>
      </c>
      <c r="F35" s="1">
        <v>12000</v>
      </c>
      <c r="G35" s="1">
        <v>0</v>
      </c>
      <c r="H35" s="1">
        <v>0</v>
      </c>
      <c r="I35" s="1">
        <v>0</v>
      </c>
      <c r="J35">
        <v>11631</v>
      </c>
      <c r="K35">
        <v>3000</v>
      </c>
      <c r="L35">
        <v>1500</v>
      </c>
      <c r="M35">
        <v>0</v>
      </c>
      <c r="N35">
        <v>0</v>
      </c>
      <c r="O35">
        <v>0</v>
      </c>
      <c r="P35">
        <v>0</v>
      </c>
      <c r="Q35">
        <v>0</v>
      </c>
      <c r="R35" s="3">
        <v>38474.648255877502</v>
      </c>
      <c r="S35">
        <v>160.31103439948899</v>
      </c>
      <c r="T35" t="s">
        <v>33</v>
      </c>
      <c r="U35" s="1">
        <v>41354.430439693802</v>
      </c>
      <c r="V35" s="1">
        <v>4500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4">
        <v>61510.830439693797</v>
      </c>
      <c r="AC35">
        <v>256.29512683205701</v>
      </c>
      <c r="AD35">
        <v>53937.5</v>
      </c>
      <c r="AE35">
        <v>224.739583333333</v>
      </c>
      <c r="AF35">
        <v>99791.930439693795</v>
      </c>
      <c r="AG35">
        <v>415.79971016539002</v>
      </c>
      <c r="AJ35">
        <f>SUM(C35:Q35)</f>
        <v>84186.620639693807</v>
      </c>
      <c r="AK35" s="3">
        <f t="shared" si="0"/>
        <v>38474.648255877524</v>
      </c>
      <c r="AL35" s="2">
        <f t="shared" si="1"/>
        <v>5.6733131638742889E-16</v>
      </c>
      <c r="AN35">
        <f t="shared" si="2"/>
        <v>38391</v>
      </c>
      <c r="AO35">
        <f t="shared" si="3"/>
        <v>79745.430439693795</v>
      </c>
      <c r="AP35" s="4">
        <f t="shared" si="4"/>
        <v>61510.830439693804</v>
      </c>
      <c r="AQ35" s="2">
        <f t="shared" si="5"/>
        <v>1.182874229167966E-16</v>
      </c>
    </row>
    <row r="36" spans="1:43" x14ac:dyDescent="0.2">
      <c r="A36">
        <v>326530</v>
      </c>
      <c r="B36" t="b">
        <v>1</v>
      </c>
      <c r="C36" s="1">
        <v>345</v>
      </c>
      <c r="D36" s="1">
        <v>0</v>
      </c>
      <c r="E36" s="1">
        <v>5760</v>
      </c>
      <c r="F36" s="1">
        <v>0</v>
      </c>
      <c r="G36" s="1">
        <v>0</v>
      </c>
      <c r="H36" s="1">
        <v>0</v>
      </c>
      <c r="I36" s="1">
        <v>0</v>
      </c>
      <c r="J36">
        <v>3660</v>
      </c>
      <c r="K36">
        <v>3000</v>
      </c>
      <c r="L36">
        <v>1500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10506</v>
      </c>
      <c r="S36">
        <v>43.774999999999999</v>
      </c>
      <c r="T36" t="s">
        <v>33</v>
      </c>
      <c r="U36" s="1">
        <v>25729.519436148301</v>
      </c>
      <c r="V36" s="1">
        <v>4500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4">
        <v>37897.519436148301</v>
      </c>
      <c r="AC36">
        <v>157.90633098395099</v>
      </c>
      <c r="AD36">
        <v>8625</v>
      </c>
      <c r="AE36">
        <v>35.9375</v>
      </c>
      <c r="AF36">
        <v>38854.519436148301</v>
      </c>
      <c r="AG36">
        <v>161.89383098395101</v>
      </c>
      <c r="AJ36">
        <f>SUM(C36:Q36)</f>
        <v>14265</v>
      </c>
      <c r="AK36" s="3">
        <f t="shared" si="0"/>
        <v>10506</v>
      </c>
      <c r="AL36" s="2">
        <f t="shared" si="1"/>
        <v>0</v>
      </c>
      <c r="AN36">
        <f t="shared" si="2"/>
        <v>18420</v>
      </c>
      <c r="AO36">
        <f t="shared" si="3"/>
        <v>44149.519436148301</v>
      </c>
      <c r="AP36" s="4">
        <f t="shared" si="4"/>
        <v>37897.519436148301</v>
      </c>
      <c r="AQ36" s="2">
        <f t="shared" si="5"/>
        <v>0</v>
      </c>
    </row>
    <row r="37" spans="1:43" x14ac:dyDescent="0.2">
      <c r="A37">
        <v>338499</v>
      </c>
      <c r="B37" t="b">
        <v>1</v>
      </c>
      <c r="C37" s="1">
        <v>6111.4312</v>
      </c>
      <c r="D37" s="1">
        <v>4500</v>
      </c>
      <c r="E37" s="1">
        <v>5760</v>
      </c>
      <c r="F37" s="1">
        <v>12000</v>
      </c>
      <c r="G37" s="1">
        <v>0</v>
      </c>
      <c r="H37" s="1">
        <v>0</v>
      </c>
      <c r="I37" s="1">
        <v>0</v>
      </c>
      <c r="J37">
        <v>3660</v>
      </c>
      <c r="K37">
        <v>3000</v>
      </c>
      <c r="L37">
        <v>1500</v>
      </c>
      <c r="M37">
        <v>0</v>
      </c>
      <c r="N37">
        <v>0</v>
      </c>
      <c r="O37">
        <v>0</v>
      </c>
      <c r="P37">
        <v>2000</v>
      </c>
      <c r="Q37">
        <v>0</v>
      </c>
      <c r="R37" s="3">
        <v>20212.572479999999</v>
      </c>
      <c r="S37">
        <v>84.219052000000005</v>
      </c>
      <c r="T37" t="s">
        <v>34</v>
      </c>
      <c r="U37" s="1">
        <v>29155.898503134202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4">
        <v>46923.898503134202</v>
      </c>
      <c r="AC37">
        <v>195.51624376305901</v>
      </c>
      <c r="AD37">
        <v>10125</v>
      </c>
      <c r="AE37">
        <v>42.1875</v>
      </c>
      <c r="AF37">
        <v>39280.898503134202</v>
      </c>
      <c r="AG37">
        <v>163.670410429725</v>
      </c>
      <c r="AJ37">
        <f>SUM(C37:Q37)</f>
        <v>38531.431199999999</v>
      </c>
      <c r="AK37" s="3">
        <f t="shared" si="0"/>
        <v>20212.572480000003</v>
      </c>
      <c r="AL37" s="2">
        <f t="shared" si="1"/>
        <v>1.7998593749961475E-16</v>
      </c>
      <c r="AN37">
        <f t="shared" si="2"/>
        <v>32420</v>
      </c>
      <c r="AO37">
        <f t="shared" si="3"/>
        <v>61575.898503134202</v>
      </c>
      <c r="AP37" s="4">
        <f t="shared" si="4"/>
        <v>46923.898503134202</v>
      </c>
      <c r="AQ37" s="2">
        <f t="shared" si="5"/>
        <v>0</v>
      </c>
    </row>
    <row r="38" spans="1:43" x14ac:dyDescent="0.2">
      <c r="A38">
        <v>343961</v>
      </c>
      <c r="B38" t="b">
        <v>1</v>
      </c>
      <c r="C38" s="1">
        <v>3606.1792</v>
      </c>
      <c r="D38" s="1">
        <v>4500</v>
      </c>
      <c r="E38" s="1">
        <v>5760</v>
      </c>
      <c r="F38" s="1">
        <v>12000</v>
      </c>
      <c r="G38" s="1">
        <v>0</v>
      </c>
      <c r="H38" s="1">
        <v>0</v>
      </c>
      <c r="I38" s="1">
        <v>0</v>
      </c>
      <c r="J38">
        <v>9717</v>
      </c>
      <c r="K38">
        <v>3000</v>
      </c>
      <c r="L38">
        <v>1500</v>
      </c>
      <c r="M38">
        <v>1200</v>
      </c>
      <c r="N38">
        <v>912</v>
      </c>
      <c r="O38">
        <v>0</v>
      </c>
      <c r="P38">
        <v>0</v>
      </c>
      <c r="Q38">
        <v>0</v>
      </c>
      <c r="R38" s="3">
        <v>21678.071680000001</v>
      </c>
      <c r="S38">
        <v>90.325298666666598</v>
      </c>
      <c r="T38" t="s">
        <v>34</v>
      </c>
      <c r="U38" s="1">
        <v>17459.281860241401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4">
        <v>37694.881860241301</v>
      </c>
      <c r="AC38">
        <v>157.06200775100501</v>
      </c>
      <c r="AD38">
        <v>11337.5</v>
      </c>
      <c r="AE38">
        <v>47.2395833333333</v>
      </c>
      <c r="AF38">
        <v>28796.781860241401</v>
      </c>
      <c r="AG38">
        <v>119.986591084339</v>
      </c>
      <c r="AJ38">
        <f>SUM(C38:Q38)</f>
        <v>42195.179199999999</v>
      </c>
      <c r="AK38" s="3">
        <f t="shared" si="0"/>
        <v>21678.071680000001</v>
      </c>
      <c r="AL38" s="2">
        <f t="shared" si="1"/>
        <v>0</v>
      </c>
      <c r="AN38">
        <f t="shared" si="2"/>
        <v>38589</v>
      </c>
      <c r="AO38">
        <f t="shared" si="3"/>
        <v>56048.281860241405</v>
      </c>
      <c r="AP38" s="4">
        <f t="shared" si="4"/>
        <v>37694.881860241396</v>
      </c>
      <c r="AQ38" s="2">
        <f t="shared" si="5"/>
        <v>2.5092915620502502E-15</v>
      </c>
    </row>
    <row r="39" spans="1:43" x14ac:dyDescent="0.2">
      <c r="A39">
        <v>344074</v>
      </c>
      <c r="B39" t="b">
        <v>1</v>
      </c>
      <c r="C39" s="1">
        <v>2007.1134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>
        <v>3414</v>
      </c>
      <c r="K39">
        <v>3000</v>
      </c>
      <c r="L39">
        <v>1500</v>
      </c>
      <c r="M39">
        <v>0</v>
      </c>
      <c r="N39">
        <v>0</v>
      </c>
      <c r="O39">
        <v>0</v>
      </c>
      <c r="P39">
        <v>0</v>
      </c>
      <c r="Q39">
        <v>0</v>
      </c>
      <c r="R39" s="3">
        <v>8768.4453599999997</v>
      </c>
      <c r="S39">
        <v>36.535188999999903</v>
      </c>
      <c r="T39" t="s">
        <v>33</v>
      </c>
      <c r="U39" s="1">
        <v>20176.119005085398</v>
      </c>
      <c r="V39" s="1">
        <v>4500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4">
        <v>29941.719005085299</v>
      </c>
      <c r="AC39">
        <v>124.757162521189</v>
      </c>
      <c r="AD39">
        <v>2037.5</v>
      </c>
      <c r="AE39">
        <v>8.4895833333333304</v>
      </c>
      <c r="AF39">
        <v>26713.619005085398</v>
      </c>
      <c r="AG39">
        <v>111.30674585452201</v>
      </c>
      <c r="AJ39">
        <f>SUM(C39:Q39)</f>
        <v>9921.1134000000002</v>
      </c>
      <c r="AK39" s="3">
        <f t="shared" si="0"/>
        <v>8768.4453599999997</v>
      </c>
      <c r="AL39" s="2">
        <f t="shared" si="1"/>
        <v>0</v>
      </c>
      <c r="AN39">
        <f t="shared" si="2"/>
        <v>12414</v>
      </c>
      <c r="AO39">
        <f t="shared" si="3"/>
        <v>32590.119005085398</v>
      </c>
      <c r="AP39" s="4">
        <f t="shared" si="4"/>
        <v>29941.719005085397</v>
      </c>
      <c r="AQ39" s="2">
        <f t="shared" si="5"/>
        <v>3.2805540581953112E-15</v>
      </c>
    </row>
    <row r="40" spans="1:43" x14ac:dyDescent="0.2">
      <c r="A40">
        <v>344746</v>
      </c>
      <c r="B40" t="b">
        <v>1</v>
      </c>
      <c r="C40" s="1">
        <v>5934.3357999999998</v>
      </c>
      <c r="D40" s="1">
        <v>0</v>
      </c>
      <c r="E40" s="1">
        <v>5760</v>
      </c>
      <c r="F40" s="1">
        <v>0</v>
      </c>
      <c r="G40" s="1">
        <v>0</v>
      </c>
      <c r="H40" s="1">
        <v>0</v>
      </c>
      <c r="I40" s="1">
        <v>0</v>
      </c>
      <c r="J40">
        <v>3660</v>
      </c>
      <c r="K40">
        <v>3000</v>
      </c>
      <c r="L40">
        <v>1500</v>
      </c>
      <c r="M40">
        <v>0</v>
      </c>
      <c r="N40">
        <v>0</v>
      </c>
      <c r="O40">
        <v>0</v>
      </c>
      <c r="P40">
        <v>0</v>
      </c>
      <c r="Q40">
        <v>0</v>
      </c>
      <c r="R40" s="3">
        <v>12741.73432</v>
      </c>
      <c r="S40">
        <v>53.0905596666666</v>
      </c>
      <c r="T40" t="s">
        <v>33</v>
      </c>
      <c r="U40" s="1">
        <v>29462.078783624798</v>
      </c>
      <c r="V40" s="1">
        <v>4500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4">
        <v>41630.078783624798</v>
      </c>
      <c r="AC40">
        <v>173.45866159843601</v>
      </c>
      <c r="AD40">
        <v>4887.5</v>
      </c>
      <c r="AE40">
        <v>20.3645833333333</v>
      </c>
      <c r="AF40">
        <v>38849.578783624798</v>
      </c>
      <c r="AG40">
        <v>161.87324493176999</v>
      </c>
      <c r="AJ40">
        <f>SUM(C40:Q40)</f>
        <v>19854.335800000001</v>
      </c>
      <c r="AK40" s="3">
        <f t="shared" si="0"/>
        <v>12741.73432</v>
      </c>
      <c r="AL40" s="2">
        <f t="shared" si="1"/>
        <v>0</v>
      </c>
      <c r="AN40">
        <f t="shared" si="2"/>
        <v>18420</v>
      </c>
      <c r="AO40">
        <f t="shared" si="3"/>
        <v>47882.078783624798</v>
      </c>
      <c r="AP40" s="4">
        <f t="shared" si="4"/>
        <v>41630.078783624798</v>
      </c>
      <c r="AQ40" s="2">
        <f t="shared" si="5"/>
        <v>0</v>
      </c>
    </row>
    <row r="41" spans="1:43" x14ac:dyDescent="0.2">
      <c r="A41">
        <v>348739</v>
      </c>
      <c r="B41" t="b">
        <v>1</v>
      </c>
      <c r="C41" s="1">
        <v>345</v>
      </c>
      <c r="D41" s="1">
        <v>4500</v>
      </c>
      <c r="E41" s="1">
        <v>0</v>
      </c>
      <c r="F41" s="1">
        <v>12000</v>
      </c>
      <c r="G41" s="1">
        <v>0</v>
      </c>
      <c r="H41" s="1">
        <v>0</v>
      </c>
      <c r="I41" s="1">
        <v>0</v>
      </c>
      <c r="J41">
        <v>6528</v>
      </c>
      <c r="K41">
        <v>3000</v>
      </c>
      <c r="L41">
        <v>1500</v>
      </c>
      <c r="M41">
        <v>0</v>
      </c>
      <c r="N41">
        <v>0</v>
      </c>
      <c r="O41">
        <v>0</v>
      </c>
      <c r="P41">
        <v>0</v>
      </c>
      <c r="Q41">
        <v>0</v>
      </c>
      <c r="R41" s="3">
        <v>15949.2</v>
      </c>
      <c r="S41">
        <v>66.454999999999998</v>
      </c>
      <c r="T41" t="s">
        <v>36</v>
      </c>
      <c r="U41" s="1">
        <v>29108.4222291642</v>
      </c>
      <c r="V41" s="1">
        <v>0</v>
      </c>
      <c r="W41" s="1">
        <v>5760</v>
      </c>
      <c r="X41" s="1">
        <v>0</v>
      </c>
      <c r="Y41" s="1">
        <v>0</v>
      </c>
      <c r="Z41" s="1">
        <v>0</v>
      </c>
      <c r="AA41" s="1">
        <v>0</v>
      </c>
      <c r="AB41" s="4">
        <v>47223.622229164197</v>
      </c>
      <c r="AC41">
        <v>196.765092621517</v>
      </c>
      <c r="AD41">
        <v>3762.5</v>
      </c>
      <c r="AE41">
        <v>15.6770833333333</v>
      </c>
      <c r="AF41">
        <v>38630.9222291642</v>
      </c>
      <c r="AG41">
        <v>160.96217595485001</v>
      </c>
      <c r="AJ41">
        <f>SUM(C41:Q41)</f>
        <v>27873</v>
      </c>
      <c r="AK41" s="3">
        <f t="shared" si="0"/>
        <v>15949.2</v>
      </c>
      <c r="AL41" s="2">
        <f t="shared" si="1"/>
        <v>0</v>
      </c>
      <c r="AN41">
        <f t="shared" si="2"/>
        <v>33288</v>
      </c>
      <c r="AO41">
        <f t="shared" si="3"/>
        <v>62396.4222291642</v>
      </c>
      <c r="AP41" s="4">
        <f t="shared" si="4"/>
        <v>47223.622229164204</v>
      </c>
      <c r="AQ41" s="2">
        <f t="shared" si="5"/>
        <v>1.5407453453856334E-16</v>
      </c>
    </row>
    <row r="42" spans="1:43" x14ac:dyDescent="0.2">
      <c r="A42">
        <v>361739</v>
      </c>
      <c r="B42" t="b">
        <v>1</v>
      </c>
      <c r="C42" s="1">
        <v>5680.4293018321996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>
        <v>3414</v>
      </c>
      <c r="K42">
        <v>3000</v>
      </c>
      <c r="L42">
        <v>1500</v>
      </c>
      <c r="M42">
        <v>0</v>
      </c>
      <c r="N42">
        <v>0</v>
      </c>
      <c r="O42">
        <v>0</v>
      </c>
      <c r="P42">
        <v>0</v>
      </c>
      <c r="Q42">
        <v>0</v>
      </c>
      <c r="R42" s="3">
        <v>10237.771720732801</v>
      </c>
      <c r="S42">
        <v>42.6573821697203</v>
      </c>
      <c r="T42" t="s">
        <v>33</v>
      </c>
      <c r="U42" s="1">
        <v>3618.6035018322</v>
      </c>
      <c r="V42" s="1">
        <v>4500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4">
        <v>13384.2035018322</v>
      </c>
      <c r="AC42">
        <v>55.767514590967501</v>
      </c>
      <c r="AD42">
        <v>2537.49999999999</v>
      </c>
      <c r="AE42">
        <v>10.5729166666666</v>
      </c>
      <c r="AF42">
        <v>10656.1035018322</v>
      </c>
      <c r="AG42">
        <v>44.400431257634096</v>
      </c>
      <c r="AJ42">
        <f>SUM(C42:Q42)</f>
        <v>13594.429301832199</v>
      </c>
      <c r="AK42" s="3">
        <f t="shared" si="0"/>
        <v>10237.771720732879</v>
      </c>
      <c r="AL42" s="2">
        <f t="shared" si="1"/>
        <v>7.6399969139840553E-15</v>
      </c>
      <c r="AN42">
        <f t="shared" si="2"/>
        <v>12414</v>
      </c>
      <c r="AO42">
        <f t="shared" si="3"/>
        <v>16032.6035018322</v>
      </c>
      <c r="AP42" s="4">
        <f t="shared" si="4"/>
        <v>13384.2035018322</v>
      </c>
      <c r="AQ42" s="2">
        <f t="shared" si="5"/>
        <v>0</v>
      </c>
    </row>
    <row r="43" spans="1:43" x14ac:dyDescent="0.2">
      <c r="A43">
        <v>362309</v>
      </c>
      <c r="B43" t="b">
        <v>1</v>
      </c>
      <c r="C43" s="1">
        <v>3522.6707999999999</v>
      </c>
      <c r="D43" s="1">
        <v>0</v>
      </c>
      <c r="E43" s="1">
        <v>5760</v>
      </c>
      <c r="F43" s="1">
        <v>12000</v>
      </c>
      <c r="G43" s="1">
        <v>0</v>
      </c>
      <c r="H43" s="1">
        <v>0</v>
      </c>
      <c r="I43" s="1">
        <v>0</v>
      </c>
      <c r="J43">
        <v>3606</v>
      </c>
      <c r="K43">
        <v>3000</v>
      </c>
      <c r="L43">
        <v>1500</v>
      </c>
      <c r="M43">
        <v>1200</v>
      </c>
      <c r="N43">
        <v>0</v>
      </c>
      <c r="O43">
        <v>0</v>
      </c>
      <c r="P43">
        <v>0</v>
      </c>
      <c r="Q43">
        <v>0</v>
      </c>
      <c r="R43" s="3">
        <v>17035.46832</v>
      </c>
      <c r="S43">
        <v>70.981117999999995</v>
      </c>
      <c r="T43" t="s">
        <v>33</v>
      </c>
      <c r="U43" s="1">
        <v>12955.026838795</v>
      </c>
      <c r="V43" s="1">
        <v>4500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4">
        <v>30381.426838795</v>
      </c>
      <c r="AC43">
        <v>126.589278494979</v>
      </c>
      <c r="AD43">
        <v>8200</v>
      </c>
      <c r="AE43">
        <v>34.1666666666666</v>
      </c>
      <c r="AF43">
        <v>25655.026838794998</v>
      </c>
      <c r="AG43">
        <v>106.895945161645</v>
      </c>
      <c r="AJ43">
        <f>SUM(C43:Q43)</f>
        <v>30588.6708</v>
      </c>
      <c r="AK43" s="3">
        <f t="shared" si="0"/>
        <v>17035.46832</v>
      </c>
      <c r="AL43" s="2">
        <f t="shared" si="1"/>
        <v>0</v>
      </c>
      <c r="AN43">
        <f t="shared" si="2"/>
        <v>31566</v>
      </c>
      <c r="AO43">
        <f t="shared" si="3"/>
        <v>44521.026838794998</v>
      </c>
      <c r="AP43" s="4">
        <f t="shared" si="4"/>
        <v>30381.426838795</v>
      </c>
      <c r="AQ43" s="2">
        <f t="shared" si="5"/>
        <v>0</v>
      </c>
    </row>
    <row r="44" spans="1:43" x14ac:dyDescent="0.2">
      <c r="A44">
        <v>367494</v>
      </c>
      <c r="B44" t="b">
        <v>1</v>
      </c>
      <c r="C44" s="1">
        <v>859.59279999999899</v>
      </c>
      <c r="D44" s="1">
        <v>0</v>
      </c>
      <c r="E44" s="1">
        <v>0</v>
      </c>
      <c r="F44" s="1">
        <v>12000</v>
      </c>
      <c r="G44" s="1">
        <v>0</v>
      </c>
      <c r="H44" s="1">
        <v>0</v>
      </c>
      <c r="I44" s="1">
        <v>0</v>
      </c>
      <c r="J44">
        <v>4869</v>
      </c>
      <c r="K44">
        <v>3000</v>
      </c>
      <c r="L44">
        <v>1500</v>
      </c>
      <c r="M44">
        <v>0</v>
      </c>
      <c r="N44">
        <v>0</v>
      </c>
      <c r="O44">
        <v>0</v>
      </c>
      <c r="P44">
        <v>0</v>
      </c>
      <c r="Q44">
        <v>0</v>
      </c>
      <c r="R44" s="3">
        <v>13691.4371199999</v>
      </c>
      <c r="S44">
        <v>57.047654666666602</v>
      </c>
      <c r="T44" t="s">
        <v>34</v>
      </c>
      <c r="U44" s="1">
        <v>28926.688014881402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4">
        <v>42274.2880148814</v>
      </c>
      <c r="AC44">
        <v>176.142866728672</v>
      </c>
      <c r="AD44">
        <v>4575</v>
      </c>
      <c r="AE44">
        <v>19.0625</v>
      </c>
      <c r="AF44">
        <v>33501.688014881402</v>
      </c>
      <c r="AG44">
        <v>139.590366728672</v>
      </c>
      <c r="AJ44">
        <f>SUM(C44:Q44)</f>
        <v>22228.592799999999</v>
      </c>
      <c r="AK44" s="3">
        <f t="shared" si="0"/>
        <v>13691.437119999999</v>
      </c>
      <c r="AL44" s="2">
        <f t="shared" si="1"/>
        <v>7.1742233434350359E-15</v>
      </c>
      <c r="AN44">
        <f t="shared" si="2"/>
        <v>21369</v>
      </c>
      <c r="AO44">
        <f t="shared" si="3"/>
        <v>50295.688014881402</v>
      </c>
      <c r="AP44" s="4">
        <f t="shared" si="4"/>
        <v>42274.2880148814</v>
      </c>
      <c r="AQ44" s="2">
        <f t="shared" si="5"/>
        <v>0</v>
      </c>
    </row>
    <row r="45" spans="1:43" x14ac:dyDescent="0.2">
      <c r="A45">
        <v>381509</v>
      </c>
      <c r="B45" t="b">
        <v>1</v>
      </c>
      <c r="C45" s="1">
        <v>8492.8603999999996</v>
      </c>
      <c r="D45" s="1">
        <v>0</v>
      </c>
      <c r="E45" s="1">
        <v>0</v>
      </c>
      <c r="F45" s="1">
        <v>0</v>
      </c>
      <c r="G45" s="1">
        <v>9200</v>
      </c>
      <c r="H45" s="1">
        <v>0</v>
      </c>
      <c r="I45" s="1">
        <v>0</v>
      </c>
      <c r="J45">
        <v>9903</v>
      </c>
      <c r="K45">
        <v>3000</v>
      </c>
      <c r="L45">
        <v>1500</v>
      </c>
      <c r="M45">
        <v>0</v>
      </c>
      <c r="N45">
        <v>0</v>
      </c>
      <c r="O45">
        <v>0</v>
      </c>
      <c r="P45">
        <v>0</v>
      </c>
      <c r="Q45">
        <v>746</v>
      </c>
      <c r="R45" s="3">
        <v>17936.744159999998</v>
      </c>
      <c r="S45">
        <v>74.736434000000003</v>
      </c>
      <c r="T45" t="s">
        <v>35</v>
      </c>
      <c r="U45" s="1">
        <v>49666.225887476598</v>
      </c>
      <c r="V45" s="1">
        <v>4500</v>
      </c>
      <c r="W45" s="1">
        <v>5760</v>
      </c>
      <c r="X45" s="1">
        <v>0</v>
      </c>
      <c r="Y45" s="1">
        <v>0</v>
      </c>
      <c r="Z45" s="1">
        <v>0</v>
      </c>
      <c r="AA45" s="1">
        <v>0</v>
      </c>
      <c r="AB45" s="4">
        <v>68309.825887476502</v>
      </c>
      <c r="AC45">
        <v>284.62427453115203</v>
      </c>
      <c r="AD45">
        <v>8787.5</v>
      </c>
      <c r="AE45">
        <v>36.6145833333333</v>
      </c>
      <c r="AF45">
        <v>68713.725887476598</v>
      </c>
      <c r="AG45">
        <v>286.30719119781901</v>
      </c>
      <c r="AJ45">
        <f>SUM(C45:Q45)</f>
        <v>32841.860399999998</v>
      </c>
      <c r="AK45" s="3">
        <f t="shared" si="0"/>
        <v>17936.744160000002</v>
      </c>
      <c r="AL45" s="2">
        <f t="shared" si="1"/>
        <v>2.0282269594972655E-16</v>
      </c>
      <c r="AN45">
        <f t="shared" si="2"/>
        <v>34609</v>
      </c>
      <c r="AO45">
        <f t="shared" si="3"/>
        <v>84275.225887476598</v>
      </c>
      <c r="AP45" s="4">
        <f t="shared" si="4"/>
        <v>68309.825887476589</v>
      </c>
      <c r="AQ45" s="2">
        <f t="shared" si="5"/>
        <v>1.2781688466608763E-15</v>
      </c>
    </row>
    <row r="46" spans="1:43" s="5" customFormat="1" x14ac:dyDescent="0.2">
      <c r="A46" s="5">
        <v>382273</v>
      </c>
      <c r="B46" s="5" t="b">
        <v>0</v>
      </c>
      <c r="C46" s="6">
        <v>7558.3020870413902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5">
        <v>6528</v>
      </c>
      <c r="K46" s="5">
        <v>3000</v>
      </c>
      <c r="L46" s="5">
        <v>1500</v>
      </c>
      <c r="M46" s="5">
        <v>0</v>
      </c>
      <c r="N46" s="5">
        <v>650</v>
      </c>
      <c r="O46" s="5">
        <v>0</v>
      </c>
      <c r="P46" s="5">
        <v>0</v>
      </c>
      <c r="Q46" s="5">
        <v>0</v>
      </c>
      <c r="R46" s="7">
        <v>12494.5208348165</v>
      </c>
      <c r="S46" s="5">
        <v>52.060503478402303</v>
      </c>
      <c r="T46" s="5" t="s">
        <v>37</v>
      </c>
      <c r="U46" s="6">
        <v>0</v>
      </c>
      <c r="V46" s="6">
        <v>4500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8">
        <v>14294.5208348165</v>
      </c>
      <c r="AC46" s="5">
        <v>59.560503478402303</v>
      </c>
      <c r="AD46" s="5">
        <v>11462.5</v>
      </c>
      <c r="AE46" s="5">
        <v>47.7604166666666</v>
      </c>
      <c r="AF46" s="5">
        <v>15962.5</v>
      </c>
      <c r="AG46" s="5">
        <v>66.5104166666666</v>
      </c>
      <c r="AJ46" s="5">
        <f>SUM(C46:Q46)</f>
        <v>19236.302087041389</v>
      </c>
      <c r="AK46" s="7">
        <f t="shared" si="0"/>
        <v>12494.520834816556</v>
      </c>
      <c r="AL46" s="9">
        <f t="shared" si="1"/>
        <v>4.5130719501297063E-15</v>
      </c>
      <c r="AN46" s="5">
        <f t="shared" si="2"/>
        <v>16178</v>
      </c>
      <c r="AO46" s="5">
        <f t="shared" si="3"/>
        <v>23736.302087041389</v>
      </c>
      <c r="AP46" s="4">
        <f t="shared" si="4"/>
        <v>14294.520834816556</v>
      </c>
      <c r="AQ46" s="9">
        <f t="shared" si="5"/>
        <v>3.9447752157300918E-15</v>
      </c>
    </row>
    <row r="47" spans="1:43" x14ac:dyDescent="0.2">
      <c r="A47">
        <v>386880</v>
      </c>
      <c r="B47" t="b">
        <v>1</v>
      </c>
      <c r="C47" s="1">
        <v>345</v>
      </c>
      <c r="D47" s="1">
        <v>4500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>
        <v>3660</v>
      </c>
      <c r="K47">
        <v>3000</v>
      </c>
      <c r="L47">
        <v>1500</v>
      </c>
      <c r="M47">
        <v>1200</v>
      </c>
      <c r="N47">
        <v>0</v>
      </c>
      <c r="O47">
        <v>0</v>
      </c>
      <c r="P47">
        <v>0</v>
      </c>
      <c r="Q47">
        <v>0</v>
      </c>
      <c r="R47" s="3">
        <v>10482</v>
      </c>
      <c r="S47">
        <v>43.674999999999997</v>
      </c>
      <c r="T47" t="s">
        <v>36</v>
      </c>
      <c r="U47" s="1">
        <v>17851.3337616846</v>
      </c>
      <c r="V47" s="1">
        <v>0</v>
      </c>
      <c r="W47" s="1">
        <v>5760</v>
      </c>
      <c r="X47" s="1">
        <v>0</v>
      </c>
      <c r="Y47" s="1">
        <v>0</v>
      </c>
      <c r="Z47" s="1">
        <v>0</v>
      </c>
      <c r="AA47" s="1">
        <v>0</v>
      </c>
      <c r="AB47" s="4">
        <v>30499.3337616846</v>
      </c>
      <c r="AC47">
        <v>127.080557340352</v>
      </c>
      <c r="AD47">
        <v>5062.5</v>
      </c>
      <c r="AE47">
        <v>21.09375</v>
      </c>
      <c r="AF47">
        <v>28673.8337616846</v>
      </c>
      <c r="AG47">
        <v>119.474307340352</v>
      </c>
      <c r="AJ47">
        <f>SUM(C47:Q47)</f>
        <v>14205</v>
      </c>
      <c r="AK47" s="3">
        <f t="shared" si="0"/>
        <v>10482</v>
      </c>
      <c r="AL47" s="2">
        <f t="shared" si="1"/>
        <v>0</v>
      </c>
      <c r="AN47">
        <f t="shared" si="2"/>
        <v>19620</v>
      </c>
      <c r="AO47">
        <f t="shared" si="3"/>
        <v>37471.333761684597</v>
      </c>
      <c r="AP47" s="4">
        <f t="shared" si="4"/>
        <v>30499.3337616846</v>
      </c>
      <c r="AQ47" s="2">
        <f t="shared" si="5"/>
        <v>0</v>
      </c>
    </row>
    <row r="48" spans="1:43" x14ac:dyDescent="0.2">
      <c r="A48">
        <v>390593</v>
      </c>
      <c r="B48" t="b">
        <v>1</v>
      </c>
      <c r="C48" s="1">
        <v>345</v>
      </c>
      <c r="D48" s="1">
        <v>4500</v>
      </c>
      <c r="E48" s="1">
        <v>5760</v>
      </c>
      <c r="F48" s="1">
        <v>0</v>
      </c>
      <c r="G48" s="1">
        <v>0</v>
      </c>
      <c r="H48" s="1">
        <v>0</v>
      </c>
      <c r="I48" s="1">
        <v>0</v>
      </c>
      <c r="J48">
        <v>24582</v>
      </c>
      <c r="K48">
        <v>3000</v>
      </c>
      <c r="L48">
        <v>1500</v>
      </c>
      <c r="M48">
        <v>1200</v>
      </c>
      <c r="N48">
        <v>0</v>
      </c>
      <c r="O48">
        <v>0</v>
      </c>
      <c r="P48">
        <v>2000</v>
      </c>
      <c r="Q48">
        <v>0</v>
      </c>
      <c r="R48" s="3">
        <v>21954.799999999999</v>
      </c>
      <c r="S48">
        <v>91.478333333333296</v>
      </c>
      <c r="T48" t="s">
        <v>34</v>
      </c>
      <c r="U48" s="1">
        <v>24066.068893801799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4">
        <v>45882.868893801802</v>
      </c>
      <c r="AC48">
        <v>191.17862039084</v>
      </c>
      <c r="AD48">
        <v>12100</v>
      </c>
      <c r="AE48">
        <v>50.4166666666666</v>
      </c>
      <c r="AF48">
        <v>36166.068893801799</v>
      </c>
      <c r="AG48">
        <v>150.691953724174</v>
      </c>
      <c r="AJ48">
        <f>SUM(C48:Q48)</f>
        <v>42887</v>
      </c>
      <c r="AK48" s="3">
        <f t="shared" si="0"/>
        <v>21954.800000000003</v>
      </c>
      <c r="AL48" s="2">
        <f t="shared" si="1"/>
        <v>1.6570311763676796E-16</v>
      </c>
      <c r="AN48">
        <f t="shared" si="2"/>
        <v>42542</v>
      </c>
      <c r="AO48">
        <f t="shared" si="3"/>
        <v>66608.068893801799</v>
      </c>
      <c r="AP48" s="4">
        <f t="shared" si="4"/>
        <v>45882.868893801802</v>
      </c>
      <c r="AQ48" s="2">
        <f t="shared" si="5"/>
        <v>0</v>
      </c>
    </row>
    <row r="49" spans="1:43" x14ac:dyDescent="0.2">
      <c r="A49">
        <v>400694</v>
      </c>
      <c r="B49" t="b">
        <v>1</v>
      </c>
      <c r="C49" s="1">
        <v>5004.2250000000004</v>
      </c>
      <c r="D49" s="1">
        <v>0</v>
      </c>
      <c r="E49" s="1">
        <v>5760</v>
      </c>
      <c r="F49" s="1">
        <v>0</v>
      </c>
      <c r="G49" s="1">
        <v>0</v>
      </c>
      <c r="H49" s="1">
        <v>0</v>
      </c>
      <c r="I49" s="1">
        <v>0</v>
      </c>
      <c r="J49">
        <v>9717</v>
      </c>
      <c r="K49">
        <v>3000</v>
      </c>
      <c r="L49">
        <v>1500</v>
      </c>
      <c r="M49">
        <v>1200</v>
      </c>
      <c r="N49">
        <v>0</v>
      </c>
      <c r="O49">
        <v>0</v>
      </c>
      <c r="P49">
        <v>0</v>
      </c>
      <c r="Q49">
        <v>0</v>
      </c>
      <c r="R49" s="3">
        <v>15272.49</v>
      </c>
      <c r="S49">
        <v>63.635374999999897</v>
      </c>
      <c r="T49" t="s">
        <v>33</v>
      </c>
      <c r="U49" s="1">
        <v>23839.900654678098</v>
      </c>
      <c r="V49" s="1">
        <v>4500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4">
        <v>38910.700654678098</v>
      </c>
      <c r="AC49">
        <v>162.12791939449201</v>
      </c>
      <c r="AD49">
        <v>12425</v>
      </c>
      <c r="AE49">
        <v>51.7708333333333</v>
      </c>
      <c r="AF49">
        <v>40764.900654678197</v>
      </c>
      <c r="AG49">
        <v>169.853752727825</v>
      </c>
      <c r="AJ49">
        <f>SUM(C49:Q49)</f>
        <v>26181.224999999999</v>
      </c>
      <c r="AK49" s="3">
        <f t="shared" si="0"/>
        <v>15272.49</v>
      </c>
      <c r="AL49" s="2">
        <f t="shared" si="1"/>
        <v>0</v>
      </c>
      <c r="AN49">
        <f t="shared" si="2"/>
        <v>25677</v>
      </c>
      <c r="AO49">
        <f t="shared" si="3"/>
        <v>49516.900654678102</v>
      </c>
      <c r="AP49" s="4">
        <f t="shared" si="4"/>
        <v>38910.700654678098</v>
      </c>
      <c r="AQ49" s="2">
        <f t="shared" si="5"/>
        <v>0</v>
      </c>
    </row>
    <row r="50" spans="1:43" x14ac:dyDescent="0.2">
      <c r="A50">
        <v>405460</v>
      </c>
      <c r="B50" t="b">
        <v>1</v>
      </c>
      <c r="C50" s="1">
        <v>345</v>
      </c>
      <c r="D50" s="1">
        <v>0</v>
      </c>
      <c r="E50" s="1">
        <v>5760</v>
      </c>
      <c r="F50" s="1">
        <v>12000</v>
      </c>
      <c r="G50" s="1">
        <v>0</v>
      </c>
      <c r="H50" s="1">
        <v>0</v>
      </c>
      <c r="I50" s="1">
        <v>0</v>
      </c>
      <c r="J50">
        <v>3660</v>
      </c>
      <c r="K50">
        <v>3000</v>
      </c>
      <c r="L50">
        <v>1500</v>
      </c>
      <c r="M50">
        <v>0</v>
      </c>
      <c r="N50">
        <v>0</v>
      </c>
      <c r="O50">
        <v>0</v>
      </c>
      <c r="P50">
        <v>0</v>
      </c>
      <c r="Q50">
        <v>0</v>
      </c>
      <c r="R50" s="3">
        <v>15306</v>
      </c>
      <c r="S50">
        <v>63.774999999999999</v>
      </c>
      <c r="T50" t="s">
        <v>33</v>
      </c>
      <c r="U50" s="1">
        <v>15843.9876040534</v>
      </c>
      <c r="V50" s="1">
        <v>4500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4">
        <v>32811.9876040534</v>
      </c>
      <c r="AC50">
        <v>136.71661501688899</v>
      </c>
      <c r="AD50">
        <v>6462.5</v>
      </c>
      <c r="AE50">
        <v>26.9270833333333</v>
      </c>
      <c r="AF50">
        <v>26806.4876040534</v>
      </c>
      <c r="AG50">
        <v>111.69369835022199</v>
      </c>
      <c r="AJ50">
        <f>SUM(C50:Q50)</f>
        <v>26265</v>
      </c>
      <c r="AK50" s="3">
        <f t="shared" si="0"/>
        <v>15306</v>
      </c>
      <c r="AL50" s="2">
        <f t="shared" si="1"/>
        <v>0</v>
      </c>
      <c r="AN50">
        <f t="shared" si="2"/>
        <v>30420</v>
      </c>
      <c r="AO50">
        <f t="shared" si="3"/>
        <v>46263.9876040534</v>
      </c>
      <c r="AP50" s="4">
        <f t="shared" si="4"/>
        <v>32811.9876040534</v>
      </c>
      <c r="AQ50" s="2">
        <f t="shared" si="5"/>
        <v>0</v>
      </c>
    </row>
    <row r="51" spans="1:43" x14ac:dyDescent="0.2">
      <c r="A51">
        <v>418510</v>
      </c>
      <c r="B51" t="b">
        <v>1</v>
      </c>
      <c r="C51" s="1">
        <v>2382.9011999999998</v>
      </c>
      <c r="D51" s="1">
        <v>0</v>
      </c>
      <c r="E51" s="1">
        <v>5760</v>
      </c>
      <c r="F51" s="1">
        <v>12000</v>
      </c>
      <c r="G51" s="1">
        <v>0</v>
      </c>
      <c r="H51" s="1">
        <v>0</v>
      </c>
      <c r="I51" s="1">
        <v>0</v>
      </c>
      <c r="J51">
        <v>6528</v>
      </c>
      <c r="K51">
        <v>3000</v>
      </c>
      <c r="L51">
        <v>1500</v>
      </c>
      <c r="M51">
        <v>0</v>
      </c>
      <c r="N51">
        <v>0</v>
      </c>
      <c r="O51">
        <v>0</v>
      </c>
      <c r="P51">
        <v>0</v>
      </c>
      <c r="Q51">
        <v>0</v>
      </c>
      <c r="R51" s="3">
        <v>17268.360479999999</v>
      </c>
      <c r="S51">
        <v>71.951502000000005</v>
      </c>
      <c r="T51" t="s">
        <v>33</v>
      </c>
      <c r="U51" s="1">
        <v>30979.506591042398</v>
      </c>
      <c r="V51" s="1">
        <v>4500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4">
        <v>49094.706591042399</v>
      </c>
      <c r="AC51">
        <v>204.561277462676</v>
      </c>
      <c r="AJ51">
        <f>SUM(C51:Q51)</f>
        <v>31170.9012</v>
      </c>
      <c r="AK51" s="3">
        <f t="shared" si="0"/>
        <v>17268.360480000003</v>
      </c>
      <c r="AL51" s="2">
        <f t="shared" si="1"/>
        <v>2.1067308684603699E-16</v>
      </c>
      <c r="AN51">
        <f t="shared" si="2"/>
        <v>33288</v>
      </c>
      <c r="AO51">
        <f t="shared" si="3"/>
        <v>64267.506591042402</v>
      </c>
      <c r="AP51" s="4">
        <f t="shared" si="4"/>
        <v>49094.706591042399</v>
      </c>
      <c r="AQ51" s="2">
        <f t="shared" si="5"/>
        <v>0</v>
      </c>
    </row>
    <row r="52" spans="1:43" x14ac:dyDescent="0.2">
      <c r="A52">
        <v>431358</v>
      </c>
      <c r="B52" t="b">
        <v>1</v>
      </c>
      <c r="C52" s="1">
        <v>4114.4285999999902</v>
      </c>
      <c r="D52" s="1">
        <v>0</v>
      </c>
      <c r="E52" s="1">
        <v>5760</v>
      </c>
      <c r="F52" s="1">
        <v>12000</v>
      </c>
      <c r="G52" s="1">
        <v>0</v>
      </c>
      <c r="H52" s="1">
        <v>0</v>
      </c>
      <c r="I52" s="1">
        <v>0</v>
      </c>
      <c r="J52">
        <v>9717</v>
      </c>
      <c r="K52">
        <v>3000</v>
      </c>
      <c r="L52">
        <v>1500</v>
      </c>
      <c r="M52">
        <v>0</v>
      </c>
      <c r="N52">
        <v>912</v>
      </c>
      <c r="O52">
        <v>0</v>
      </c>
      <c r="P52">
        <v>2000</v>
      </c>
      <c r="Q52">
        <v>0</v>
      </c>
      <c r="R52" s="3">
        <v>20401.371439999999</v>
      </c>
      <c r="S52">
        <v>85.005714333333302</v>
      </c>
      <c r="T52" t="s">
        <v>33</v>
      </c>
      <c r="U52" s="1">
        <v>24941.2931102978</v>
      </c>
      <c r="V52" s="1">
        <v>4500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4">
        <v>45496.8931102977</v>
      </c>
      <c r="AC52">
        <v>189.57038795957399</v>
      </c>
      <c r="AD52">
        <v>10700</v>
      </c>
      <c r="AE52">
        <v>44.5833333333333</v>
      </c>
      <c r="AF52">
        <v>40141.293110297796</v>
      </c>
      <c r="AG52">
        <v>167.25538795957399</v>
      </c>
      <c r="AJ52">
        <f>SUM(C52:Q52)</f>
        <v>39003.428599999992</v>
      </c>
      <c r="AK52" s="3">
        <f t="shared" si="0"/>
        <v>20401.371439999995</v>
      </c>
      <c r="AL52" s="2">
        <f t="shared" si="1"/>
        <v>-1.7832030644561968E-16</v>
      </c>
      <c r="AN52">
        <f t="shared" si="2"/>
        <v>39389</v>
      </c>
      <c r="AO52">
        <f t="shared" si="3"/>
        <v>64330.293110297804</v>
      </c>
      <c r="AP52" s="4">
        <f t="shared" si="4"/>
        <v>45496.893110297795</v>
      </c>
      <c r="AQ52" s="2">
        <f t="shared" si="5"/>
        <v>2.0789869926958979E-15</v>
      </c>
    </row>
    <row r="53" spans="1:43" x14ac:dyDescent="0.2">
      <c r="A53">
        <v>437543</v>
      </c>
      <c r="B53" t="b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>
        <v>5070</v>
      </c>
      <c r="K53">
        <v>3000</v>
      </c>
      <c r="L53">
        <v>1500</v>
      </c>
      <c r="M53">
        <v>1200</v>
      </c>
      <c r="N53">
        <v>0</v>
      </c>
      <c r="O53">
        <v>0</v>
      </c>
      <c r="P53">
        <v>0</v>
      </c>
      <c r="Q53">
        <v>0</v>
      </c>
      <c r="R53" s="3">
        <v>9108</v>
      </c>
      <c r="S53">
        <v>37.950000000000003</v>
      </c>
      <c r="T53" t="s">
        <v>35</v>
      </c>
      <c r="U53" s="1">
        <v>40901.600664190002</v>
      </c>
      <c r="V53" s="1">
        <v>4500</v>
      </c>
      <c r="W53" s="1">
        <v>5760</v>
      </c>
      <c r="X53" s="1">
        <v>0</v>
      </c>
      <c r="Y53" s="1">
        <v>0</v>
      </c>
      <c r="Z53" s="1">
        <v>0</v>
      </c>
      <c r="AA53" s="1">
        <v>0</v>
      </c>
      <c r="AB53" s="4">
        <v>54113.600664190002</v>
      </c>
      <c r="AC53">
        <v>225.47333610079099</v>
      </c>
      <c r="AD53">
        <v>2812.5</v>
      </c>
      <c r="AE53">
        <v>11.71875</v>
      </c>
      <c r="AF53">
        <v>53974.100664190002</v>
      </c>
      <c r="AG53">
        <v>224.892086100791</v>
      </c>
      <c r="AJ53">
        <f>SUM(C53:Q53)</f>
        <v>10770</v>
      </c>
      <c r="AK53" s="3">
        <f t="shared" si="0"/>
        <v>9108</v>
      </c>
      <c r="AL53" s="2">
        <f t="shared" si="1"/>
        <v>0</v>
      </c>
      <c r="AN53">
        <f t="shared" si="2"/>
        <v>21030</v>
      </c>
      <c r="AO53">
        <f t="shared" si="3"/>
        <v>61931.600664190002</v>
      </c>
      <c r="AP53" s="4">
        <f t="shared" si="4"/>
        <v>54113.600664190002</v>
      </c>
      <c r="AQ53" s="2">
        <f t="shared" si="5"/>
        <v>0</v>
      </c>
    </row>
    <row r="54" spans="1:43" x14ac:dyDescent="0.2">
      <c r="A54">
        <v>438122</v>
      </c>
      <c r="B54" t="b">
        <v>1</v>
      </c>
      <c r="C54" s="1">
        <v>4949.5126</v>
      </c>
      <c r="D54" s="1">
        <v>0</v>
      </c>
      <c r="E54" s="1">
        <v>0</v>
      </c>
      <c r="F54" s="1">
        <v>12000</v>
      </c>
      <c r="G54" s="1">
        <v>0</v>
      </c>
      <c r="H54" s="1">
        <v>0</v>
      </c>
      <c r="I54" s="1">
        <v>0</v>
      </c>
      <c r="J54">
        <v>3660</v>
      </c>
      <c r="K54">
        <v>3000</v>
      </c>
      <c r="L54">
        <v>1500</v>
      </c>
      <c r="M54">
        <v>0</v>
      </c>
      <c r="N54">
        <v>0</v>
      </c>
      <c r="O54">
        <v>0</v>
      </c>
      <c r="P54">
        <v>0</v>
      </c>
      <c r="Q54">
        <v>0</v>
      </c>
      <c r="R54" s="3">
        <v>14843.805039999999</v>
      </c>
      <c r="S54">
        <v>61.849187666666602</v>
      </c>
      <c r="T54" t="s">
        <v>33</v>
      </c>
      <c r="U54" s="1">
        <v>28741.019518418801</v>
      </c>
      <c r="V54" s="1">
        <v>4500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4">
        <v>43405.019518418798</v>
      </c>
      <c r="AC54">
        <v>180.85424799341101</v>
      </c>
      <c r="AD54">
        <v>5074.99999999999</v>
      </c>
      <c r="AE54">
        <v>21.1458333333333</v>
      </c>
      <c r="AF54">
        <v>38316.019518418798</v>
      </c>
      <c r="AG54">
        <v>159.65008132674501</v>
      </c>
      <c r="AJ54">
        <f>SUM(C54:Q54)</f>
        <v>25109.512600000002</v>
      </c>
      <c r="AK54" s="3">
        <f t="shared" si="0"/>
        <v>14843.805040000001</v>
      </c>
      <c r="AL54" s="2">
        <f t="shared" si="1"/>
        <v>1.2254198964781448E-16</v>
      </c>
      <c r="AN54">
        <f t="shared" si="2"/>
        <v>24660</v>
      </c>
      <c r="AO54">
        <f t="shared" si="3"/>
        <v>53401.019518418805</v>
      </c>
      <c r="AP54" s="4">
        <f t="shared" si="4"/>
        <v>43405.019518418805</v>
      </c>
      <c r="AQ54" s="2">
        <f t="shared" si="5"/>
        <v>1.6762940542155253E-16</v>
      </c>
    </row>
    <row r="55" spans="1:43" x14ac:dyDescent="0.2">
      <c r="A55">
        <v>443247</v>
      </c>
      <c r="B55" t="b">
        <v>1</v>
      </c>
      <c r="C55" s="1">
        <v>345</v>
      </c>
      <c r="D55" s="1">
        <v>0</v>
      </c>
      <c r="E55" s="1">
        <v>0</v>
      </c>
      <c r="F55" s="1">
        <v>12000</v>
      </c>
      <c r="G55" s="1">
        <v>0</v>
      </c>
      <c r="H55" s="1">
        <v>0</v>
      </c>
      <c r="I55" s="1">
        <v>0</v>
      </c>
      <c r="J55">
        <v>2559</v>
      </c>
      <c r="K55">
        <v>3000</v>
      </c>
      <c r="L55">
        <v>1500</v>
      </c>
      <c r="M55">
        <v>0</v>
      </c>
      <c r="N55">
        <v>0</v>
      </c>
      <c r="O55">
        <v>0</v>
      </c>
      <c r="P55">
        <v>0</v>
      </c>
      <c r="Q55">
        <v>0</v>
      </c>
      <c r="R55" s="3">
        <v>12561.6</v>
      </c>
      <c r="S55">
        <v>52.34</v>
      </c>
      <c r="T55" t="s">
        <v>33</v>
      </c>
      <c r="U55" s="1">
        <v>10568.856516010201</v>
      </c>
      <c r="V55" s="1">
        <v>4500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4">
        <v>24792.456516010199</v>
      </c>
      <c r="AC55">
        <v>103.301902150042</v>
      </c>
      <c r="AJ55">
        <f>SUM(C55:Q55)</f>
        <v>19404</v>
      </c>
      <c r="AK55" s="3">
        <f t="shared" si="0"/>
        <v>12561.6</v>
      </c>
      <c r="AL55" s="2">
        <f t="shared" si="1"/>
        <v>0</v>
      </c>
      <c r="AN55">
        <f t="shared" si="2"/>
        <v>23559</v>
      </c>
      <c r="AO55">
        <f t="shared" si="3"/>
        <v>34127.856516010201</v>
      </c>
      <c r="AP55" s="4">
        <f t="shared" si="4"/>
        <v>24792.456516010199</v>
      </c>
      <c r="AQ55" s="2">
        <f t="shared" si="5"/>
        <v>0</v>
      </c>
    </row>
    <row r="56" spans="1:43" x14ac:dyDescent="0.2">
      <c r="A56">
        <v>443623</v>
      </c>
      <c r="B56" t="b">
        <v>1</v>
      </c>
      <c r="C56" s="1">
        <v>2336.2755999999999</v>
      </c>
      <c r="D56" s="1">
        <v>0</v>
      </c>
      <c r="E56" s="1">
        <v>0</v>
      </c>
      <c r="F56" s="1">
        <v>12000</v>
      </c>
      <c r="G56" s="1">
        <v>0</v>
      </c>
      <c r="H56" s="1">
        <v>0</v>
      </c>
      <c r="I56" s="1">
        <v>0</v>
      </c>
      <c r="J56">
        <v>3519</v>
      </c>
      <c r="K56">
        <v>3000</v>
      </c>
      <c r="L56">
        <v>1500</v>
      </c>
      <c r="M56">
        <v>0</v>
      </c>
      <c r="N56">
        <v>0</v>
      </c>
      <c r="O56">
        <v>0</v>
      </c>
      <c r="P56">
        <v>0</v>
      </c>
      <c r="Q56">
        <v>0</v>
      </c>
      <c r="R56" s="3">
        <v>13742.11024</v>
      </c>
      <c r="S56">
        <v>57.258792666666601</v>
      </c>
      <c r="T56" t="s">
        <v>35</v>
      </c>
      <c r="U56" s="1">
        <v>12120.555018769601</v>
      </c>
      <c r="V56" s="1">
        <v>4500</v>
      </c>
      <c r="W56" s="1">
        <v>5760</v>
      </c>
      <c r="X56" s="1">
        <v>0</v>
      </c>
      <c r="Y56" s="1">
        <v>0</v>
      </c>
      <c r="Z56" s="1">
        <v>0</v>
      </c>
      <c r="AA56" s="1">
        <v>0</v>
      </c>
      <c r="AB56" s="4">
        <v>29032.155018769499</v>
      </c>
      <c r="AC56">
        <v>120.96731257820601</v>
      </c>
      <c r="AD56">
        <v>11912.5</v>
      </c>
      <c r="AE56">
        <v>49.6354166666666</v>
      </c>
      <c r="AF56">
        <v>34293.055018769599</v>
      </c>
      <c r="AG56">
        <v>142.88772924487299</v>
      </c>
      <c r="AJ56">
        <f>SUM(C56:Q56)</f>
        <v>22355.275600000001</v>
      </c>
      <c r="AK56" s="3">
        <f t="shared" si="0"/>
        <v>13742.110240000002</v>
      </c>
      <c r="AL56" s="2">
        <f t="shared" si="1"/>
        <v>1.3236609019852082E-16</v>
      </c>
      <c r="AN56">
        <f t="shared" si="2"/>
        <v>30279</v>
      </c>
      <c r="AO56">
        <f t="shared" si="3"/>
        <v>42399.555018769599</v>
      </c>
      <c r="AP56" s="4">
        <f t="shared" si="4"/>
        <v>29032.155018769598</v>
      </c>
      <c r="AQ56" s="2">
        <f t="shared" si="5"/>
        <v>3.3833322992376141E-15</v>
      </c>
    </row>
    <row r="57" spans="1:43" x14ac:dyDescent="0.2">
      <c r="A57">
        <v>447624</v>
      </c>
      <c r="B57" t="b">
        <v>1</v>
      </c>
      <c r="C57" s="1">
        <v>4353.4353999999903</v>
      </c>
      <c r="D57" s="1">
        <v>0</v>
      </c>
      <c r="E57" s="1">
        <v>5760</v>
      </c>
      <c r="F57" s="1">
        <v>0</v>
      </c>
      <c r="G57" s="1">
        <v>0</v>
      </c>
      <c r="H57" s="1">
        <v>0</v>
      </c>
      <c r="I57" s="1">
        <v>0</v>
      </c>
      <c r="J57">
        <v>8256</v>
      </c>
      <c r="K57">
        <v>3000</v>
      </c>
      <c r="L57">
        <v>1500</v>
      </c>
      <c r="M57">
        <v>0</v>
      </c>
      <c r="N57">
        <v>0</v>
      </c>
      <c r="O57">
        <v>0</v>
      </c>
      <c r="P57">
        <v>0</v>
      </c>
      <c r="Q57">
        <v>0</v>
      </c>
      <c r="R57" s="3">
        <v>13947.774160000001</v>
      </c>
      <c r="S57">
        <v>58.115725666666599</v>
      </c>
      <c r="T57" t="s">
        <v>33</v>
      </c>
      <c r="U57" s="1">
        <v>23188.243322770599</v>
      </c>
      <c r="V57" s="1">
        <v>4500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4">
        <v>37194.6433227706</v>
      </c>
      <c r="AC57">
        <v>154.97768051154401</v>
      </c>
      <c r="AD57">
        <v>15050</v>
      </c>
      <c r="AE57">
        <v>62.7083333333333</v>
      </c>
      <c r="AF57">
        <v>42738.243322770599</v>
      </c>
      <c r="AG57">
        <v>178.076013844877</v>
      </c>
      <c r="AJ57">
        <f>SUM(C57:Q57)</f>
        <v>22869.435399999991</v>
      </c>
      <c r="AK57" s="3">
        <f t="shared" si="0"/>
        <v>13947.774159999997</v>
      </c>
      <c r="AL57" s="2">
        <f t="shared" si="1"/>
        <v>-2.6082862866570192E-16</v>
      </c>
      <c r="AN57">
        <f t="shared" si="2"/>
        <v>23016</v>
      </c>
      <c r="AO57">
        <f t="shared" si="3"/>
        <v>46204.243322770599</v>
      </c>
      <c r="AP57" s="4">
        <f t="shared" si="4"/>
        <v>37194.6433227706</v>
      </c>
      <c r="AQ57" s="2">
        <f t="shared" si="5"/>
        <v>0</v>
      </c>
    </row>
    <row r="58" spans="1:43" x14ac:dyDescent="0.2">
      <c r="A58">
        <v>449351</v>
      </c>
      <c r="B58" t="b">
        <v>1</v>
      </c>
      <c r="C58" s="1">
        <v>345</v>
      </c>
      <c r="D58" s="1">
        <v>0</v>
      </c>
      <c r="E58" s="1">
        <v>5760</v>
      </c>
      <c r="F58" s="1">
        <v>12000</v>
      </c>
      <c r="G58" s="1">
        <v>0</v>
      </c>
      <c r="H58" s="1">
        <v>12000</v>
      </c>
      <c r="I58" s="1">
        <v>0</v>
      </c>
      <c r="J58">
        <v>7392</v>
      </c>
      <c r="K58">
        <v>3000</v>
      </c>
      <c r="L58">
        <v>1500</v>
      </c>
      <c r="M58">
        <v>0</v>
      </c>
      <c r="N58">
        <v>0</v>
      </c>
      <c r="O58">
        <v>0</v>
      </c>
      <c r="P58">
        <v>0</v>
      </c>
      <c r="Q58">
        <v>746</v>
      </c>
      <c r="R58" s="3">
        <v>21897.200000000001</v>
      </c>
      <c r="S58">
        <v>91.238333333333301</v>
      </c>
      <c r="T58" t="s">
        <v>33</v>
      </c>
      <c r="U58" s="1">
        <v>20247.255169805601</v>
      </c>
      <c r="V58" s="1">
        <v>4500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4">
        <v>43806.455169805602</v>
      </c>
      <c r="AC58">
        <v>182.526896540856</v>
      </c>
      <c r="AD58">
        <v>8062.5</v>
      </c>
      <c r="AE58">
        <v>33.59375</v>
      </c>
      <c r="AF58">
        <v>32809.755169805598</v>
      </c>
      <c r="AG58">
        <v>136.70731320752299</v>
      </c>
      <c r="AJ58">
        <f>SUM(C58:Q58)</f>
        <v>42743</v>
      </c>
      <c r="AK58" s="3">
        <f t="shared" si="0"/>
        <v>21897.200000000001</v>
      </c>
      <c r="AL58" s="2">
        <f t="shared" si="1"/>
        <v>0</v>
      </c>
      <c r="AN58">
        <f t="shared" si="2"/>
        <v>46898</v>
      </c>
      <c r="AO58">
        <f t="shared" si="3"/>
        <v>67145.255169805605</v>
      </c>
      <c r="AP58" s="4">
        <f t="shared" si="4"/>
        <v>43806.455169805602</v>
      </c>
      <c r="AQ58" s="2">
        <f t="shared" si="5"/>
        <v>0</v>
      </c>
    </row>
    <row r="59" spans="1:43" x14ac:dyDescent="0.2">
      <c r="A59">
        <v>455622</v>
      </c>
      <c r="B59" t="b">
        <v>1</v>
      </c>
      <c r="C59" s="1">
        <v>345</v>
      </c>
      <c r="D59" s="1">
        <v>0</v>
      </c>
      <c r="E59" s="1">
        <v>5760</v>
      </c>
      <c r="F59" s="1">
        <v>12000</v>
      </c>
      <c r="G59" s="1">
        <v>0</v>
      </c>
      <c r="H59" s="1">
        <v>0</v>
      </c>
      <c r="I59" s="1">
        <v>0</v>
      </c>
      <c r="J59">
        <v>5070</v>
      </c>
      <c r="K59">
        <v>3000</v>
      </c>
      <c r="L59">
        <v>1500</v>
      </c>
      <c r="M59">
        <v>0</v>
      </c>
      <c r="N59">
        <v>0</v>
      </c>
      <c r="O59">
        <v>0</v>
      </c>
      <c r="P59">
        <v>2000</v>
      </c>
      <c r="Q59">
        <v>0</v>
      </c>
      <c r="R59" s="3">
        <v>16670</v>
      </c>
      <c r="S59">
        <v>69.4583333333333</v>
      </c>
      <c r="T59" t="s">
        <v>33</v>
      </c>
      <c r="U59" s="1">
        <v>40961.104313349402</v>
      </c>
      <c r="V59" s="1">
        <v>4500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4">
        <v>59293.104313349402</v>
      </c>
      <c r="AC59">
        <v>247.05460130562199</v>
      </c>
      <c r="AD59">
        <v>5350</v>
      </c>
      <c r="AE59">
        <v>22.2916666666666</v>
      </c>
      <c r="AF59">
        <v>50811.104313349402</v>
      </c>
      <c r="AG59">
        <v>211.71293463895501</v>
      </c>
      <c r="AJ59">
        <f>SUM(C59:Q59)</f>
        <v>29675</v>
      </c>
      <c r="AK59" s="3">
        <f t="shared" si="0"/>
        <v>16670</v>
      </c>
      <c r="AL59" s="2">
        <f t="shared" si="1"/>
        <v>0</v>
      </c>
      <c r="AN59">
        <f t="shared" si="2"/>
        <v>33830</v>
      </c>
      <c r="AO59">
        <f t="shared" si="3"/>
        <v>74791.104313349409</v>
      </c>
      <c r="AP59" s="4">
        <f t="shared" si="4"/>
        <v>59293.104313349402</v>
      </c>
      <c r="AQ59" s="2">
        <f t="shared" si="5"/>
        <v>0</v>
      </c>
    </row>
    <row r="60" spans="1:43" x14ac:dyDescent="0.2">
      <c r="A60">
        <v>459348</v>
      </c>
      <c r="B60" t="b">
        <v>1</v>
      </c>
      <c r="C60" s="1">
        <v>0</v>
      </c>
      <c r="D60" s="1">
        <v>0</v>
      </c>
      <c r="E60" s="1">
        <v>5760</v>
      </c>
      <c r="F60" s="1">
        <v>12000</v>
      </c>
      <c r="G60" s="1">
        <v>0</v>
      </c>
      <c r="H60" s="1">
        <v>0</v>
      </c>
      <c r="I60" s="1">
        <v>0</v>
      </c>
      <c r="J60">
        <v>6798</v>
      </c>
      <c r="K60">
        <v>3000</v>
      </c>
      <c r="L60">
        <v>1500</v>
      </c>
      <c r="M60">
        <v>0</v>
      </c>
      <c r="N60">
        <v>0</v>
      </c>
      <c r="O60">
        <v>0</v>
      </c>
      <c r="P60">
        <v>0</v>
      </c>
      <c r="Q60">
        <v>0</v>
      </c>
      <c r="R60" s="3">
        <v>16423.2</v>
      </c>
      <c r="S60">
        <v>68.430000000000007</v>
      </c>
      <c r="T60" t="s">
        <v>33</v>
      </c>
      <c r="U60" s="1">
        <v>33975.929557407399</v>
      </c>
      <c r="V60" s="1">
        <v>4500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4">
        <v>52199.129557407301</v>
      </c>
      <c r="AC60">
        <v>217.49637315586401</v>
      </c>
      <c r="AJ60">
        <f>SUM(C60:Q60)</f>
        <v>29058</v>
      </c>
      <c r="AK60" s="3">
        <f t="shared" si="0"/>
        <v>16423.2</v>
      </c>
      <c r="AL60" s="2">
        <f t="shared" si="1"/>
        <v>0</v>
      </c>
      <c r="AN60">
        <f t="shared" si="2"/>
        <v>33558</v>
      </c>
      <c r="AO60">
        <f t="shared" si="3"/>
        <v>67533.929557407391</v>
      </c>
      <c r="AP60" s="4">
        <f t="shared" si="4"/>
        <v>52199.129557407403</v>
      </c>
      <c r="AQ60" s="2">
        <f t="shared" si="5"/>
        <v>1.9514387972033353E-15</v>
      </c>
    </row>
    <row r="61" spans="1:43" x14ac:dyDescent="0.2">
      <c r="A61">
        <v>474105</v>
      </c>
      <c r="B61" t="b">
        <v>0</v>
      </c>
      <c r="C61" s="1">
        <v>1321.7503843565901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>
        <v>1851</v>
      </c>
      <c r="K61">
        <v>3000</v>
      </c>
      <c r="L61">
        <v>1500</v>
      </c>
      <c r="M61">
        <v>0</v>
      </c>
      <c r="N61">
        <v>0</v>
      </c>
      <c r="O61">
        <v>0</v>
      </c>
      <c r="P61">
        <v>0</v>
      </c>
      <c r="Q61">
        <v>0</v>
      </c>
      <c r="R61" s="3">
        <v>7672.7503843566001</v>
      </c>
      <c r="S61">
        <v>31.9697932681525</v>
      </c>
      <c r="T61" t="s">
        <v>38</v>
      </c>
      <c r="U61" s="1">
        <v>0</v>
      </c>
      <c r="V61" s="1">
        <v>0</v>
      </c>
      <c r="W61" s="1">
        <v>5760</v>
      </c>
      <c r="X61" s="1">
        <v>0</v>
      </c>
      <c r="Y61" s="1">
        <v>0</v>
      </c>
      <c r="Z61" s="1">
        <v>0</v>
      </c>
      <c r="AA61" s="1">
        <v>0</v>
      </c>
      <c r="AB61" s="4">
        <v>10173.1001537426</v>
      </c>
      <c r="AC61">
        <v>42.387917307260999</v>
      </c>
      <c r="AD61">
        <v>4912.5</v>
      </c>
      <c r="AE61">
        <v>20.46875</v>
      </c>
      <c r="AF61">
        <v>10672.5</v>
      </c>
      <c r="AG61">
        <v>44.46875</v>
      </c>
      <c r="AJ61">
        <f>SUM(C61:Q61)</f>
        <v>7672.7503843565901</v>
      </c>
      <c r="AK61" s="3">
        <f t="shared" si="0"/>
        <v>7672.7503843565901</v>
      </c>
      <c r="AL61" s="2">
        <f t="shared" si="1"/>
        <v>-1.3038925050786902E-15</v>
      </c>
      <c r="AN61">
        <f t="shared" si="2"/>
        <v>12111</v>
      </c>
      <c r="AO61">
        <f t="shared" si="3"/>
        <v>13432.75038435659</v>
      </c>
      <c r="AP61" s="4">
        <f t="shared" si="4"/>
        <v>10173.100153742636</v>
      </c>
      <c r="AQ61" s="2">
        <f t="shared" si="5"/>
        <v>3.5760768616372367E-15</v>
      </c>
    </row>
    <row r="62" spans="1:43" x14ac:dyDescent="0.2">
      <c r="A62">
        <v>475583</v>
      </c>
      <c r="B62" t="b">
        <v>1</v>
      </c>
      <c r="C62" s="1">
        <v>345</v>
      </c>
      <c r="D62" s="1">
        <v>0</v>
      </c>
      <c r="E62" s="1">
        <v>5760</v>
      </c>
      <c r="F62" s="1">
        <v>0</v>
      </c>
      <c r="G62" s="1">
        <v>0</v>
      </c>
      <c r="H62" s="1">
        <v>0</v>
      </c>
      <c r="I62" s="1">
        <v>0</v>
      </c>
      <c r="J62">
        <v>6798</v>
      </c>
      <c r="K62">
        <v>3000</v>
      </c>
      <c r="L62">
        <v>1500</v>
      </c>
      <c r="M62">
        <v>0</v>
      </c>
      <c r="N62">
        <v>0</v>
      </c>
      <c r="O62">
        <v>0</v>
      </c>
      <c r="P62">
        <v>0</v>
      </c>
      <c r="Q62">
        <v>0</v>
      </c>
      <c r="R62" s="3">
        <v>11761.2</v>
      </c>
      <c r="S62">
        <v>49.005000000000003</v>
      </c>
      <c r="T62" t="s">
        <v>33</v>
      </c>
      <c r="U62" s="1">
        <v>19550.881524804401</v>
      </c>
      <c r="V62" s="1">
        <v>4500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4">
        <v>32974.081524804402</v>
      </c>
      <c r="AC62">
        <v>137.39200635335101</v>
      </c>
      <c r="AD62">
        <v>5725</v>
      </c>
      <c r="AE62">
        <v>23.8541666666666</v>
      </c>
      <c r="AF62">
        <v>29775.881524804401</v>
      </c>
      <c r="AG62">
        <v>124.066173020018</v>
      </c>
      <c r="AJ62">
        <f>SUM(C62:Q62)</f>
        <v>17403</v>
      </c>
      <c r="AK62" s="3">
        <f t="shared" si="0"/>
        <v>11761.2</v>
      </c>
      <c r="AL62" s="2">
        <f t="shared" si="1"/>
        <v>0</v>
      </c>
      <c r="AN62">
        <f t="shared" si="2"/>
        <v>21558</v>
      </c>
      <c r="AO62">
        <f t="shared" si="3"/>
        <v>41108.881524804397</v>
      </c>
      <c r="AP62" s="4">
        <f t="shared" si="4"/>
        <v>32974.081524804402</v>
      </c>
      <c r="AQ62" s="2">
        <f t="shared" si="5"/>
        <v>0</v>
      </c>
    </row>
    <row r="63" spans="1:43" x14ac:dyDescent="0.2">
      <c r="A63">
        <v>475668</v>
      </c>
      <c r="B63" t="b">
        <v>1</v>
      </c>
      <c r="C63" s="1">
        <v>4488.7766000000001</v>
      </c>
      <c r="D63" s="1">
        <v>0</v>
      </c>
      <c r="E63" s="1">
        <v>5760</v>
      </c>
      <c r="F63" s="1">
        <v>0</v>
      </c>
      <c r="G63" s="1">
        <v>0</v>
      </c>
      <c r="H63" s="1">
        <v>0</v>
      </c>
      <c r="I63" s="1">
        <v>0</v>
      </c>
      <c r="J63">
        <v>5070</v>
      </c>
      <c r="K63">
        <v>3000</v>
      </c>
      <c r="L63">
        <v>1500</v>
      </c>
      <c r="M63">
        <v>1200</v>
      </c>
      <c r="N63">
        <v>0</v>
      </c>
      <c r="O63">
        <v>0</v>
      </c>
      <c r="P63">
        <v>0</v>
      </c>
      <c r="Q63">
        <v>0</v>
      </c>
      <c r="R63" s="3">
        <v>13207.51064</v>
      </c>
      <c r="S63">
        <v>55.0312943333333</v>
      </c>
      <c r="T63" t="s">
        <v>33</v>
      </c>
      <c r="U63" s="1">
        <v>13842.3786494134</v>
      </c>
      <c r="V63" s="1">
        <v>4500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4">
        <v>27054.3786494134</v>
      </c>
      <c r="AC63">
        <v>112.726577705889</v>
      </c>
      <c r="AD63">
        <v>9300</v>
      </c>
      <c r="AE63">
        <v>38.75</v>
      </c>
      <c r="AF63">
        <v>27642.3786494134</v>
      </c>
      <c r="AG63">
        <v>115.176577705889</v>
      </c>
      <c r="AJ63">
        <f>SUM(C63:Q63)</f>
        <v>21018.776600000001</v>
      </c>
      <c r="AK63" s="3">
        <f t="shared" si="0"/>
        <v>13207.51064</v>
      </c>
      <c r="AL63" s="2">
        <f t="shared" si="1"/>
        <v>0</v>
      </c>
      <c r="AN63">
        <f t="shared" si="2"/>
        <v>21030</v>
      </c>
      <c r="AO63">
        <f t="shared" si="3"/>
        <v>34872.378649413396</v>
      </c>
      <c r="AP63" s="4">
        <f t="shared" si="4"/>
        <v>27054.3786494134</v>
      </c>
      <c r="AQ63" s="2">
        <f t="shared" si="5"/>
        <v>0</v>
      </c>
    </row>
    <row r="64" spans="1:43" x14ac:dyDescent="0.2">
      <c r="A64">
        <v>478268</v>
      </c>
      <c r="B64" t="b">
        <v>1</v>
      </c>
      <c r="C64" s="1">
        <v>9805.3331279447993</v>
      </c>
      <c r="D64" s="1">
        <v>4500</v>
      </c>
      <c r="E64" s="1">
        <v>0</v>
      </c>
      <c r="F64" s="1">
        <v>12000</v>
      </c>
      <c r="G64" s="1">
        <v>0</v>
      </c>
      <c r="H64" s="1">
        <v>0</v>
      </c>
      <c r="I64" s="1">
        <v>0</v>
      </c>
      <c r="J64">
        <v>3660</v>
      </c>
      <c r="K64">
        <v>3000</v>
      </c>
      <c r="L64">
        <v>1500</v>
      </c>
      <c r="M64">
        <v>0</v>
      </c>
      <c r="N64">
        <v>0</v>
      </c>
      <c r="O64">
        <v>0</v>
      </c>
      <c r="P64">
        <v>0</v>
      </c>
      <c r="Q64">
        <v>0</v>
      </c>
      <c r="R64" s="3">
        <v>18586.1332511779</v>
      </c>
      <c r="S64">
        <v>77.442221879908004</v>
      </c>
      <c r="T64" t="s">
        <v>36</v>
      </c>
      <c r="U64" s="1">
        <v>345</v>
      </c>
      <c r="V64" s="1">
        <v>0</v>
      </c>
      <c r="W64" s="1">
        <v>5760</v>
      </c>
      <c r="X64" s="1">
        <v>0</v>
      </c>
      <c r="Y64" s="1">
        <v>0</v>
      </c>
      <c r="Z64" s="1">
        <v>0</v>
      </c>
      <c r="AA64" s="1">
        <v>0</v>
      </c>
      <c r="AB64" s="4">
        <v>17313</v>
      </c>
      <c r="AC64">
        <v>72.137500000000003</v>
      </c>
      <c r="AD64">
        <v>11075</v>
      </c>
      <c r="AE64">
        <v>46.1458333333333</v>
      </c>
      <c r="AF64">
        <v>17180</v>
      </c>
      <c r="AG64">
        <v>71.5833333333333</v>
      </c>
      <c r="AJ64">
        <f>SUM(C64:Q64)</f>
        <v>34465.333127944803</v>
      </c>
      <c r="AK64" s="3">
        <f t="shared" si="0"/>
        <v>18586.133251177922</v>
      </c>
      <c r="AL64" s="2">
        <f t="shared" si="1"/>
        <v>1.1744171069669335E-15</v>
      </c>
      <c r="AN64">
        <f t="shared" si="2"/>
        <v>30420</v>
      </c>
      <c r="AO64">
        <f t="shared" si="3"/>
        <v>30765</v>
      </c>
      <c r="AP64" s="4">
        <f t="shared" si="4"/>
        <v>17313</v>
      </c>
      <c r="AQ64" s="2">
        <f t="shared" si="5"/>
        <v>0</v>
      </c>
    </row>
    <row r="65" spans="1:43" x14ac:dyDescent="0.2">
      <c r="A65">
        <v>486416</v>
      </c>
      <c r="B65" t="b">
        <v>1</v>
      </c>
      <c r="C65" s="1">
        <v>8010.5273999999999</v>
      </c>
      <c r="D65" s="1">
        <v>0</v>
      </c>
      <c r="E65" s="1">
        <v>0</v>
      </c>
      <c r="F65" s="1">
        <v>12000</v>
      </c>
      <c r="G65" s="1">
        <v>0</v>
      </c>
      <c r="H65" s="1">
        <v>0</v>
      </c>
      <c r="I65" s="1">
        <v>0</v>
      </c>
      <c r="J65">
        <v>6528</v>
      </c>
      <c r="K65">
        <v>3000</v>
      </c>
      <c r="L65">
        <v>1500</v>
      </c>
      <c r="M65">
        <v>0</v>
      </c>
      <c r="N65">
        <v>0</v>
      </c>
      <c r="O65">
        <v>0</v>
      </c>
      <c r="P65">
        <v>2000</v>
      </c>
      <c r="Q65">
        <v>746</v>
      </c>
      <c r="R65" s="3">
        <v>18313.810959999999</v>
      </c>
      <c r="S65">
        <v>76.307545666666599</v>
      </c>
      <c r="T65" t="s">
        <v>35</v>
      </c>
      <c r="U65" s="1">
        <v>22683.564533463599</v>
      </c>
      <c r="V65" s="1">
        <v>4500</v>
      </c>
      <c r="W65" s="1">
        <v>5760</v>
      </c>
      <c r="X65" s="1">
        <v>0</v>
      </c>
      <c r="Y65" s="1">
        <v>0</v>
      </c>
      <c r="Z65" s="1">
        <v>0</v>
      </c>
      <c r="AA65" s="1">
        <v>0</v>
      </c>
      <c r="AB65" s="4">
        <v>41897.164533463598</v>
      </c>
      <c r="AC65">
        <v>174.57151888943099</v>
      </c>
      <c r="AD65">
        <v>11087.5</v>
      </c>
      <c r="AE65">
        <v>46.1979166666666</v>
      </c>
      <c r="AF65">
        <v>44031.064533463599</v>
      </c>
      <c r="AG65">
        <v>183.462768889431</v>
      </c>
      <c r="AJ65">
        <f>SUM(C65:Q65)</f>
        <v>33784.527399999999</v>
      </c>
      <c r="AK65" s="3">
        <f t="shared" si="0"/>
        <v>18313.810960000003</v>
      </c>
      <c r="AL65" s="2">
        <f t="shared" si="1"/>
        <v>1.9864673797483128E-16</v>
      </c>
      <c r="AN65">
        <f t="shared" si="2"/>
        <v>36034</v>
      </c>
      <c r="AO65">
        <f t="shared" si="3"/>
        <v>58717.564533463599</v>
      </c>
      <c r="AP65" s="4">
        <f t="shared" si="4"/>
        <v>41897.164533463598</v>
      </c>
      <c r="AQ65" s="2">
        <f t="shared" si="5"/>
        <v>0</v>
      </c>
    </row>
    <row r="66" spans="1:43" x14ac:dyDescent="0.2">
      <c r="A66">
        <v>493627</v>
      </c>
      <c r="B66" t="b">
        <v>1</v>
      </c>
      <c r="C66" s="1">
        <v>23688.108229269001</v>
      </c>
      <c r="D66" s="1">
        <v>4500</v>
      </c>
      <c r="E66" s="1">
        <v>0</v>
      </c>
      <c r="F66" s="1">
        <v>12000</v>
      </c>
      <c r="G66" s="1">
        <v>0</v>
      </c>
      <c r="H66" s="1">
        <v>0</v>
      </c>
      <c r="I66" s="1">
        <v>0</v>
      </c>
      <c r="J66">
        <v>7989</v>
      </c>
      <c r="K66">
        <v>3000</v>
      </c>
      <c r="L66">
        <v>1500</v>
      </c>
      <c r="M66">
        <v>0</v>
      </c>
      <c r="N66">
        <v>0</v>
      </c>
      <c r="O66">
        <v>0</v>
      </c>
      <c r="P66">
        <v>0</v>
      </c>
      <c r="Q66">
        <v>0</v>
      </c>
      <c r="R66" s="3">
        <v>25870.843291707599</v>
      </c>
      <c r="S66">
        <v>107.795180382114</v>
      </c>
      <c r="T66" t="s">
        <v>36</v>
      </c>
      <c r="U66" s="1">
        <v>345</v>
      </c>
      <c r="V66" s="1">
        <v>0</v>
      </c>
      <c r="W66" s="1">
        <v>5760</v>
      </c>
      <c r="X66" s="1">
        <v>0</v>
      </c>
      <c r="Y66" s="1">
        <v>0</v>
      </c>
      <c r="Z66" s="1">
        <v>0</v>
      </c>
      <c r="AA66" s="1">
        <v>0</v>
      </c>
      <c r="AB66" s="4">
        <v>19044.599999999999</v>
      </c>
      <c r="AC66">
        <v>79.352499999999907</v>
      </c>
      <c r="AD66">
        <v>27312.5</v>
      </c>
      <c r="AE66">
        <v>113.802083333333</v>
      </c>
      <c r="AF66">
        <v>33417.5</v>
      </c>
      <c r="AG66">
        <v>139.239583333333</v>
      </c>
      <c r="AJ66">
        <f>SUM(C66:Q66)</f>
        <v>52677.108229268997</v>
      </c>
      <c r="AK66" s="3">
        <f t="shared" si="0"/>
        <v>25870.843291707599</v>
      </c>
      <c r="AL66" s="2">
        <f t="shared" si="1"/>
        <v>0</v>
      </c>
      <c r="AN66">
        <f t="shared" si="2"/>
        <v>34749</v>
      </c>
      <c r="AO66">
        <f t="shared" si="3"/>
        <v>35094</v>
      </c>
      <c r="AP66" s="4">
        <f t="shared" si="4"/>
        <v>19044.599999999999</v>
      </c>
      <c r="AQ66" s="2">
        <f t="shared" si="5"/>
        <v>0</v>
      </c>
    </row>
    <row r="67" spans="1:43" x14ac:dyDescent="0.2">
      <c r="A67">
        <v>498266</v>
      </c>
      <c r="B67" t="b">
        <v>1</v>
      </c>
      <c r="C67" s="1">
        <v>0</v>
      </c>
      <c r="D67" s="1">
        <v>0</v>
      </c>
      <c r="E67" s="1">
        <v>0</v>
      </c>
      <c r="F67" s="1">
        <v>12000</v>
      </c>
      <c r="G67" s="1">
        <v>0</v>
      </c>
      <c r="H67" s="1">
        <v>0</v>
      </c>
      <c r="I67" s="1">
        <v>0</v>
      </c>
      <c r="J67">
        <v>999</v>
      </c>
      <c r="K67">
        <v>3000</v>
      </c>
      <c r="L67">
        <v>1500</v>
      </c>
      <c r="M67">
        <v>1200</v>
      </c>
      <c r="N67">
        <v>0</v>
      </c>
      <c r="O67">
        <v>0</v>
      </c>
      <c r="P67">
        <v>0</v>
      </c>
      <c r="Q67">
        <v>0</v>
      </c>
      <c r="R67" s="3">
        <v>12279.6</v>
      </c>
      <c r="S67">
        <v>51.164999999999999</v>
      </c>
      <c r="T67" t="s">
        <v>33</v>
      </c>
      <c r="U67" s="1">
        <v>3090.8530645629999</v>
      </c>
      <c r="V67" s="1">
        <v>4500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4">
        <v>17170.453064563</v>
      </c>
      <c r="AC67">
        <v>71.543554435679098</v>
      </c>
      <c r="AD67">
        <v>2512.49999999999</v>
      </c>
      <c r="AE67">
        <v>10.468749999999901</v>
      </c>
      <c r="AF67">
        <v>10103.353064563</v>
      </c>
      <c r="AG67">
        <v>42.097304435679099</v>
      </c>
      <c r="AJ67">
        <f>SUM(C67:Q67)</f>
        <v>18699</v>
      </c>
      <c r="AK67" s="3">
        <f t="shared" ref="AK67:AK71" si="6">IF(AJ67&lt;=8000,AJ67,8000+(AJ67-8000)*0.4)</f>
        <v>12279.6</v>
      </c>
      <c r="AL67" s="2">
        <f t="shared" ref="AL67:AL71" si="7">(AK67-R67)/R67</f>
        <v>0</v>
      </c>
      <c r="AN67">
        <f t="shared" ref="AN67:AN71" si="8">IF(V67&gt;0,V67,D67)+IF(W67&gt;0,W67,E67)+IF(X67&gt;0,X67,F67)+IF(Y67&gt;0,Y67,G67)+IF(Z67&gt;0,Z67,H67)+IF(AA67&gt;0,AA67,I67)+SUM(J67:Q67)</f>
        <v>23199</v>
      </c>
      <c r="AO67">
        <f t="shared" ref="AO67:AO71" si="9">IF(B67=TRUE,U67,C67)+AN67</f>
        <v>26289.853064563002</v>
      </c>
      <c r="AP67" s="4">
        <f t="shared" ref="AP67:AP71" si="10">IF(B67=TRUE,IF(AN67&lt;=8000,AN67,8000+(AN67-8000)*0.4)+U67,IF(AO67&lt;=8000,AO67,8000+(AO67-8000)*0.4))</f>
        <v>17170.453064563</v>
      </c>
      <c r="AQ67" s="2">
        <f t="shared" ref="AQ67:AQ71" si="11">(AP67-AB67)/AB67</f>
        <v>0</v>
      </c>
    </row>
    <row r="68" spans="1:43" x14ac:dyDescent="0.2">
      <c r="A68">
        <v>514682</v>
      </c>
      <c r="B68" t="b">
        <v>1</v>
      </c>
      <c r="C68" s="1">
        <v>2497.5331999999999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>
        <v>2559</v>
      </c>
      <c r="K68">
        <v>3000</v>
      </c>
      <c r="L68">
        <v>1500</v>
      </c>
      <c r="M68">
        <v>0</v>
      </c>
      <c r="N68">
        <v>0</v>
      </c>
      <c r="O68">
        <v>0</v>
      </c>
      <c r="P68">
        <v>0</v>
      </c>
      <c r="Q68">
        <v>0</v>
      </c>
      <c r="R68" s="3">
        <v>8622.6132799999996</v>
      </c>
      <c r="S68">
        <v>35.927555333333302</v>
      </c>
      <c r="T68" t="s">
        <v>35</v>
      </c>
      <c r="U68" s="1">
        <v>16421.9114594936</v>
      </c>
      <c r="V68" s="1">
        <v>4500</v>
      </c>
      <c r="W68" s="1">
        <v>5760</v>
      </c>
      <c r="X68" s="1">
        <v>0</v>
      </c>
      <c r="Y68" s="1">
        <v>0</v>
      </c>
      <c r="Z68" s="1">
        <v>0</v>
      </c>
      <c r="AA68" s="1">
        <v>0</v>
      </c>
      <c r="AB68" s="4">
        <v>28149.511459493599</v>
      </c>
      <c r="AC68">
        <v>117.28963108122301</v>
      </c>
      <c r="AJ68">
        <f>SUM(C68:Q68)</f>
        <v>9556.5331999999999</v>
      </c>
      <c r="AK68" s="3">
        <f t="shared" si="6"/>
        <v>8622.6132799999996</v>
      </c>
      <c r="AL68" s="2">
        <f t="shared" si="7"/>
        <v>0</v>
      </c>
      <c r="AN68">
        <f t="shared" si="8"/>
        <v>17319</v>
      </c>
      <c r="AO68">
        <f t="shared" si="9"/>
        <v>33740.911459493596</v>
      </c>
      <c r="AP68" s="4">
        <f t="shared" si="10"/>
        <v>28149.511459493602</v>
      </c>
      <c r="AQ68" s="2">
        <f t="shared" si="11"/>
        <v>1.2923772450994996E-16</v>
      </c>
    </row>
    <row r="69" spans="1:43" x14ac:dyDescent="0.2">
      <c r="A69">
        <v>538229</v>
      </c>
      <c r="B69" t="b">
        <v>1</v>
      </c>
      <c r="C69" s="1">
        <v>1064.0444</v>
      </c>
      <c r="D69" s="1">
        <v>0</v>
      </c>
      <c r="E69" s="1">
        <v>5760</v>
      </c>
      <c r="F69" s="1">
        <v>0</v>
      </c>
      <c r="G69" s="1">
        <v>9200</v>
      </c>
      <c r="H69" s="1">
        <v>0</v>
      </c>
      <c r="I69" s="1">
        <v>0</v>
      </c>
      <c r="J69">
        <v>3660</v>
      </c>
      <c r="K69">
        <v>3000</v>
      </c>
      <c r="L69">
        <v>1500</v>
      </c>
      <c r="M69">
        <v>0</v>
      </c>
      <c r="N69">
        <v>0</v>
      </c>
      <c r="O69">
        <v>0</v>
      </c>
      <c r="P69">
        <v>0</v>
      </c>
      <c r="Q69">
        <v>0</v>
      </c>
      <c r="R69" s="3">
        <v>14473.617759999999</v>
      </c>
      <c r="S69">
        <v>60.306740666666599</v>
      </c>
      <c r="T69" t="s">
        <v>33</v>
      </c>
      <c r="U69" s="1">
        <v>9145.8696316011992</v>
      </c>
      <c r="V69" s="1">
        <v>4500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4">
        <v>24993.869631601199</v>
      </c>
      <c r="AC69">
        <v>104.14112346500499</v>
      </c>
      <c r="AD69">
        <v>5525</v>
      </c>
      <c r="AE69">
        <v>23.0208333333333</v>
      </c>
      <c r="AF69">
        <v>19170.869631601199</v>
      </c>
      <c r="AG69">
        <v>79.878623465004907</v>
      </c>
      <c r="AJ69">
        <f>SUM(C69:Q69)</f>
        <v>24184.044399999999</v>
      </c>
      <c r="AK69" s="3">
        <f t="shared" si="6"/>
        <v>14473.617760000001</v>
      </c>
      <c r="AL69" s="2">
        <f t="shared" si="7"/>
        <v>1.2567620851318218E-16</v>
      </c>
      <c r="AN69">
        <f t="shared" si="8"/>
        <v>27620</v>
      </c>
      <c r="AO69">
        <f t="shared" si="9"/>
        <v>36765.869631601199</v>
      </c>
      <c r="AP69" s="4">
        <f t="shared" si="10"/>
        <v>24993.869631601199</v>
      </c>
      <c r="AQ69" s="2">
        <f t="shared" si="11"/>
        <v>0</v>
      </c>
    </row>
    <row r="70" spans="1:43" x14ac:dyDescent="0.2">
      <c r="A70">
        <v>540940</v>
      </c>
      <c r="B70" t="b">
        <v>1</v>
      </c>
      <c r="C70" s="1">
        <v>4363.5139999999901</v>
      </c>
      <c r="D70" s="1">
        <v>4500</v>
      </c>
      <c r="E70" s="1">
        <v>5760</v>
      </c>
      <c r="F70" s="1">
        <v>0</v>
      </c>
      <c r="G70" s="1">
        <v>0</v>
      </c>
      <c r="H70" s="1">
        <v>0</v>
      </c>
      <c r="I70" s="1">
        <v>0</v>
      </c>
      <c r="J70">
        <v>10767</v>
      </c>
      <c r="K70">
        <v>3000</v>
      </c>
      <c r="L70">
        <v>1500</v>
      </c>
      <c r="M70">
        <v>0</v>
      </c>
      <c r="N70">
        <v>0</v>
      </c>
      <c r="O70">
        <v>0</v>
      </c>
      <c r="P70">
        <v>0</v>
      </c>
      <c r="Q70">
        <v>0</v>
      </c>
      <c r="R70" s="3">
        <v>16756.205600000001</v>
      </c>
      <c r="S70">
        <v>69.817523333333298</v>
      </c>
      <c r="T70" t="s">
        <v>34</v>
      </c>
      <c r="U70" s="1">
        <v>20173.636505422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4">
        <v>35184.436505421902</v>
      </c>
      <c r="AC70">
        <v>146.601818772591</v>
      </c>
      <c r="AD70">
        <v>9012.5</v>
      </c>
      <c r="AE70">
        <v>37.5520833333333</v>
      </c>
      <c r="AF70">
        <v>29186.136505422</v>
      </c>
      <c r="AG70">
        <v>121.608902105925</v>
      </c>
      <c r="AJ70">
        <f>SUM(C70:Q70)</f>
        <v>29890.513999999988</v>
      </c>
      <c r="AK70" s="3">
        <f t="shared" si="6"/>
        <v>16756.205599999994</v>
      </c>
      <c r="AL70" s="2">
        <f t="shared" si="7"/>
        <v>-4.3422465609895748E-16</v>
      </c>
      <c r="AN70">
        <f t="shared" si="8"/>
        <v>25527</v>
      </c>
      <c r="AO70">
        <f t="shared" si="9"/>
        <v>45700.636505422</v>
      </c>
      <c r="AP70" s="4">
        <f t="shared" si="10"/>
        <v>35184.436505421996</v>
      </c>
      <c r="AQ70" s="2">
        <f t="shared" si="11"/>
        <v>2.6883320689194117E-15</v>
      </c>
    </row>
    <row r="71" spans="1:43" x14ac:dyDescent="0.2">
      <c r="A71">
        <v>547797</v>
      </c>
      <c r="B71" t="b">
        <v>1</v>
      </c>
      <c r="C71" s="1">
        <v>0</v>
      </c>
      <c r="D71" s="1">
        <v>4500</v>
      </c>
      <c r="E71" s="1">
        <v>5760</v>
      </c>
      <c r="F71" s="1">
        <v>0</v>
      </c>
      <c r="G71" s="1">
        <v>0</v>
      </c>
      <c r="H71" s="1">
        <v>0</v>
      </c>
      <c r="I71" s="1">
        <v>0</v>
      </c>
      <c r="J71">
        <v>11631</v>
      </c>
      <c r="K71">
        <v>3000</v>
      </c>
      <c r="L71">
        <v>1500</v>
      </c>
      <c r="M71">
        <v>1200</v>
      </c>
      <c r="N71">
        <v>0</v>
      </c>
      <c r="O71">
        <v>0</v>
      </c>
      <c r="P71">
        <v>0</v>
      </c>
      <c r="Q71">
        <v>0</v>
      </c>
      <c r="R71" s="3">
        <v>15836.4</v>
      </c>
      <c r="S71">
        <v>65.984999999999999</v>
      </c>
      <c r="T71" t="s">
        <v>34</v>
      </c>
      <c r="U71" s="1">
        <v>29823.0272408891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4">
        <v>45659.427240889199</v>
      </c>
      <c r="AC71">
        <v>190.247613503705</v>
      </c>
      <c r="AD71">
        <v>5437.5</v>
      </c>
      <c r="AE71">
        <v>22.65625</v>
      </c>
      <c r="AF71">
        <v>35260.527240889198</v>
      </c>
      <c r="AG71">
        <v>146.91886350370399</v>
      </c>
      <c r="AJ71">
        <f>SUM(C71:Q71)</f>
        <v>27591</v>
      </c>
      <c r="AK71" s="3">
        <f t="shared" si="6"/>
        <v>15836.400000000001</v>
      </c>
      <c r="AL71" s="2">
        <f t="shared" si="7"/>
        <v>1.1486129445744338E-16</v>
      </c>
      <c r="AN71">
        <f t="shared" si="8"/>
        <v>27591</v>
      </c>
      <c r="AO71">
        <f t="shared" si="9"/>
        <v>57414.027240889103</v>
      </c>
      <c r="AP71" s="4">
        <f t="shared" si="10"/>
        <v>45659.427240889097</v>
      </c>
      <c r="AQ71" s="2">
        <f t="shared" si="11"/>
        <v>-2.2309392113299801E-15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1B7B-26F2-1448-B7E3-3DA1890350C1}">
  <dimension ref="A1:A7"/>
  <sheetViews>
    <sheetView workbookViewId="0">
      <selection activeCell="G15" sqref="G15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euss1_2018_results_up07_100__re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Lixi</cp:lastModifiedBy>
  <dcterms:created xsi:type="dcterms:W3CDTF">2024-06-08T01:56:40Z</dcterms:created>
  <dcterms:modified xsi:type="dcterms:W3CDTF">2024-06-08T02:39:06Z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2024-06-08T02:00:20Z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c1d49161-4c26-4f11-a470-2f2b16d4c35f</vt:lpwstr>
  </property>
  <property fmtid="{D5CDD505-2E9C-101B-9397-08002B2CF9AE}" pid="8" name="MSIP_Label_95965d95-ecc0-4720-b759-1f33c42ed7da_ContentBits">
    <vt:lpwstr>0</vt:lpwstr>
  </property>
</Properties>
</file>