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42A8E7CB-370F-4062-BC2B-FF0F2D6C326A}"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torageCosts">Inputs!$C$231</definedName>
    <definedName name="StorageDischarge">Inputs!$C$232</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8" i="7" l="1" a="1"/>
  <c r="D158" i="7" s="1"/>
  <c r="AO159" i="7" l="1"/>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151" i="7" s="1"/>
  <c r="AO5" i="7"/>
  <c r="AO151" i="7" s="1"/>
  <c r="AK5" i="7"/>
  <c r="AK151" i="7" s="1"/>
  <c r="AG5" i="7"/>
  <c r="AG151" i="7" s="1"/>
  <c r="AC5" i="7"/>
  <c r="AC151" i="7" s="1"/>
  <c r="Y5" i="7"/>
  <c r="Y151" i="7" s="1"/>
  <c r="U5" i="7"/>
  <c r="U151" i="7" s="1"/>
  <c r="Q5" i="7"/>
  <c r="Q151" i="7" s="1"/>
  <c r="M5" i="7"/>
  <c r="M151" i="7" s="1"/>
  <c r="I5" i="7"/>
  <c r="I151" i="7" s="1"/>
  <c r="E5" i="7"/>
  <c r="AN5" i="7"/>
  <c r="AN151" i="7" s="1"/>
  <c r="AJ5" i="7"/>
  <c r="AJ151" i="7" s="1"/>
  <c r="AF5" i="7"/>
  <c r="AF151" i="7" s="1"/>
  <c r="AB5" i="7"/>
  <c r="AB151" i="7" s="1"/>
  <c r="X5" i="7"/>
  <c r="X151" i="7" s="1"/>
  <c r="T5" i="7"/>
  <c r="T151" i="7" s="1"/>
  <c r="P5" i="7"/>
  <c r="P151" i="7" s="1"/>
  <c r="L5" i="7"/>
  <c r="L151" i="7" s="1"/>
  <c r="H5" i="7"/>
  <c r="H151" i="7" s="1"/>
  <c r="D5" i="7"/>
  <c r="AM5" i="7"/>
  <c r="AM151" i="7" s="1"/>
  <c r="AI5" i="7"/>
  <c r="AI151" i="7" s="1"/>
  <c r="AE5" i="7"/>
  <c r="AE151" i="7" s="1"/>
  <c r="AA5" i="7"/>
  <c r="AA151" i="7" s="1"/>
  <c r="W5" i="7"/>
  <c r="W151" i="7" s="1"/>
  <c r="S5" i="7"/>
  <c r="S151" i="7" s="1"/>
  <c r="O5" i="7"/>
  <c r="O151" i="7" s="1"/>
  <c r="K5" i="7"/>
  <c r="K151" i="7" s="1"/>
  <c r="G5" i="7"/>
  <c r="C5" i="7"/>
  <c r="AP5" i="7"/>
  <c r="AP151" i="7" s="1"/>
  <c r="AL5" i="7"/>
  <c r="AL151" i="7" s="1"/>
  <c r="AD5" i="7"/>
  <c r="AD151" i="7" s="1"/>
  <c r="Z5" i="7"/>
  <c r="Z151" i="7" s="1"/>
  <c r="V5" i="7"/>
  <c r="V151" i="7" s="1"/>
  <c r="R5" i="7"/>
  <c r="R151" i="7" s="1"/>
  <c r="N5" i="7"/>
  <c r="N151" i="7" s="1"/>
  <c r="J5" i="7"/>
  <c r="J151" i="7" s="1"/>
  <c r="F5" i="7"/>
  <c r="F151" i="7" s="1"/>
  <c r="D7" i="7" l="1"/>
  <c r="D194" i="7" s="1"/>
  <c r="D151" i="7"/>
  <c r="G7" i="7"/>
  <c r="G198" i="7" s="1"/>
  <c r="G151" i="7"/>
  <c r="C7" i="7"/>
  <c r="C198" i="7" s="1"/>
  <c r="C151" i="7"/>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6" i="7"/>
  <c r="B680" i="7"/>
  <c r="C2" i="7" l="1"/>
  <c r="C666" i="7" s="1"/>
  <c r="C668" i="7" l="1"/>
  <c r="C669" i="7" s="1"/>
  <c r="C665" i="7"/>
  <c r="C664" i="7"/>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80" i="7"/>
  <c r="C686" i="7"/>
  <c r="D2" i="7"/>
  <c r="D666" i="7" s="1"/>
  <c r="C46" i="1"/>
  <c r="C47" i="1"/>
  <c r="D29" i="7" l="1"/>
  <c r="D668" i="7"/>
  <c r="D669" i="7" s="1"/>
  <c r="D665" i="7"/>
  <c r="D664" i="7"/>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6" i="7" s="1"/>
  <c r="D680" i="7"/>
  <c r="D686"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4" i="7"/>
  <c r="E658" i="7"/>
  <c r="E646" i="7"/>
  <c r="E668" i="7"/>
  <c r="E669" i="7" s="1"/>
  <c r="E665" i="7"/>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6" i="7" s="1"/>
  <c r="E680" i="7"/>
  <c r="E686" i="7"/>
  <c r="G461" i="7"/>
  <c r="P325" i="7"/>
  <c r="G325" i="7"/>
  <c r="C148" i="1"/>
  <c r="B324" i="7" s="1"/>
  <c r="F29" i="7" l="1"/>
  <c r="F668" i="7"/>
  <c r="F669" i="7" s="1"/>
  <c r="F665" i="7"/>
  <c r="F664" i="7"/>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6" i="7" s="1"/>
  <c r="F686" i="7"/>
  <c r="F680" i="7"/>
  <c r="B501" i="7"/>
  <c r="B500" i="7"/>
  <c r="C493" i="7" a="1"/>
  <c r="D493" i="7" s="1"/>
  <c r="M460" i="7"/>
  <c r="M459" i="7"/>
  <c r="B460" i="7"/>
  <c r="B365" i="7"/>
  <c r="B364" i="7"/>
  <c r="C357" i="7" a="1"/>
  <c r="D357" i="7" s="1"/>
  <c r="B357" i="7"/>
  <c r="B356" i="7"/>
  <c r="M324" i="7"/>
  <c r="M323" i="7"/>
  <c r="B323" i="7"/>
  <c r="G29" i="7" l="1"/>
  <c r="G668" i="7"/>
  <c r="G669" i="7" s="1"/>
  <c r="G665" i="7"/>
  <c r="G664" i="7"/>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6" i="7" s="1"/>
  <c r="G680" i="7"/>
  <c r="G686"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8" i="7"/>
  <c r="H669" i="7" s="1"/>
  <c r="H665" i="7"/>
  <c r="H664" i="7"/>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6" i="7" s="1"/>
  <c r="H686" i="7"/>
  <c r="H680"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8" i="7"/>
  <c r="I669" i="7" s="1"/>
  <c r="I665" i="7"/>
  <c r="I664" i="7"/>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6" i="7" s="1"/>
  <c r="I686" i="7"/>
  <c r="I680" i="7"/>
  <c r="B676" i="7" a="1"/>
  <c r="C676" i="7" s="1"/>
  <c r="B675" i="7" a="1"/>
  <c r="C675" i="7" s="1"/>
  <c r="B674" i="7" a="1"/>
  <c r="B674" i="7" s="1"/>
  <c r="J29" i="7" l="1"/>
  <c r="J668" i="7"/>
  <c r="J669" i="7" s="1"/>
  <c r="J665" i="7"/>
  <c r="J664" i="7"/>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6" i="7" s="1"/>
  <c r="J686" i="7"/>
  <c r="J680" i="7"/>
  <c r="AO675" i="7"/>
  <c r="AG675" i="7"/>
  <c r="Y675" i="7"/>
  <c r="Q675" i="7"/>
  <c r="AL675" i="7"/>
  <c r="AD675" i="7"/>
  <c r="V675" i="7"/>
  <c r="N675" i="7"/>
  <c r="F675" i="7"/>
  <c r="AK675" i="7"/>
  <c r="AC675" i="7"/>
  <c r="U675" i="7"/>
  <c r="M675" i="7"/>
  <c r="E675" i="7"/>
  <c r="AP675" i="7"/>
  <c r="AH675" i="7"/>
  <c r="Z675" i="7"/>
  <c r="R675" i="7"/>
  <c r="J675" i="7"/>
  <c r="B675" i="7"/>
  <c r="I675" i="7"/>
  <c r="AL676" i="7"/>
  <c r="AD676" i="7"/>
  <c r="V676" i="7"/>
  <c r="N676" i="7"/>
  <c r="F676" i="7"/>
  <c r="AK676" i="7"/>
  <c r="AC676" i="7"/>
  <c r="U676" i="7"/>
  <c r="M676" i="7"/>
  <c r="E676" i="7"/>
  <c r="AN676" i="7"/>
  <c r="AJ676" i="7"/>
  <c r="AF676" i="7"/>
  <c r="AB676" i="7"/>
  <c r="X676" i="7"/>
  <c r="T676" i="7"/>
  <c r="P676" i="7"/>
  <c r="L676" i="7"/>
  <c r="H676" i="7"/>
  <c r="D676" i="7"/>
  <c r="AP676" i="7"/>
  <c r="AH676" i="7"/>
  <c r="Z676" i="7"/>
  <c r="R676" i="7"/>
  <c r="J676" i="7"/>
  <c r="B676" i="7"/>
  <c r="C673" i="7" s="1"/>
  <c r="AO676" i="7"/>
  <c r="AG676" i="7"/>
  <c r="Y676" i="7"/>
  <c r="Q676" i="7"/>
  <c r="I676" i="7"/>
  <c r="AM676" i="7"/>
  <c r="AI676" i="7"/>
  <c r="AE676" i="7"/>
  <c r="AA676" i="7"/>
  <c r="W676" i="7"/>
  <c r="S676" i="7"/>
  <c r="O676" i="7"/>
  <c r="K676" i="7"/>
  <c r="G676" i="7"/>
  <c r="AN675" i="7"/>
  <c r="AJ675" i="7"/>
  <c r="AF675" i="7"/>
  <c r="AB675" i="7"/>
  <c r="X675" i="7"/>
  <c r="T675" i="7"/>
  <c r="P675" i="7"/>
  <c r="L675" i="7"/>
  <c r="H675" i="7"/>
  <c r="D675" i="7"/>
  <c r="AM675" i="7"/>
  <c r="AI675" i="7"/>
  <c r="AE675" i="7"/>
  <c r="AA675" i="7"/>
  <c r="W675" i="7"/>
  <c r="S675" i="7"/>
  <c r="O675" i="7"/>
  <c r="K675" i="7"/>
  <c r="G675" i="7"/>
  <c r="AN674" i="7"/>
  <c r="AF674" i="7"/>
  <c r="X674" i="7"/>
  <c r="P674" i="7"/>
  <c r="H674" i="7"/>
  <c r="AM674" i="7"/>
  <c r="AE674" i="7"/>
  <c r="AA674" i="7"/>
  <c r="W674" i="7"/>
  <c r="S674" i="7"/>
  <c r="O674" i="7"/>
  <c r="K674" i="7"/>
  <c r="G674" i="7"/>
  <c r="C674" i="7"/>
  <c r="AO674" i="7"/>
  <c r="AK674" i="7"/>
  <c r="AG674" i="7"/>
  <c r="AC674" i="7"/>
  <c r="Y674" i="7"/>
  <c r="U674" i="7"/>
  <c r="Q674" i="7"/>
  <c r="M674" i="7"/>
  <c r="I674" i="7"/>
  <c r="E674" i="7"/>
  <c r="AJ674" i="7"/>
  <c r="AB674" i="7"/>
  <c r="T674" i="7"/>
  <c r="L674" i="7"/>
  <c r="D674" i="7"/>
  <c r="AI674" i="7"/>
  <c r="AP674" i="7"/>
  <c r="AL674" i="7"/>
  <c r="AH674" i="7"/>
  <c r="AD674" i="7"/>
  <c r="Z674" i="7"/>
  <c r="V674" i="7"/>
  <c r="R674" i="7"/>
  <c r="N674" i="7"/>
  <c r="J674" i="7"/>
  <c r="F674" i="7"/>
  <c r="K29" i="7" l="1"/>
  <c r="K668" i="7"/>
  <c r="K669" i="7" s="1"/>
  <c r="K665" i="7"/>
  <c r="K664" i="7"/>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6" i="7" s="1"/>
  <c r="K680" i="7"/>
  <c r="K686" i="7"/>
  <c r="L29" i="7" l="1"/>
  <c r="L668" i="7"/>
  <c r="L669" i="7" s="1"/>
  <c r="L665" i="7"/>
  <c r="L664" i="7"/>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6" i="7" s="1"/>
  <c r="L680" i="7"/>
  <c r="L686" i="7"/>
  <c r="AP688" i="7"/>
  <c r="M29" i="7" l="1"/>
  <c r="M668" i="7"/>
  <c r="M669" i="7" s="1"/>
  <c r="M665" i="7"/>
  <c r="M664" i="7"/>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6" i="7" s="1"/>
  <c r="M680" i="7"/>
  <c r="M686" i="7"/>
  <c r="B99" i="7"/>
  <c r="N29" i="7" l="1"/>
  <c r="N668" i="7"/>
  <c r="N669" i="7" s="1"/>
  <c r="N665" i="7"/>
  <c r="N664" i="7"/>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6" i="7" s="1"/>
  <c r="N686" i="7"/>
  <c r="N680" i="7"/>
  <c r="O29" i="7" l="1"/>
  <c r="O668" i="7"/>
  <c r="O669" i="7" s="1"/>
  <c r="O665" i="7"/>
  <c r="O664" i="7"/>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6" i="7" s="1"/>
  <c r="O680" i="7"/>
  <c r="O686" i="7"/>
  <c r="P29" i="7" l="1"/>
  <c r="P668" i="7"/>
  <c r="P669" i="7" s="1"/>
  <c r="P665" i="7"/>
  <c r="P664" i="7"/>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8" i="7"/>
  <c r="Q2" i="7"/>
  <c r="Q666" i="7" s="1"/>
  <c r="P686" i="7"/>
  <c r="P680" i="7"/>
  <c r="Q29" i="7" l="1"/>
  <c r="Q658" i="7"/>
  <c r="Q668" i="7"/>
  <c r="Q669" i="7" s="1"/>
  <c r="Q665" i="7"/>
  <c r="Q664" i="7"/>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6" i="7" s="1"/>
  <c r="Q686" i="7"/>
  <c r="Q680" i="7"/>
  <c r="F688" i="7"/>
  <c r="J688" i="7"/>
  <c r="C688" i="7"/>
  <c r="G688" i="7"/>
  <c r="D688" i="7"/>
  <c r="H688" i="7"/>
  <c r="E688" i="7"/>
  <c r="K688" i="7"/>
  <c r="I688" i="7"/>
  <c r="M688" i="7"/>
  <c r="L688" i="7"/>
  <c r="D150" i="1"/>
  <c r="R29" i="7" l="1"/>
  <c r="R668" i="7"/>
  <c r="R669" i="7" s="1"/>
  <c r="R665" i="7"/>
  <c r="R664" i="7"/>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8" i="7"/>
  <c r="Q16" i="7"/>
  <c r="Q221" i="7" s="1"/>
  <c r="Q227" i="7" s="1"/>
  <c r="Q233" i="7" s="1"/>
  <c r="O688" i="7"/>
  <c r="P204" i="7"/>
  <c r="P15" i="7"/>
  <c r="Q14" i="7"/>
  <c r="Q219" i="7" s="1"/>
  <c r="P217" i="7"/>
  <c r="Q211" i="7"/>
  <c r="Q214" i="7"/>
  <c r="Q201" i="7"/>
  <c r="R173" i="7"/>
  <c r="R171" i="7"/>
  <c r="R197" i="7" s="1"/>
  <c r="R167" i="7"/>
  <c r="R169" i="7"/>
  <c r="R195" i="7" s="1"/>
  <c r="R57" i="7"/>
  <c r="S2" i="7"/>
  <c r="S666" i="7" s="1"/>
  <c r="R686" i="7"/>
  <c r="R680" i="7"/>
  <c r="E150" i="1"/>
  <c r="S29" i="7" l="1"/>
  <c r="S668" i="7"/>
  <c r="S669" i="7" s="1"/>
  <c r="S665" i="7"/>
  <c r="S664" i="7"/>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8"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6" i="7" s="1"/>
  <c r="S680" i="7"/>
  <c r="S686" i="7"/>
  <c r="B85" i="7"/>
  <c r="Q217" i="7" l="1"/>
  <c r="T29" i="7"/>
  <c r="T668" i="7"/>
  <c r="T669" i="7" s="1"/>
  <c r="T665" i="7"/>
  <c r="T664" i="7"/>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6" i="7" s="1"/>
  <c r="T680" i="7"/>
  <c r="T686" i="7"/>
  <c r="H150" i="1"/>
  <c r="B84" i="7"/>
  <c r="U29" i="7" l="1"/>
  <c r="U665" i="7"/>
  <c r="U664" i="7"/>
  <c r="U658" i="7"/>
  <c r="U646" i="7"/>
  <c r="U668" i="7"/>
  <c r="U669"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8" i="7"/>
  <c r="T14" i="7"/>
  <c r="T219" i="7" s="1"/>
  <c r="T201" i="7"/>
  <c r="T214" i="7"/>
  <c r="T216" i="7"/>
  <c r="T203" i="7"/>
  <c r="T17" i="7" s="1"/>
  <c r="T222" i="7" s="1"/>
  <c r="U171" i="7"/>
  <c r="U197" i="7" s="1"/>
  <c r="U169" i="7"/>
  <c r="U195" i="7" s="1"/>
  <c r="U173" i="7"/>
  <c r="U167" i="7"/>
  <c r="U57" i="7"/>
  <c r="V2" i="7"/>
  <c r="V666" i="7" s="1"/>
  <c r="U686" i="7"/>
  <c r="U680" i="7"/>
  <c r="I150" i="1"/>
  <c r="V29" i="7" l="1"/>
  <c r="V665" i="7"/>
  <c r="V668" i="7"/>
  <c r="V669" i="7" s="1"/>
  <c r="V664" i="7"/>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8" i="7"/>
  <c r="R688" i="7"/>
  <c r="U14" i="7"/>
  <c r="U219" i="7" s="1"/>
  <c r="T204" i="7"/>
  <c r="T15" i="7"/>
  <c r="T217" i="7"/>
  <c r="U216" i="7"/>
  <c r="U203" i="7"/>
  <c r="U17" i="7" s="1"/>
  <c r="U222" i="7" s="1"/>
  <c r="U211" i="7"/>
  <c r="U201" i="7"/>
  <c r="U214" i="7"/>
  <c r="V173" i="7"/>
  <c r="V167" i="7"/>
  <c r="V169" i="7"/>
  <c r="V195" i="7" s="1"/>
  <c r="V171" i="7"/>
  <c r="V197" i="7" s="1"/>
  <c r="V57" i="7"/>
  <c r="W2" i="7"/>
  <c r="W666" i="7" s="1"/>
  <c r="V686" i="7"/>
  <c r="V680" i="7"/>
  <c r="J150" i="1"/>
  <c r="M454" i="7"/>
  <c r="B481" i="7"/>
  <c r="B480" i="7"/>
  <c r="B478" i="7"/>
  <c r="B342" i="7"/>
  <c r="B475" i="7"/>
  <c r="B474" i="7"/>
  <c r="B473" i="7"/>
  <c r="B472" i="7"/>
  <c r="B339" i="7"/>
  <c r="B338" i="7"/>
  <c r="B337" i="7"/>
  <c r="B345" i="7"/>
  <c r="B344" i="7"/>
  <c r="W29" i="7" l="1"/>
  <c r="W668" i="7"/>
  <c r="W669" i="7" s="1"/>
  <c r="W665" i="7"/>
  <c r="W664" i="7"/>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8" i="7"/>
  <c r="U204" i="7"/>
  <c r="U15" i="7"/>
  <c r="V214" i="7"/>
  <c r="V216" i="7"/>
  <c r="V211" i="7"/>
  <c r="V203" i="7"/>
  <c r="V17" i="7" s="1"/>
  <c r="V222" i="7" s="1"/>
  <c r="V201" i="7"/>
  <c r="W167" i="7"/>
  <c r="W173" i="7"/>
  <c r="W171" i="7"/>
  <c r="W197" i="7" s="1"/>
  <c r="W169" i="7"/>
  <c r="W195" i="7" s="1"/>
  <c r="W57" i="7"/>
  <c r="X2" i="7"/>
  <c r="X666" i="7" s="1"/>
  <c r="W680" i="7"/>
  <c r="W686" i="7"/>
  <c r="K150" i="1"/>
  <c r="W16" i="7" l="1"/>
  <c r="W221" i="7" s="1"/>
  <c r="W227" i="7" s="1"/>
  <c r="W233" i="7" s="1"/>
  <c r="X29" i="7"/>
  <c r="X668" i="7"/>
  <c r="X669" i="7" s="1"/>
  <c r="X665" i="7"/>
  <c r="X664" i="7"/>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8" i="7"/>
  <c r="W214" i="7"/>
  <c r="W211" i="7"/>
  <c r="W203" i="7"/>
  <c r="W17" i="7" s="1"/>
  <c r="W222" i="7" s="1"/>
  <c r="W201" i="7"/>
  <c r="W216" i="7"/>
  <c r="X169" i="7"/>
  <c r="X195" i="7" s="1"/>
  <c r="X171" i="7"/>
  <c r="X197" i="7" s="1"/>
  <c r="X173" i="7"/>
  <c r="X167" i="7"/>
  <c r="X57" i="7"/>
  <c r="Y2" i="7"/>
  <c r="Y666" i="7" s="1"/>
  <c r="X686" i="7"/>
  <c r="X680" i="7"/>
  <c r="L150" i="1"/>
  <c r="B694" i="7"/>
  <c r="B100" i="7"/>
  <c r="Y29" i="7" l="1"/>
  <c r="Y668" i="7"/>
  <c r="Y669" i="7" s="1"/>
  <c r="Y665" i="7"/>
  <c r="Y646" i="7"/>
  <c r="Y664" i="7"/>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8" i="7"/>
  <c r="X14" i="7"/>
  <c r="X219" i="7" s="1"/>
  <c r="X225" i="7" s="1"/>
  <c r="X231" i="7" s="1"/>
  <c r="W204" i="7"/>
  <c r="W15" i="7"/>
  <c r="X211" i="7"/>
  <c r="X216" i="7"/>
  <c r="X214" i="7"/>
  <c r="Y200" i="7"/>
  <c r="X201" i="7"/>
  <c r="Y171" i="7"/>
  <c r="Y197" i="7" s="1"/>
  <c r="Y169" i="7"/>
  <c r="Y195" i="7" s="1"/>
  <c r="Y167" i="7"/>
  <c r="Y173" i="7"/>
  <c r="Y57" i="7"/>
  <c r="Z2" i="7"/>
  <c r="Z666" i="7" s="1"/>
  <c r="Y686" i="7"/>
  <c r="Y680" i="7"/>
  <c r="M150" i="1"/>
  <c r="B86" i="7"/>
  <c r="B83" i="7"/>
  <c r="Z29" i="7" l="1"/>
  <c r="Z665" i="7"/>
  <c r="Z668" i="7"/>
  <c r="Z669" i="7" s="1"/>
  <c r="Z664" i="7"/>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8" i="7"/>
  <c r="Y211" i="7"/>
  <c r="Y201" i="7"/>
  <c r="Y214" i="7"/>
  <c r="Y216" i="7"/>
  <c r="Z173" i="7"/>
  <c r="Z169" i="7"/>
  <c r="Z195" i="7" s="1"/>
  <c r="Z167" i="7"/>
  <c r="Z171" i="7"/>
  <c r="Z197" i="7" s="1"/>
  <c r="Z57" i="7"/>
  <c r="AA2" i="7"/>
  <c r="AA666" i="7" s="1"/>
  <c r="Z686" i="7"/>
  <c r="Z680" i="7"/>
  <c r="N150" i="1"/>
  <c r="G87" i="1"/>
  <c r="G86" i="1"/>
  <c r="G85" i="1"/>
  <c r="G84" i="1"/>
  <c r="G83" i="1"/>
  <c r="AA29" i="7" l="1"/>
  <c r="AA668" i="7"/>
  <c r="AA669" i="7" s="1"/>
  <c r="AA665" i="7"/>
  <c r="AA664" i="7"/>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8" i="7"/>
  <c r="Z14" i="7"/>
  <c r="Z219" i="7" s="1"/>
  <c r="Y204" i="7"/>
  <c r="Y15" i="7"/>
  <c r="Z16" i="7"/>
  <c r="Z221" i="7" s="1"/>
  <c r="Z227" i="7" s="1"/>
  <c r="Z233" i="7" s="1"/>
  <c r="Z203" i="7"/>
  <c r="Y217" i="7"/>
  <c r="Z211" i="7"/>
  <c r="Z216" i="7"/>
  <c r="Z214" i="7"/>
  <c r="AA167" i="7"/>
  <c r="AA173" i="7"/>
  <c r="AA171" i="7"/>
  <c r="AA197" i="7" s="1"/>
  <c r="AA169" i="7"/>
  <c r="AA195" i="7" s="1"/>
  <c r="AA57" i="7"/>
  <c r="AB2" i="7"/>
  <c r="AB666" i="7" s="1"/>
  <c r="AA680" i="7"/>
  <c r="AA686"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8" i="7"/>
  <c r="AB669" i="7" s="1"/>
  <c r="AB665" i="7"/>
  <c r="AB664" i="7"/>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6" i="7" s="1"/>
  <c r="AB680" i="7"/>
  <c r="AB686" i="7"/>
  <c r="B325" i="7"/>
  <c r="B461" i="7"/>
  <c r="P150" i="1"/>
  <c r="H88" i="1"/>
  <c r="I88" i="1"/>
  <c r="B87" i="7" s="1"/>
  <c r="B89" i="7" s="1"/>
  <c r="C44" i="1"/>
  <c r="B162" i="7" l="1"/>
  <c r="B163" i="7" s="1"/>
  <c r="B161" i="7"/>
  <c r="AC29" i="7"/>
  <c r="AC668" i="7"/>
  <c r="AC669" i="7" s="1"/>
  <c r="AC665" i="7"/>
  <c r="AC664" i="7"/>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8" i="7"/>
  <c r="AA204" i="7"/>
  <c r="AA15" i="7"/>
  <c r="Y688" i="7"/>
  <c r="Z18" i="7"/>
  <c r="AA217" i="7"/>
  <c r="AB211" i="7"/>
  <c r="AB201" i="7"/>
  <c r="AB203" i="7"/>
  <c r="AB17" i="7" s="1"/>
  <c r="AB222" i="7" s="1"/>
  <c r="AB214" i="7"/>
  <c r="AB216" i="7"/>
  <c r="AC171" i="7"/>
  <c r="AC173" i="7"/>
  <c r="AC167" i="7"/>
  <c r="AC169" i="7"/>
  <c r="AC195" i="7" s="1"/>
  <c r="AC57" i="7"/>
  <c r="AD2" i="7"/>
  <c r="AD666" i="7" s="1"/>
  <c r="AC686" i="7"/>
  <c r="AC680" i="7"/>
  <c r="Q150" i="1"/>
  <c r="B359" i="7"/>
  <c r="G42" i="4"/>
  <c r="G3" i="4"/>
  <c r="AD29" i="7" l="1"/>
  <c r="AD665" i="7"/>
  <c r="AD668" i="7"/>
  <c r="AD669" i="7" s="1"/>
  <c r="AD664" i="7"/>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8" i="7"/>
  <c r="AC211" i="7"/>
  <c r="AB204" i="7"/>
  <c r="AB15" i="7"/>
  <c r="AB217" i="7"/>
  <c r="AC201" i="7"/>
  <c r="AC214" i="7"/>
  <c r="AD173" i="7"/>
  <c r="AD171" i="7"/>
  <c r="AD197" i="7" s="1"/>
  <c r="AD169" i="7"/>
  <c r="AD195" i="7" s="1"/>
  <c r="AD167" i="7"/>
  <c r="AD57" i="7"/>
  <c r="AE2" i="7"/>
  <c r="AE666" i="7" s="1"/>
  <c r="AD686" i="7"/>
  <c r="AD680" i="7"/>
  <c r="R150" i="1"/>
  <c r="C617" i="7"/>
  <c r="C618" i="7"/>
  <c r="C619" i="7"/>
  <c r="C620" i="7"/>
  <c r="C610" i="7"/>
  <c r="B336" i="7" s="1"/>
  <c r="C611" i="7"/>
  <c r="C252" i="7" s="1"/>
  <c r="C612" i="7"/>
  <c r="C253" i="7" s="1"/>
  <c r="C613" i="7"/>
  <c r="C254" i="7" s="1"/>
  <c r="AE29" i="7" l="1"/>
  <c r="AE668" i="7"/>
  <c r="AE669" i="7" s="1"/>
  <c r="AE665" i="7"/>
  <c r="AE664" i="7"/>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8" i="7"/>
  <c r="AD216" i="7"/>
  <c r="AD203" i="7"/>
  <c r="AD214" i="7"/>
  <c r="AE167" i="7"/>
  <c r="AE169" i="7"/>
  <c r="AE195" i="7" s="1"/>
  <c r="AE173" i="7"/>
  <c r="AE171" i="7"/>
  <c r="AE197" i="7" s="1"/>
  <c r="AE57" i="7"/>
  <c r="C300" i="7"/>
  <c r="C260" i="7"/>
  <c r="C299" i="7"/>
  <c r="C259" i="7"/>
  <c r="C298" i="7"/>
  <c r="C258" i="7"/>
  <c r="C257" i="7"/>
  <c r="C297" i="7"/>
  <c r="AF2" i="7"/>
  <c r="AF666" i="7" s="1"/>
  <c r="AE680" i="7"/>
  <c r="AE686" i="7"/>
  <c r="S150" i="1"/>
  <c r="B343" i="7"/>
  <c r="B346" i="7" s="1"/>
  <c r="E325" i="7" s="1"/>
  <c r="E324" i="7" s="1"/>
  <c r="B479" i="7"/>
  <c r="C614" i="7"/>
  <c r="C621" i="7"/>
  <c r="B92" i="7" s="1"/>
  <c r="C291" i="7"/>
  <c r="C293" i="7"/>
  <c r="C251" i="7"/>
  <c r="C292" i="7"/>
  <c r="C294" i="7"/>
  <c r="AF29" i="7" l="1"/>
  <c r="AF668" i="7"/>
  <c r="AF669" i="7" s="1"/>
  <c r="AF665" i="7"/>
  <c r="AF664" i="7"/>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6" i="7" s="1"/>
  <c r="AF686" i="7"/>
  <c r="AF680" i="7"/>
  <c r="T150" i="1"/>
  <c r="B114" i="7"/>
  <c r="C301" i="7"/>
  <c r="C57" i="1"/>
  <c r="C52" i="1"/>
  <c r="C29" i="7" s="1"/>
  <c r="AG29" i="7" l="1"/>
  <c r="AG664" i="7"/>
  <c r="AG658" i="7"/>
  <c r="AG668" i="7"/>
  <c r="AG669" i="7" s="1"/>
  <c r="AG665" i="7"/>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8" i="7"/>
  <c r="AF14" i="7"/>
  <c r="AF219" i="7" s="1"/>
  <c r="AD688" i="7"/>
  <c r="AE204" i="7"/>
  <c r="AE15" i="7"/>
  <c r="AF211" i="7"/>
  <c r="AF214" i="7"/>
  <c r="AF201" i="7"/>
  <c r="AF216" i="7"/>
  <c r="AG171" i="7"/>
  <c r="AG197" i="7" s="1"/>
  <c r="AG173" i="7"/>
  <c r="AG167" i="7"/>
  <c r="AG169" i="7"/>
  <c r="AG195" i="7" s="1"/>
  <c r="AG57" i="7"/>
  <c r="AH2" i="7"/>
  <c r="AH666" i="7" s="1"/>
  <c r="AG686" i="7"/>
  <c r="AG680"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8" i="7"/>
  <c r="AH669" i="7" s="1"/>
  <c r="AH665" i="7"/>
  <c r="AH664" i="7"/>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8" i="7"/>
  <c r="AG216" i="7"/>
  <c r="AG211" i="7"/>
  <c r="AG214" i="7"/>
  <c r="AG201" i="7"/>
  <c r="AH173" i="7"/>
  <c r="AH171" i="7"/>
  <c r="AH197" i="7" s="1"/>
  <c r="AH169" i="7"/>
  <c r="AH195" i="7" s="1"/>
  <c r="AH167" i="7"/>
  <c r="AH57" i="7"/>
  <c r="B334" i="7"/>
  <c r="AI2" i="7"/>
  <c r="AI666" i="7" s="1"/>
  <c r="AH686" i="7"/>
  <c r="AH680" i="7"/>
  <c r="V150" i="1"/>
  <c r="AI29" i="7" l="1"/>
  <c r="AI668" i="7"/>
  <c r="AI669" i="7" s="1"/>
  <c r="AI665" i="7"/>
  <c r="AI664" i="7"/>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8"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6" i="7" s="1"/>
  <c r="AI680" i="7"/>
  <c r="AI686" i="7"/>
  <c r="C58" i="7"/>
  <c r="C501" i="7"/>
  <c r="C365" i="7"/>
  <c r="W150" i="1"/>
  <c r="C652" i="7"/>
  <c r="C687" i="7"/>
  <c r="C647" i="7"/>
  <c r="C645" i="7"/>
  <c r="C597" i="7"/>
  <c r="C591" i="7"/>
  <c r="C637" i="7"/>
  <c r="C633" i="7"/>
  <c r="C629" i="7"/>
  <c r="C625" i="7"/>
  <c r="C40" i="7"/>
  <c r="C33" i="7"/>
  <c r="C654" i="7"/>
  <c r="D654" i="7" s="1"/>
  <c r="C762" i="7"/>
  <c r="C730" i="7"/>
  <c r="C698" i="7"/>
  <c r="C26" i="7"/>
  <c r="C59" i="7"/>
  <c r="AI14" i="7" l="1"/>
  <c r="AI219" i="7" s="1"/>
  <c r="AJ29" i="7"/>
  <c r="AJ668" i="7"/>
  <c r="AJ669" i="7" s="1"/>
  <c r="AJ665" i="7"/>
  <c r="AJ664" i="7"/>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8" i="7"/>
  <c r="AI211" i="7"/>
  <c r="AI203" i="7"/>
  <c r="AI17" i="7" s="1"/>
  <c r="AI222" i="7" s="1"/>
  <c r="AI214" i="7"/>
  <c r="AI201" i="7"/>
  <c r="AI216" i="7"/>
  <c r="AJ169" i="7"/>
  <c r="AJ195" i="7" s="1"/>
  <c r="AJ173" i="7"/>
  <c r="AJ167" i="7"/>
  <c r="AJ171" i="7"/>
  <c r="AJ197" i="7" s="1"/>
  <c r="AJ57" i="7"/>
  <c r="AK2" i="7"/>
  <c r="AK666" i="7" s="1"/>
  <c r="AJ686" i="7"/>
  <c r="AJ680" i="7"/>
  <c r="D58" i="7"/>
  <c r="D501" i="7"/>
  <c r="D365" i="7"/>
  <c r="C99" i="7"/>
  <c r="X150" i="1"/>
  <c r="D652" i="7"/>
  <c r="D687" i="7"/>
  <c r="D647" i="7"/>
  <c r="D645" i="7"/>
  <c r="D637" i="7"/>
  <c r="D633" i="7"/>
  <c r="D629" i="7"/>
  <c r="D625" i="7"/>
  <c r="D597" i="7"/>
  <c r="D591" i="7"/>
  <c r="D36" i="7"/>
  <c r="D40" i="7"/>
  <c r="D33" i="7"/>
  <c r="E654" i="7"/>
  <c r="D762" i="7"/>
  <c r="D730" i="7"/>
  <c r="D698" i="7"/>
  <c r="D26" i="7"/>
  <c r="D59" i="7"/>
  <c r="AK29" i="7" l="1"/>
  <c r="AK668" i="7"/>
  <c r="AK669" i="7" s="1"/>
  <c r="AK664" i="7"/>
  <c r="AK658" i="7"/>
  <c r="AK646" i="7"/>
  <c r="AK665"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8"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6" i="7" s="1"/>
  <c r="AK686" i="7"/>
  <c r="AK680" i="7"/>
  <c r="E58" i="7"/>
  <c r="E501" i="7"/>
  <c r="E365" i="7"/>
  <c r="D99" i="7"/>
  <c r="Y150" i="1"/>
  <c r="E652" i="7"/>
  <c r="E687" i="7"/>
  <c r="E647" i="7"/>
  <c r="E645" i="7"/>
  <c r="E597" i="7"/>
  <c r="E591" i="7"/>
  <c r="E637" i="7"/>
  <c r="E633" i="7"/>
  <c r="E629" i="7"/>
  <c r="E625" i="7"/>
  <c r="E36" i="7"/>
  <c r="E40" i="7"/>
  <c r="E33" i="7"/>
  <c r="F654" i="7"/>
  <c r="E762" i="7"/>
  <c r="E730" i="7"/>
  <c r="E698" i="7"/>
  <c r="E59" i="7"/>
  <c r="E26" i="7"/>
  <c r="D96" i="1"/>
  <c r="D98" i="1"/>
  <c r="D97" i="1"/>
  <c r="AL29" i="7" l="1"/>
  <c r="AL664" i="7"/>
  <c r="AL665" i="7"/>
  <c r="AL668" i="7"/>
  <c r="AL669"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8" i="7"/>
  <c r="AJ204" i="7"/>
  <c r="AK16" i="7"/>
  <c r="AK221" i="7" s="1"/>
  <c r="AK227" i="7" s="1"/>
  <c r="AK233" i="7" s="1"/>
  <c r="AK211" i="7"/>
  <c r="AJ217" i="7"/>
  <c r="AK216" i="7"/>
  <c r="AK201" i="7"/>
  <c r="AK15" i="7" s="1"/>
  <c r="AK220" i="7" s="1"/>
  <c r="AK214" i="7"/>
  <c r="AL173" i="7"/>
  <c r="AL167" i="7"/>
  <c r="AL171" i="7"/>
  <c r="AL197" i="7" s="1"/>
  <c r="AL169" i="7"/>
  <c r="AL195" i="7" s="1"/>
  <c r="AL57" i="7"/>
  <c r="AM2" i="7"/>
  <c r="AM666" i="7" s="1"/>
  <c r="AL686" i="7"/>
  <c r="AL680" i="7"/>
  <c r="F58" i="7"/>
  <c r="F501" i="7"/>
  <c r="F365" i="7"/>
  <c r="Z150" i="1"/>
  <c r="E99" i="7"/>
  <c r="F652" i="7"/>
  <c r="F687" i="7"/>
  <c r="F647" i="7"/>
  <c r="F645" i="7"/>
  <c r="F591" i="7"/>
  <c r="F637" i="7"/>
  <c r="F633" i="7"/>
  <c r="F629" i="7"/>
  <c r="F625" i="7"/>
  <c r="F597" i="7"/>
  <c r="F36" i="7"/>
  <c r="F40" i="7"/>
  <c r="F33" i="7"/>
  <c r="G654" i="7"/>
  <c r="F730" i="7"/>
  <c r="F762" i="7"/>
  <c r="F698" i="7"/>
  <c r="F59" i="7"/>
  <c r="F26" i="7"/>
  <c r="AP682" i="7"/>
  <c r="AM29" i="7" l="1"/>
  <c r="AM668" i="7"/>
  <c r="AM669" i="7" s="1"/>
  <c r="AM665" i="7"/>
  <c r="AM664" i="7"/>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8"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6" i="7" s="1"/>
  <c r="AM680" i="7"/>
  <c r="AM686" i="7"/>
  <c r="G58" i="7"/>
  <c r="G501" i="7"/>
  <c r="G365" i="7"/>
  <c r="F99" i="7"/>
  <c r="AA150" i="1"/>
  <c r="G652" i="7"/>
  <c r="G687" i="7"/>
  <c r="G647" i="7"/>
  <c r="G645" i="7"/>
  <c r="G597" i="7"/>
  <c r="G591" i="7"/>
  <c r="G629" i="7"/>
  <c r="G637" i="7"/>
  <c r="G633" i="7"/>
  <c r="G625" i="7"/>
  <c r="G36" i="7"/>
  <c r="G40" i="7"/>
  <c r="G33" i="7"/>
  <c r="H654" i="7"/>
  <c r="G762" i="7"/>
  <c r="G730" i="7"/>
  <c r="G698"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8" i="7"/>
  <c r="AN669" i="7" s="1"/>
  <c r="AN665" i="7"/>
  <c r="AN664" i="7"/>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8" i="7"/>
  <c r="AL204" i="7"/>
  <c r="AL15" i="7"/>
  <c r="AL217" i="7"/>
  <c r="AM211" i="7"/>
  <c r="AM214" i="7"/>
  <c r="AN169" i="7"/>
  <c r="AN195" i="7" s="1"/>
  <c r="AN171" i="7"/>
  <c r="AN197" i="7" s="1"/>
  <c r="AN167" i="7"/>
  <c r="AN173" i="7"/>
  <c r="AN57" i="7"/>
  <c r="AO2" i="7"/>
  <c r="AO666" i="7" s="1"/>
  <c r="AN680" i="7"/>
  <c r="AN686" i="7"/>
  <c r="H58" i="7"/>
  <c r="H501" i="7"/>
  <c r="H365" i="7"/>
  <c r="G99" i="7"/>
  <c r="AB150" i="1"/>
  <c r="H652" i="7"/>
  <c r="H687" i="7"/>
  <c r="H647" i="7"/>
  <c r="H645" i="7"/>
  <c r="H629" i="7"/>
  <c r="H597" i="7"/>
  <c r="H591" i="7"/>
  <c r="H637" i="7"/>
  <c r="H633" i="7"/>
  <c r="H625" i="7"/>
  <c r="H36" i="7"/>
  <c r="H40" i="7"/>
  <c r="H33" i="7"/>
  <c r="I654" i="7"/>
  <c r="H762" i="7"/>
  <c r="H698" i="7"/>
  <c r="H730" i="7"/>
  <c r="H26" i="7"/>
  <c r="H59" i="7"/>
  <c r="A775" i="7"/>
  <c r="A776" i="7" s="1"/>
  <c r="A777" i="7" s="1"/>
  <c r="A778" i="7" s="1"/>
  <c r="A779" i="7" s="1"/>
  <c r="A780" i="7" s="1"/>
  <c r="A781" i="7" s="1"/>
  <c r="A782" i="7" s="1"/>
  <c r="A783" i="7" s="1"/>
  <c r="A763" i="7"/>
  <c r="H763" i="7" s="1"/>
  <c r="B758" i="7"/>
  <c r="C755" i="7" s="1"/>
  <c r="A743" i="7"/>
  <c r="A744" i="7" s="1"/>
  <c r="A745" i="7" s="1"/>
  <c r="A746" i="7" s="1"/>
  <c r="A747" i="7" s="1"/>
  <c r="A748" i="7" s="1"/>
  <c r="A749" i="7" s="1"/>
  <c r="A750" i="7" s="1"/>
  <c r="A751" i="7" s="1"/>
  <c r="A731" i="7"/>
  <c r="H731" i="7" s="1"/>
  <c r="B726" i="7"/>
  <c r="C723" i="7" s="1"/>
  <c r="A711" i="7"/>
  <c r="A712" i="7" s="1"/>
  <c r="A713" i="7" s="1"/>
  <c r="A714" i="7" s="1"/>
  <c r="A715" i="7" s="1"/>
  <c r="A716" i="7" s="1"/>
  <c r="A717" i="7" s="1"/>
  <c r="A718" i="7" s="1"/>
  <c r="A719" i="7" s="1"/>
  <c r="A699" i="7"/>
  <c r="H699" i="7" s="1"/>
  <c r="C691"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8" i="7"/>
  <c r="AO669" i="7" s="1"/>
  <c r="AO665" i="7"/>
  <c r="AO646" i="7"/>
  <c r="AO664" i="7"/>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8" i="7"/>
  <c r="AN201" i="7"/>
  <c r="AN203" i="7"/>
  <c r="AN17" i="7" s="1"/>
  <c r="AN222" i="7" s="1"/>
  <c r="AN216" i="7"/>
  <c r="AN214" i="7"/>
  <c r="AO171" i="7"/>
  <c r="AO197" i="7" s="1"/>
  <c r="AO169" i="7"/>
  <c r="AO195" i="7" s="1"/>
  <c r="AO173" i="7"/>
  <c r="AO167" i="7"/>
  <c r="AO57" i="7"/>
  <c r="AP2" i="7"/>
  <c r="AP666" i="7" s="1"/>
  <c r="AO686" i="7"/>
  <c r="AO680" i="7"/>
  <c r="I58" i="7"/>
  <c r="I501" i="7"/>
  <c r="I365" i="7"/>
  <c r="AC150" i="1"/>
  <c r="I652" i="7"/>
  <c r="I687" i="7"/>
  <c r="H99" i="7"/>
  <c r="I647" i="7"/>
  <c r="I645" i="7"/>
  <c r="I597" i="7"/>
  <c r="I591" i="7"/>
  <c r="I637" i="7"/>
  <c r="I633" i="7"/>
  <c r="I629" i="7"/>
  <c r="I625" i="7"/>
  <c r="I36" i="7"/>
  <c r="I40" i="7"/>
  <c r="I33" i="7"/>
  <c r="J654" i="7"/>
  <c r="A764" i="7"/>
  <c r="C776" i="7" s="1"/>
  <c r="C763" i="7"/>
  <c r="C428" i="7" s="1"/>
  <c r="D763" i="7"/>
  <c r="E763" i="7"/>
  <c r="F763" i="7"/>
  <c r="G763" i="7"/>
  <c r="A700" i="7"/>
  <c r="C712" i="7" s="1"/>
  <c r="C699" i="7"/>
  <c r="D699" i="7"/>
  <c r="E699" i="7"/>
  <c r="F699" i="7"/>
  <c r="G699" i="7"/>
  <c r="A732" i="7"/>
  <c r="I732" i="7" s="1"/>
  <c r="C731" i="7"/>
  <c r="C402" i="7" s="1"/>
  <c r="D731" i="7"/>
  <c r="E731" i="7"/>
  <c r="F731" i="7"/>
  <c r="G731" i="7"/>
  <c r="I763" i="7"/>
  <c r="I762" i="7"/>
  <c r="I764" i="7"/>
  <c r="I730" i="7"/>
  <c r="I731" i="7"/>
  <c r="I698" i="7"/>
  <c r="I699" i="7"/>
  <c r="I59" i="7"/>
  <c r="I26" i="7"/>
  <c r="C285" i="7"/>
  <c r="C245" i="7"/>
  <c r="C287" i="7"/>
  <c r="C247" i="7"/>
  <c r="C286" i="7"/>
  <c r="C246" i="7"/>
  <c r="C288" i="7"/>
  <c r="C248" i="7"/>
  <c r="C681" i="7"/>
  <c r="C608" i="7"/>
  <c r="B91" i="7" s="1"/>
  <c r="B94" i="7" s="1"/>
  <c r="B95" i="7" s="1"/>
  <c r="B340" i="7"/>
  <c r="B470" i="7"/>
  <c r="B476" i="7"/>
  <c r="D711" i="7"/>
  <c r="D490" i="7"/>
  <c r="D356" i="7"/>
  <c r="C775" i="7"/>
  <c r="C427" i="7"/>
  <c r="C743" i="7"/>
  <c r="C711"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5" i="7"/>
  <c r="AP668" i="7"/>
  <c r="AP669" i="7" s="1"/>
  <c r="AP664" i="7"/>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8" i="7"/>
  <c r="AN217" i="7"/>
  <c r="AO211" i="7"/>
  <c r="AO203" i="7"/>
  <c r="AO214" i="7"/>
  <c r="AO216" i="7"/>
  <c r="AP173" i="7"/>
  <c r="AP169" i="7"/>
  <c r="AP195" i="7" s="1"/>
  <c r="AP167" i="7"/>
  <c r="AP171" i="7"/>
  <c r="AP197" i="7" s="1"/>
  <c r="AP57" i="7"/>
  <c r="AP686" i="7"/>
  <c r="AP680" i="7"/>
  <c r="D461" i="7"/>
  <c r="D460" i="7" s="1"/>
  <c r="J58" i="7"/>
  <c r="J501" i="7"/>
  <c r="J365" i="7"/>
  <c r="D325" i="7"/>
  <c r="B347" i="7"/>
  <c r="I99" i="7"/>
  <c r="AD150" i="1"/>
  <c r="J652" i="7"/>
  <c r="J687" i="7"/>
  <c r="J647" i="7"/>
  <c r="J645" i="7"/>
  <c r="J597" i="7"/>
  <c r="J625" i="7"/>
  <c r="J591" i="7"/>
  <c r="J637" i="7"/>
  <c r="J633" i="7"/>
  <c r="J629" i="7"/>
  <c r="J36" i="7"/>
  <c r="J40" i="7"/>
  <c r="J33" i="7"/>
  <c r="K654" i="7"/>
  <c r="B113" i="7"/>
  <c r="I700" i="7"/>
  <c r="D744" i="7"/>
  <c r="C744" i="7"/>
  <c r="C372" i="7"/>
  <c r="A701" i="7"/>
  <c r="D713" i="7" s="1"/>
  <c r="C700" i="7"/>
  <c r="C378" i="7" s="1"/>
  <c r="D700" i="7"/>
  <c r="E700" i="7"/>
  <c r="F700" i="7"/>
  <c r="G700" i="7"/>
  <c r="H700" i="7"/>
  <c r="A733" i="7"/>
  <c r="D745" i="7" s="1"/>
  <c r="C732" i="7"/>
  <c r="C403" i="7" s="1"/>
  <c r="D732" i="7"/>
  <c r="E732" i="7"/>
  <c r="F732" i="7"/>
  <c r="G732" i="7"/>
  <c r="H732" i="7"/>
  <c r="A765" i="7"/>
  <c r="J765" i="7" s="1"/>
  <c r="C764" i="7"/>
  <c r="C429" i="7" s="1"/>
  <c r="D764" i="7"/>
  <c r="E764" i="7"/>
  <c r="F764" i="7"/>
  <c r="G764" i="7"/>
  <c r="H764" i="7"/>
  <c r="J762" i="7"/>
  <c r="J733" i="7"/>
  <c r="J732" i="7"/>
  <c r="J731" i="7"/>
  <c r="J730" i="7"/>
  <c r="J764" i="7"/>
  <c r="J763" i="7"/>
  <c r="J699" i="7"/>
  <c r="J700" i="7"/>
  <c r="J698" i="7"/>
  <c r="C249" i="7"/>
  <c r="J59" i="7"/>
  <c r="J26" i="7"/>
  <c r="D592" i="7"/>
  <c r="D352" i="7"/>
  <c r="D353" i="7"/>
  <c r="D487" i="7"/>
  <c r="D491" i="7"/>
  <c r="D598" i="7"/>
  <c r="D712" i="7"/>
  <c r="D401" i="7"/>
  <c r="D428" i="7"/>
  <c r="D371" i="7"/>
  <c r="D354" i="7"/>
  <c r="D488" i="7"/>
  <c r="D492" i="7"/>
  <c r="D376" i="7"/>
  <c r="D775" i="7"/>
  <c r="D37" i="7"/>
  <c r="D351" i="7"/>
  <c r="D355" i="7"/>
  <c r="D489" i="7"/>
  <c r="D507" i="7"/>
  <c r="D377" i="7"/>
  <c r="D743" i="7"/>
  <c r="D776" i="7"/>
  <c r="D681" i="7"/>
  <c r="C289" i="7"/>
  <c r="C508" i="7"/>
  <c r="C401" i="7"/>
  <c r="C37" i="7"/>
  <c r="E775" i="7"/>
  <c r="E776" i="7"/>
  <c r="E744" i="7"/>
  <c r="E743" i="7"/>
  <c r="E711"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F21" i="1" s="1"/>
  <c r="AO204" i="7"/>
  <c r="AO17" i="7"/>
  <c r="AP211" i="7"/>
  <c r="AP216" i="7"/>
  <c r="AP203" i="7"/>
  <c r="AP214" i="7"/>
  <c r="K58" i="7"/>
  <c r="K501" i="7"/>
  <c r="K365" i="7"/>
  <c r="J99" i="7"/>
  <c r="D323" i="7"/>
  <c r="D324" i="7"/>
  <c r="AE150" i="1"/>
  <c r="K652" i="7"/>
  <c r="K687" i="7"/>
  <c r="K647" i="7"/>
  <c r="K645"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5" i="7"/>
  <c r="E713" i="7"/>
  <c r="D378" i="7"/>
  <c r="D429" i="7"/>
  <c r="D777" i="7"/>
  <c r="J701" i="7"/>
  <c r="A766" i="7"/>
  <c r="C778" i="7" s="1"/>
  <c r="C765" i="7"/>
  <c r="D765" i="7"/>
  <c r="E765" i="7"/>
  <c r="F765" i="7"/>
  <c r="G765" i="7"/>
  <c r="H765" i="7"/>
  <c r="C777" i="7"/>
  <c r="I765" i="7"/>
  <c r="A702" i="7"/>
  <c r="F714" i="7" s="1"/>
  <c r="C701" i="7"/>
  <c r="D701" i="7"/>
  <c r="E701" i="7"/>
  <c r="F701" i="7"/>
  <c r="G701" i="7"/>
  <c r="H701" i="7"/>
  <c r="I701" i="7"/>
  <c r="C713" i="7"/>
  <c r="D403" i="7"/>
  <c r="A734" i="7"/>
  <c r="K734" i="7" s="1"/>
  <c r="C733" i="7"/>
  <c r="D733" i="7"/>
  <c r="E733" i="7"/>
  <c r="F733" i="7"/>
  <c r="G733" i="7"/>
  <c r="H733" i="7"/>
  <c r="C745" i="7"/>
  <c r="I733" i="7"/>
  <c r="K765" i="7"/>
  <c r="K764" i="7"/>
  <c r="K762" i="7"/>
  <c r="K733" i="7"/>
  <c r="K763" i="7"/>
  <c r="K731" i="7"/>
  <c r="K701" i="7"/>
  <c r="K699" i="7"/>
  <c r="K732" i="7"/>
  <c r="K700" i="7"/>
  <c r="K698" i="7"/>
  <c r="K730" i="7"/>
  <c r="D372" i="7"/>
  <c r="D508" i="7"/>
  <c r="K26" i="7"/>
  <c r="K59" i="7"/>
  <c r="E353" i="7"/>
  <c r="E371" i="7"/>
  <c r="E489" i="7"/>
  <c r="E592" i="7"/>
  <c r="E712" i="7"/>
  <c r="E777" i="7"/>
  <c r="E403" i="7"/>
  <c r="E376" i="7"/>
  <c r="E429" i="7"/>
  <c r="E428" i="7"/>
  <c r="D402" i="7"/>
  <c r="E377" i="7"/>
  <c r="E402" i="7"/>
  <c r="F681" i="7"/>
  <c r="E681" i="7"/>
  <c r="E427" i="7"/>
  <c r="E37" i="7"/>
  <c r="D565" i="7"/>
  <c r="D564" i="7"/>
  <c r="C513" i="7"/>
  <c r="D512" i="7"/>
  <c r="F777" i="7"/>
  <c r="F776" i="7"/>
  <c r="F429" i="7"/>
  <c r="F428" i="7"/>
  <c r="F427" i="7"/>
  <c r="F745" i="7"/>
  <c r="F744" i="7"/>
  <c r="F743" i="7"/>
  <c r="F403" i="7"/>
  <c r="F402" i="7"/>
  <c r="F401" i="7"/>
  <c r="F713" i="7"/>
  <c r="F712" i="7"/>
  <c r="F711" i="7"/>
  <c r="F377" i="7"/>
  <c r="F376" i="7"/>
  <c r="F598" i="7"/>
  <c r="F592" i="7"/>
  <c r="F507" i="7"/>
  <c r="F492" i="7"/>
  <c r="F491" i="7"/>
  <c r="F490" i="7"/>
  <c r="F489" i="7"/>
  <c r="F488" i="7"/>
  <c r="F487" i="7"/>
  <c r="F356" i="7"/>
  <c r="F355" i="7"/>
  <c r="F354" i="7"/>
  <c r="F353" i="7"/>
  <c r="F352" i="7"/>
  <c r="F351" i="7"/>
  <c r="F371" i="7"/>
  <c r="F35" i="7"/>
  <c r="E372" i="7"/>
  <c r="E508" i="7"/>
  <c r="F19" i="1" l="1"/>
  <c r="AP226" i="7"/>
  <c r="AP232" i="7" s="1"/>
  <c r="AN226" i="7"/>
  <c r="AN223" i="7"/>
  <c r="AO18" i="7"/>
  <c r="AO222" i="7"/>
  <c r="AP204" i="7"/>
  <c r="AP17" i="7"/>
  <c r="AN688" i="7"/>
  <c r="AP217" i="7"/>
  <c r="C746" i="7"/>
  <c r="L58" i="7"/>
  <c r="L501" i="7"/>
  <c r="L365" i="7"/>
  <c r="K99" i="7"/>
  <c r="AF150" i="1"/>
  <c r="L652" i="7"/>
  <c r="L687" i="7"/>
  <c r="L647" i="7"/>
  <c r="L645" i="7"/>
  <c r="L633" i="7"/>
  <c r="L625" i="7"/>
  <c r="L597" i="7"/>
  <c r="L591" i="7"/>
  <c r="L637" i="7"/>
  <c r="L629" i="7"/>
  <c r="L36" i="7"/>
  <c r="L40" i="7"/>
  <c r="L33" i="7"/>
  <c r="M654" i="7"/>
  <c r="D540" i="7"/>
  <c r="E539" i="7"/>
  <c r="E513" i="7"/>
  <c r="D539" i="7"/>
  <c r="E565" i="7"/>
  <c r="E564" i="7"/>
  <c r="E566" i="7"/>
  <c r="D566" i="7"/>
  <c r="E512" i="7"/>
  <c r="D514" i="7"/>
  <c r="E540" i="7"/>
  <c r="F778" i="7"/>
  <c r="F746" i="7"/>
  <c r="F379" i="7"/>
  <c r="E404" i="7"/>
  <c r="F404" i="7"/>
  <c r="K702" i="7"/>
  <c r="E379" i="7"/>
  <c r="E430" i="7"/>
  <c r="C404" i="7"/>
  <c r="D404" i="7"/>
  <c r="C379" i="7"/>
  <c r="D379" i="7"/>
  <c r="A735" i="7"/>
  <c r="C747" i="7" s="1"/>
  <c r="C734" i="7"/>
  <c r="D734" i="7"/>
  <c r="E734" i="7"/>
  <c r="F734" i="7"/>
  <c r="G734" i="7"/>
  <c r="H734" i="7"/>
  <c r="I734" i="7"/>
  <c r="J734" i="7"/>
  <c r="D746" i="7"/>
  <c r="A703" i="7"/>
  <c r="E715" i="7" s="1"/>
  <c r="C702" i="7"/>
  <c r="D702" i="7"/>
  <c r="E702" i="7"/>
  <c r="F702" i="7"/>
  <c r="G702" i="7"/>
  <c r="H702" i="7"/>
  <c r="I702" i="7"/>
  <c r="J702" i="7"/>
  <c r="E714" i="7"/>
  <c r="D714" i="7"/>
  <c r="E746" i="7"/>
  <c r="K766" i="7"/>
  <c r="C714" i="7"/>
  <c r="C430" i="7"/>
  <c r="D430" i="7"/>
  <c r="A767" i="7"/>
  <c r="C779" i="7" s="1"/>
  <c r="C766" i="7"/>
  <c r="D766" i="7"/>
  <c r="E766" i="7"/>
  <c r="F766" i="7"/>
  <c r="G766" i="7"/>
  <c r="H766" i="7"/>
  <c r="I766" i="7"/>
  <c r="E778" i="7"/>
  <c r="J766" i="7"/>
  <c r="D778" i="7"/>
  <c r="L765" i="7"/>
  <c r="L763" i="7"/>
  <c r="L766" i="7"/>
  <c r="L764" i="7"/>
  <c r="L762" i="7"/>
  <c r="L733" i="7"/>
  <c r="L731" i="7"/>
  <c r="L702" i="7"/>
  <c r="L701" i="7"/>
  <c r="L700" i="7"/>
  <c r="L699" i="7"/>
  <c r="L698" i="7"/>
  <c r="L734" i="7"/>
  <c r="L732" i="7"/>
  <c r="L730" i="7"/>
  <c r="L26" i="7"/>
  <c r="L59" i="7"/>
  <c r="E378" i="7"/>
  <c r="E401" i="7"/>
  <c r="F430" i="7"/>
  <c r="F378" i="7"/>
  <c r="G681" i="7"/>
  <c r="F37" i="7"/>
  <c r="F512" i="7"/>
  <c r="F540" i="7"/>
  <c r="F564" i="7"/>
  <c r="F565" i="7"/>
  <c r="G778" i="7"/>
  <c r="G777" i="7"/>
  <c r="G776" i="7"/>
  <c r="G430" i="7"/>
  <c r="G429" i="7"/>
  <c r="G428" i="7"/>
  <c r="G427" i="7"/>
  <c r="G746" i="7"/>
  <c r="G745" i="7"/>
  <c r="G744" i="7"/>
  <c r="G743" i="7"/>
  <c r="G404" i="7"/>
  <c r="G403" i="7"/>
  <c r="G402" i="7"/>
  <c r="G401" i="7"/>
  <c r="G714" i="7"/>
  <c r="G713" i="7"/>
  <c r="G712" i="7"/>
  <c r="G711"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F20" i="1" s="1"/>
  <c r="AP18" i="7"/>
  <c r="AP222" i="7"/>
  <c r="AO228" i="7"/>
  <c r="AO234" i="7" s="1"/>
  <c r="AO223" i="7"/>
  <c r="AO688" i="7"/>
  <c r="E779" i="7"/>
  <c r="D779" i="7"/>
  <c r="C715" i="7"/>
  <c r="M58" i="7"/>
  <c r="M501" i="7"/>
  <c r="M365" i="7"/>
  <c r="L99" i="7"/>
  <c r="AG150" i="1"/>
  <c r="M652" i="7"/>
  <c r="M687" i="7"/>
  <c r="M647" i="7"/>
  <c r="M645"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7" i="7"/>
  <c r="E747" i="7"/>
  <c r="L735" i="7"/>
  <c r="G405" i="7"/>
  <c r="D715" i="7"/>
  <c r="G380" i="7"/>
  <c r="G715" i="7"/>
  <c r="L703" i="7"/>
  <c r="G431" i="7"/>
  <c r="D747" i="7"/>
  <c r="G779" i="7"/>
  <c r="L767" i="7"/>
  <c r="F747" i="7"/>
  <c r="C380" i="7"/>
  <c r="D380" i="7"/>
  <c r="F380" i="7"/>
  <c r="E380" i="7"/>
  <c r="D431" i="7"/>
  <c r="C431" i="7"/>
  <c r="F431" i="7"/>
  <c r="E431" i="7"/>
  <c r="A704" i="7"/>
  <c r="C716" i="7" s="1"/>
  <c r="C703" i="7"/>
  <c r="D703" i="7"/>
  <c r="E703" i="7"/>
  <c r="F703" i="7"/>
  <c r="G703" i="7"/>
  <c r="H703" i="7"/>
  <c r="I703" i="7"/>
  <c r="J703" i="7"/>
  <c r="K703" i="7"/>
  <c r="F715" i="7"/>
  <c r="C405" i="7"/>
  <c r="D405" i="7"/>
  <c r="F405" i="7"/>
  <c r="E405" i="7"/>
  <c r="A768" i="7"/>
  <c r="E780" i="7" s="1"/>
  <c r="C767" i="7"/>
  <c r="D767" i="7"/>
  <c r="E767" i="7"/>
  <c r="F767" i="7"/>
  <c r="G767" i="7"/>
  <c r="H767" i="7"/>
  <c r="I767" i="7"/>
  <c r="J767" i="7"/>
  <c r="K767" i="7"/>
  <c r="F779" i="7"/>
  <c r="A736" i="7"/>
  <c r="D748" i="7" s="1"/>
  <c r="C735" i="7"/>
  <c r="D735" i="7"/>
  <c r="E735" i="7"/>
  <c r="F735" i="7"/>
  <c r="G735" i="7"/>
  <c r="H735" i="7"/>
  <c r="I735" i="7"/>
  <c r="J735" i="7"/>
  <c r="K735" i="7"/>
  <c r="M766" i="7"/>
  <c r="M764" i="7"/>
  <c r="M763" i="7"/>
  <c r="M762" i="7"/>
  <c r="M767" i="7"/>
  <c r="M730" i="7"/>
  <c r="M735" i="7"/>
  <c r="M733" i="7"/>
  <c r="M765" i="7"/>
  <c r="M734" i="7"/>
  <c r="M732" i="7"/>
  <c r="M702" i="7"/>
  <c r="M700" i="7"/>
  <c r="M698" i="7"/>
  <c r="M731" i="7"/>
  <c r="M703" i="7"/>
  <c r="M701" i="7"/>
  <c r="M699" i="7"/>
  <c r="M59" i="7"/>
  <c r="M26" i="7"/>
  <c r="H681" i="7"/>
  <c r="G37" i="7"/>
  <c r="G512" i="7"/>
  <c r="G515" i="7"/>
  <c r="G539" i="7"/>
  <c r="G567" i="7"/>
  <c r="G540" i="7"/>
  <c r="G564" i="7"/>
  <c r="H779" i="7"/>
  <c r="H778" i="7"/>
  <c r="H777" i="7"/>
  <c r="H776" i="7"/>
  <c r="H431" i="7"/>
  <c r="H430" i="7"/>
  <c r="H429" i="7"/>
  <c r="H428" i="7"/>
  <c r="H427" i="7"/>
  <c r="H747" i="7"/>
  <c r="H746" i="7"/>
  <c r="H745" i="7"/>
  <c r="H744" i="7"/>
  <c r="H743" i="7"/>
  <c r="H405" i="7"/>
  <c r="H404" i="7"/>
  <c r="H403" i="7"/>
  <c r="H402" i="7"/>
  <c r="H401" i="7"/>
  <c r="H715" i="7"/>
  <c r="H714" i="7"/>
  <c r="H713" i="7"/>
  <c r="H712" i="7"/>
  <c r="H711"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7" i="7"/>
  <c r="N647" i="7"/>
  <c r="N645"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8" i="7"/>
  <c r="H780" i="7"/>
  <c r="H716" i="7"/>
  <c r="F716" i="7"/>
  <c r="M736" i="7"/>
  <c r="E748" i="7"/>
  <c r="F748" i="7"/>
  <c r="H381" i="7"/>
  <c r="D716" i="7"/>
  <c r="C748" i="7"/>
  <c r="E716" i="7"/>
  <c r="M704" i="7"/>
  <c r="H406" i="7"/>
  <c r="M768" i="7"/>
  <c r="F780" i="7"/>
  <c r="D780" i="7"/>
  <c r="C780" i="7"/>
  <c r="H432" i="7"/>
  <c r="A737" i="7"/>
  <c r="E749" i="7" s="1"/>
  <c r="C736" i="7"/>
  <c r="D736" i="7"/>
  <c r="E736" i="7"/>
  <c r="F736" i="7"/>
  <c r="G736" i="7"/>
  <c r="H736" i="7"/>
  <c r="I736" i="7"/>
  <c r="J736" i="7"/>
  <c r="K736" i="7"/>
  <c r="L736" i="7"/>
  <c r="G748" i="7"/>
  <c r="C432" i="7"/>
  <c r="D432" i="7"/>
  <c r="E432" i="7"/>
  <c r="F432" i="7"/>
  <c r="G432" i="7"/>
  <c r="C381" i="7"/>
  <c r="D381" i="7"/>
  <c r="E381" i="7"/>
  <c r="G381" i="7"/>
  <c r="F381" i="7"/>
  <c r="C406" i="7"/>
  <c r="D406" i="7"/>
  <c r="E406" i="7"/>
  <c r="F406" i="7"/>
  <c r="G406" i="7"/>
  <c r="A769" i="7"/>
  <c r="G781" i="7" s="1"/>
  <c r="C768" i="7"/>
  <c r="D768" i="7"/>
  <c r="E768" i="7"/>
  <c r="F768" i="7"/>
  <c r="G768" i="7"/>
  <c r="H768" i="7"/>
  <c r="I768" i="7"/>
  <c r="J768" i="7"/>
  <c r="K768" i="7"/>
  <c r="G780" i="7"/>
  <c r="L768" i="7"/>
  <c r="A705" i="7"/>
  <c r="G717" i="7" s="1"/>
  <c r="C704" i="7"/>
  <c r="D704" i="7"/>
  <c r="E704" i="7"/>
  <c r="F704" i="7"/>
  <c r="G704" i="7"/>
  <c r="H704" i="7"/>
  <c r="I704" i="7"/>
  <c r="J704" i="7"/>
  <c r="K704" i="7"/>
  <c r="L704" i="7"/>
  <c r="G716" i="7"/>
  <c r="N768" i="7"/>
  <c r="N766" i="7"/>
  <c r="N764" i="7"/>
  <c r="N736" i="7"/>
  <c r="N735" i="7"/>
  <c r="N734" i="7"/>
  <c r="N733" i="7"/>
  <c r="N732" i="7"/>
  <c r="N731" i="7"/>
  <c r="N730" i="7"/>
  <c r="N763" i="7"/>
  <c r="N767" i="7"/>
  <c r="N762" i="7"/>
  <c r="N765" i="7"/>
  <c r="N704" i="7"/>
  <c r="N702" i="7"/>
  <c r="N700" i="7"/>
  <c r="N698" i="7"/>
  <c r="N703" i="7"/>
  <c r="N701" i="7"/>
  <c r="N699" i="7"/>
  <c r="N59" i="7"/>
  <c r="N26" i="7"/>
  <c r="I681" i="7"/>
  <c r="H37" i="7"/>
  <c r="H513" i="7"/>
  <c r="H514" i="7"/>
  <c r="H538" i="7"/>
  <c r="H542" i="7"/>
  <c r="H566" i="7"/>
  <c r="H508" i="7"/>
  <c r="H539" i="7"/>
  <c r="H567" i="7"/>
  <c r="I780" i="7"/>
  <c r="I779" i="7"/>
  <c r="I778" i="7"/>
  <c r="I777" i="7"/>
  <c r="I432" i="7"/>
  <c r="I431" i="7"/>
  <c r="I430" i="7"/>
  <c r="I429" i="7"/>
  <c r="I428" i="7"/>
  <c r="I406" i="7"/>
  <c r="I405" i="7"/>
  <c r="I427" i="7"/>
  <c r="I748" i="7"/>
  <c r="I747" i="7"/>
  <c r="I746" i="7"/>
  <c r="I745" i="7"/>
  <c r="I744" i="7"/>
  <c r="I743" i="7"/>
  <c r="I381" i="7"/>
  <c r="I380" i="7"/>
  <c r="I404" i="7"/>
  <c r="I402" i="7"/>
  <c r="I401" i="7"/>
  <c r="I716" i="7"/>
  <c r="I715" i="7"/>
  <c r="I714" i="7"/>
  <c r="I713" i="7"/>
  <c r="I712" i="7"/>
  <c r="I711"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F22" i="1" s="1"/>
  <c r="C717" i="7"/>
  <c r="O58" i="7"/>
  <c r="O501" i="7"/>
  <c r="O365" i="7"/>
  <c r="AI150" i="1"/>
  <c r="O652" i="7"/>
  <c r="O687" i="7"/>
  <c r="N99" i="7"/>
  <c r="O647" i="7"/>
  <c r="O645"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1" i="7"/>
  <c r="F781" i="7"/>
  <c r="I749" i="7"/>
  <c r="N737" i="7"/>
  <c r="F749" i="7"/>
  <c r="C749" i="7"/>
  <c r="I781" i="7"/>
  <c r="E781" i="7"/>
  <c r="D781" i="7"/>
  <c r="I717" i="7"/>
  <c r="N769" i="7"/>
  <c r="I407" i="7"/>
  <c r="D749" i="7"/>
  <c r="D717" i="7"/>
  <c r="G749" i="7"/>
  <c r="N705" i="7"/>
  <c r="F717" i="7"/>
  <c r="I433" i="7"/>
  <c r="A770" i="7"/>
  <c r="D782" i="7" s="1"/>
  <c r="C769" i="7"/>
  <c r="D769" i="7"/>
  <c r="E769" i="7"/>
  <c r="F769" i="7"/>
  <c r="G769" i="7"/>
  <c r="H769" i="7"/>
  <c r="I769" i="7"/>
  <c r="J769" i="7"/>
  <c r="K769" i="7"/>
  <c r="L769" i="7"/>
  <c r="H781" i="7"/>
  <c r="M769" i="7"/>
  <c r="C382" i="7"/>
  <c r="E382" i="7"/>
  <c r="D382" i="7"/>
  <c r="F382" i="7"/>
  <c r="G382" i="7"/>
  <c r="H382" i="7"/>
  <c r="C407" i="7"/>
  <c r="D407" i="7"/>
  <c r="F407" i="7"/>
  <c r="E407" i="7"/>
  <c r="G407" i="7"/>
  <c r="H407" i="7"/>
  <c r="A706" i="7"/>
  <c r="E718" i="7" s="1"/>
  <c r="C705" i="7"/>
  <c r="D705" i="7"/>
  <c r="E705" i="7"/>
  <c r="F705" i="7"/>
  <c r="G705" i="7"/>
  <c r="H705" i="7"/>
  <c r="I705" i="7"/>
  <c r="J705" i="7"/>
  <c r="K705" i="7"/>
  <c r="L705" i="7"/>
  <c r="M705" i="7"/>
  <c r="H717" i="7"/>
  <c r="A738" i="7"/>
  <c r="F750" i="7" s="1"/>
  <c r="C737" i="7"/>
  <c r="D737" i="7"/>
  <c r="E737" i="7"/>
  <c r="F737" i="7"/>
  <c r="G737" i="7"/>
  <c r="H737" i="7"/>
  <c r="I737" i="7"/>
  <c r="J737" i="7"/>
  <c r="K737" i="7"/>
  <c r="L737" i="7"/>
  <c r="M737" i="7"/>
  <c r="H749" i="7"/>
  <c r="I382" i="7"/>
  <c r="E717" i="7"/>
  <c r="C433" i="7"/>
  <c r="D433" i="7"/>
  <c r="E433" i="7"/>
  <c r="F433" i="7"/>
  <c r="G433" i="7"/>
  <c r="H433" i="7"/>
  <c r="O769" i="7"/>
  <c r="O768" i="7"/>
  <c r="O767" i="7"/>
  <c r="O766" i="7"/>
  <c r="O765" i="7"/>
  <c r="O764" i="7"/>
  <c r="O762" i="7"/>
  <c r="O737" i="7"/>
  <c r="O735" i="7"/>
  <c r="O763" i="7"/>
  <c r="O736" i="7"/>
  <c r="O734" i="7"/>
  <c r="O732" i="7"/>
  <c r="O730" i="7"/>
  <c r="O703" i="7"/>
  <c r="O701" i="7"/>
  <c r="O699" i="7"/>
  <c r="O731" i="7"/>
  <c r="O705" i="7"/>
  <c r="O733" i="7"/>
  <c r="O704" i="7"/>
  <c r="O702" i="7"/>
  <c r="O700" i="7"/>
  <c r="O698" i="7"/>
  <c r="O26" i="7"/>
  <c r="O59" i="7"/>
  <c r="J681" i="7"/>
  <c r="I516" i="7"/>
  <c r="I515" i="7"/>
  <c r="I539" i="7"/>
  <c r="I543" i="7"/>
  <c r="I567" i="7"/>
  <c r="I540" i="7"/>
  <c r="I564" i="7"/>
  <c r="I568" i="7"/>
  <c r="I37" i="7"/>
  <c r="J781" i="7"/>
  <c r="J780" i="7"/>
  <c r="J779" i="7"/>
  <c r="J778" i="7"/>
  <c r="J777" i="7"/>
  <c r="J433" i="7"/>
  <c r="J432" i="7"/>
  <c r="J431" i="7"/>
  <c r="J430" i="7"/>
  <c r="J429" i="7"/>
  <c r="J428" i="7"/>
  <c r="J427" i="7"/>
  <c r="J749" i="7"/>
  <c r="J748" i="7"/>
  <c r="J747" i="7"/>
  <c r="J746" i="7"/>
  <c r="J745" i="7"/>
  <c r="J744" i="7"/>
  <c r="J743" i="7"/>
  <c r="J407" i="7"/>
  <c r="J406" i="7"/>
  <c r="J405" i="7"/>
  <c r="J404" i="7"/>
  <c r="J403" i="7"/>
  <c r="J402" i="7"/>
  <c r="J401" i="7"/>
  <c r="J717" i="7"/>
  <c r="J716" i="7"/>
  <c r="J715" i="7"/>
  <c r="J714" i="7"/>
  <c r="J713" i="7"/>
  <c r="J712" i="7"/>
  <c r="J711"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50" i="7" l="1"/>
  <c r="C782" i="7"/>
  <c r="C718" i="7"/>
  <c r="P58" i="7"/>
  <c r="P501" i="7"/>
  <c r="P365" i="7"/>
  <c r="AJ150" i="1"/>
  <c r="O99" i="7"/>
  <c r="P652" i="7"/>
  <c r="P687" i="7"/>
  <c r="P647" i="7"/>
  <c r="P645" i="7"/>
  <c r="P637" i="7"/>
  <c r="P629" i="7"/>
  <c r="P597" i="7"/>
  <c r="P591" i="7"/>
  <c r="P633" i="7"/>
  <c r="P625" i="7"/>
  <c r="P36" i="7"/>
  <c r="P40" i="7"/>
  <c r="P33" i="7"/>
  <c r="Q654" i="7"/>
  <c r="O706" i="7"/>
  <c r="C518" i="7"/>
  <c r="H570" i="7"/>
  <c r="D544" i="7"/>
  <c r="I518" i="7"/>
  <c r="G570" i="7"/>
  <c r="C544" i="7"/>
  <c r="F570" i="7"/>
  <c r="H518" i="7"/>
  <c r="F544" i="7"/>
  <c r="E570" i="7"/>
  <c r="G518" i="7"/>
  <c r="D570" i="7"/>
  <c r="H544" i="7"/>
  <c r="F518" i="7"/>
  <c r="I544" i="7"/>
  <c r="C570" i="7"/>
  <c r="G544" i="7"/>
  <c r="D518" i="7"/>
  <c r="E544" i="7"/>
  <c r="E518" i="7"/>
  <c r="I570" i="7"/>
  <c r="E750" i="7"/>
  <c r="G718" i="7"/>
  <c r="D718" i="7"/>
  <c r="J718" i="7"/>
  <c r="H718" i="7"/>
  <c r="F718" i="7"/>
  <c r="J782" i="7"/>
  <c r="F782" i="7"/>
  <c r="O738" i="7"/>
  <c r="H750" i="7"/>
  <c r="G750" i="7"/>
  <c r="J383" i="7"/>
  <c r="H782" i="7"/>
  <c r="J750" i="7"/>
  <c r="D750" i="7"/>
  <c r="E782" i="7"/>
  <c r="O770" i="7"/>
  <c r="G782" i="7"/>
  <c r="J408" i="7"/>
  <c r="A739" i="7"/>
  <c r="D751" i="7" s="1"/>
  <c r="C738" i="7"/>
  <c r="D738" i="7"/>
  <c r="E738" i="7"/>
  <c r="F738" i="7"/>
  <c r="G738" i="7"/>
  <c r="H738" i="7"/>
  <c r="I738" i="7"/>
  <c r="J738" i="7"/>
  <c r="K738" i="7"/>
  <c r="L738" i="7"/>
  <c r="M738" i="7"/>
  <c r="I750" i="7"/>
  <c r="N738" i="7"/>
  <c r="D434" i="7"/>
  <c r="C434" i="7"/>
  <c r="E434" i="7"/>
  <c r="F434" i="7"/>
  <c r="G434" i="7"/>
  <c r="H434" i="7"/>
  <c r="I434" i="7"/>
  <c r="C383" i="7"/>
  <c r="D383" i="7"/>
  <c r="F383" i="7"/>
  <c r="E383" i="7"/>
  <c r="G383" i="7"/>
  <c r="H383" i="7"/>
  <c r="I383" i="7"/>
  <c r="A771" i="7"/>
  <c r="I783" i="7" s="1"/>
  <c r="C770" i="7"/>
  <c r="D770" i="7"/>
  <c r="E770" i="7"/>
  <c r="F770" i="7"/>
  <c r="G770" i="7"/>
  <c r="H770" i="7"/>
  <c r="I770" i="7"/>
  <c r="J770" i="7"/>
  <c r="K770" i="7"/>
  <c r="L770" i="7"/>
  <c r="M770" i="7"/>
  <c r="I782" i="7"/>
  <c r="N770" i="7"/>
  <c r="J434" i="7"/>
  <c r="C408" i="7"/>
  <c r="E408" i="7"/>
  <c r="D408" i="7"/>
  <c r="F408" i="7"/>
  <c r="G408" i="7"/>
  <c r="H408" i="7"/>
  <c r="I408" i="7"/>
  <c r="A707" i="7"/>
  <c r="F719" i="7" s="1"/>
  <c r="C706" i="7"/>
  <c r="D706" i="7"/>
  <c r="E706" i="7"/>
  <c r="F706" i="7"/>
  <c r="G706" i="7"/>
  <c r="H706" i="7"/>
  <c r="I706" i="7"/>
  <c r="J706" i="7"/>
  <c r="K706" i="7"/>
  <c r="L706" i="7"/>
  <c r="M706" i="7"/>
  <c r="N706" i="7"/>
  <c r="I718" i="7"/>
  <c r="P769" i="7"/>
  <c r="P767" i="7"/>
  <c r="P765" i="7"/>
  <c r="P768" i="7"/>
  <c r="P764" i="7"/>
  <c r="P766" i="7"/>
  <c r="P737" i="7"/>
  <c r="P735" i="7"/>
  <c r="P731" i="7"/>
  <c r="P762" i="7"/>
  <c r="P763" i="7"/>
  <c r="P738" i="7"/>
  <c r="P736" i="7"/>
  <c r="P734" i="7"/>
  <c r="P770" i="7"/>
  <c r="P704" i="7"/>
  <c r="P703" i="7"/>
  <c r="P702" i="7"/>
  <c r="P701" i="7"/>
  <c r="P700" i="7"/>
  <c r="P699" i="7"/>
  <c r="P698" i="7"/>
  <c r="P733" i="7"/>
  <c r="P730" i="7"/>
  <c r="P705" i="7"/>
  <c r="P732" i="7"/>
  <c r="P706" i="7"/>
  <c r="P26" i="7"/>
  <c r="P59" i="7"/>
  <c r="K681" i="7"/>
  <c r="J517" i="7"/>
  <c r="J512" i="7"/>
  <c r="J516" i="7"/>
  <c r="J540" i="7"/>
  <c r="J544" i="7"/>
  <c r="J564" i="7"/>
  <c r="J568" i="7"/>
  <c r="J541" i="7"/>
  <c r="J565" i="7"/>
  <c r="J569" i="7"/>
  <c r="J37" i="7"/>
  <c r="K782" i="7"/>
  <c r="K781" i="7"/>
  <c r="K780" i="7"/>
  <c r="K779" i="7"/>
  <c r="K778" i="7"/>
  <c r="K777" i="7"/>
  <c r="K434" i="7"/>
  <c r="K433" i="7"/>
  <c r="K432" i="7"/>
  <c r="K431" i="7"/>
  <c r="K430" i="7"/>
  <c r="K429" i="7"/>
  <c r="K408" i="7"/>
  <c r="K407" i="7"/>
  <c r="K406" i="7"/>
  <c r="K405" i="7"/>
  <c r="K428" i="7"/>
  <c r="K750" i="7"/>
  <c r="K749" i="7"/>
  <c r="K748" i="7"/>
  <c r="K747" i="7"/>
  <c r="K746" i="7"/>
  <c r="K745" i="7"/>
  <c r="K744" i="7"/>
  <c r="K743" i="7"/>
  <c r="K404" i="7"/>
  <c r="K383" i="7"/>
  <c r="K382" i="7"/>
  <c r="K381" i="7"/>
  <c r="K380" i="7"/>
  <c r="K403" i="7"/>
  <c r="K402" i="7"/>
  <c r="K401" i="7"/>
  <c r="K718" i="7"/>
  <c r="K717" i="7"/>
  <c r="K716" i="7"/>
  <c r="K715" i="7"/>
  <c r="K714" i="7"/>
  <c r="K713" i="7"/>
  <c r="K712" i="7"/>
  <c r="K711"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9" i="7" l="1"/>
  <c r="C783" i="7"/>
  <c r="K783" i="7"/>
  <c r="Q58" i="7"/>
  <c r="Q501" i="7"/>
  <c r="Q365" i="7"/>
  <c r="K751" i="7"/>
  <c r="AK150" i="1"/>
  <c r="Q652" i="7"/>
  <c r="Q687" i="7"/>
  <c r="P99" i="7"/>
  <c r="Q647" i="7"/>
  <c r="Q645"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1" i="7"/>
  <c r="G751" i="7"/>
  <c r="G719" i="7"/>
  <c r="P707" i="7"/>
  <c r="K409" i="7"/>
  <c r="F783" i="7"/>
  <c r="H783" i="7"/>
  <c r="K435" i="7"/>
  <c r="I719" i="7"/>
  <c r="D719" i="7"/>
  <c r="E751" i="7"/>
  <c r="E783" i="7"/>
  <c r="H719" i="7"/>
  <c r="E719" i="7"/>
  <c r="G783" i="7"/>
  <c r="D783" i="7"/>
  <c r="I751" i="7"/>
  <c r="K719" i="7"/>
  <c r="P739" i="7"/>
  <c r="P771" i="7"/>
  <c r="H751" i="7"/>
  <c r="F751" i="7"/>
  <c r="K384" i="7"/>
  <c r="C435" i="7"/>
  <c r="D435" i="7"/>
  <c r="E435" i="7"/>
  <c r="F435" i="7"/>
  <c r="G435" i="7"/>
  <c r="H435" i="7"/>
  <c r="I435" i="7"/>
  <c r="J435" i="7"/>
  <c r="C707" i="7"/>
  <c r="D707" i="7"/>
  <c r="D708" i="7" s="1"/>
  <c r="D693" i="7" s="1"/>
  <c r="D105" i="7" s="1"/>
  <c r="E707" i="7"/>
  <c r="E708" i="7" s="1"/>
  <c r="E693" i="7" s="1"/>
  <c r="E105" i="7" s="1"/>
  <c r="F707" i="7"/>
  <c r="F708" i="7" s="1"/>
  <c r="F693" i="7" s="1"/>
  <c r="F105" i="7" s="1"/>
  <c r="G707" i="7"/>
  <c r="G708" i="7" s="1"/>
  <c r="G693" i="7" s="1"/>
  <c r="G105" i="7" s="1"/>
  <c r="H707" i="7"/>
  <c r="H708" i="7" s="1"/>
  <c r="H693" i="7" s="1"/>
  <c r="H105" i="7" s="1"/>
  <c r="I707" i="7"/>
  <c r="I708" i="7" s="1"/>
  <c r="I693" i="7" s="1"/>
  <c r="I105" i="7" s="1"/>
  <c r="J707" i="7"/>
  <c r="J708" i="7" s="1"/>
  <c r="J693" i="7" s="1"/>
  <c r="J105" i="7" s="1"/>
  <c r="K707" i="7"/>
  <c r="K708" i="7" s="1"/>
  <c r="K693" i="7" s="1"/>
  <c r="K105" i="7" s="1"/>
  <c r="L707" i="7"/>
  <c r="M707" i="7"/>
  <c r="N707" i="7"/>
  <c r="O707" i="7"/>
  <c r="J719" i="7"/>
  <c r="C771" i="7"/>
  <c r="D771" i="7"/>
  <c r="D772" i="7" s="1"/>
  <c r="D757" i="7" s="1"/>
  <c r="D107" i="7" s="1"/>
  <c r="E771" i="7"/>
  <c r="E772" i="7" s="1"/>
  <c r="E757" i="7" s="1"/>
  <c r="E107" i="7" s="1"/>
  <c r="F771" i="7"/>
  <c r="F772" i="7" s="1"/>
  <c r="F757" i="7" s="1"/>
  <c r="F107" i="7" s="1"/>
  <c r="G771" i="7"/>
  <c r="G772" i="7" s="1"/>
  <c r="G757" i="7" s="1"/>
  <c r="G107" i="7" s="1"/>
  <c r="H771" i="7"/>
  <c r="H772" i="7" s="1"/>
  <c r="H757" i="7" s="1"/>
  <c r="H107" i="7" s="1"/>
  <c r="I771" i="7"/>
  <c r="I772" i="7" s="1"/>
  <c r="I757" i="7" s="1"/>
  <c r="I107" i="7" s="1"/>
  <c r="J771" i="7"/>
  <c r="J772" i="7" s="1"/>
  <c r="J757" i="7" s="1"/>
  <c r="J107" i="7" s="1"/>
  <c r="K771" i="7"/>
  <c r="K772" i="7" s="1"/>
  <c r="K757" i="7" s="1"/>
  <c r="K107" i="7" s="1"/>
  <c r="L771" i="7"/>
  <c r="M771" i="7"/>
  <c r="N771" i="7"/>
  <c r="O771" i="7"/>
  <c r="J783" i="7"/>
  <c r="C409" i="7"/>
  <c r="D409" i="7"/>
  <c r="F409" i="7"/>
  <c r="E409" i="7"/>
  <c r="G409" i="7"/>
  <c r="H409" i="7"/>
  <c r="I409" i="7"/>
  <c r="J409" i="7"/>
  <c r="C384" i="7"/>
  <c r="D384" i="7"/>
  <c r="E384" i="7"/>
  <c r="F384" i="7"/>
  <c r="G384" i="7"/>
  <c r="H384" i="7"/>
  <c r="I384" i="7"/>
  <c r="J384" i="7"/>
  <c r="C739" i="7"/>
  <c r="D739" i="7"/>
  <c r="D740" i="7" s="1"/>
  <c r="D725" i="7" s="1"/>
  <c r="D106" i="7" s="1"/>
  <c r="E739" i="7"/>
  <c r="E740" i="7" s="1"/>
  <c r="E725" i="7" s="1"/>
  <c r="E106" i="7" s="1"/>
  <c r="F739" i="7"/>
  <c r="F740" i="7" s="1"/>
  <c r="F725" i="7" s="1"/>
  <c r="F106" i="7" s="1"/>
  <c r="G739" i="7"/>
  <c r="G740" i="7" s="1"/>
  <c r="G725" i="7" s="1"/>
  <c r="G106" i="7" s="1"/>
  <c r="H739" i="7"/>
  <c r="H740" i="7" s="1"/>
  <c r="H725" i="7" s="1"/>
  <c r="H106" i="7" s="1"/>
  <c r="I739" i="7"/>
  <c r="I740" i="7" s="1"/>
  <c r="I725" i="7" s="1"/>
  <c r="I106" i="7" s="1"/>
  <c r="J739" i="7"/>
  <c r="J740" i="7" s="1"/>
  <c r="J725" i="7" s="1"/>
  <c r="J106" i="7" s="1"/>
  <c r="K739" i="7"/>
  <c r="K740" i="7" s="1"/>
  <c r="K725" i="7" s="1"/>
  <c r="K106" i="7" s="1"/>
  <c r="L739" i="7"/>
  <c r="M739" i="7"/>
  <c r="N739" i="7"/>
  <c r="J751" i="7"/>
  <c r="O739" i="7"/>
  <c r="Q763" i="7"/>
  <c r="Q762" i="7"/>
  <c r="Q771" i="7"/>
  <c r="Q769" i="7"/>
  <c r="Q767" i="7"/>
  <c r="Q765" i="7"/>
  <c r="Q768" i="7"/>
  <c r="Q738" i="7"/>
  <c r="Q736" i="7"/>
  <c r="Q770" i="7"/>
  <c r="Q764" i="7"/>
  <c r="Q766" i="7"/>
  <c r="Q739" i="7"/>
  <c r="Q737" i="7"/>
  <c r="Q735" i="7"/>
  <c r="Q733" i="7"/>
  <c r="Q731" i="7"/>
  <c r="Q707" i="7"/>
  <c r="Q705" i="7"/>
  <c r="Q730" i="7"/>
  <c r="Q703" i="7"/>
  <c r="Q701" i="7"/>
  <c r="Q699" i="7"/>
  <c r="Q732" i="7"/>
  <c r="Q706" i="7"/>
  <c r="Q704" i="7"/>
  <c r="Q702" i="7"/>
  <c r="Q700" i="7"/>
  <c r="Q698" i="7"/>
  <c r="Q734" i="7"/>
  <c r="Q59" i="7"/>
  <c r="Q26" i="7"/>
  <c r="L681" i="7"/>
  <c r="K540" i="7"/>
  <c r="K519" i="7"/>
  <c r="K568" i="7"/>
  <c r="K515" i="7"/>
  <c r="K544" i="7"/>
  <c r="K372" i="7"/>
  <c r="K516" i="7"/>
  <c r="L783" i="7"/>
  <c r="L782" i="7"/>
  <c r="L781" i="7"/>
  <c r="L780" i="7"/>
  <c r="L779" i="7"/>
  <c r="L778" i="7"/>
  <c r="L776" i="7"/>
  <c r="L435" i="7"/>
  <c r="L434" i="7"/>
  <c r="L433" i="7"/>
  <c r="L432" i="7"/>
  <c r="L431" i="7"/>
  <c r="L430" i="7"/>
  <c r="L429" i="7"/>
  <c r="L428" i="7"/>
  <c r="L751" i="7"/>
  <c r="L750" i="7"/>
  <c r="L749" i="7"/>
  <c r="L748" i="7"/>
  <c r="L747" i="7"/>
  <c r="L746" i="7"/>
  <c r="L745" i="7"/>
  <c r="L744" i="7"/>
  <c r="L743" i="7"/>
  <c r="L409" i="7"/>
  <c r="L408" i="7"/>
  <c r="L407" i="7"/>
  <c r="L406" i="7"/>
  <c r="L405" i="7"/>
  <c r="L404" i="7"/>
  <c r="L403" i="7"/>
  <c r="L402" i="7"/>
  <c r="L401" i="7"/>
  <c r="L719" i="7"/>
  <c r="L718" i="7"/>
  <c r="L717" i="7"/>
  <c r="L716" i="7"/>
  <c r="L715" i="7"/>
  <c r="L714" i="7"/>
  <c r="L713" i="7"/>
  <c r="L712" i="7"/>
  <c r="L711"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7" i="7"/>
  <c r="R647" i="7"/>
  <c r="R645"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8" i="7"/>
  <c r="C693" i="7" s="1"/>
  <c r="C105" i="7" s="1"/>
  <c r="C410" i="7"/>
  <c r="D410" i="7"/>
  <c r="E410" i="7"/>
  <c r="F410" i="7"/>
  <c r="G410" i="7"/>
  <c r="H410" i="7"/>
  <c r="I410" i="7"/>
  <c r="J410" i="7"/>
  <c r="K410" i="7"/>
  <c r="C740" i="7"/>
  <c r="C725" i="7" s="1"/>
  <c r="C106" i="7" s="1"/>
  <c r="F108" i="7"/>
  <c r="C436" i="7"/>
  <c r="D436" i="7"/>
  <c r="F436" i="7"/>
  <c r="E436" i="7"/>
  <c r="G436" i="7"/>
  <c r="H436" i="7"/>
  <c r="I436" i="7"/>
  <c r="J436" i="7"/>
  <c r="K436" i="7"/>
  <c r="C772" i="7"/>
  <c r="C757" i="7" s="1"/>
  <c r="C107" i="7" s="1"/>
  <c r="E108" i="7"/>
  <c r="R770" i="7"/>
  <c r="R768" i="7"/>
  <c r="R766" i="7"/>
  <c r="R764" i="7"/>
  <c r="R769" i="7"/>
  <c r="R765" i="7"/>
  <c r="R763" i="7"/>
  <c r="R739" i="7"/>
  <c r="R738" i="7"/>
  <c r="R737" i="7"/>
  <c r="R736" i="7"/>
  <c r="R735" i="7"/>
  <c r="R734" i="7"/>
  <c r="R733" i="7"/>
  <c r="R732" i="7"/>
  <c r="R731" i="7"/>
  <c r="R730" i="7"/>
  <c r="R707" i="7"/>
  <c r="R706" i="7"/>
  <c r="R705" i="7"/>
  <c r="R767" i="7"/>
  <c r="R762" i="7"/>
  <c r="R771" i="7"/>
  <c r="R704" i="7"/>
  <c r="R702" i="7"/>
  <c r="R700" i="7"/>
  <c r="R698" i="7"/>
  <c r="R703" i="7"/>
  <c r="R701" i="7"/>
  <c r="R699" i="7"/>
  <c r="R59" i="7"/>
  <c r="R26" i="7"/>
  <c r="M681" i="7"/>
  <c r="L427" i="7"/>
  <c r="L708" i="7"/>
  <c r="L693" i="7" s="1"/>
  <c r="L105" i="7" s="1"/>
  <c r="L772" i="7"/>
  <c r="L757" i="7" s="1"/>
  <c r="L107" i="7" s="1"/>
  <c r="L376" i="7"/>
  <c r="L37" i="7"/>
  <c r="L740" i="7"/>
  <c r="L725" i="7" s="1"/>
  <c r="L106" i="7" s="1"/>
  <c r="K564" i="7"/>
  <c r="L517" i="7"/>
  <c r="L372" i="7"/>
  <c r="L515" i="7"/>
  <c r="L516" i="7"/>
  <c r="L520" i="7"/>
  <c r="L540" i="7"/>
  <c r="L544" i="7"/>
  <c r="L568" i="7"/>
  <c r="L572" i="7"/>
  <c r="L541" i="7"/>
  <c r="L545" i="7"/>
  <c r="L565" i="7"/>
  <c r="L569" i="7"/>
  <c r="K512" i="7"/>
  <c r="M783" i="7"/>
  <c r="M782" i="7"/>
  <c r="M781" i="7"/>
  <c r="M780" i="7"/>
  <c r="M779" i="7"/>
  <c r="M778" i="7"/>
  <c r="M775" i="7"/>
  <c r="M436" i="7"/>
  <c r="M435" i="7"/>
  <c r="M434" i="7"/>
  <c r="M433" i="7"/>
  <c r="M432" i="7"/>
  <c r="M431" i="7"/>
  <c r="M430" i="7"/>
  <c r="M429" i="7"/>
  <c r="M428" i="7"/>
  <c r="M410" i="7"/>
  <c r="M409" i="7"/>
  <c r="M408" i="7"/>
  <c r="M407" i="7"/>
  <c r="M406" i="7"/>
  <c r="M405" i="7"/>
  <c r="M404" i="7"/>
  <c r="M751" i="7"/>
  <c r="M750" i="7"/>
  <c r="M749" i="7"/>
  <c r="M748" i="7"/>
  <c r="M747" i="7"/>
  <c r="M746" i="7"/>
  <c r="M745" i="7"/>
  <c r="M744" i="7"/>
  <c r="M743" i="7"/>
  <c r="M385" i="7"/>
  <c r="M384" i="7"/>
  <c r="M383" i="7"/>
  <c r="M382" i="7"/>
  <c r="M381" i="7"/>
  <c r="M380" i="7"/>
  <c r="M403" i="7"/>
  <c r="M402" i="7"/>
  <c r="M401" i="7"/>
  <c r="M719" i="7"/>
  <c r="M718" i="7"/>
  <c r="M717" i="7"/>
  <c r="M716" i="7"/>
  <c r="M715" i="7"/>
  <c r="M714" i="7"/>
  <c r="M713" i="7"/>
  <c r="M712" i="7"/>
  <c r="M711"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7" i="7"/>
  <c r="S647" i="7"/>
  <c r="S645"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1" i="7"/>
  <c r="S770" i="7"/>
  <c r="S769" i="7"/>
  <c r="S768" i="7"/>
  <c r="S767" i="7"/>
  <c r="S766" i="7"/>
  <c r="S765" i="7"/>
  <c r="S764" i="7"/>
  <c r="S734" i="7"/>
  <c r="S763" i="7"/>
  <c r="S739" i="7"/>
  <c r="S737" i="7"/>
  <c r="S735" i="7"/>
  <c r="S733" i="7"/>
  <c r="S762" i="7"/>
  <c r="S738" i="7"/>
  <c r="S736" i="7"/>
  <c r="S732" i="7"/>
  <c r="S730" i="7"/>
  <c r="S705" i="7"/>
  <c r="S704" i="7"/>
  <c r="S702" i="7"/>
  <c r="S700" i="7"/>
  <c r="S698" i="7"/>
  <c r="S731" i="7"/>
  <c r="S706" i="7"/>
  <c r="S703" i="7"/>
  <c r="S701" i="7"/>
  <c r="S699" i="7"/>
  <c r="S707" i="7"/>
  <c r="S26" i="7"/>
  <c r="S59" i="7"/>
  <c r="N681" i="7"/>
  <c r="M427" i="7"/>
  <c r="L108" i="7"/>
  <c r="M772" i="7"/>
  <c r="M757" i="7" s="1"/>
  <c r="M107" i="7" s="1"/>
  <c r="M37" i="7"/>
  <c r="M513" i="7"/>
  <c r="M542" i="7"/>
  <c r="M546" i="7"/>
  <c r="M565" i="7"/>
  <c r="M520" i="7"/>
  <c r="M569" i="7"/>
  <c r="M573" i="7"/>
  <c r="M516" i="7"/>
  <c r="M518" i="7"/>
  <c r="M515" i="7"/>
  <c r="M519" i="7"/>
  <c r="M539" i="7"/>
  <c r="M543" i="7"/>
  <c r="M547" i="7"/>
  <c r="M567" i="7"/>
  <c r="M571" i="7"/>
  <c r="M540" i="7"/>
  <c r="M544" i="7"/>
  <c r="M568" i="7"/>
  <c r="M572" i="7"/>
  <c r="N783" i="7"/>
  <c r="N782" i="7"/>
  <c r="N781" i="7"/>
  <c r="N780" i="7"/>
  <c r="N779" i="7"/>
  <c r="N778" i="7"/>
  <c r="N775" i="7"/>
  <c r="N436" i="7"/>
  <c r="N435" i="7"/>
  <c r="N434" i="7"/>
  <c r="N433" i="7"/>
  <c r="N432" i="7"/>
  <c r="N431" i="7"/>
  <c r="N430" i="7"/>
  <c r="N429" i="7"/>
  <c r="N428" i="7"/>
  <c r="N427" i="7"/>
  <c r="N751" i="7"/>
  <c r="N750" i="7"/>
  <c r="N749" i="7"/>
  <c r="N748" i="7"/>
  <c r="N747" i="7"/>
  <c r="N746" i="7"/>
  <c r="N745" i="7"/>
  <c r="N744" i="7"/>
  <c r="N743" i="7"/>
  <c r="N410" i="7"/>
  <c r="N409" i="7"/>
  <c r="N408" i="7"/>
  <c r="N407" i="7"/>
  <c r="N406" i="7"/>
  <c r="N405" i="7"/>
  <c r="N404" i="7"/>
  <c r="N403" i="7"/>
  <c r="N402" i="7"/>
  <c r="N401" i="7"/>
  <c r="N719" i="7"/>
  <c r="N718" i="7"/>
  <c r="N717" i="7"/>
  <c r="N716" i="7"/>
  <c r="N715" i="7"/>
  <c r="N714" i="7"/>
  <c r="N713" i="7"/>
  <c r="N712" i="7"/>
  <c r="N711"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8" i="7"/>
  <c r="M693" i="7" s="1"/>
  <c r="M105" i="7" s="1"/>
  <c r="M740" i="7"/>
  <c r="M725" i="7" s="1"/>
  <c r="M106" i="7" s="1"/>
  <c r="T58" i="7" l="1"/>
  <c r="T501" i="7"/>
  <c r="T365" i="7"/>
  <c r="S99" i="7"/>
  <c r="AN150" i="1"/>
  <c r="T652" i="7"/>
  <c r="T687" i="7"/>
  <c r="T647" i="7"/>
  <c r="T645" i="7"/>
  <c r="T633" i="7"/>
  <c r="T625" i="7"/>
  <c r="T597" i="7"/>
  <c r="T591" i="7"/>
  <c r="T637" i="7"/>
  <c r="T629" i="7"/>
  <c r="T36" i="7"/>
  <c r="T40" i="7"/>
  <c r="T33" i="7"/>
  <c r="U654" i="7"/>
  <c r="M564" i="7"/>
  <c r="T770" i="7"/>
  <c r="T768" i="7"/>
  <c r="T766" i="7"/>
  <c r="T764" i="7"/>
  <c r="T762" i="7"/>
  <c r="T763" i="7"/>
  <c r="T769" i="7"/>
  <c r="T739" i="7"/>
  <c r="T737" i="7"/>
  <c r="T735" i="7"/>
  <c r="T771" i="7"/>
  <c r="T765" i="7"/>
  <c r="T767" i="7"/>
  <c r="T738" i="7"/>
  <c r="T736" i="7"/>
  <c r="T734" i="7"/>
  <c r="T732" i="7"/>
  <c r="T730" i="7"/>
  <c r="T706" i="7"/>
  <c r="T704" i="7"/>
  <c r="T703" i="7"/>
  <c r="T702" i="7"/>
  <c r="T701" i="7"/>
  <c r="T700" i="7"/>
  <c r="T699" i="7"/>
  <c r="T698" i="7"/>
  <c r="T731" i="7"/>
  <c r="T733" i="7"/>
  <c r="T707" i="7"/>
  <c r="T705" i="7"/>
  <c r="T26" i="7"/>
  <c r="T59" i="7"/>
  <c r="O681" i="7"/>
  <c r="N541" i="7"/>
  <c r="N517" i="7"/>
  <c r="N519" i="7"/>
  <c r="N565" i="7"/>
  <c r="N569" i="7"/>
  <c r="N573" i="7"/>
  <c r="N545" i="7"/>
  <c r="N515" i="7"/>
  <c r="N372" i="7"/>
  <c r="N513" i="7"/>
  <c r="N521" i="7"/>
  <c r="N514" i="7"/>
  <c r="N518" i="7"/>
  <c r="N538" i="7"/>
  <c r="N542" i="7"/>
  <c r="N546" i="7"/>
  <c r="N566" i="7"/>
  <c r="N570" i="7"/>
  <c r="N508" i="7"/>
  <c r="N539" i="7"/>
  <c r="N543" i="7"/>
  <c r="N547" i="7"/>
  <c r="N567" i="7"/>
  <c r="N571" i="7"/>
  <c r="O783" i="7"/>
  <c r="O782" i="7"/>
  <c r="O781" i="7"/>
  <c r="O780" i="7"/>
  <c r="O779" i="7"/>
  <c r="O777" i="7"/>
  <c r="O436" i="7"/>
  <c r="O435" i="7"/>
  <c r="O434" i="7"/>
  <c r="O433" i="7"/>
  <c r="O432" i="7"/>
  <c r="O431" i="7"/>
  <c r="O430" i="7"/>
  <c r="O429" i="7"/>
  <c r="O775" i="7"/>
  <c r="O427" i="7"/>
  <c r="O410" i="7"/>
  <c r="O409" i="7"/>
  <c r="O408" i="7"/>
  <c r="O407" i="7"/>
  <c r="O406" i="7"/>
  <c r="O405" i="7"/>
  <c r="O404" i="7"/>
  <c r="O428" i="7"/>
  <c r="O751" i="7"/>
  <c r="O750" i="7"/>
  <c r="O749" i="7"/>
  <c r="O748" i="7"/>
  <c r="O747" i="7"/>
  <c r="O746" i="7"/>
  <c r="O745" i="7"/>
  <c r="O744" i="7"/>
  <c r="O743" i="7"/>
  <c r="O385" i="7"/>
  <c r="O384" i="7"/>
  <c r="O383" i="7"/>
  <c r="O382" i="7"/>
  <c r="O381" i="7"/>
  <c r="O380" i="7"/>
  <c r="O403" i="7"/>
  <c r="O402" i="7"/>
  <c r="O401" i="7"/>
  <c r="O719" i="7"/>
  <c r="O718" i="7"/>
  <c r="O717" i="7"/>
  <c r="O716" i="7"/>
  <c r="O715" i="7"/>
  <c r="O714" i="7"/>
  <c r="O713" i="7"/>
  <c r="O712" i="7"/>
  <c r="O710"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8" i="7"/>
  <c r="N693" i="7" s="1"/>
  <c r="N105" i="7" s="1"/>
  <c r="N740" i="7"/>
  <c r="N725" i="7" s="1"/>
  <c r="N106" i="7" s="1"/>
  <c r="N772" i="7"/>
  <c r="N757" i="7" s="1"/>
  <c r="N107" i="7" s="1"/>
  <c r="U58" i="7" l="1"/>
  <c r="U501" i="7"/>
  <c r="U365" i="7"/>
  <c r="T99" i="7"/>
  <c r="AO150" i="1"/>
  <c r="U652" i="7"/>
  <c r="U687" i="7"/>
  <c r="U647" i="7"/>
  <c r="U645" i="7"/>
  <c r="U597" i="7"/>
  <c r="U591" i="7"/>
  <c r="U637" i="7"/>
  <c r="U633" i="7"/>
  <c r="U629" i="7"/>
  <c r="U625" i="7"/>
  <c r="U36" i="7"/>
  <c r="U40" i="7"/>
  <c r="U33" i="7"/>
  <c r="U659" i="7"/>
  <c r="V654" i="7"/>
  <c r="U771" i="7"/>
  <c r="U769" i="7"/>
  <c r="U767" i="7"/>
  <c r="U765" i="7"/>
  <c r="U763" i="7"/>
  <c r="U762" i="7"/>
  <c r="U739" i="7"/>
  <c r="U770" i="7"/>
  <c r="U766" i="7"/>
  <c r="U768" i="7"/>
  <c r="U764" i="7"/>
  <c r="U738" i="7"/>
  <c r="U736" i="7"/>
  <c r="U734" i="7"/>
  <c r="U737" i="7"/>
  <c r="U735" i="7"/>
  <c r="U733" i="7"/>
  <c r="U731" i="7"/>
  <c r="U707" i="7"/>
  <c r="U706" i="7"/>
  <c r="U732" i="7"/>
  <c r="U703" i="7"/>
  <c r="U701" i="7"/>
  <c r="U699" i="7"/>
  <c r="U705" i="7"/>
  <c r="U730" i="7"/>
  <c r="U704" i="7"/>
  <c r="U702" i="7"/>
  <c r="U700" i="7"/>
  <c r="U698" i="7"/>
  <c r="U59" i="7"/>
  <c r="U26" i="7"/>
  <c r="P681" i="7"/>
  <c r="O37" i="7"/>
  <c r="O708" i="7"/>
  <c r="O693" i="7" s="1"/>
  <c r="O105" i="7" s="1"/>
  <c r="O740" i="7"/>
  <c r="O725" i="7" s="1"/>
  <c r="O106" i="7" s="1"/>
  <c r="O540" i="7"/>
  <c r="O519" i="7"/>
  <c r="O568" i="7"/>
  <c r="O515" i="7"/>
  <c r="O543" i="7"/>
  <c r="P783" i="7"/>
  <c r="P782" i="7"/>
  <c r="P781" i="7"/>
  <c r="P780" i="7"/>
  <c r="P779" i="7"/>
  <c r="P777" i="7"/>
  <c r="P775" i="7"/>
  <c r="P436" i="7"/>
  <c r="P435" i="7"/>
  <c r="P434" i="7"/>
  <c r="P433" i="7"/>
  <c r="P432" i="7"/>
  <c r="P431" i="7"/>
  <c r="P430" i="7"/>
  <c r="P429" i="7"/>
  <c r="P428" i="7"/>
  <c r="P427" i="7"/>
  <c r="P751" i="7"/>
  <c r="P750" i="7"/>
  <c r="P749" i="7"/>
  <c r="P748" i="7"/>
  <c r="P747" i="7"/>
  <c r="P746" i="7"/>
  <c r="P745" i="7"/>
  <c r="P744" i="7"/>
  <c r="P743" i="7"/>
  <c r="P410" i="7"/>
  <c r="P409" i="7"/>
  <c r="P408" i="7"/>
  <c r="P407" i="7"/>
  <c r="P406" i="7"/>
  <c r="P405" i="7"/>
  <c r="P404" i="7"/>
  <c r="P403" i="7"/>
  <c r="P402" i="7"/>
  <c r="P401" i="7"/>
  <c r="P719" i="7"/>
  <c r="P718" i="7"/>
  <c r="P717" i="7"/>
  <c r="P716" i="7"/>
  <c r="P715" i="7"/>
  <c r="P714" i="7"/>
  <c r="P713" i="7"/>
  <c r="P712" i="7"/>
  <c r="P710"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2" i="7"/>
  <c r="O757" i="7" s="1"/>
  <c r="O107" i="7" s="1"/>
  <c r="O372" i="7"/>
  <c r="O514" i="7"/>
  <c r="O513" i="7"/>
  <c r="O521" i="7"/>
  <c r="O545" i="7"/>
  <c r="O538" i="7"/>
  <c r="O566" i="7"/>
  <c r="V58" i="7" l="1"/>
  <c r="V501" i="7"/>
  <c r="V365" i="7"/>
  <c r="U99" i="7"/>
  <c r="AP150" i="1"/>
  <c r="V652" i="7"/>
  <c r="V687" i="7"/>
  <c r="V647" i="7"/>
  <c r="V645" i="7"/>
  <c r="V591" i="7"/>
  <c r="V637" i="7"/>
  <c r="V633" i="7"/>
  <c r="V629" i="7"/>
  <c r="V625" i="7"/>
  <c r="V597" i="7"/>
  <c r="V36" i="7"/>
  <c r="V40" i="7"/>
  <c r="V33" i="7"/>
  <c r="V659" i="7"/>
  <c r="W654" i="7"/>
  <c r="V771" i="7"/>
  <c r="V769" i="7"/>
  <c r="V767" i="7"/>
  <c r="V765" i="7"/>
  <c r="V738" i="7"/>
  <c r="V737" i="7"/>
  <c r="V736" i="7"/>
  <c r="V735" i="7"/>
  <c r="V734" i="7"/>
  <c r="V733" i="7"/>
  <c r="V732" i="7"/>
  <c r="V731" i="7"/>
  <c r="V730" i="7"/>
  <c r="V707" i="7"/>
  <c r="V706" i="7"/>
  <c r="V705" i="7"/>
  <c r="V764" i="7"/>
  <c r="V739" i="7"/>
  <c r="V770" i="7"/>
  <c r="V766" i="7"/>
  <c r="V762" i="7"/>
  <c r="V768" i="7"/>
  <c r="V763" i="7"/>
  <c r="V703" i="7"/>
  <c r="V701" i="7"/>
  <c r="V699" i="7"/>
  <c r="V704" i="7"/>
  <c r="V702" i="7"/>
  <c r="V700" i="7"/>
  <c r="V698" i="7"/>
  <c r="V59" i="7"/>
  <c r="V26" i="7"/>
  <c r="Q681" i="7"/>
  <c r="O108" i="7"/>
  <c r="O512" i="7"/>
  <c r="P517" i="7"/>
  <c r="P372" i="7"/>
  <c r="P515" i="7"/>
  <c r="P516" i="7"/>
  <c r="P520" i="7"/>
  <c r="P540" i="7"/>
  <c r="P544" i="7"/>
  <c r="P564" i="7"/>
  <c r="P568" i="7"/>
  <c r="P572" i="7"/>
  <c r="P541" i="7"/>
  <c r="P545" i="7"/>
  <c r="P565" i="7"/>
  <c r="P569" i="7"/>
  <c r="P573" i="7"/>
  <c r="P37" i="7"/>
  <c r="P376" i="7"/>
  <c r="P708" i="7"/>
  <c r="P693" i="7" s="1"/>
  <c r="P105" i="7" s="1"/>
  <c r="P740" i="7"/>
  <c r="P725" i="7" s="1"/>
  <c r="P106" i="7" s="1"/>
  <c r="P772" i="7"/>
  <c r="P757" i="7" s="1"/>
  <c r="P107" i="7" s="1"/>
  <c r="Q783" i="7"/>
  <c r="Q782" i="7"/>
  <c r="Q781" i="7"/>
  <c r="Q780" i="7"/>
  <c r="Q779" i="7"/>
  <c r="Q777" i="7"/>
  <c r="Q775" i="7"/>
  <c r="Q436" i="7"/>
  <c r="Q435" i="7"/>
  <c r="Q434" i="7"/>
  <c r="Q433" i="7"/>
  <c r="Q432" i="7"/>
  <c r="Q431" i="7"/>
  <c r="Q430" i="7"/>
  <c r="Q429" i="7"/>
  <c r="Q428" i="7"/>
  <c r="Q410" i="7"/>
  <c r="Q409" i="7"/>
  <c r="Q408" i="7"/>
  <c r="Q407" i="7"/>
  <c r="Q406" i="7"/>
  <c r="Q405" i="7"/>
  <c r="Q404" i="7"/>
  <c r="Q427" i="7"/>
  <c r="Q751" i="7"/>
  <c r="Q750" i="7"/>
  <c r="Q749" i="7"/>
  <c r="Q748" i="7"/>
  <c r="Q747" i="7"/>
  <c r="Q746" i="7"/>
  <c r="Q745" i="7"/>
  <c r="Q744" i="7"/>
  <c r="Q743" i="7"/>
  <c r="Q403" i="7"/>
  <c r="Q385" i="7"/>
  <c r="Q384" i="7"/>
  <c r="Q383" i="7"/>
  <c r="Q382" i="7"/>
  <c r="Q381" i="7"/>
  <c r="Q380" i="7"/>
  <c r="Q402" i="7"/>
  <c r="Q719" i="7"/>
  <c r="Q718" i="7"/>
  <c r="Q717" i="7"/>
  <c r="Q716" i="7"/>
  <c r="Q715" i="7"/>
  <c r="Q714" i="7"/>
  <c r="Q713" i="7"/>
  <c r="Q712" i="7"/>
  <c r="Q710"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7" i="7"/>
  <c r="W647" i="7"/>
  <c r="W645" i="7"/>
  <c r="W597" i="7"/>
  <c r="W591" i="7"/>
  <c r="W629" i="7"/>
  <c r="W637" i="7"/>
  <c r="W633" i="7"/>
  <c r="W625" i="7"/>
  <c r="W36" i="7"/>
  <c r="W40" i="7"/>
  <c r="W33" i="7"/>
  <c r="W659" i="7"/>
  <c r="X654" i="7"/>
  <c r="W771" i="7"/>
  <c r="W770" i="7"/>
  <c r="W769" i="7"/>
  <c r="W768" i="7"/>
  <c r="W767" i="7"/>
  <c r="W766" i="7"/>
  <c r="W765" i="7"/>
  <c r="W764" i="7"/>
  <c r="W763" i="7"/>
  <c r="W739" i="7"/>
  <c r="W762" i="7"/>
  <c r="W738" i="7"/>
  <c r="W736" i="7"/>
  <c r="W737" i="7"/>
  <c r="W735" i="7"/>
  <c r="W733" i="7"/>
  <c r="W731" i="7"/>
  <c r="W707" i="7"/>
  <c r="W705" i="7"/>
  <c r="W732" i="7"/>
  <c r="W704" i="7"/>
  <c r="W702" i="7"/>
  <c r="W700" i="7"/>
  <c r="W698" i="7"/>
  <c r="W734" i="7"/>
  <c r="W730" i="7"/>
  <c r="W706" i="7"/>
  <c r="W703" i="7"/>
  <c r="W701" i="7"/>
  <c r="W699" i="7"/>
  <c r="W26" i="7"/>
  <c r="W59" i="7"/>
  <c r="R681" i="7"/>
  <c r="Q376" i="7"/>
  <c r="Q740" i="7"/>
  <c r="Q725" i="7" s="1"/>
  <c r="Q106" i="7" s="1"/>
  <c r="Q37" i="7"/>
  <c r="Q401" i="7"/>
  <c r="Q708" i="7"/>
  <c r="Q693" i="7" s="1"/>
  <c r="Q105" i="7" s="1"/>
  <c r="Q516" i="7"/>
  <c r="Q518" i="7"/>
  <c r="Q515" i="7"/>
  <c r="Q519" i="7"/>
  <c r="Q539" i="7"/>
  <c r="Q543" i="7"/>
  <c r="Q547" i="7"/>
  <c r="Q567" i="7"/>
  <c r="Q571" i="7"/>
  <c r="Q540" i="7"/>
  <c r="Q544" i="7"/>
  <c r="Q564" i="7"/>
  <c r="Q568" i="7"/>
  <c r="Q572" i="7"/>
  <c r="P512" i="7"/>
  <c r="Q772" i="7"/>
  <c r="Q757" i="7" s="1"/>
  <c r="Q107" i="7" s="1"/>
  <c r="P108" i="7"/>
  <c r="R783" i="7"/>
  <c r="R782" i="7"/>
  <c r="R781" i="7"/>
  <c r="R780" i="7"/>
  <c r="R778" i="7"/>
  <c r="R776" i="7"/>
  <c r="R775" i="7"/>
  <c r="R436" i="7"/>
  <c r="R435" i="7"/>
  <c r="R434" i="7"/>
  <c r="R433" i="7"/>
  <c r="R432" i="7"/>
  <c r="R431" i="7"/>
  <c r="R430" i="7"/>
  <c r="R429" i="7"/>
  <c r="R428" i="7"/>
  <c r="R427" i="7"/>
  <c r="R751" i="7"/>
  <c r="R750" i="7"/>
  <c r="R749" i="7"/>
  <c r="R748" i="7"/>
  <c r="R747" i="7"/>
  <c r="R746" i="7"/>
  <c r="R745" i="7"/>
  <c r="R744" i="7"/>
  <c r="R742" i="7"/>
  <c r="R410" i="7"/>
  <c r="R409" i="7"/>
  <c r="R408" i="7"/>
  <c r="R407" i="7"/>
  <c r="R406" i="7"/>
  <c r="R405" i="7"/>
  <c r="R404" i="7"/>
  <c r="R403" i="7"/>
  <c r="R402" i="7"/>
  <c r="R401" i="7"/>
  <c r="R719" i="7"/>
  <c r="R718" i="7"/>
  <c r="R717" i="7"/>
  <c r="R716" i="7"/>
  <c r="R715" i="7"/>
  <c r="R714" i="7"/>
  <c r="R713" i="7"/>
  <c r="R712" i="7"/>
  <c r="R710"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7" i="7"/>
  <c r="X647" i="7"/>
  <c r="X645" i="7"/>
  <c r="X629" i="7"/>
  <c r="X597" i="7"/>
  <c r="X591" i="7"/>
  <c r="X637" i="7"/>
  <c r="X633" i="7"/>
  <c r="X625" i="7"/>
  <c r="X36" i="7"/>
  <c r="X40" i="7"/>
  <c r="X33" i="7"/>
  <c r="X659" i="7"/>
  <c r="Y654" i="7"/>
  <c r="Q538" i="7"/>
  <c r="Q512" i="7"/>
  <c r="X770" i="7"/>
  <c r="X768" i="7"/>
  <c r="X766" i="7"/>
  <c r="X764" i="7"/>
  <c r="X771" i="7"/>
  <c r="X767" i="7"/>
  <c r="X763" i="7"/>
  <c r="X769" i="7"/>
  <c r="X762" i="7"/>
  <c r="X738" i="7"/>
  <c r="X736" i="7"/>
  <c r="X732" i="7"/>
  <c r="X765" i="7"/>
  <c r="X737" i="7"/>
  <c r="X735" i="7"/>
  <c r="X733" i="7"/>
  <c r="X739" i="7"/>
  <c r="X704" i="7"/>
  <c r="X703" i="7"/>
  <c r="X702" i="7"/>
  <c r="X701" i="7"/>
  <c r="X700" i="7"/>
  <c r="X699" i="7"/>
  <c r="X698" i="7"/>
  <c r="X734" i="7"/>
  <c r="X730" i="7"/>
  <c r="X707" i="7"/>
  <c r="X705" i="7"/>
  <c r="X706" i="7"/>
  <c r="X731" i="7"/>
  <c r="X26" i="7"/>
  <c r="X59" i="7"/>
  <c r="S681" i="7"/>
  <c r="B482" i="7"/>
  <c r="E461" i="7" s="1"/>
  <c r="E460" i="7" s="1"/>
  <c r="R376" i="7"/>
  <c r="Q108" i="7"/>
  <c r="S783" i="7"/>
  <c r="S782" i="7"/>
  <c r="S781" i="7"/>
  <c r="S780" i="7"/>
  <c r="S778" i="7"/>
  <c r="S776" i="7"/>
  <c r="S436" i="7"/>
  <c r="S435" i="7"/>
  <c r="S434" i="7"/>
  <c r="S433" i="7"/>
  <c r="S432" i="7"/>
  <c r="S431" i="7"/>
  <c r="S430" i="7"/>
  <c r="S429" i="7"/>
  <c r="S775" i="7"/>
  <c r="S427" i="7"/>
  <c r="S410" i="7"/>
  <c r="S409" i="7"/>
  <c r="S408" i="7"/>
  <c r="S407" i="7"/>
  <c r="S406" i="7"/>
  <c r="S405" i="7"/>
  <c r="S404" i="7"/>
  <c r="S428" i="7"/>
  <c r="S751" i="7"/>
  <c r="S750" i="7"/>
  <c r="S749" i="7"/>
  <c r="S748" i="7"/>
  <c r="S747" i="7"/>
  <c r="S746" i="7"/>
  <c r="S745" i="7"/>
  <c r="S744" i="7"/>
  <c r="S742" i="7"/>
  <c r="S385" i="7"/>
  <c r="S384" i="7"/>
  <c r="S383" i="7"/>
  <c r="S382" i="7"/>
  <c r="S381" i="7"/>
  <c r="S380" i="7"/>
  <c r="S403" i="7"/>
  <c r="S402" i="7"/>
  <c r="S401" i="7"/>
  <c r="S719" i="7"/>
  <c r="S718" i="7"/>
  <c r="S717" i="7"/>
  <c r="S716" i="7"/>
  <c r="S715" i="7"/>
  <c r="S714" i="7"/>
  <c r="S713" i="7"/>
  <c r="S712" i="7"/>
  <c r="S710"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8" i="7"/>
  <c r="R693" i="7" s="1"/>
  <c r="R105" i="7" s="1"/>
  <c r="R740" i="7"/>
  <c r="R725" i="7" s="1"/>
  <c r="R106" i="7" s="1"/>
  <c r="R772" i="7"/>
  <c r="R757" i="7" s="1"/>
  <c r="R107" i="7" s="1"/>
  <c r="R515" i="7"/>
  <c r="R372" i="7"/>
  <c r="R513" i="7"/>
  <c r="R521" i="7"/>
  <c r="R514" i="7"/>
  <c r="R518" i="7"/>
  <c r="R538" i="7"/>
  <c r="R542" i="7"/>
  <c r="R546" i="7"/>
  <c r="R566" i="7"/>
  <c r="R570" i="7"/>
  <c r="R508" i="7"/>
  <c r="R539" i="7"/>
  <c r="R543" i="7"/>
  <c r="R547" i="7"/>
  <c r="R567" i="7"/>
  <c r="R571" i="7"/>
  <c r="Y501" i="7" l="1"/>
  <c r="Y365" i="7"/>
  <c r="Y652" i="7"/>
  <c r="Y687" i="7"/>
  <c r="X99" i="7"/>
  <c r="Y647" i="7"/>
  <c r="Y645" i="7"/>
  <c r="Y597" i="7"/>
  <c r="Y591" i="7"/>
  <c r="Y637" i="7"/>
  <c r="Y633" i="7"/>
  <c r="Y629" i="7"/>
  <c r="Y625" i="7"/>
  <c r="Y36" i="7"/>
  <c r="Y40" i="7"/>
  <c r="Y33" i="7"/>
  <c r="Y659" i="7"/>
  <c r="Z654" i="7"/>
  <c r="E457" i="7"/>
  <c r="B483" i="7"/>
  <c r="E318" i="7"/>
  <c r="E321" i="7"/>
  <c r="E323" i="7"/>
  <c r="E322" i="7"/>
  <c r="E319" i="7"/>
  <c r="E320" i="7"/>
  <c r="R512" i="7"/>
  <c r="Y58" i="7"/>
  <c r="Y762" i="7"/>
  <c r="Y739" i="7"/>
  <c r="Y770" i="7"/>
  <c r="Y768" i="7"/>
  <c r="Y766" i="7"/>
  <c r="Y764" i="7"/>
  <c r="Y765" i="7"/>
  <c r="Y771" i="7"/>
  <c r="Y737" i="7"/>
  <c r="Y735" i="7"/>
  <c r="Y767" i="7"/>
  <c r="Y763" i="7"/>
  <c r="Y769" i="7"/>
  <c r="Y738" i="7"/>
  <c r="Y736" i="7"/>
  <c r="Y734" i="7"/>
  <c r="Y732" i="7"/>
  <c r="Y730" i="7"/>
  <c r="Y706" i="7"/>
  <c r="Y707" i="7"/>
  <c r="Y705" i="7"/>
  <c r="Y704" i="7"/>
  <c r="Y702" i="7"/>
  <c r="Y700" i="7"/>
  <c r="Y698" i="7"/>
  <c r="Y733" i="7"/>
  <c r="Y731" i="7"/>
  <c r="Y703" i="7"/>
  <c r="Y701" i="7"/>
  <c r="Y699" i="7"/>
  <c r="Y59" i="7"/>
  <c r="Y26" i="7"/>
  <c r="C261" i="7"/>
  <c r="T681" i="7"/>
  <c r="S376" i="7"/>
  <c r="T783" i="7"/>
  <c r="T782" i="7"/>
  <c r="T781" i="7"/>
  <c r="T780" i="7"/>
  <c r="T778" i="7"/>
  <c r="T776" i="7"/>
  <c r="T775" i="7"/>
  <c r="T436" i="7"/>
  <c r="T435" i="7"/>
  <c r="T434" i="7"/>
  <c r="T433" i="7"/>
  <c r="T432" i="7"/>
  <c r="T431" i="7"/>
  <c r="T430" i="7"/>
  <c r="T429" i="7"/>
  <c r="T428" i="7"/>
  <c r="T427" i="7"/>
  <c r="T751" i="7"/>
  <c r="T750" i="7"/>
  <c r="T749" i="7"/>
  <c r="T748" i="7"/>
  <c r="T747" i="7"/>
  <c r="T746" i="7"/>
  <c r="T745" i="7"/>
  <c r="T744" i="7"/>
  <c r="T742" i="7"/>
  <c r="T410" i="7"/>
  <c r="T409" i="7"/>
  <c r="T408" i="7"/>
  <c r="T407" i="7"/>
  <c r="T406" i="7"/>
  <c r="T405" i="7"/>
  <c r="T404" i="7"/>
  <c r="T403" i="7"/>
  <c r="T402" i="7"/>
  <c r="T401" i="7"/>
  <c r="T719" i="7"/>
  <c r="T718" i="7"/>
  <c r="T717" i="7"/>
  <c r="T716" i="7"/>
  <c r="T715" i="7"/>
  <c r="T714" i="7"/>
  <c r="T713" i="7"/>
  <c r="T712" i="7"/>
  <c r="T710"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8" i="7"/>
  <c r="S693" i="7" s="1"/>
  <c r="S105" i="7" s="1"/>
  <c r="S740" i="7"/>
  <c r="S725" i="7" s="1"/>
  <c r="S106" i="7" s="1"/>
  <c r="S518" i="7"/>
  <c r="S520" i="7"/>
  <c r="S515" i="7"/>
  <c r="S519" i="7"/>
  <c r="S539" i="7"/>
  <c r="S543" i="7"/>
  <c r="S547" i="7"/>
  <c r="S567" i="7"/>
  <c r="S571" i="7"/>
  <c r="S540" i="7"/>
  <c r="S544" i="7"/>
  <c r="S564" i="7"/>
  <c r="S568" i="7"/>
  <c r="S572" i="7"/>
  <c r="S772" i="7"/>
  <c r="S757" i="7" s="1"/>
  <c r="S107" i="7" s="1"/>
  <c r="Z58" i="7" l="1"/>
  <c r="Z501" i="7"/>
  <c r="Z365" i="7"/>
  <c r="Y99" i="7"/>
  <c r="Z652" i="7"/>
  <c r="Z687" i="7"/>
  <c r="Z647" i="7"/>
  <c r="Z645" i="7"/>
  <c r="Z597" i="7"/>
  <c r="Z625" i="7"/>
  <c r="Z591" i="7"/>
  <c r="Z637" i="7"/>
  <c r="Z633" i="7"/>
  <c r="Z629" i="7"/>
  <c r="Z36" i="7"/>
  <c r="Z40" i="7"/>
  <c r="Z33" i="7"/>
  <c r="Z659" i="7"/>
  <c r="AA654" i="7"/>
  <c r="E454" i="7"/>
  <c r="E456" i="7"/>
  <c r="E455" i="7"/>
  <c r="E459" i="7"/>
  <c r="E458" i="7"/>
  <c r="S512" i="7"/>
  <c r="Z771" i="7"/>
  <c r="Z769" i="7"/>
  <c r="Z767" i="7"/>
  <c r="Z765" i="7"/>
  <c r="Z763" i="7"/>
  <c r="Z768" i="7"/>
  <c r="Z764" i="7"/>
  <c r="Z762" i="7"/>
  <c r="Z738" i="7"/>
  <c r="Z737" i="7"/>
  <c r="Z736" i="7"/>
  <c r="Z735" i="7"/>
  <c r="Z734" i="7"/>
  <c r="Z733" i="7"/>
  <c r="Z732" i="7"/>
  <c r="Z731" i="7"/>
  <c r="Z730" i="7"/>
  <c r="Z707" i="7"/>
  <c r="Z706" i="7"/>
  <c r="Z705" i="7"/>
  <c r="Z770" i="7"/>
  <c r="Z766" i="7"/>
  <c r="Z739" i="7"/>
  <c r="Z698" i="7"/>
  <c r="Z703" i="7"/>
  <c r="Z701" i="7"/>
  <c r="Z699" i="7"/>
  <c r="Z704" i="7"/>
  <c r="Z702" i="7"/>
  <c r="Z700" i="7"/>
  <c r="Z59" i="7"/>
  <c r="Z26" i="7"/>
  <c r="U681" i="7"/>
  <c r="T376" i="7"/>
  <c r="T772" i="7"/>
  <c r="T757" i="7" s="1"/>
  <c r="T107" i="7" s="1"/>
  <c r="U783" i="7"/>
  <c r="U782" i="7"/>
  <c r="U781" i="7"/>
  <c r="U779" i="7"/>
  <c r="U778" i="7"/>
  <c r="U776" i="7"/>
  <c r="U775" i="7"/>
  <c r="U436" i="7"/>
  <c r="U435" i="7"/>
  <c r="U434" i="7"/>
  <c r="U433" i="7"/>
  <c r="U432" i="7"/>
  <c r="U431" i="7"/>
  <c r="U430" i="7"/>
  <c r="U429" i="7"/>
  <c r="U428" i="7"/>
  <c r="U410" i="7"/>
  <c r="U409" i="7"/>
  <c r="U408" i="7"/>
  <c r="U407" i="7"/>
  <c r="U406" i="7"/>
  <c r="U405" i="7"/>
  <c r="U404" i="7"/>
  <c r="U427" i="7"/>
  <c r="U751" i="7"/>
  <c r="U750" i="7"/>
  <c r="U749" i="7"/>
  <c r="U748" i="7"/>
  <c r="U747" i="7"/>
  <c r="U746" i="7"/>
  <c r="U745" i="7"/>
  <c r="U744" i="7"/>
  <c r="U742" i="7"/>
  <c r="U403" i="7"/>
  <c r="U385" i="7"/>
  <c r="U384" i="7"/>
  <c r="U383" i="7"/>
  <c r="U382" i="7"/>
  <c r="U381" i="7"/>
  <c r="U380" i="7"/>
  <c r="U402" i="7"/>
  <c r="U401" i="7"/>
  <c r="U719" i="7"/>
  <c r="U718" i="7"/>
  <c r="U717" i="7"/>
  <c r="U716" i="7"/>
  <c r="U715" i="7"/>
  <c r="U714" i="7"/>
  <c r="U713" i="7"/>
  <c r="U712" i="7"/>
  <c r="U710"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8" i="7"/>
  <c r="T693" i="7" s="1"/>
  <c r="T105" i="7" s="1"/>
  <c r="T740" i="7"/>
  <c r="T725" i="7" s="1"/>
  <c r="T106" i="7" s="1"/>
  <c r="T513" i="7"/>
  <c r="T521" i="7"/>
  <c r="T519" i="7"/>
  <c r="T514" i="7"/>
  <c r="T518" i="7"/>
  <c r="T538" i="7"/>
  <c r="T542" i="7"/>
  <c r="T546" i="7"/>
  <c r="T566" i="7"/>
  <c r="T570" i="7"/>
  <c r="T508" i="7"/>
  <c r="T539" i="7"/>
  <c r="T543" i="7"/>
  <c r="T547" i="7"/>
  <c r="T567" i="7"/>
  <c r="T571" i="7"/>
  <c r="S108" i="7"/>
  <c r="Z99" i="7" l="1"/>
  <c r="AA58" i="7"/>
  <c r="AA501" i="7"/>
  <c r="AA365" i="7"/>
  <c r="AA652" i="7"/>
  <c r="AA687" i="7"/>
  <c r="AA647" i="7"/>
  <c r="AA645" i="7"/>
  <c r="AA597" i="7"/>
  <c r="AA591" i="7"/>
  <c r="AA637" i="7"/>
  <c r="AA633" i="7"/>
  <c r="AA629" i="7"/>
  <c r="AA625" i="7"/>
  <c r="AA36" i="7"/>
  <c r="AA40" i="7"/>
  <c r="AA33" i="7"/>
  <c r="AA659" i="7"/>
  <c r="AB654" i="7"/>
  <c r="T512" i="7"/>
  <c r="AA771" i="7"/>
  <c r="AA770" i="7"/>
  <c r="AA769" i="7"/>
  <c r="AA768" i="7"/>
  <c r="AA767" i="7"/>
  <c r="AA766" i="7"/>
  <c r="AA765" i="7"/>
  <c r="AA764" i="7"/>
  <c r="AA763" i="7"/>
  <c r="AA739" i="7"/>
  <c r="AA738" i="7"/>
  <c r="AA736" i="7"/>
  <c r="AA734" i="7"/>
  <c r="AA762" i="7"/>
  <c r="AA737" i="7"/>
  <c r="AA735" i="7"/>
  <c r="AA733" i="7"/>
  <c r="AA731" i="7"/>
  <c r="AA707" i="7"/>
  <c r="AA703" i="7"/>
  <c r="AA701" i="7"/>
  <c r="AA699" i="7"/>
  <c r="AA730" i="7"/>
  <c r="AA706" i="7"/>
  <c r="AA704" i="7"/>
  <c r="AA702" i="7"/>
  <c r="AA700" i="7"/>
  <c r="AA698" i="7"/>
  <c r="AA732" i="7"/>
  <c r="AA705" i="7"/>
  <c r="AA26" i="7"/>
  <c r="AA59" i="7"/>
  <c r="V681" i="7"/>
  <c r="U376" i="7"/>
  <c r="U772" i="7"/>
  <c r="U757" i="7" s="1"/>
  <c r="U107" i="7" s="1"/>
  <c r="V783" i="7"/>
  <c r="V782" i="7"/>
  <c r="V781" i="7"/>
  <c r="V779" i="7"/>
  <c r="V778" i="7"/>
  <c r="V776" i="7"/>
  <c r="V775" i="7"/>
  <c r="V436" i="7"/>
  <c r="V435" i="7"/>
  <c r="V434" i="7"/>
  <c r="V433" i="7"/>
  <c r="V432" i="7"/>
  <c r="V431" i="7"/>
  <c r="V430" i="7"/>
  <c r="V429" i="7"/>
  <c r="V428" i="7"/>
  <c r="V427" i="7"/>
  <c r="V751" i="7"/>
  <c r="V750" i="7"/>
  <c r="V749" i="7"/>
  <c r="V748" i="7"/>
  <c r="V747" i="7"/>
  <c r="V746" i="7"/>
  <c r="V745" i="7"/>
  <c r="V744" i="7"/>
  <c r="V742" i="7"/>
  <c r="V410" i="7"/>
  <c r="V409" i="7"/>
  <c r="V408" i="7"/>
  <c r="V407" i="7"/>
  <c r="V406" i="7"/>
  <c r="V405" i="7"/>
  <c r="V404" i="7"/>
  <c r="V403" i="7"/>
  <c r="V402" i="7"/>
  <c r="V401" i="7"/>
  <c r="V719" i="7"/>
  <c r="V718" i="7"/>
  <c r="V717" i="7"/>
  <c r="V716" i="7"/>
  <c r="V715" i="7"/>
  <c r="V714" i="7"/>
  <c r="V713" i="7"/>
  <c r="V712" i="7"/>
  <c r="V710"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8" i="7"/>
  <c r="U693" i="7" s="1"/>
  <c r="U105" i="7" s="1"/>
  <c r="U740" i="7"/>
  <c r="U725" i="7" s="1"/>
  <c r="U106" i="7" s="1"/>
  <c r="U516" i="7"/>
  <c r="U518" i="7"/>
  <c r="U515" i="7"/>
  <c r="U519" i="7"/>
  <c r="U539" i="7"/>
  <c r="U543" i="7"/>
  <c r="U547" i="7"/>
  <c r="U567" i="7"/>
  <c r="U571" i="7"/>
  <c r="U540" i="7"/>
  <c r="U544" i="7"/>
  <c r="U564" i="7"/>
  <c r="U568" i="7"/>
  <c r="U572" i="7"/>
  <c r="AB501" i="7" l="1"/>
  <c r="AB365" i="7"/>
  <c r="AA99" i="7"/>
  <c r="AB652" i="7"/>
  <c r="AB687" i="7"/>
  <c r="AB647" i="7"/>
  <c r="AB645" i="7"/>
  <c r="AB633" i="7"/>
  <c r="AB625" i="7"/>
  <c r="AB597" i="7"/>
  <c r="AB591" i="7"/>
  <c r="AB637" i="7"/>
  <c r="AB629" i="7"/>
  <c r="AB36" i="7"/>
  <c r="AB33" i="7"/>
  <c r="AB40" i="7"/>
  <c r="AB659" i="7"/>
  <c r="AC654" i="7"/>
  <c r="U512" i="7"/>
  <c r="AB58" i="7"/>
  <c r="AB771" i="7"/>
  <c r="AB769" i="7"/>
  <c r="AB767" i="7"/>
  <c r="AB765" i="7"/>
  <c r="AB739" i="7"/>
  <c r="AB766" i="7"/>
  <c r="AB763" i="7"/>
  <c r="AB738" i="7"/>
  <c r="AB736" i="7"/>
  <c r="AB768" i="7"/>
  <c r="AB762" i="7"/>
  <c r="AB770" i="7"/>
  <c r="AB764" i="7"/>
  <c r="AB737" i="7"/>
  <c r="AB735" i="7"/>
  <c r="AB733" i="7"/>
  <c r="AB731" i="7"/>
  <c r="AB707" i="7"/>
  <c r="AB705" i="7"/>
  <c r="AB704" i="7"/>
  <c r="AB703" i="7"/>
  <c r="AB702" i="7"/>
  <c r="AB701" i="7"/>
  <c r="AB700" i="7"/>
  <c r="AB699" i="7"/>
  <c r="AB698" i="7"/>
  <c r="AB730" i="7"/>
  <c r="AB706" i="7"/>
  <c r="AB734" i="7"/>
  <c r="AB732" i="7"/>
  <c r="AB26" i="7"/>
  <c r="AB59" i="7"/>
  <c r="W681" i="7"/>
  <c r="W651" i="7"/>
  <c r="V708" i="7"/>
  <c r="V693" i="7" s="1"/>
  <c r="V105" i="7" s="1"/>
  <c r="V772" i="7"/>
  <c r="V757" i="7" s="1"/>
  <c r="V107" i="7" s="1"/>
  <c r="V376" i="7"/>
  <c r="V37" i="7"/>
  <c r="V740" i="7"/>
  <c r="V725" i="7" s="1"/>
  <c r="V106" i="7" s="1"/>
  <c r="W783" i="7"/>
  <c r="W782" i="7"/>
  <c r="W781" i="7"/>
  <c r="W779" i="7"/>
  <c r="W777" i="7"/>
  <c r="W776" i="7"/>
  <c r="W436" i="7"/>
  <c r="W435" i="7"/>
  <c r="W434" i="7"/>
  <c r="W433" i="7"/>
  <c r="W432" i="7"/>
  <c r="W431" i="7"/>
  <c r="W430" i="7"/>
  <c r="W429" i="7"/>
  <c r="W774" i="7"/>
  <c r="W427" i="7"/>
  <c r="W410" i="7"/>
  <c r="W409" i="7"/>
  <c r="W408" i="7"/>
  <c r="W407" i="7"/>
  <c r="W406" i="7"/>
  <c r="W405" i="7"/>
  <c r="W404" i="7"/>
  <c r="W428" i="7"/>
  <c r="W751" i="7"/>
  <c r="W750" i="7"/>
  <c r="W749" i="7"/>
  <c r="W748" i="7"/>
  <c r="W747" i="7"/>
  <c r="W746" i="7"/>
  <c r="W745" i="7"/>
  <c r="W744" i="7"/>
  <c r="W742" i="7"/>
  <c r="W385" i="7"/>
  <c r="W384" i="7"/>
  <c r="W383" i="7"/>
  <c r="W382" i="7"/>
  <c r="W381" i="7"/>
  <c r="W380" i="7"/>
  <c r="W403" i="7"/>
  <c r="W402" i="7"/>
  <c r="W401" i="7"/>
  <c r="W719" i="7"/>
  <c r="W718" i="7"/>
  <c r="W717" i="7"/>
  <c r="W716" i="7"/>
  <c r="W715" i="7"/>
  <c r="W714" i="7"/>
  <c r="W713" i="7"/>
  <c r="W712" i="7"/>
  <c r="W710"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7" i="7"/>
  <c r="AC647" i="7"/>
  <c r="AC645" i="7"/>
  <c r="AC597" i="7"/>
  <c r="AC591" i="7"/>
  <c r="AC637" i="7"/>
  <c r="AC633" i="7"/>
  <c r="AC629" i="7"/>
  <c r="AC625" i="7"/>
  <c r="AC36" i="7"/>
  <c r="AC40" i="7"/>
  <c r="AC33" i="7"/>
  <c r="AC659" i="7"/>
  <c r="AD654" i="7"/>
  <c r="V512" i="7"/>
  <c r="AC770" i="7"/>
  <c r="AC768" i="7"/>
  <c r="AC766" i="7"/>
  <c r="AC764" i="7"/>
  <c r="AC762" i="7"/>
  <c r="AC739" i="7"/>
  <c r="AC769" i="7"/>
  <c r="AC765" i="7"/>
  <c r="AC771" i="7"/>
  <c r="AC763" i="7"/>
  <c r="AC730" i="7"/>
  <c r="AC767" i="7"/>
  <c r="AC737" i="7"/>
  <c r="AC735" i="7"/>
  <c r="AC733" i="7"/>
  <c r="AC738" i="7"/>
  <c r="AC736" i="7"/>
  <c r="AC734" i="7"/>
  <c r="AC732" i="7"/>
  <c r="AC731" i="7"/>
  <c r="AC704" i="7"/>
  <c r="AC702" i="7"/>
  <c r="AC700" i="7"/>
  <c r="AC698" i="7"/>
  <c r="AC705" i="7"/>
  <c r="AC707" i="7"/>
  <c r="AC706" i="7"/>
  <c r="AC703" i="7"/>
  <c r="AC701" i="7"/>
  <c r="AC699" i="7"/>
  <c r="AC59" i="7"/>
  <c r="AC26" i="7"/>
  <c r="W653" i="7"/>
  <c r="W655" i="7" s="1"/>
  <c r="X681" i="7"/>
  <c r="X651" i="7"/>
  <c r="W277" i="7"/>
  <c r="W240" i="7"/>
  <c r="W78" i="7"/>
  <c r="W97" i="7"/>
  <c r="V108" i="7"/>
  <c r="W376" i="7"/>
  <c r="W37" i="7"/>
  <c r="W740" i="7"/>
  <c r="W725" i="7" s="1"/>
  <c r="W106" i="7" s="1"/>
  <c r="W708" i="7"/>
  <c r="W693" i="7" s="1"/>
  <c r="W105" i="7" s="1"/>
  <c r="W518" i="7"/>
  <c r="W520" i="7"/>
  <c r="W515" i="7"/>
  <c r="W519" i="7"/>
  <c r="W539" i="7"/>
  <c r="W543" i="7"/>
  <c r="W547" i="7"/>
  <c r="W567" i="7"/>
  <c r="W571" i="7"/>
  <c r="W540" i="7"/>
  <c r="W544" i="7"/>
  <c r="W564" i="7"/>
  <c r="W568" i="7"/>
  <c r="W572" i="7"/>
  <c r="X673" i="7"/>
  <c r="W772" i="7"/>
  <c r="W757" i="7" s="1"/>
  <c r="W107" i="7" s="1"/>
  <c r="X783" i="7"/>
  <c r="X782" i="7"/>
  <c r="X780" i="7"/>
  <c r="X779" i="7"/>
  <c r="X777" i="7"/>
  <c r="X776" i="7"/>
  <c r="X774" i="7"/>
  <c r="X436" i="7"/>
  <c r="X435" i="7"/>
  <c r="X434" i="7"/>
  <c r="X433" i="7"/>
  <c r="X432" i="7"/>
  <c r="X430" i="7"/>
  <c r="X429" i="7"/>
  <c r="X428" i="7"/>
  <c r="X427" i="7"/>
  <c r="X751" i="7"/>
  <c r="X750" i="7"/>
  <c r="X749" i="7"/>
  <c r="X748" i="7"/>
  <c r="X747" i="7"/>
  <c r="X746" i="7"/>
  <c r="X745" i="7"/>
  <c r="X744" i="7"/>
  <c r="X742" i="7"/>
  <c r="X410" i="7"/>
  <c r="X409" i="7"/>
  <c r="X408" i="7"/>
  <c r="X407" i="7"/>
  <c r="X406" i="7"/>
  <c r="X405" i="7"/>
  <c r="X404" i="7"/>
  <c r="X403" i="7"/>
  <c r="X402" i="7"/>
  <c r="X401" i="7"/>
  <c r="X719" i="7"/>
  <c r="X718" i="7"/>
  <c r="X717" i="7"/>
  <c r="X716" i="7"/>
  <c r="X715" i="7"/>
  <c r="X714" i="7"/>
  <c r="X713" i="7"/>
  <c r="X712" i="7"/>
  <c r="X710"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7" i="7"/>
  <c r="AD647" i="7"/>
  <c r="AD645" i="7"/>
  <c r="AD637" i="7"/>
  <c r="AD633" i="7"/>
  <c r="AD629" i="7"/>
  <c r="AD625" i="7"/>
  <c r="AD597" i="7"/>
  <c r="AD591" i="7"/>
  <c r="AD36" i="7"/>
  <c r="AD40" i="7"/>
  <c r="AD33" i="7"/>
  <c r="AD659" i="7"/>
  <c r="AE654" i="7"/>
  <c r="W512" i="7"/>
  <c r="AD770" i="7"/>
  <c r="AD768" i="7"/>
  <c r="AD766" i="7"/>
  <c r="AD764" i="7"/>
  <c r="AD763" i="7"/>
  <c r="AD738" i="7"/>
  <c r="AD737" i="7"/>
  <c r="AD736" i="7"/>
  <c r="AD735" i="7"/>
  <c r="AD734" i="7"/>
  <c r="AD733" i="7"/>
  <c r="AD732" i="7"/>
  <c r="AD731" i="7"/>
  <c r="AD730" i="7"/>
  <c r="AD707" i="7"/>
  <c r="AD706" i="7"/>
  <c r="AD705" i="7"/>
  <c r="AD767" i="7"/>
  <c r="AD762" i="7"/>
  <c r="AD769" i="7"/>
  <c r="AD771" i="7"/>
  <c r="AD765" i="7"/>
  <c r="AD739" i="7"/>
  <c r="AD704" i="7"/>
  <c r="AD702" i="7"/>
  <c r="AD700" i="7"/>
  <c r="AD698" i="7"/>
  <c r="AD703" i="7"/>
  <c r="AD701" i="7"/>
  <c r="AD699" i="7"/>
  <c r="AD59" i="7"/>
  <c r="AD26" i="7"/>
  <c r="X653" i="7"/>
  <c r="X655" i="7" s="1"/>
  <c r="Y681" i="7"/>
  <c r="Y651" i="7"/>
  <c r="X277" i="7"/>
  <c r="X240" i="7"/>
  <c r="X78" i="7"/>
  <c r="X376" i="7"/>
  <c r="W108" i="7"/>
  <c r="X517" i="7"/>
  <c r="X372" i="7"/>
  <c r="X515" i="7"/>
  <c r="X516" i="7"/>
  <c r="X520" i="7"/>
  <c r="X540" i="7"/>
  <c r="X544" i="7"/>
  <c r="X564" i="7"/>
  <c r="X568" i="7"/>
  <c r="X572" i="7"/>
  <c r="X541" i="7"/>
  <c r="X545" i="7"/>
  <c r="X565" i="7"/>
  <c r="X569" i="7"/>
  <c r="X573" i="7"/>
  <c r="Y673" i="7"/>
  <c r="X37" i="7"/>
  <c r="X97" i="7"/>
  <c r="X708" i="7"/>
  <c r="X693" i="7" s="1"/>
  <c r="X105" i="7" s="1"/>
  <c r="X740" i="7"/>
  <c r="X725" i="7" s="1"/>
  <c r="X106" i="7" s="1"/>
  <c r="X772" i="7"/>
  <c r="X757" i="7" s="1"/>
  <c r="X107" i="7" s="1"/>
  <c r="Y783" i="7"/>
  <c r="Y782" i="7"/>
  <c r="Y780" i="7"/>
  <c r="Y779" i="7"/>
  <c r="Y777" i="7"/>
  <c r="Y776" i="7"/>
  <c r="Y436" i="7"/>
  <c r="Y435" i="7"/>
  <c r="Y434" i="7"/>
  <c r="Y433" i="7"/>
  <c r="Y432" i="7"/>
  <c r="Y431" i="7"/>
  <c r="Y430" i="7"/>
  <c r="Y429" i="7"/>
  <c r="Y774" i="7"/>
  <c r="Y428" i="7"/>
  <c r="Y410" i="7"/>
  <c r="Y409" i="7"/>
  <c r="Y408" i="7"/>
  <c r="Y407" i="7"/>
  <c r="Y406" i="7"/>
  <c r="Y405" i="7"/>
  <c r="Y404" i="7"/>
  <c r="Y427" i="7"/>
  <c r="Y751" i="7"/>
  <c r="Y750" i="7"/>
  <c r="Y749" i="7"/>
  <c r="Y748" i="7"/>
  <c r="Y747" i="7"/>
  <c r="Y746" i="7"/>
  <c r="Y745" i="7"/>
  <c r="Y744" i="7"/>
  <c r="Y742" i="7"/>
  <c r="Y403" i="7"/>
  <c r="Y385" i="7"/>
  <c r="Y384" i="7"/>
  <c r="Y383" i="7"/>
  <c r="Y382" i="7"/>
  <c r="Y381" i="7"/>
  <c r="Y380" i="7"/>
  <c r="Y402" i="7"/>
  <c r="Y401" i="7"/>
  <c r="Y719" i="7"/>
  <c r="Y718" i="7"/>
  <c r="Y717" i="7"/>
  <c r="Y716" i="7"/>
  <c r="Y715" i="7"/>
  <c r="Y714" i="7"/>
  <c r="Y713" i="7"/>
  <c r="Y712" i="7"/>
  <c r="Y710"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7" i="7"/>
  <c r="AE647" i="7"/>
  <c r="AE645" i="7"/>
  <c r="AE597" i="7"/>
  <c r="AE591" i="7"/>
  <c r="AE637" i="7"/>
  <c r="AE633" i="7"/>
  <c r="AE625" i="7"/>
  <c r="AE629" i="7"/>
  <c r="AE36" i="7"/>
  <c r="AE40" i="7"/>
  <c r="AE33" i="7"/>
  <c r="AE659" i="7"/>
  <c r="AF654" i="7"/>
  <c r="W118" i="7"/>
  <c r="W119" i="7" s="1"/>
  <c r="X512" i="7"/>
  <c r="AE771" i="7"/>
  <c r="AE770" i="7"/>
  <c r="AE769" i="7"/>
  <c r="AE768" i="7"/>
  <c r="AE767" i="7"/>
  <c r="AE766" i="7"/>
  <c r="AE765" i="7"/>
  <c r="AE764" i="7"/>
  <c r="AE763" i="7"/>
  <c r="AE762" i="7"/>
  <c r="AE737" i="7"/>
  <c r="AE735" i="7"/>
  <c r="AE739" i="7"/>
  <c r="AE738" i="7"/>
  <c r="AE736" i="7"/>
  <c r="AE734" i="7"/>
  <c r="AE732" i="7"/>
  <c r="AE730" i="7"/>
  <c r="AE706" i="7"/>
  <c r="AE698" i="7"/>
  <c r="AE733" i="7"/>
  <c r="AE731" i="7"/>
  <c r="AE705" i="7"/>
  <c r="AE703" i="7"/>
  <c r="AE701" i="7"/>
  <c r="AE699" i="7"/>
  <c r="AE707" i="7"/>
  <c r="AE704" i="7"/>
  <c r="AE702" i="7"/>
  <c r="AE700" i="7"/>
  <c r="AE26" i="7"/>
  <c r="AE59" i="7"/>
  <c r="Y653" i="7"/>
  <c r="Y655" i="7" s="1"/>
  <c r="Z681" i="7"/>
  <c r="Y376" i="7"/>
  <c r="Z651" i="7"/>
  <c r="Y277" i="7"/>
  <c r="Y240" i="7"/>
  <c r="Y78" i="7"/>
  <c r="Y772" i="7"/>
  <c r="Y757" i="7" s="1"/>
  <c r="Y107" i="7" s="1"/>
  <c r="Y37" i="7"/>
  <c r="Z783" i="7"/>
  <c r="Z782" i="7"/>
  <c r="Z780" i="7"/>
  <c r="Z779" i="7"/>
  <c r="Z777" i="7"/>
  <c r="Z776" i="7"/>
  <c r="Z774" i="7"/>
  <c r="Z436" i="7"/>
  <c r="Z435" i="7"/>
  <c r="Z434" i="7"/>
  <c r="Z433" i="7"/>
  <c r="Z432" i="7"/>
  <c r="Z431" i="7"/>
  <c r="Z430" i="7"/>
  <c r="Z429" i="7"/>
  <c r="Z428" i="7"/>
  <c r="Z427" i="7"/>
  <c r="Z751" i="7"/>
  <c r="Z750" i="7"/>
  <c r="Z749" i="7"/>
  <c r="Z748" i="7"/>
  <c r="Z747" i="7"/>
  <c r="Z746" i="7"/>
  <c r="Z745" i="7"/>
  <c r="Z744" i="7"/>
  <c r="Z742" i="7"/>
  <c r="Z410" i="7"/>
  <c r="Z409" i="7"/>
  <c r="Z408" i="7"/>
  <c r="Z407" i="7"/>
  <c r="Z406" i="7"/>
  <c r="Z405" i="7"/>
  <c r="Z404" i="7"/>
  <c r="Z403" i="7"/>
  <c r="Z402" i="7"/>
  <c r="Z401" i="7"/>
  <c r="Z719" i="7"/>
  <c r="Z718" i="7"/>
  <c r="Z717" i="7"/>
  <c r="Z716" i="7"/>
  <c r="Z715" i="7"/>
  <c r="Z714" i="7"/>
  <c r="Z713" i="7"/>
  <c r="Z712" i="7"/>
  <c r="Z710"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8" i="7"/>
  <c r="Y693" i="7" s="1"/>
  <c r="Y105" i="7" s="1"/>
  <c r="Y740" i="7"/>
  <c r="Y725" i="7" s="1"/>
  <c r="Y106" i="7" s="1"/>
  <c r="X108" i="7"/>
  <c r="Y516" i="7"/>
  <c r="Y518" i="7"/>
  <c r="Y515" i="7"/>
  <c r="Y519" i="7"/>
  <c r="Y539" i="7"/>
  <c r="Y543" i="7"/>
  <c r="Y547" i="7"/>
  <c r="Y567" i="7"/>
  <c r="Y571" i="7"/>
  <c r="Y540" i="7"/>
  <c r="Y544" i="7"/>
  <c r="Y564" i="7"/>
  <c r="Y568" i="7"/>
  <c r="Y572" i="7"/>
  <c r="Z673" i="7"/>
  <c r="AF58" i="7" l="1"/>
  <c r="AF501" i="7"/>
  <c r="AF365" i="7"/>
  <c r="AE99" i="7"/>
  <c r="AF652" i="7"/>
  <c r="AF687" i="7"/>
  <c r="W673" i="7"/>
  <c r="AF647" i="7"/>
  <c r="AF645" i="7"/>
  <c r="AF629" i="7"/>
  <c r="AF597" i="7"/>
  <c r="AF591" i="7"/>
  <c r="AF637" i="7"/>
  <c r="AF633" i="7"/>
  <c r="AF625" i="7"/>
  <c r="AF36" i="7"/>
  <c r="AF40" i="7"/>
  <c r="AF33" i="7"/>
  <c r="AF659" i="7"/>
  <c r="AG654" i="7"/>
  <c r="Y512" i="7"/>
  <c r="AF771" i="7"/>
  <c r="AF769" i="7"/>
  <c r="AF767" i="7"/>
  <c r="AF765" i="7"/>
  <c r="AF763" i="7"/>
  <c r="AF770" i="7"/>
  <c r="AF766" i="7"/>
  <c r="AF762" i="7"/>
  <c r="AF737" i="7"/>
  <c r="AF735" i="7"/>
  <c r="AF733" i="7"/>
  <c r="AF731" i="7"/>
  <c r="AF707" i="7"/>
  <c r="AF768" i="7"/>
  <c r="AF764" i="7"/>
  <c r="AF739" i="7"/>
  <c r="AF738" i="7"/>
  <c r="AF736" i="7"/>
  <c r="AF734" i="7"/>
  <c r="AF704" i="7"/>
  <c r="AF703" i="7"/>
  <c r="AF702" i="7"/>
  <c r="AF701" i="7"/>
  <c r="AF700" i="7"/>
  <c r="AF699" i="7"/>
  <c r="AF698" i="7"/>
  <c r="AF705" i="7"/>
  <c r="AF732" i="7"/>
  <c r="AF706" i="7"/>
  <c r="AF730" i="7"/>
  <c r="AF26" i="7"/>
  <c r="AF59" i="7"/>
  <c r="X118" i="7"/>
  <c r="X119" i="7" s="1"/>
  <c r="Z653" i="7"/>
  <c r="Z655" i="7" s="1"/>
  <c r="Z376" i="7"/>
  <c r="AA651" i="7"/>
  <c r="Z277" i="7"/>
  <c r="Z240" i="7"/>
  <c r="Z78" i="7"/>
  <c r="AA783" i="7"/>
  <c r="AA781" i="7"/>
  <c r="AA780" i="7"/>
  <c r="AA779" i="7"/>
  <c r="AA777" i="7"/>
  <c r="AA776" i="7"/>
  <c r="AA436" i="7"/>
  <c r="AA435" i="7"/>
  <c r="AA434" i="7"/>
  <c r="AA433" i="7"/>
  <c r="AA432" i="7"/>
  <c r="AA431" i="7"/>
  <c r="AA430" i="7"/>
  <c r="AA429" i="7"/>
  <c r="AA774" i="7"/>
  <c r="AA427" i="7"/>
  <c r="AA410" i="7"/>
  <c r="AA409" i="7"/>
  <c r="AA408" i="7"/>
  <c r="AA407" i="7"/>
  <c r="AA406" i="7"/>
  <c r="AA405" i="7"/>
  <c r="AA404" i="7"/>
  <c r="AA428" i="7"/>
  <c r="AA751" i="7"/>
  <c r="AA750" i="7"/>
  <c r="AA749" i="7"/>
  <c r="AA748" i="7"/>
  <c r="AA747" i="7"/>
  <c r="AA746" i="7"/>
  <c r="AA745" i="7"/>
  <c r="AA744" i="7"/>
  <c r="AA742" i="7"/>
  <c r="AA385" i="7"/>
  <c r="AA384" i="7"/>
  <c r="AA383" i="7"/>
  <c r="AA382" i="7"/>
  <c r="AA381" i="7"/>
  <c r="AA380" i="7"/>
  <c r="AA403" i="7"/>
  <c r="AA402" i="7"/>
  <c r="AA401" i="7"/>
  <c r="AA719" i="7"/>
  <c r="AA718" i="7"/>
  <c r="AA717" i="7"/>
  <c r="AA716" i="7"/>
  <c r="AA715" i="7"/>
  <c r="AA714" i="7"/>
  <c r="AA713" i="7"/>
  <c r="AA711" i="7"/>
  <c r="AA710"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3" i="7"/>
  <c r="Z37" i="7"/>
  <c r="Z97" i="7"/>
  <c r="Z708" i="7"/>
  <c r="Z693" i="7" s="1"/>
  <c r="Z105" i="7" s="1"/>
  <c r="Z740" i="7"/>
  <c r="Z725" i="7" s="1"/>
  <c r="Z106" i="7" s="1"/>
  <c r="Z772" i="7"/>
  <c r="Z757"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7" i="7"/>
  <c r="AG647" i="7"/>
  <c r="AG645" i="7"/>
  <c r="AG597" i="7"/>
  <c r="AG591" i="7"/>
  <c r="AG637" i="7"/>
  <c r="AG633" i="7"/>
  <c r="AG629" i="7"/>
  <c r="AG625" i="7"/>
  <c r="AG36" i="7"/>
  <c r="AG40" i="7"/>
  <c r="AG33" i="7"/>
  <c r="AG659" i="7"/>
  <c r="AH654" i="7"/>
  <c r="Z118" i="7"/>
  <c r="Z119" i="7" s="1"/>
  <c r="Z512" i="7"/>
  <c r="Y118" i="7"/>
  <c r="Y119" i="7" s="1"/>
  <c r="AG762" i="7"/>
  <c r="AG739" i="7"/>
  <c r="AG771" i="7"/>
  <c r="AG769" i="7"/>
  <c r="AG767" i="7"/>
  <c r="AG765" i="7"/>
  <c r="AG768" i="7"/>
  <c r="AG764" i="7"/>
  <c r="AG738" i="7"/>
  <c r="AG736" i="7"/>
  <c r="AG734" i="7"/>
  <c r="AG770" i="7"/>
  <c r="AG766" i="7"/>
  <c r="AG763" i="7"/>
  <c r="AG737" i="7"/>
  <c r="AG735" i="7"/>
  <c r="AG733" i="7"/>
  <c r="AG731" i="7"/>
  <c r="AG707" i="7"/>
  <c r="AG705" i="7"/>
  <c r="AG732" i="7"/>
  <c r="AG703" i="7"/>
  <c r="AG701" i="7"/>
  <c r="AG699" i="7"/>
  <c r="AG706" i="7"/>
  <c r="AG730" i="7"/>
  <c r="AG704" i="7"/>
  <c r="AG702" i="7"/>
  <c r="AG700" i="7"/>
  <c r="AG698" i="7"/>
  <c r="AG788" i="7"/>
  <c r="AG59" i="7"/>
  <c r="AG26" i="7"/>
  <c r="AA376" i="7"/>
  <c r="AA653" i="7"/>
  <c r="AA655" i="7" s="1"/>
  <c r="AB681" i="7"/>
  <c r="AB651" i="7"/>
  <c r="AA277" i="7"/>
  <c r="AA240" i="7"/>
  <c r="AA78" i="7"/>
  <c r="AA740" i="7"/>
  <c r="AA725" i="7" s="1"/>
  <c r="AA106" i="7" s="1"/>
  <c r="AA708" i="7"/>
  <c r="AA693" i="7" s="1"/>
  <c r="AA105" i="7" s="1"/>
  <c r="AA97" i="7"/>
  <c r="AB783" i="7"/>
  <c r="AB781" i="7"/>
  <c r="AB780" i="7"/>
  <c r="AB778" i="7"/>
  <c r="AB777" i="7"/>
  <c r="AB776" i="7"/>
  <c r="AB774" i="7"/>
  <c r="AB436" i="7"/>
  <c r="AB435" i="7"/>
  <c r="AB434" i="7"/>
  <c r="AB433" i="7"/>
  <c r="AB432" i="7"/>
  <c r="AB431" i="7"/>
  <c r="AB430" i="7"/>
  <c r="AB429" i="7"/>
  <c r="AB428" i="7"/>
  <c r="AB427" i="7"/>
  <c r="AB751" i="7"/>
  <c r="AB750" i="7"/>
  <c r="AB749" i="7"/>
  <c r="AB748" i="7"/>
  <c r="AB747" i="7"/>
  <c r="AB746" i="7"/>
  <c r="AB745" i="7"/>
  <c r="AB744" i="7"/>
  <c r="AB742" i="7"/>
  <c r="AB410" i="7"/>
  <c r="AB409" i="7"/>
  <c r="AB408" i="7"/>
  <c r="AB407" i="7"/>
  <c r="AB406" i="7"/>
  <c r="AB405" i="7"/>
  <c r="AB404" i="7"/>
  <c r="AB403" i="7"/>
  <c r="AB402" i="7"/>
  <c r="AB401" i="7"/>
  <c r="AB719" i="7"/>
  <c r="AB718" i="7"/>
  <c r="AB717" i="7"/>
  <c r="AB716" i="7"/>
  <c r="AB715" i="7"/>
  <c r="AB714" i="7"/>
  <c r="AB713" i="7"/>
  <c r="AB711" i="7"/>
  <c r="AB710"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3" i="7"/>
  <c r="Z108" i="7"/>
  <c r="AA37" i="7"/>
  <c r="AA772" i="7"/>
  <c r="AA757"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7" i="7"/>
  <c r="AH647" i="7"/>
  <c r="AH645" i="7"/>
  <c r="AH591" i="7"/>
  <c r="AH629" i="7"/>
  <c r="AH597" i="7"/>
  <c r="AH637" i="7"/>
  <c r="AH633" i="7"/>
  <c r="AH625" i="7"/>
  <c r="AH36" i="7"/>
  <c r="AH40" i="7"/>
  <c r="AH33" i="7"/>
  <c r="AH659" i="7"/>
  <c r="AI654" i="7"/>
  <c r="AA512" i="7"/>
  <c r="AH770" i="7"/>
  <c r="AH768" i="7"/>
  <c r="AH766" i="7"/>
  <c r="AH764" i="7"/>
  <c r="AH771" i="7"/>
  <c r="AH767" i="7"/>
  <c r="AH739" i="7"/>
  <c r="AH738" i="7"/>
  <c r="AH737" i="7"/>
  <c r="AH736" i="7"/>
  <c r="AH735" i="7"/>
  <c r="AH734" i="7"/>
  <c r="AH733" i="7"/>
  <c r="AH732" i="7"/>
  <c r="AH731" i="7"/>
  <c r="AH730" i="7"/>
  <c r="AH707" i="7"/>
  <c r="AH706" i="7"/>
  <c r="AH705" i="7"/>
  <c r="AH769" i="7"/>
  <c r="AH765" i="7"/>
  <c r="AH763" i="7"/>
  <c r="AH762" i="7"/>
  <c r="AH704" i="7"/>
  <c r="AH702" i="7"/>
  <c r="AH700" i="7"/>
  <c r="AH698" i="7"/>
  <c r="AH703" i="7"/>
  <c r="AH701" i="7"/>
  <c r="AH699" i="7"/>
  <c r="AH788" i="7"/>
  <c r="AH59" i="7"/>
  <c r="AH26" i="7"/>
  <c r="AB653" i="7"/>
  <c r="AB655" i="7" s="1"/>
  <c r="AC681" i="7"/>
  <c r="AC651" i="7"/>
  <c r="AB277" i="7"/>
  <c r="AB240" i="7"/>
  <c r="AB78" i="7"/>
  <c r="AA108" i="7"/>
  <c r="AB708" i="7"/>
  <c r="AB693" i="7" s="1"/>
  <c r="AB105" i="7" s="1"/>
  <c r="AB772" i="7"/>
  <c r="AB757" i="7" s="1"/>
  <c r="AB107" i="7" s="1"/>
  <c r="AB37" i="7"/>
  <c r="AB740" i="7"/>
  <c r="AB725" i="7" s="1"/>
  <c r="AB106" i="7" s="1"/>
  <c r="AB97" i="7"/>
  <c r="AC783" i="7"/>
  <c r="AC781" i="7"/>
  <c r="AC780" i="7"/>
  <c r="AC778" i="7"/>
  <c r="AC777" i="7"/>
  <c r="AC776" i="7"/>
  <c r="AC436" i="7"/>
  <c r="AC435" i="7"/>
  <c r="AC434" i="7"/>
  <c r="AC433" i="7"/>
  <c r="AC432" i="7"/>
  <c r="AC431" i="7"/>
  <c r="AC430" i="7"/>
  <c r="AC429" i="7"/>
  <c r="AC774" i="7"/>
  <c r="AC428" i="7"/>
  <c r="AC410" i="7"/>
  <c r="AC409" i="7"/>
  <c r="AC408" i="7"/>
  <c r="AC407" i="7"/>
  <c r="AC406" i="7"/>
  <c r="AC405" i="7"/>
  <c r="AC404" i="7"/>
  <c r="AC427" i="7"/>
  <c r="AC751" i="7"/>
  <c r="AC750" i="7"/>
  <c r="AC749" i="7"/>
  <c r="AC748" i="7"/>
  <c r="AC747" i="7"/>
  <c r="AC746" i="7"/>
  <c r="AC745" i="7"/>
  <c r="AC744" i="7"/>
  <c r="AC742" i="7"/>
  <c r="AC403" i="7"/>
  <c r="AC385" i="7"/>
  <c r="AC384" i="7"/>
  <c r="AC383" i="7"/>
  <c r="AC382" i="7"/>
  <c r="AC381" i="7"/>
  <c r="AC380" i="7"/>
  <c r="AC402" i="7"/>
  <c r="AC401" i="7"/>
  <c r="AC719" i="7"/>
  <c r="AC718" i="7"/>
  <c r="AC717" i="7"/>
  <c r="AC716" i="7"/>
  <c r="AC715" i="7"/>
  <c r="AC714" i="7"/>
  <c r="AC713" i="7"/>
  <c r="AC711" i="7"/>
  <c r="AC710"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3" i="7"/>
  <c r="AI58" i="7" l="1"/>
  <c r="AI501" i="7"/>
  <c r="AI365" i="7"/>
  <c r="AH99" i="7"/>
  <c r="AI652" i="7"/>
  <c r="AI687" i="7"/>
  <c r="AI647" i="7"/>
  <c r="AI645" i="7"/>
  <c r="AI597" i="7"/>
  <c r="AI591" i="7"/>
  <c r="AI637" i="7"/>
  <c r="AI633" i="7"/>
  <c r="AI629" i="7"/>
  <c r="AI625" i="7"/>
  <c r="AI36" i="7"/>
  <c r="AI40" i="7"/>
  <c r="AI33" i="7"/>
  <c r="AI659" i="7"/>
  <c r="AJ654" i="7"/>
  <c r="AB118" i="7"/>
  <c r="AB119" i="7" s="1"/>
  <c r="AA118" i="7"/>
  <c r="AA119" i="7" s="1"/>
  <c r="AI771" i="7"/>
  <c r="AI770" i="7"/>
  <c r="AI769" i="7"/>
  <c r="AI768" i="7"/>
  <c r="AI767" i="7"/>
  <c r="AI766" i="7"/>
  <c r="AI765" i="7"/>
  <c r="AI764" i="7"/>
  <c r="AI763" i="7"/>
  <c r="AI738" i="7"/>
  <c r="AI734" i="7"/>
  <c r="AI739" i="7"/>
  <c r="AI762" i="7"/>
  <c r="AI737" i="7"/>
  <c r="AI735" i="7"/>
  <c r="AI733" i="7"/>
  <c r="AI736" i="7"/>
  <c r="AI732" i="7"/>
  <c r="AI730" i="7"/>
  <c r="AI706" i="7"/>
  <c r="AI704" i="7"/>
  <c r="AI702" i="7"/>
  <c r="AI700" i="7"/>
  <c r="AI698" i="7"/>
  <c r="AI707" i="7"/>
  <c r="AI703" i="7"/>
  <c r="AI701" i="7"/>
  <c r="AI699" i="7"/>
  <c r="AI731" i="7"/>
  <c r="AI705" i="7"/>
  <c r="AI788" i="7"/>
  <c r="AI26" i="7"/>
  <c r="AI59" i="7"/>
  <c r="AC653" i="7"/>
  <c r="AC655" i="7" s="1"/>
  <c r="AD681" i="7"/>
  <c r="AD651" i="7"/>
  <c r="AC277" i="7"/>
  <c r="AC240" i="7"/>
  <c r="AC78" i="7"/>
  <c r="AB108" i="7"/>
  <c r="AC772" i="7"/>
  <c r="AC757" i="7" s="1"/>
  <c r="AC107" i="7" s="1"/>
  <c r="AC37" i="7"/>
  <c r="AD782" i="7"/>
  <c r="AD781" i="7"/>
  <c r="AD780" i="7"/>
  <c r="AD778" i="7"/>
  <c r="AD777" i="7"/>
  <c r="AD776" i="7"/>
  <c r="AD774" i="7"/>
  <c r="AD436" i="7"/>
  <c r="AD435" i="7"/>
  <c r="AD434" i="7"/>
  <c r="AD433" i="7"/>
  <c r="AD432" i="7"/>
  <c r="AD431" i="7"/>
  <c r="AD430" i="7"/>
  <c r="AD429" i="7"/>
  <c r="AD428" i="7"/>
  <c r="AD427" i="7"/>
  <c r="AD751" i="7"/>
  <c r="AD750" i="7"/>
  <c r="AD749" i="7"/>
  <c r="AD748" i="7"/>
  <c r="AD747" i="7"/>
  <c r="AD746" i="7"/>
  <c r="AD745" i="7"/>
  <c r="AD744" i="7"/>
  <c r="AD742" i="7"/>
  <c r="AD410" i="7"/>
  <c r="AD409" i="7"/>
  <c r="AD408" i="7"/>
  <c r="AD407" i="7"/>
  <c r="AD406" i="7"/>
  <c r="AD405" i="7"/>
  <c r="AD404" i="7"/>
  <c r="AD403" i="7"/>
  <c r="AD402" i="7"/>
  <c r="AD401" i="7"/>
  <c r="AD719" i="7"/>
  <c r="AD718" i="7"/>
  <c r="AD717" i="7"/>
  <c r="AD716" i="7"/>
  <c r="AD715" i="7"/>
  <c r="AD714" i="7"/>
  <c r="AD713" i="7"/>
  <c r="AD711" i="7"/>
  <c r="AD710"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8" i="7"/>
  <c r="AC693" i="7" s="1"/>
  <c r="AC105" i="7" s="1"/>
  <c r="AC740" i="7"/>
  <c r="AC725" i="7" s="1"/>
  <c r="AC106" i="7" s="1"/>
  <c r="AC512" i="7"/>
  <c r="AC520" i="7"/>
  <c r="AC518" i="7"/>
  <c r="AC515" i="7"/>
  <c r="AC519" i="7"/>
  <c r="AC539" i="7"/>
  <c r="AC543" i="7"/>
  <c r="AC547" i="7"/>
  <c r="AC567" i="7"/>
  <c r="AC571" i="7"/>
  <c r="AC540" i="7"/>
  <c r="AC544" i="7"/>
  <c r="AC564" i="7"/>
  <c r="AC568" i="7"/>
  <c r="AC572" i="7"/>
  <c r="AD673" i="7"/>
  <c r="AI99" i="7" l="1"/>
  <c r="AJ58" i="7"/>
  <c r="AJ501" i="7"/>
  <c r="AJ365" i="7"/>
  <c r="AJ652" i="7"/>
  <c r="AJ687" i="7"/>
  <c r="AJ647" i="7"/>
  <c r="AJ645" i="7"/>
  <c r="AJ633" i="7"/>
  <c r="AJ629" i="7"/>
  <c r="AJ625" i="7"/>
  <c r="AJ597" i="7"/>
  <c r="AJ591" i="7"/>
  <c r="AJ637" i="7"/>
  <c r="AJ36" i="7"/>
  <c r="AJ40" i="7"/>
  <c r="AJ33" i="7"/>
  <c r="AJ659" i="7"/>
  <c r="AK654" i="7"/>
  <c r="AJ770" i="7"/>
  <c r="AJ768" i="7"/>
  <c r="AJ766" i="7"/>
  <c r="AJ764" i="7"/>
  <c r="AJ762" i="7"/>
  <c r="AJ769" i="7"/>
  <c r="AJ739" i="7"/>
  <c r="AJ765" i="7"/>
  <c r="AJ763" i="7"/>
  <c r="AJ737" i="7"/>
  <c r="AJ735" i="7"/>
  <c r="AJ771" i="7"/>
  <c r="AJ767" i="7"/>
  <c r="AJ738" i="7"/>
  <c r="AJ736" i="7"/>
  <c r="AJ734" i="7"/>
  <c r="AJ732" i="7"/>
  <c r="AJ730" i="7"/>
  <c r="AJ706" i="7"/>
  <c r="AJ704" i="7"/>
  <c r="AJ703" i="7"/>
  <c r="AJ702" i="7"/>
  <c r="AJ701" i="7"/>
  <c r="AJ700" i="7"/>
  <c r="AJ699" i="7"/>
  <c r="AJ698" i="7"/>
  <c r="AJ707" i="7"/>
  <c r="AJ731" i="7"/>
  <c r="AJ705" i="7"/>
  <c r="AJ733" i="7"/>
  <c r="AJ788" i="7"/>
  <c r="AJ26" i="7"/>
  <c r="AJ59" i="7"/>
  <c r="AD653" i="7"/>
  <c r="AD655" i="7" s="1"/>
  <c r="AE681" i="7"/>
  <c r="AE651" i="7"/>
  <c r="AD277" i="7"/>
  <c r="AD240" i="7"/>
  <c r="AD78" i="7"/>
  <c r="AE782" i="7"/>
  <c r="AE781" i="7"/>
  <c r="AE780" i="7"/>
  <c r="AE778" i="7"/>
  <c r="AE777" i="7"/>
  <c r="AE776" i="7"/>
  <c r="AE774" i="7"/>
  <c r="AE436" i="7"/>
  <c r="AE435" i="7"/>
  <c r="AE434" i="7"/>
  <c r="AE433" i="7"/>
  <c r="AE432" i="7"/>
  <c r="AE431" i="7"/>
  <c r="AE430" i="7"/>
  <c r="AE429" i="7"/>
  <c r="AE427" i="7"/>
  <c r="AE410" i="7"/>
  <c r="AE409" i="7"/>
  <c r="AE408" i="7"/>
  <c r="AE407" i="7"/>
  <c r="AE406" i="7"/>
  <c r="AE405" i="7"/>
  <c r="AE404" i="7"/>
  <c r="AE428" i="7"/>
  <c r="AE751" i="7"/>
  <c r="AE750" i="7"/>
  <c r="AE749" i="7"/>
  <c r="AE748" i="7"/>
  <c r="AE747" i="7"/>
  <c r="AE746" i="7"/>
  <c r="AE745" i="7"/>
  <c r="AE744" i="7"/>
  <c r="AE742" i="7"/>
  <c r="AE385" i="7"/>
  <c r="AE384" i="7"/>
  <c r="AE383" i="7"/>
  <c r="AE382" i="7"/>
  <c r="AE381" i="7"/>
  <c r="AE380" i="7"/>
  <c r="AE403" i="7"/>
  <c r="AE402" i="7"/>
  <c r="AE401" i="7"/>
  <c r="AE719" i="7"/>
  <c r="AE718" i="7"/>
  <c r="AE717" i="7"/>
  <c r="AE716" i="7"/>
  <c r="AE715" i="7"/>
  <c r="AE714" i="7"/>
  <c r="AE713" i="7"/>
  <c r="AE711" i="7"/>
  <c r="AE710"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3" i="7"/>
  <c r="AD37" i="7"/>
  <c r="AD97" i="7"/>
  <c r="AD708" i="7"/>
  <c r="AD693" i="7" s="1"/>
  <c r="AD105" i="7" s="1"/>
  <c r="AD740" i="7"/>
  <c r="AD725" i="7" s="1"/>
  <c r="AD106" i="7" s="1"/>
  <c r="AD772" i="7"/>
  <c r="AD757"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7" i="7"/>
  <c r="AK647" i="7"/>
  <c r="AK645" i="7"/>
  <c r="AK597" i="7"/>
  <c r="AK591" i="7"/>
  <c r="AK637" i="7"/>
  <c r="AK633" i="7"/>
  <c r="AK629" i="7"/>
  <c r="AK625" i="7"/>
  <c r="AK36" i="7"/>
  <c r="AK40" i="7"/>
  <c r="AK33" i="7"/>
  <c r="AK659" i="7"/>
  <c r="AL654" i="7"/>
  <c r="AC118" i="7"/>
  <c r="AC119" i="7" s="1"/>
  <c r="AK771" i="7"/>
  <c r="AK769" i="7"/>
  <c r="AK767" i="7"/>
  <c r="AK765" i="7"/>
  <c r="AK763" i="7"/>
  <c r="AK762" i="7"/>
  <c r="AK739" i="7"/>
  <c r="AK768" i="7"/>
  <c r="AK764" i="7"/>
  <c r="AK770" i="7"/>
  <c r="AK766" i="7"/>
  <c r="AK738" i="7"/>
  <c r="AK736" i="7"/>
  <c r="AK734" i="7"/>
  <c r="AK737" i="7"/>
  <c r="AK735" i="7"/>
  <c r="AK733" i="7"/>
  <c r="AK731" i="7"/>
  <c r="AK707" i="7"/>
  <c r="AK730" i="7"/>
  <c r="AK705" i="7"/>
  <c r="AK703" i="7"/>
  <c r="AK701" i="7"/>
  <c r="AK699" i="7"/>
  <c r="AK732" i="7"/>
  <c r="AK706" i="7"/>
  <c r="AK704" i="7"/>
  <c r="AK702" i="7"/>
  <c r="AK700" i="7"/>
  <c r="AK698" i="7"/>
  <c r="AK788" i="7"/>
  <c r="AK59" i="7"/>
  <c r="AK26" i="7"/>
  <c r="AE653" i="7"/>
  <c r="AE655" i="7" s="1"/>
  <c r="AF651" i="7"/>
  <c r="AE277" i="7"/>
  <c r="AE240" i="7"/>
  <c r="AE78" i="7"/>
  <c r="AE708" i="7"/>
  <c r="AE693" i="7" s="1"/>
  <c r="AE105" i="7" s="1"/>
  <c r="AE740" i="7"/>
  <c r="AE725" i="7" s="1"/>
  <c r="AE106" i="7" s="1"/>
  <c r="AE97" i="7"/>
  <c r="AE518" i="7"/>
  <c r="AE512" i="7"/>
  <c r="AE520" i="7"/>
  <c r="AE515" i="7"/>
  <c r="AE519" i="7"/>
  <c r="AE539" i="7"/>
  <c r="AE543" i="7"/>
  <c r="AE547" i="7"/>
  <c r="AE567" i="7"/>
  <c r="AE571" i="7"/>
  <c r="AE540" i="7"/>
  <c r="AE544" i="7"/>
  <c r="AE564" i="7"/>
  <c r="AE568" i="7"/>
  <c r="AE572" i="7"/>
  <c r="AF673" i="7"/>
  <c r="AE37" i="7"/>
  <c r="AE772" i="7"/>
  <c r="AE757" i="7" s="1"/>
  <c r="AE107" i="7" s="1"/>
  <c r="AF782" i="7"/>
  <c r="AF781" i="7"/>
  <c r="AF780" i="7"/>
  <c r="AF778" i="7"/>
  <c r="AF777" i="7"/>
  <c r="AF776" i="7"/>
  <c r="AF774" i="7"/>
  <c r="AF436" i="7"/>
  <c r="AF435" i="7"/>
  <c r="AF434" i="7"/>
  <c r="AF433" i="7"/>
  <c r="AF432" i="7"/>
  <c r="AF431" i="7"/>
  <c r="AF430" i="7"/>
  <c r="AF429" i="7"/>
  <c r="AF428" i="7"/>
  <c r="AF427" i="7"/>
  <c r="AF751" i="7"/>
  <c r="AF750" i="7"/>
  <c r="AF749" i="7"/>
  <c r="AF748" i="7"/>
  <c r="AF747" i="7"/>
  <c r="AF746" i="7"/>
  <c r="AF745" i="7"/>
  <c r="AF744" i="7"/>
  <c r="AF742" i="7"/>
  <c r="AF410" i="7"/>
  <c r="AF409" i="7"/>
  <c r="AF408" i="7"/>
  <c r="AF407" i="7"/>
  <c r="AF406" i="7"/>
  <c r="AF405" i="7"/>
  <c r="AF404" i="7"/>
  <c r="AF403" i="7"/>
  <c r="AF402" i="7"/>
  <c r="AF401" i="7"/>
  <c r="AF719" i="7"/>
  <c r="AF718" i="7"/>
  <c r="AF717" i="7"/>
  <c r="AF716" i="7"/>
  <c r="AF715" i="7"/>
  <c r="AF714" i="7"/>
  <c r="AF713" i="7"/>
  <c r="AF711" i="7"/>
  <c r="AF710"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7" i="7"/>
  <c r="AL647" i="7"/>
  <c r="AL645" i="7"/>
  <c r="AL637" i="7"/>
  <c r="AL633" i="7"/>
  <c r="AL629" i="7"/>
  <c r="AL625" i="7"/>
  <c r="AL597" i="7"/>
  <c r="AL591" i="7"/>
  <c r="AL36" i="7"/>
  <c r="AL40" i="7"/>
  <c r="AL33" i="7"/>
  <c r="AL659" i="7"/>
  <c r="AM654" i="7"/>
  <c r="AE118" i="7"/>
  <c r="AE119" i="7" s="1"/>
  <c r="AD118" i="7"/>
  <c r="AD119" i="7" s="1"/>
  <c r="AL771" i="7"/>
  <c r="AL769" i="7"/>
  <c r="AL767" i="7"/>
  <c r="AL765" i="7"/>
  <c r="AL763" i="7"/>
  <c r="AL738" i="7"/>
  <c r="AL737" i="7"/>
  <c r="AL736" i="7"/>
  <c r="AL735" i="7"/>
  <c r="AL734" i="7"/>
  <c r="AL733" i="7"/>
  <c r="AL732" i="7"/>
  <c r="AL731" i="7"/>
  <c r="AL730" i="7"/>
  <c r="AL707" i="7"/>
  <c r="AL706" i="7"/>
  <c r="AL705" i="7"/>
  <c r="AL770" i="7"/>
  <c r="AL764" i="7"/>
  <c r="AL766" i="7"/>
  <c r="AL762" i="7"/>
  <c r="AL768" i="7"/>
  <c r="AL739" i="7"/>
  <c r="AL703" i="7"/>
  <c r="AL701" i="7"/>
  <c r="AL699" i="7"/>
  <c r="AL704" i="7"/>
  <c r="AL702" i="7"/>
  <c r="AL700" i="7"/>
  <c r="AL698" i="7"/>
  <c r="AL788" i="7"/>
  <c r="AL59" i="7"/>
  <c r="AL26" i="7"/>
  <c r="AF653" i="7"/>
  <c r="AF655" i="7" s="1"/>
  <c r="AG681" i="7"/>
  <c r="C492" i="7"/>
  <c r="C356" i="7"/>
  <c r="AG651" i="7"/>
  <c r="AF277" i="7"/>
  <c r="AF240" i="7"/>
  <c r="AF78" i="7"/>
  <c r="AE108" i="7"/>
  <c r="AF740" i="7"/>
  <c r="AF725" i="7" s="1"/>
  <c r="AF106" i="7" s="1"/>
  <c r="AF37" i="7"/>
  <c r="AF708" i="7"/>
  <c r="AF693" i="7" s="1"/>
  <c r="AF105" i="7" s="1"/>
  <c r="AF772" i="7"/>
  <c r="AF757" i="7" s="1"/>
  <c r="AF107" i="7" s="1"/>
  <c r="AF97" i="7"/>
  <c r="AG783" i="7"/>
  <c r="AG782" i="7"/>
  <c r="AG781" i="7"/>
  <c r="AG779" i="7"/>
  <c r="AG778" i="7"/>
  <c r="AG777" i="7"/>
  <c r="AG776" i="7"/>
  <c r="AG436" i="7"/>
  <c r="AG434" i="7"/>
  <c r="AG433" i="7"/>
  <c r="AG432" i="7"/>
  <c r="AG431" i="7"/>
  <c r="AG430" i="7"/>
  <c r="AG429" i="7"/>
  <c r="AG774" i="7"/>
  <c r="AG428" i="7"/>
  <c r="AG410" i="7"/>
  <c r="AG409" i="7"/>
  <c r="AG408" i="7"/>
  <c r="AG407" i="7"/>
  <c r="AG406" i="7"/>
  <c r="AG405" i="7"/>
  <c r="AG404" i="7"/>
  <c r="AG427" i="7"/>
  <c r="AG751" i="7"/>
  <c r="AG750" i="7"/>
  <c r="AG749" i="7"/>
  <c r="AG748" i="7"/>
  <c r="AG747" i="7"/>
  <c r="AG746" i="7"/>
  <c r="AG745" i="7"/>
  <c r="AG743" i="7"/>
  <c r="AG742" i="7"/>
  <c r="AG403" i="7"/>
  <c r="AG385" i="7"/>
  <c r="AG384" i="7"/>
  <c r="AG383" i="7"/>
  <c r="AG382" i="7"/>
  <c r="AG381" i="7"/>
  <c r="AG380" i="7"/>
  <c r="AG402" i="7"/>
  <c r="AG401" i="7"/>
  <c r="AG719" i="7"/>
  <c r="AG718" i="7"/>
  <c r="AG717" i="7"/>
  <c r="AG716" i="7"/>
  <c r="AG715" i="7"/>
  <c r="AG714" i="7"/>
  <c r="AG713" i="7"/>
  <c r="AG711" i="7"/>
  <c r="AG710"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3" i="7"/>
  <c r="AM58" i="7" l="1"/>
  <c r="AM501" i="7"/>
  <c r="AM365" i="7"/>
  <c r="AL99" i="7"/>
  <c r="AM652" i="7"/>
  <c r="AM687" i="7"/>
  <c r="AM647" i="7"/>
  <c r="AM645" i="7"/>
  <c r="AM591" i="7"/>
  <c r="AM597" i="7"/>
  <c r="AM629" i="7"/>
  <c r="AM637" i="7"/>
  <c r="AM633" i="7"/>
  <c r="AM625" i="7"/>
  <c r="AM36" i="7"/>
  <c r="AM40" i="7"/>
  <c r="AM33" i="7"/>
  <c r="AM659" i="7"/>
  <c r="AN654" i="7"/>
  <c r="AF118" i="7"/>
  <c r="AF119" i="7" s="1"/>
  <c r="AM771" i="7"/>
  <c r="AM770" i="7"/>
  <c r="AM769" i="7"/>
  <c r="AM768" i="7"/>
  <c r="AM767" i="7"/>
  <c r="AM766" i="7"/>
  <c r="AM765" i="7"/>
  <c r="AM764" i="7"/>
  <c r="AM763" i="7"/>
  <c r="AM739" i="7"/>
  <c r="AM762" i="7"/>
  <c r="AM738" i="7"/>
  <c r="AM736" i="7"/>
  <c r="AM734" i="7"/>
  <c r="AM737" i="7"/>
  <c r="AM735" i="7"/>
  <c r="AM733" i="7"/>
  <c r="AM731" i="7"/>
  <c r="AM707" i="7"/>
  <c r="AM705" i="7"/>
  <c r="AM701" i="7"/>
  <c r="AM730" i="7"/>
  <c r="AM704" i="7"/>
  <c r="AM702" i="7"/>
  <c r="AM700" i="7"/>
  <c r="AM698" i="7"/>
  <c r="AM732" i="7"/>
  <c r="AM706" i="7"/>
  <c r="AM703" i="7"/>
  <c r="AM699" i="7"/>
  <c r="AM788" i="7"/>
  <c r="AM26" i="7"/>
  <c r="AM59" i="7"/>
  <c r="AG653" i="7"/>
  <c r="AG655" i="7" s="1"/>
  <c r="AH681" i="7"/>
  <c r="AH651" i="7"/>
  <c r="AG277" i="7"/>
  <c r="AG240" i="7"/>
  <c r="AG78" i="7"/>
  <c r="AG772" i="7"/>
  <c r="AG757" i="7" s="1"/>
  <c r="AG107" i="7" s="1"/>
  <c r="AF108" i="7"/>
  <c r="AH783" i="7"/>
  <c r="AH782" i="7"/>
  <c r="AH781" i="7"/>
  <c r="AH779" i="7"/>
  <c r="AH778" i="7"/>
  <c r="AH777" i="7"/>
  <c r="AH776" i="7"/>
  <c r="AH774" i="7"/>
  <c r="AH436" i="7"/>
  <c r="AH435" i="7"/>
  <c r="AH434" i="7"/>
  <c r="AH433" i="7"/>
  <c r="AH432" i="7"/>
  <c r="AH430" i="7"/>
  <c r="AH429" i="7"/>
  <c r="AH428" i="7"/>
  <c r="AH427" i="7"/>
  <c r="AH751" i="7"/>
  <c r="AH750" i="7"/>
  <c r="AH749" i="7"/>
  <c r="AH748" i="7"/>
  <c r="AH747" i="7"/>
  <c r="AH746" i="7"/>
  <c r="AH745" i="7"/>
  <c r="AH743" i="7"/>
  <c r="AH742" i="7"/>
  <c r="AH410" i="7"/>
  <c r="AH409" i="7"/>
  <c r="AH408" i="7"/>
  <c r="AH407" i="7"/>
  <c r="AH406" i="7"/>
  <c r="AH405" i="7"/>
  <c r="AH404" i="7"/>
  <c r="AH403" i="7"/>
  <c r="AH402" i="7"/>
  <c r="AH401" i="7"/>
  <c r="AH719" i="7"/>
  <c r="AH718" i="7"/>
  <c r="AH717" i="7"/>
  <c r="AH716" i="7"/>
  <c r="AH715" i="7"/>
  <c r="AH714" i="7"/>
  <c r="AH713" i="7"/>
  <c r="AH711" i="7"/>
  <c r="AH710"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8" i="7"/>
  <c r="AG693" i="7" s="1"/>
  <c r="AG105" i="7" s="1"/>
  <c r="AG740" i="7"/>
  <c r="AG725" i="7" s="1"/>
  <c r="AG106" i="7" s="1"/>
  <c r="AG512" i="7"/>
  <c r="AG520" i="7"/>
  <c r="AG518" i="7"/>
  <c r="AG515" i="7"/>
  <c r="AG519" i="7"/>
  <c r="AG539" i="7"/>
  <c r="AG543" i="7"/>
  <c r="AG547" i="7"/>
  <c r="AG567" i="7"/>
  <c r="AG571" i="7"/>
  <c r="AG540" i="7"/>
  <c r="AG544" i="7"/>
  <c r="AG564" i="7"/>
  <c r="AG568" i="7"/>
  <c r="AG572" i="7"/>
  <c r="AH673" i="7"/>
  <c r="AN58" i="7" l="1"/>
  <c r="AN501" i="7"/>
  <c r="AN365" i="7"/>
  <c r="AM99" i="7"/>
  <c r="AN652" i="7"/>
  <c r="AN687" i="7"/>
  <c r="AN647" i="7"/>
  <c r="AN645" i="7"/>
  <c r="AN597" i="7"/>
  <c r="AN591" i="7"/>
  <c r="AN637" i="7"/>
  <c r="AN633" i="7"/>
  <c r="AN629" i="7"/>
  <c r="AN625" i="7"/>
  <c r="AN36" i="7"/>
  <c r="AN40" i="7"/>
  <c r="AN33" i="7"/>
  <c r="AN659" i="7"/>
  <c r="AO654" i="7"/>
  <c r="AN770" i="7"/>
  <c r="AN768" i="7"/>
  <c r="AN766" i="7"/>
  <c r="AN764" i="7"/>
  <c r="AN769" i="7"/>
  <c r="AN765" i="7"/>
  <c r="AN763" i="7"/>
  <c r="AN736" i="7"/>
  <c r="AN732" i="7"/>
  <c r="AN730" i="7"/>
  <c r="AN771" i="7"/>
  <c r="AN767" i="7"/>
  <c r="AN739" i="7"/>
  <c r="AN737" i="7"/>
  <c r="AN735" i="7"/>
  <c r="AN733" i="7"/>
  <c r="AN762" i="7"/>
  <c r="AN704" i="7"/>
  <c r="AN703" i="7"/>
  <c r="AN702" i="7"/>
  <c r="AN701" i="7"/>
  <c r="AN700" i="7"/>
  <c r="AN699" i="7"/>
  <c r="AN698" i="7"/>
  <c r="AN738" i="7"/>
  <c r="AN734" i="7"/>
  <c r="AN706" i="7"/>
  <c r="AN705" i="7"/>
  <c r="AN731" i="7"/>
  <c r="AN707" i="7"/>
  <c r="AN788" i="7"/>
  <c r="AN26" i="7"/>
  <c r="AN59" i="7"/>
  <c r="AH653" i="7"/>
  <c r="AH655" i="7" s="1"/>
  <c r="AI681" i="7"/>
  <c r="AI651" i="7"/>
  <c r="AH277" i="7"/>
  <c r="AH240" i="7"/>
  <c r="AH78" i="7"/>
  <c r="AH37" i="7"/>
  <c r="AH708" i="7"/>
  <c r="AH693" i="7" s="1"/>
  <c r="AH105" i="7" s="1"/>
  <c r="AH97" i="7"/>
  <c r="AI783" i="7"/>
  <c r="AI782" i="7"/>
  <c r="AI781" i="7"/>
  <c r="AI779" i="7"/>
  <c r="AI778" i="7"/>
  <c r="AI777" i="7"/>
  <c r="AI776" i="7"/>
  <c r="AI774" i="7"/>
  <c r="AI436" i="7"/>
  <c r="AI435" i="7"/>
  <c r="AI434" i="7"/>
  <c r="AI433" i="7"/>
  <c r="AI432" i="7"/>
  <c r="AI431" i="7"/>
  <c r="AI430" i="7"/>
  <c r="AI429" i="7"/>
  <c r="AI427" i="7"/>
  <c r="AI410" i="7"/>
  <c r="AI409" i="7"/>
  <c r="AI408" i="7"/>
  <c r="AI407" i="7"/>
  <c r="AI406" i="7"/>
  <c r="AI405" i="7"/>
  <c r="AI404" i="7"/>
  <c r="AI428" i="7"/>
  <c r="AI751" i="7"/>
  <c r="AI750" i="7"/>
  <c r="AI749" i="7"/>
  <c r="AI748" i="7"/>
  <c r="AI747" i="7"/>
  <c r="AI746" i="7"/>
  <c r="AI745" i="7"/>
  <c r="AI743" i="7"/>
  <c r="AI742" i="7"/>
  <c r="AI385" i="7"/>
  <c r="AI384" i="7"/>
  <c r="AI383" i="7"/>
  <c r="AI382" i="7"/>
  <c r="AI381" i="7"/>
  <c r="AI380" i="7"/>
  <c r="AI403" i="7"/>
  <c r="AI402" i="7"/>
  <c r="AI401" i="7"/>
  <c r="AI719" i="7"/>
  <c r="AI718" i="7"/>
  <c r="AI717" i="7"/>
  <c r="AI716" i="7"/>
  <c r="AI715" i="7"/>
  <c r="AI714" i="7"/>
  <c r="AI713" i="7"/>
  <c r="AI711" i="7"/>
  <c r="AI710"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3" i="7"/>
  <c r="AH740" i="7"/>
  <c r="AH725" i="7" s="1"/>
  <c r="AH106" i="7" s="1"/>
  <c r="AH772" i="7"/>
  <c r="AH757" i="7" s="1"/>
  <c r="AH107" i="7" s="1"/>
  <c r="AO58" i="7" l="1"/>
  <c r="AO501" i="7"/>
  <c r="AO365" i="7"/>
  <c r="AN99" i="7"/>
  <c r="AO652" i="7"/>
  <c r="AO687" i="7"/>
  <c r="AO647" i="7"/>
  <c r="AO645" i="7"/>
  <c r="AO597" i="7"/>
  <c r="AO591" i="7"/>
  <c r="AO637" i="7"/>
  <c r="AO633" i="7"/>
  <c r="AO629" i="7"/>
  <c r="AO625" i="7"/>
  <c r="AO36" i="7"/>
  <c r="AO40" i="7"/>
  <c r="AO33" i="7"/>
  <c r="AO659" i="7"/>
  <c r="AP654" i="7"/>
  <c r="AG118" i="7"/>
  <c r="AG119" i="7" s="1"/>
  <c r="AO762" i="7"/>
  <c r="AO739" i="7"/>
  <c r="AO770" i="7"/>
  <c r="AO768" i="7"/>
  <c r="AO766" i="7"/>
  <c r="AO764" i="7"/>
  <c r="AO771" i="7"/>
  <c r="AO765" i="7"/>
  <c r="AO767" i="7"/>
  <c r="AO737" i="7"/>
  <c r="AO735" i="7"/>
  <c r="AO769" i="7"/>
  <c r="AO763" i="7"/>
  <c r="AO738" i="7"/>
  <c r="AO736" i="7"/>
  <c r="AO734" i="7"/>
  <c r="AO732" i="7"/>
  <c r="AO730" i="7"/>
  <c r="AO706" i="7"/>
  <c r="AO731" i="7"/>
  <c r="AO704" i="7"/>
  <c r="AO702" i="7"/>
  <c r="AO700" i="7"/>
  <c r="AO698" i="7"/>
  <c r="AO733" i="7"/>
  <c r="AO707" i="7"/>
  <c r="AO703" i="7"/>
  <c r="AO701" i="7"/>
  <c r="AO699" i="7"/>
  <c r="AO705" i="7"/>
  <c r="AO788" i="7"/>
  <c r="AO59" i="7"/>
  <c r="AO26" i="7"/>
  <c r="AI653" i="7"/>
  <c r="AI655" i="7" s="1"/>
  <c r="AJ681" i="7"/>
  <c r="AJ651" i="7"/>
  <c r="AI277" i="7"/>
  <c r="AI240" i="7"/>
  <c r="AI78" i="7"/>
  <c r="AH108" i="7"/>
  <c r="AJ783" i="7"/>
  <c r="AJ782" i="7"/>
  <c r="AJ781" i="7"/>
  <c r="AJ779" i="7"/>
  <c r="AJ778" i="7"/>
  <c r="AJ777" i="7"/>
  <c r="AJ776" i="7"/>
  <c r="AJ774" i="7"/>
  <c r="AJ436" i="7"/>
  <c r="AJ435" i="7"/>
  <c r="AJ434" i="7"/>
  <c r="AJ433" i="7"/>
  <c r="AJ432" i="7"/>
  <c r="AJ431" i="7"/>
  <c r="AJ430" i="7"/>
  <c r="AJ429" i="7"/>
  <c r="AJ428" i="7"/>
  <c r="AJ751" i="7"/>
  <c r="AJ750" i="7"/>
  <c r="AJ749" i="7"/>
  <c r="AJ748" i="7"/>
  <c r="AJ747" i="7"/>
  <c r="AJ746" i="7"/>
  <c r="AJ745" i="7"/>
  <c r="AJ743" i="7"/>
  <c r="AJ742" i="7"/>
  <c r="AJ410" i="7"/>
  <c r="AJ409" i="7"/>
  <c r="AJ408" i="7"/>
  <c r="AJ407" i="7"/>
  <c r="AJ406" i="7"/>
  <c r="AJ405" i="7"/>
  <c r="AJ404" i="7"/>
  <c r="AJ403" i="7"/>
  <c r="AJ402" i="7"/>
  <c r="AJ401" i="7"/>
  <c r="AJ719" i="7"/>
  <c r="AJ718" i="7"/>
  <c r="AJ717" i="7"/>
  <c r="AJ716" i="7"/>
  <c r="AJ715" i="7"/>
  <c r="AJ714" i="7"/>
  <c r="AJ713" i="7"/>
  <c r="AJ711" i="7"/>
  <c r="AJ710"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8" i="7"/>
  <c r="AI693" i="7" s="1"/>
  <c r="AI105" i="7" s="1"/>
  <c r="AI740" i="7"/>
  <c r="AI725" i="7" s="1"/>
  <c r="AI106" i="7" s="1"/>
  <c r="AI518" i="7"/>
  <c r="AI512" i="7"/>
  <c r="AI520" i="7"/>
  <c r="AI515" i="7"/>
  <c r="AI519" i="7"/>
  <c r="AI539" i="7"/>
  <c r="AI543" i="7"/>
  <c r="AI547" i="7"/>
  <c r="AI567" i="7"/>
  <c r="AI571" i="7"/>
  <c r="AI540" i="7"/>
  <c r="AI544" i="7"/>
  <c r="AI564" i="7"/>
  <c r="AI568" i="7"/>
  <c r="AI572" i="7"/>
  <c r="AJ673" i="7"/>
  <c r="AI772" i="7"/>
  <c r="AI757" i="7" s="1"/>
  <c r="AI107" i="7" s="1"/>
  <c r="AO99" i="7" l="1"/>
  <c r="AP58" i="7"/>
  <c r="AP501" i="7"/>
  <c r="AP365" i="7"/>
  <c r="AP652" i="7"/>
  <c r="AP687" i="7"/>
  <c r="AP647" i="7"/>
  <c r="AP645" i="7"/>
  <c r="AP597" i="7"/>
  <c r="AP633" i="7"/>
  <c r="AP629" i="7"/>
  <c r="AP625" i="7"/>
  <c r="AP591" i="7"/>
  <c r="AP637" i="7"/>
  <c r="AP36" i="7"/>
  <c r="AP40" i="7"/>
  <c r="AP33" i="7"/>
  <c r="AP659" i="7"/>
  <c r="AH118" i="7"/>
  <c r="AH119" i="7" s="1"/>
  <c r="AP771" i="7"/>
  <c r="AP769" i="7"/>
  <c r="AP767" i="7"/>
  <c r="AP765" i="7"/>
  <c r="AP763" i="7"/>
  <c r="AP770" i="7"/>
  <c r="AP766" i="7"/>
  <c r="AP762" i="7"/>
  <c r="AP738" i="7"/>
  <c r="AP737" i="7"/>
  <c r="AP736" i="7"/>
  <c r="AP735" i="7"/>
  <c r="AP734" i="7"/>
  <c r="AP733" i="7"/>
  <c r="AP732" i="7"/>
  <c r="AP731" i="7"/>
  <c r="AP730" i="7"/>
  <c r="AP707" i="7"/>
  <c r="AP706" i="7"/>
  <c r="AP705" i="7"/>
  <c r="AP739" i="7"/>
  <c r="AP768" i="7"/>
  <c r="AP764" i="7"/>
  <c r="AP703" i="7"/>
  <c r="AP701" i="7"/>
  <c r="AP699" i="7"/>
  <c r="AP704" i="7"/>
  <c r="AP702" i="7"/>
  <c r="AP700" i="7"/>
  <c r="AP698" i="7"/>
  <c r="AP788" i="7"/>
  <c r="AP59" i="7"/>
  <c r="AP26" i="7"/>
  <c r="AJ653" i="7"/>
  <c r="AJ655" i="7" s="1"/>
  <c r="AK681" i="7"/>
  <c r="AK651" i="7"/>
  <c r="AJ277" i="7"/>
  <c r="AJ240" i="7"/>
  <c r="AJ78" i="7"/>
  <c r="AK783" i="7"/>
  <c r="AK782" i="7"/>
  <c r="AK781" i="7"/>
  <c r="AK779" i="7"/>
  <c r="AK778" i="7"/>
  <c r="AK777" i="7"/>
  <c r="AK776" i="7"/>
  <c r="AK436" i="7"/>
  <c r="AK434" i="7"/>
  <c r="AK433" i="7"/>
  <c r="AK432" i="7"/>
  <c r="AK431" i="7"/>
  <c r="AK430" i="7"/>
  <c r="AK429" i="7"/>
  <c r="AK774" i="7"/>
  <c r="AK428" i="7"/>
  <c r="AK410" i="7"/>
  <c r="AK409" i="7"/>
  <c r="AK408" i="7"/>
  <c r="AK407" i="7"/>
  <c r="AK406" i="7"/>
  <c r="AK405" i="7"/>
  <c r="AK404" i="7"/>
  <c r="AK427" i="7"/>
  <c r="AK751" i="7"/>
  <c r="AK750" i="7"/>
  <c r="AK749" i="7"/>
  <c r="AK748" i="7"/>
  <c r="AK747" i="7"/>
  <c r="AK746" i="7"/>
  <c r="AK745" i="7"/>
  <c r="AK743" i="7"/>
  <c r="AK742" i="7"/>
  <c r="AK403" i="7"/>
  <c r="AK385" i="7"/>
  <c r="AK384" i="7"/>
  <c r="AK383" i="7"/>
  <c r="AK382" i="7"/>
  <c r="AK381" i="7"/>
  <c r="AK380" i="7"/>
  <c r="AK402" i="7"/>
  <c r="AK401" i="7"/>
  <c r="AK719" i="7"/>
  <c r="AK718" i="7"/>
  <c r="AK717" i="7"/>
  <c r="AK716" i="7"/>
  <c r="AK715" i="7"/>
  <c r="AK714" i="7"/>
  <c r="AK713" i="7"/>
  <c r="AK711" i="7"/>
  <c r="AK710"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3" i="7"/>
  <c r="AJ37" i="7"/>
  <c r="AJ97" i="7"/>
  <c r="AJ708" i="7"/>
  <c r="AJ693" i="7" s="1"/>
  <c r="AJ105" i="7" s="1"/>
  <c r="AJ740" i="7"/>
  <c r="AJ725" i="7" s="1"/>
  <c r="AJ106" i="7" s="1"/>
  <c r="AJ772" i="7"/>
  <c r="AJ757"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1" i="7"/>
  <c r="AL651" i="7"/>
  <c r="AK277" i="7"/>
  <c r="AK240" i="7"/>
  <c r="AK78" i="7"/>
  <c r="AK772" i="7"/>
  <c r="AK757" i="7" s="1"/>
  <c r="AK107" i="7" s="1"/>
  <c r="AK37" i="7"/>
  <c r="AK512" i="7"/>
  <c r="AK520" i="7"/>
  <c r="AK518" i="7"/>
  <c r="AK515" i="7"/>
  <c r="AK519" i="7"/>
  <c r="AK539" i="7"/>
  <c r="AK543" i="7"/>
  <c r="AK547" i="7"/>
  <c r="AK567" i="7"/>
  <c r="AK571" i="7"/>
  <c r="AK540" i="7"/>
  <c r="AK544" i="7"/>
  <c r="AK564" i="7"/>
  <c r="AK568" i="7"/>
  <c r="AK572" i="7"/>
  <c r="AL673" i="7"/>
  <c r="AL783" i="7"/>
  <c r="AL782" i="7"/>
  <c r="AL780" i="7"/>
  <c r="AL779" i="7"/>
  <c r="AL778" i="7"/>
  <c r="AL777" i="7"/>
  <c r="AL776" i="7"/>
  <c r="AL774" i="7"/>
  <c r="AL436" i="7"/>
  <c r="AL434" i="7"/>
  <c r="AL433" i="7"/>
  <c r="AL432" i="7"/>
  <c r="AL431" i="7"/>
  <c r="AL430" i="7"/>
  <c r="AL429" i="7"/>
  <c r="AL428" i="7"/>
  <c r="AL427" i="7"/>
  <c r="AL751" i="7"/>
  <c r="AL750" i="7"/>
  <c r="AL749" i="7"/>
  <c r="AL748" i="7"/>
  <c r="AL747" i="7"/>
  <c r="AL746" i="7"/>
  <c r="AL745" i="7"/>
  <c r="AL743" i="7"/>
  <c r="AL742" i="7"/>
  <c r="AL410" i="7"/>
  <c r="AL409" i="7"/>
  <c r="AL408" i="7"/>
  <c r="AL407" i="7"/>
  <c r="AL406" i="7"/>
  <c r="AL405" i="7"/>
  <c r="AL404" i="7"/>
  <c r="AL403" i="7"/>
  <c r="AL402" i="7"/>
  <c r="AL401" i="7"/>
  <c r="AL719" i="7"/>
  <c r="AL718" i="7"/>
  <c r="AL717" i="7"/>
  <c r="AL716" i="7"/>
  <c r="AL715" i="7"/>
  <c r="AL714" i="7"/>
  <c r="AL713" i="7"/>
  <c r="AL711" i="7"/>
  <c r="AL710"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8" i="7"/>
  <c r="AK693" i="7" s="1"/>
  <c r="AK105" i="7" s="1"/>
  <c r="AK740" i="7"/>
  <c r="AK725" i="7" s="1"/>
  <c r="AK106" i="7" s="1"/>
  <c r="AJ118" i="7" l="1"/>
  <c r="AJ119" i="7" s="1"/>
  <c r="AL653" i="7"/>
  <c r="AL655" i="7" s="1"/>
  <c r="AM681" i="7"/>
  <c r="AM651" i="7"/>
  <c r="AL277" i="7"/>
  <c r="AL240" i="7"/>
  <c r="AL78" i="7"/>
  <c r="AL708" i="7"/>
  <c r="AL693" i="7" s="1"/>
  <c r="AL105" i="7" s="1"/>
  <c r="AL772" i="7"/>
  <c r="AL757" i="7" s="1"/>
  <c r="AL107" i="7" s="1"/>
  <c r="AL37" i="7"/>
  <c r="AL740" i="7"/>
  <c r="AL725" i="7" s="1"/>
  <c r="AL106" i="7" s="1"/>
  <c r="AL97" i="7"/>
  <c r="AM783" i="7"/>
  <c r="AM782" i="7"/>
  <c r="AM780" i="7"/>
  <c r="AM779" i="7"/>
  <c r="AM778" i="7"/>
  <c r="AM777" i="7"/>
  <c r="AM776" i="7"/>
  <c r="AM774" i="7"/>
  <c r="AM436" i="7"/>
  <c r="AM435" i="7"/>
  <c r="AM434" i="7"/>
  <c r="AM433" i="7"/>
  <c r="AM432" i="7"/>
  <c r="AM431" i="7"/>
  <c r="AM430" i="7"/>
  <c r="AM429" i="7"/>
  <c r="AM427" i="7"/>
  <c r="AM410" i="7"/>
  <c r="AM409" i="7"/>
  <c r="AM408" i="7"/>
  <c r="AM407" i="7"/>
  <c r="AM406" i="7"/>
  <c r="AM405" i="7"/>
  <c r="AM404" i="7"/>
  <c r="AM428" i="7"/>
  <c r="AM751" i="7"/>
  <c r="AM750" i="7"/>
  <c r="AM749" i="7"/>
  <c r="AM748" i="7"/>
  <c r="AM747" i="7"/>
  <c r="AM746" i="7"/>
  <c r="AM745" i="7"/>
  <c r="AM743" i="7"/>
  <c r="AM742" i="7"/>
  <c r="AM385" i="7"/>
  <c r="AM384" i="7"/>
  <c r="AM383" i="7"/>
  <c r="AM382" i="7"/>
  <c r="AM381" i="7"/>
  <c r="AM380" i="7"/>
  <c r="AM403" i="7"/>
  <c r="AM402" i="7"/>
  <c r="AM401" i="7"/>
  <c r="AM719" i="7"/>
  <c r="AM718" i="7"/>
  <c r="AM717" i="7"/>
  <c r="AM716" i="7"/>
  <c r="AM715" i="7"/>
  <c r="AM714" i="7"/>
  <c r="AM712" i="7"/>
  <c r="AM711" i="7"/>
  <c r="AM710"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3" i="7"/>
  <c r="AK118" i="7" l="1"/>
  <c r="AK119" i="7" s="1"/>
  <c r="AM653" i="7"/>
  <c r="AM655" i="7" s="1"/>
  <c r="AN681" i="7"/>
  <c r="AN651" i="7"/>
  <c r="AM277" i="7"/>
  <c r="AM240" i="7"/>
  <c r="AM78" i="7"/>
  <c r="AL108" i="7"/>
  <c r="AM37" i="7"/>
  <c r="AM708" i="7"/>
  <c r="AM693" i="7" s="1"/>
  <c r="AM105" i="7" s="1"/>
  <c r="AM740" i="7"/>
  <c r="AM725" i="7" s="1"/>
  <c r="AM106" i="7" s="1"/>
  <c r="AM97" i="7"/>
  <c r="AM518" i="7"/>
  <c r="AM512" i="7"/>
  <c r="AM520" i="7"/>
  <c r="AM515" i="7"/>
  <c r="AM519" i="7"/>
  <c r="AM539" i="7"/>
  <c r="AM543" i="7"/>
  <c r="AM547" i="7"/>
  <c r="AM567" i="7"/>
  <c r="AM571" i="7"/>
  <c r="AM540" i="7"/>
  <c r="AM544" i="7"/>
  <c r="AM564" i="7"/>
  <c r="AM568" i="7"/>
  <c r="AM572" i="7"/>
  <c r="AN673" i="7"/>
  <c r="AM772" i="7"/>
  <c r="AM757" i="7" s="1"/>
  <c r="AM107" i="7" s="1"/>
  <c r="AN783" i="7"/>
  <c r="AN782" i="7"/>
  <c r="AN780" i="7"/>
  <c r="AN779" i="7"/>
  <c r="AN778" i="7"/>
  <c r="AN777" i="7"/>
  <c r="AN776" i="7"/>
  <c r="AN774" i="7"/>
  <c r="AN436" i="7"/>
  <c r="AN435" i="7"/>
  <c r="AN434" i="7"/>
  <c r="AN433" i="7"/>
  <c r="AN432" i="7"/>
  <c r="AN431" i="7"/>
  <c r="AN430" i="7"/>
  <c r="AN429" i="7"/>
  <c r="AN428" i="7"/>
  <c r="AN427" i="7"/>
  <c r="AN751" i="7"/>
  <c r="AN750" i="7"/>
  <c r="AN749" i="7"/>
  <c r="AN748" i="7"/>
  <c r="AN747" i="7"/>
  <c r="AN746" i="7"/>
  <c r="AN745" i="7"/>
  <c r="AN743" i="7"/>
  <c r="AN742" i="7"/>
  <c r="AN409" i="7"/>
  <c r="AN408" i="7"/>
  <c r="AN407" i="7"/>
  <c r="AN406" i="7"/>
  <c r="AN405" i="7"/>
  <c r="AN404" i="7"/>
  <c r="AN403" i="7"/>
  <c r="AN402" i="7"/>
  <c r="AN401" i="7"/>
  <c r="AN719" i="7"/>
  <c r="AN718" i="7"/>
  <c r="AN717" i="7"/>
  <c r="AN716" i="7"/>
  <c r="AN715" i="7"/>
  <c r="AN714" i="7"/>
  <c r="AN712" i="7"/>
  <c r="AN711" i="7"/>
  <c r="AN710"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1" i="7"/>
  <c r="AO651" i="7"/>
  <c r="AN277" i="7"/>
  <c r="AN240" i="7"/>
  <c r="AN78" i="7"/>
  <c r="AM108" i="7"/>
  <c r="AN517" i="7"/>
  <c r="AN372" i="7"/>
  <c r="AN515" i="7"/>
  <c r="AN514" i="7"/>
  <c r="AN518" i="7"/>
  <c r="AN538" i="7"/>
  <c r="AN542" i="7"/>
  <c r="AN546" i="7"/>
  <c r="AN566" i="7"/>
  <c r="AN570" i="7"/>
  <c r="AN508" i="7"/>
  <c r="AN539" i="7"/>
  <c r="AN543" i="7"/>
  <c r="AN547" i="7"/>
  <c r="AN567" i="7"/>
  <c r="AN571" i="7"/>
  <c r="AO783" i="7"/>
  <c r="AO782" i="7"/>
  <c r="AO780" i="7"/>
  <c r="AO779" i="7"/>
  <c r="AO778" i="7"/>
  <c r="AO777" i="7"/>
  <c r="AO776" i="7"/>
  <c r="AO436" i="7"/>
  <c r="AO434" i="7"/>
  <c r="AO433" i="7"/>
  <c r="AO432" i="7"/>
  <c r="AO431" i="7"/>
  <c r="AO430" i="7"/>
  <c r="AO429" i="7"/>
  <c r="AO774" i="7"/>
  <c r="AO428" i="7"/>
  <c r="AO410" i="7"/>
  <c r="AO409" i="7"/>
  <c r="AO408" i="7"/>
  <c r="AO407" i="7"/>
  <c r="AO406" i="7"/>
  <c r="AO405" i="7"/>
  <c r="AO404" i="7"/>
  <c r="AO427" i="7"/>
  <c r="AO751" i="7"/>
  <c r="AO750" i="7"/>
  <c r="AO749" i="7"/>
  <c r="AO748" i="7"/>
  <c r="AO747" i="7"/>
  <c r="AO746" i="7"/>
  <c r="AO745" i="7"/>
  <c r="AO743" i="7"/>
  <c r="AO742" i="7"/>
  <c r="AO403" i="7"/>
  <c r="AO385" i="7"/>
  <c r="AO384" i="7"/>
  <c r="AO383" i="7"/>
  <c r="AO382" i="7"/>
  <c r="AO381" i="7"/>
  <c r="AO380" i="7"/>
  <c r="AO402" i="7"/>
  <c r="AO401" i="7"/>
  <c r="AO719" i="7"/>
  <c r="AO718" i="7"/>
  <c r="AO717" i="7"/>
  <c r="AO716" i="7"/>
  <c r="AO715" i="7"/>
  <c r="AO714" i="7"/>
  <c r="AO712" i="7"/>
  <c r="AO711" i="7"/>
  <c r="AO710"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3" i="7"/>
  <c r="AN37" i="7"/>
  <c r="AN97" i="7"/>
  <c r="AN708" i="7"/>
  <c r="AN693" i="7" s="1"/>
  <c r="AN105" i="7" s="1"/>
  <c r="AN740" i="7"/>
  <c r="AN725" i="7" s="1"/>
  <c r="AN106" i="7" s="1"/>
  <c r="AN772" i="7"/>
  <c r="AN757" i="7" s="1"/>
  <c r="AN107" i="7" s="1"/>
  <c r="AM118" i="7" l="1"/>
  <c r="AM119" i="7" s="1"/>
  <c r="AO653" i="7"/>
  <c r="AO655" i="7" s="1"/>
  <c r="AP651" i="7"/>
  <c r="AO277" i="7"/>
  <c r="AO240" i="7"/>
  <c r="AO78" i="7"/>
  <c r="AO37" i="7"/>
  <c r="AO708" i="7"/>
  <c r="AO693" i="7" s="1"/>
  <c r="AO105" i="7" s="1"/>
  <c r="AO740" i="7"/>
  <c r="AO725" i="7" s="1"/>
  <c r="AO106" i="7" s="1"/>
  <c r="AO97" i="7"/>
  <c r="AO512" i="7"/>
  <c r="AO520" i="7"/>
  <c r="AO518" i="7"/>
  <c r="AO515" i="7"/>
  <c r="AO519" i="7"/>
  <c r="AO539" i="7"/>
  <c r="AO543" i="7"/>
  <c r="AO547" i="7"/>
  <c r="AO567" i="7"/>
  <c r="AO571" i="7"/>
  <c r="AO540" i="7"/>
  <c r="AO544" i="7"/>
  <c r="AO564" i="7"/>
  <c r="AO568" i="7"/>
  <c r="AO572" i="7"/>
  <c r="AP673" i="7"/>
  <c r="AO772" i="7"/>
  <c r="AO757" i="7" s="1"/>
  <c r="AO107" i="7" s="1"/>
  <c r="AP783" i="7"/>
  <c r="AP782" i="7"/>
  <c r="AP780" i="7"/>
  <c r="AP779" i="7"/>
  <c r="AP778" i="7"/>
  <c r="AP777" i="7"/>
  <c r="AP776" i="7"/>
  <c r="AP774" i="7"/>
  <c r="B771" i="7"/>
  <c r="B770" i="7"/>
  <c r="B769" i="7"/>
  <c r="B768" i="7"/>
  <c r="B767" i="7"/>
  <c r="B766" i="7"/>
  <c r="B765" i="7"/>
  <c r="B764" i="7"/>
  <c r="B763" i="7"/>
  <c r="AP427" i="7"/>
  <c r="AP751" i="7"/>
  <c r="B751" i="7" s="1"/>
  <c r="AP750" i="7"/>
  <c r="B750" i="7" s="1"/>
  <c r="AP749" i="7"/>
  <c r="B749" i="7" s="1"/>
  <c r="AP748" i="7"/>
  <c r="B748" i="7" s="1"/>
  <c r="AP747" i="7"/>
  <c r="B747" i="7" s="1"/>
  <c r="AP746" i="7"/>
  <c r="B746" i="7" s="1"/>
  <c r="AP745" i="7"/>
  <c r="B745" i="7" s="1"/>
  <c r="AP743" i="7"/>
  <c r="AP742" i="7"/>
  <c r="B739" i="7"/>
  <c r="B738" i="7"/>
  <c r="B737" i="7"/>
  <c r="B736" i="7"/>
  <c r="B735" i="7"/>
  <c r="B734" i="7"/>
  <c r="B733" i="7"/>
  <c r="B732" i="7"/>
  <c r="B731" i="7"/>
  <c r="AP401" i="7"/>
  <c r="AP719" i="7"/>
  <c r="B719" i="7" s="1"/>
  <c r="AP718" i="7"/>
  <c r="B718" i="7" s="1"/>
  <c r="AP717" i="7"/>
  <c r="B717" i="7" s="1"/>
  <c r="AP716" i="7"/>
  <c r="B716" i="7" s="1"/>
  <c r="AP715" i="7"/>
  <c r="B715" i="7" s="1"/>
  <c r="AP714" i="7"/>
  <c r="B714" i="7" s="1"/>
  <c r="AP712" i="7"/>
  <c r="AP711" i="7"/>
  <c r="AP710" i="7"/>
  <c r="B707" i="7"/>
  <c r="B706" i="7"/>
  <c r="B705" i="7"/>
  <c r="B704" i="7"/>
  <c r="B703" i="7"/>
  <c r="B702" i="7"/>
  <c r="B701" i="7"/>
  <c r="B700" i="7"/>
  <c r="B699"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7" i="7"/>
  <c r="S777" i="7"/>
  <c r="T777" i="7"/>
  <c r="U777" i="7"/>
  <c r="V777" i="7"/>
  <c r="AL781" i="7"/>
  <c r="AM781" i="7"/>
  <c r="AN781" i="7"/>
  <c r="AO781" i="7"/>
  <c r="W778" i="7"/>
  <c r="X778" i="7"/>
  <c r="Y778" i="7"/>
  <c r="Z778" i="7"/>
  <c r="AA778" i="7"/>
  <c r="AP781" i="7"/>
  <c r="I775" i="7"/>
  <c r="J775" i="7"/>
  <c r="K775" i="7"/>
  <c r="L775" i="7"/>
  <c r="AB779" i="7"/>
  <c r="AC779" i="7"/>
  <c r="AD779" i="7"/>
  <c r="AE779" i="7"/>
  <c r="AF779" i="7"/>
  <c r="M776" i="7"/>
  <c r="N776" i="7"/>
  <c r="O776" i="7"/>
  <c r="P776" i="7"/>
  <c r="Q776" i="7"/>
  <c r="AG780" i="7"/>
  <c r="AH780" i="7"/>
  <c r="AI780" i="7"/>
  <c r="AJ780" i="7"/>
  <c r="AK780"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5" i="7"/>
  <c r="F775" i="7"/>
  <c r="G775" i="7"/>
  <c r="H775" i="7"/>
  <c r="L777" i="7"/>
  <c r="M777" i="7"/>
  <c r="N777" i="7"/>
  <c r="R779" i="7"/>
  <c r="S779" i="7"/>
  <c r="T779" i="7"/>
  <c r="X781" i="7"/>
  <c r="Y781" i="7"/>
  <c r="Z781" i="7"/>
  <c r="AD783" i="7"/>
  <c r="AE783" i="7"/>
  <c r="AF783" i="7"/>
  <c r="I776" i="7"/>
  <c r="J776" i="7"/>
  <c r="K776" i="7"/>
  <c r="O778" i="7"/>
  <c r="P778" i="7"/>
  <c r="Q778" i="7"/>
  <c r="U780" i="7"/>
  <c r="V780" i="7"/>
  <c r="W780" i="7"/>
  <c r="AA782" i="7"/>
  <c r="AB782" i="7"/>
  <c r="AC782" i="7"/>
  <c r="AP37" i="7"/>
  <c r="AO108" i="7"/>
  <c r="AP97" i="7"/>
  <c r="AP538" i="7"/>
  <c r="AP508" i="7"/>
  <c r="AP547" i="7"/>
  <c r="AP559" i="7" s="1"/>
  <c r="O711" i="7"/>
  <c r="O720" i="7" s="1"/>
  <c r="O692" i="7" s="1"/>
  <c r="P711" i="7"/>
  <c r="P720" i="7" s="1"/>
  <c r="P692" i="7" s="1"/>
  <c r="Q711" i="7"/>
  <c r="Q720" i="7" s="1"/>
  <c r="Q692" i="7" s="1"/>
  <c r="R711" i="7"/>
  <c r="R720" i="7" s="1"/>
  <c r="R692" i="7" s="1"/>
  <c r="S711" i="7"/>
  <c r="S720" i="7" s="1"/>
  <c r="S692" i="7" s="1"/>
  <c r="T711" i="7"/>
  <c r="T720" i="7" s="1"/>
  <c r="T692" i="7" s="1"/>
  <c r="U711" i="7"/>
  <c r="U720" i="7" s="1"/>
  <c r="U692" i="7" s="1"/>
  <c r="V711" i="7"/>
  <c r="V720" i="7" s="1"/>
  <c r="V692" i="7" s="1"/>
  <c r="W711" i="7"/>
  <c r="W720" i="7" s="1"/>
  <c r="W692" i="7" s="1"/>
  <c r="W100" i="7" s="1"/>
  <c r="X711" i="7"/>
  <c r="X720" i="7" s="1"/>
  <c r="X692" i="7" s="1"/>
  <c r="X100" i="7" s="1"/>
  <c r="Y711" i="7"/>
  <c r="Y720" i="7" s="1"/>
  <c r="Y692" i="7" s="1"/>
  <c r="Y100" i="7" s="1"/>
  <c r="Z711" i="7"/>
  <c r="Z720" i="7" s="1"/>
  <c r="Z692" i="7" s="1"/>
  <c r="Z100" i="7" s="1"/>
  <c r="AM713" i="7"/>
  <c r="AM720" i="7" s="1"/>
  <c r="AM692" i="7" s="1"/>
  <c r="AM100" i="7" s="1"/>
  <c r="AN713" i="7"/>
  <c r="AN720" i="7" s="1"/>
  <c r="AN692" i="7" s="1"/>
  <c r="AN100" i="7" s="1"/>
  <c r="AO713" i="7"/>
  <c r="AO720" i="7" s="1"/>
  <c r="AO692" i="7" s="1"/>
  <c r="AO100" i="7" s="1"/>
  <c r="R743" i="7"/>
  <c r="R752" i="7" s="1"/>
  <c r="R724" i="7" s="1"/>
  <c r="R101" i="7" s="1"/>
  <c r="S743" i="7"/>
  <c r="S752" i="7" s="1"/>
  <c r="S724" i="7" s="1"/>
  <c r="S101" i="7" s="1"/>
  <c r="T743" i="7"/>
  <c r="T752" i="7" s="1"/>
  <c r="T724" i="7" s="1"/>
  <c r="T101" i="7" s="1"/>
  <c r="U743" i="7"/>
  <c r="U752" i="7" s="1"/>
  <c r="U724" i="7" s="1"/>
  <c r="U101" i="7" s="1"/>
  <c r="V743" i="7"/>
  <c r="V752" i="7" s="1"/>
  <c r="V724" i="7" s="1"/>
  <c r="V101" i="7" s="1"/>
  <c r="W743" i="7"/>
  <c r="W752" i="7" s="1"/>
  <c r="W724" i="7" s="1"/>
  <c r="W101" i="7" s="1"/>
  <c r="X743" i="7"/>
  <c r="X752" i="7" s="1"/>
  <c r="X724" i="7" s="1"/>
  <c r="X101" i="7" s="1"/>
  <c r="Y743" i="7"/>
  <c r="Y752" i="7" s="1"/>
  <c r="Y724" i="7" s="1"/>
  <c r="Y101" i="7" s="1"/>
  <c r="Z743" i="7"/>
  <c r="Z752" i="7" s="1"/>
  <c r="Z724" i="7" s="1"/>
  <c r="Z101" i="7" s="1"/>
  <c r="AA743" i="7"/>
  <c r="AA752" i="7" s="1"/>
  <c r="AA724" i="7" s="1"/>
  <c r="AA101" i="7" s="1"/>
  <c r="AB743" i="7"/>
  <c r="AB752" i="7" s="1"/>
  <c r="AB724" i="7" s="1"/>
  <c r="AB101" i="7" s="1"/>
  <c r="AC743" i="7"/>
  <c r="AC752" i="7" s="1"/>
  <c r="AC724" i="7" s="1"/>
  <c r="AC101" i="7" s="1"/>
  <c r="AD743" i="7"/>
  <c r="AD752" i="7" s="1"/>
  <c r="AD724" i="7" s="1"/>
  <c r="AD101" i="7" s="1"/>
  <c r="AE743" i="7"/>
  <c r="AE752" i="7" s="1"/>
  <c r="AE724" i="7" s="1"/>
  <c r="AE101" i="7" s="1"/>
  <c r="AF743" i="7"/>
  <c r="AF752" i="7" s="1"/>
  <c r="AF724" i="7" s="1"/>
  <c r="AF101" i="7" s="1"/>
  <c r="W775" i="7"/>
  <c r="X775" i="7"/>
  <c r="Y775" i="7"/>
  <c r="Z775" i="7"/>
  <c r="AA775" i="7"/>
  <c r="AB775" i="7"/>
  <c r="AC775" i="7"/>
  <c r="AD775" i="7"/>
  <c r="AE775" i="7"/>
  <c r="AF775" i="7"/>
  <c r="AG775" i="7"/>
  <c r="AH775" i="7"/>
  <c r="AI775" i="7"/>
  <c r="AJ775" i="7"/>
  <c r="AK775" i="7"/>
  <c r="AL775" i="7"/>
  <c r="AM775" i="7"/>
  <c r="AN775" i="7"/>
  <c r="AO775" i="7"/>
  <c r="AP713" i="7"/>
  <c r="AP720" i="7" s="1"/>
  <c r="AP692" i="7" s="1"/>
  <c r="AP372" i="7"/>
  <c r="AP512" i="7"/>
  <c r="AP564" i="7"/>
  <c r="AP708" i="7"/>
  <c r="AP693" i="7" s="1"/>
  <c r="AP105" i="7" s="1"/>
  <c r="B698" i="7"/>
  <c r="C387" i="7" s="1"/>
  <c r="AA712" i="7"/>
  <c r="AA720" i="7" s="1"/>
  <c r="AA692" i="7" s="1"/>
  <c r="AA100" i="7" s="1"/>
  <c r="AB712" i="7"/>
  <c r="AB720" i="7" s="1"/>
  <c r="AB692" i="7" s="1"/>
  <c r="AB100" i="7" s="1"/>
  <c r="AC712" i="7"/>
  <c r="AC720" i="7" s="1"/>
  <c r="AC692" i="7" s="1"/>
  <c r="AC100" i="7" s="1"/>
  <c r="AD712" i="7"/>
  <c r="AD720" i="7" s="1"/>
  <c r="AD692" i="7" s="1"/>
  <c r="AD100" i="7" s="1"/>
  <c r="AE712" i="7"/>
  <c r="AE720" i="7" s="1"/>
  <c r="AE692" i="7" s="1"/>
  <c r="AE100" i="7" s="1"/>
  <c r="AF712" i="7"/>
  <c r="AF720" i="7" s="1"/>
  <c r="AF692" i="7" s="1"/>
  <c r="AF100" i="7" s="1"/>
  <c r="AG712" i="7"/>
  <c r="AG720" i="7" s="1"/>
  <c r="AG692" i="7" s="1"/>
  <c r="AG100" i="7" s="1"/>
  <c r="AH712" i="7"/>
  <c r="AH720" i="7" s="1"/>
  <c r="AH692" i="7" s="1"/>
  <c r="AH100" i="7" s="1"/>
  <c r="AI712" i="7"/>
  <c r="AI720" i="7" s="1"/>
  <c r="AI692" i="7" s="1"/>
  <c r="AI100" i="7" s="1"/>
  <c r="AJ712" i="7"/>
  <c r="AJ720" i="7" s="1"/>
  <c r="AJ692" i="7" s="1"/>
  <c r="AJ100" i="7" s="1"/>
  <c r="AK712" i="7"/>
  <c r="AK720" i="7" s="1"/>
  <c r="AK692" i="7" s="1"/>
  <c r="AK100" i="7" s="1"/>
  <c r="AL712" i="7"/>
  <c r="AL720" i="7" s="1"/>
  <c r="AL692" i="7" s="1"/>
  <c r="AL100" i="7" s="1"/>
  <c r="AP740" i="7"/>
  <c r="AP725" i="7" s="1"/>
  <c r="AP106" i="7" s="1"/>
  <c r="B730" i="7"/>
  <c r="AP413" i="7" s="1"/>
  <c r="AG744" i="7"/>
  <c r="AG752" i="7" s="1"/>
  <c r="AG724" i="7" s="1"/>
  <c r="AG101" i="7" s="1"/>
  <c r="AH744" i="7"/>
  <c r="AH752" i="7" s="1"/>
  <c r="AH724" i="7" s="1"/>
  <c r="AH101" i="7" s="1"/>
  <c r="AI744" i="7"/>
  <c r="AI752" i="7" s="1"/>
  <c r="AI724" i="7" s="1"/>
  <c r="AI101" i="7" s="1"/>
  <c r="AJ744" i="7"/>
  <c r="AJ752" i="7" s="1"/>
  <c r="AJ724" i="7" s="1"/>
  <c r="AJ101" i="7" s="1"/>
  <c r="AK744" i="7"/>
  <c r="AK752" i="7" s="1"/>
  <c r="AK724" i="7" s="1"/>
  <c r="AK101" i="7" s="1"/>
  <c r="AL744" i="7"/>
  <c r="AL752" i="7" s="1"/>
  <c r="AL724" i="7" s="1"/>
  <c r="AL101" i="7" s="1"/>
  <c r="AM744" i="7"/>
  <c r="AM752" i="7" s="1"/>
  <c r="AM724" i="7" s="1"/>
  <c r="AM101" i="7" s="1"/>
  <c r="AN744" i="7"/>
  <c r="AN752" i="7" s="1"/>
  <c r="AN724" i="7" s="1"/>
  <c r="AN101" i="7" s="1"/>
  <c r="AO744" i="7"/>
  <c r="AO752" i="7" s="1"/>
  <c r="AO724" i="7" s="1"/>
  <c r="AO101" i="7" s="1"/>
  <c r="AP772" i="7"/>
  <c r="AP757" i="7" s="1"/>
  <c r="AP107" i="7" s="1"/>
  <c r="B762" i="7"/>
  <c r="AP744"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4" i="7"/>
  <c r="AM756"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4" i="7"/>
  <c r="AO756" i="7" s="1"/>
  <c r="AO102" i="7" s="1"/>
  <c r="AO118" i="7"/>
  <c r="AO119" i="7" s="1"/>
  <c r="Q100" i="7"/>
  <c r="T100" i="7"/>
  <c r="P100" i="7"/>
  <c r="S100" i="7"/>
  <c r="R100" i="7"/>
  <c r="AP545" i="7"/>
  <c r="AP557" i="7" s="1"/>
  <c r="B557" i="7" s="1"/>
  <c r="AP520" i="7"/>
  <c r="AP532" i="7" s="1"/>
  <c r="B532" i="7" s="1"/>
  <c r="AP515" i="7"/>
  <c r="AP784" i="7"/>
  <c r="AP756" i="7" s="1"/>
  <c r="AP102" i="7" s="1"/>
  <c r="AJ784" i="7"/>
  <c r="AJ756" i="7" s="1"/>
  <c r="AJ102" i="7" s="1"/>
  <c r="AH784" i="7"/>
  <c r="AH756" i="7" s="1"/>
  <c r="AH102" i="7" s="1"/>
  <c r="AK784" i="7"/>
  <c r="AK756" i="7" s="1"/>
  <c r="AK102" i="7" s="1"/>
  <c r="AL784" i="7"/>
  <c r="AL756" i="7" s="1"/>
  <c r="AL102" i="7" s="1"/>
  <c r="AG784" i="7"/>
  <c r="AG756" i="7" s="1"/>
  <c r="AG102" i="7" s="1"/>
  <c r="AA784" i="7"/>
  <c r="AA756" i="7" s="1"/>
  <c r="AA102" i="7" s="1"/>
  <c r="AN784" i="7"/>
  <c r="AN756" i="7" s="1"/>
  <c r="AN102" i="7" s="1"/>
  <c r="AI784" i="7"/>
  <c r="AI756" i="7" s="1"/>
  <c r="AI102" i="7" s="1"/>
  <c r="AP566" i="7"/>
  <c r="AF784" i="7"/>
  <c r="AF756" i="7" s="1"/>
  <c r="AF102" i="7" s="1"/>
  <c r="AC784" i="7"/>
  <c r="AC756" i="7" s="1"/>
  <c r="AC102" i="7" s="1"/>
  <c r="Z784" i="7"/>
  <c r="Z756" i="7" s="1"/>
  <c r="Z102" i="7" s="1"/>
  <c r="W784" i="7"/>
  <c r="W756" i="7" s="1"/>
  <c r="W102" i="7" s="1"/>
  <c r="AP543" i="7"/>
  <c r="AP539" i="7"/>
  <c r="AP571" i="7"/>
  <c r="X784" i="7"/>
  <c r="X756" i="7" s="1"/>
  <c r="X102" i="7" s="1"/>
  <c r="AD784" i="7"/>
  <c r="AD756" i="7" s="1"/>
  <c r="AD102" i="7" s="1"/>
  <c r="AP513" i="7"/>
  <c r="AB784" i="7"/>
  <c r="AB756" i="7" s="1"/>
  <c r="AB102" i="7" s="1"/>
  <c r="AP542" i="7"/>
  <c r="AE784" i="7"/>
  <c r="AE756" i="7" s="1"/>
  <c r="AE102" i="7" s="1"/>
  <c r="Y784" i="7"/>
  <c r="Y756" i="7" s="1"/>
  <c r="Y102" i="7" s="1"/>
  <c r="O100" i="7"/>
  <c r="B779" i="7"/>
  <c r="B711" i="7"/>
  <c r="B778" i="7"/>
  <c r="B783" i="7"/>
  <c r="B782" i="7"/>
  <c r="B776" i="7"/>
  <c r="B781" i="7"/>
  <c r="B777" i="7"/>
  <c r="B780" i="7"/>
  <c r="B775" i="7"/>
  <c r="B712" i="7"/>
  <c r="B743" i="7"/>
  <c r="B744" i="7"/>
  <c r="AP100" i="7"/>
  <c r="B713" i="7"/>
  <c r="D774" i="7"/>
  <c r="D784" i="7" s="1"/>
  <c r="D756" i="7" s="1"/>
  <c r="D102" i="7" s="1"/>
  <c r="C774" i="7"/>
  <c r="E774" i="7"/>
  <c r="E784" i="7" s="1"/>
  <c r="E756" i="7" s="1"/>
  <c r="E102" i="7" s="1"/>
  <c r="F774" i="7"/>
  <c r="F784" i="7" s="1"/>
  <c r="F756" i="7" s="1"/>
  <c r="F102" i="7" s="1"/>
  <c r="G774" i="7"/>
  <c r="G784" i="7" s="1"/>
  <c r="G756" i="7" s="1"/>
  <c r="G102" i="7" s="1"/>
  <c r="H774" i="7"/>
  <c r="H784" i="7" s="1"/>
  <c r="H756" i="7" s="1"/>
  <c r="H102" i="7" s="1"/>
  <c r="I774" i="7"/>
  <c r="I784" i="7" s="1"/>
  <c r="I756" i="7" s="1"/>
  <c r="I102" i="7" s="1"/>
  <c r="J774" i="7"/>
  <c r="J784" i="7" s="1"/>
  <c r="J756" i="7" s="1"/>
  <c r="J102" i="7" s="1"/>
  <c r="K774" i="7"/>
  <c r="K784" i="7" s="1"/>
  <c r="K756" i="7" s="1"/>
  <c r="K102" i="7" s="1"/>
  <c r="L774" i="7"/>
  <c r="L784" i="7" s="1"/>
  <c r="L756" i="7" s="1"/>
  <c r="L102" i="7" s="1"/>
  <c r="M774" i="7"/>
  <c r="M784" i="7" s="1"/>
  <c r="M756" i="7" s="1"/>
  <c r="M102" i="7" s="1"/>
  <c r="N774" i="7"/>
  <c r="N784" i="7" s="1"/>
  <c r="N756" i="7" s="1"/>
  <c r="N102" i="7" s="1"/>
  <c r="O774" i="7"/>
  <c r="O784" i="7" s="1"/>
  <c r="O756" i="7" s="1"/>
  <c r="O102" i="7" s="1"/>
  <c r="P774" i="7"/>
  <c r="P784" i="7" s="1"/>
  <c r="P756" i="7" s="1"/>
  <c r="P102" i="7" s="1"/>
  <c r="Q774" i="7"/>
  <c r="Q784" i="7" s="1"/>
  <c r="Q756" i="7" s="1"/>
  <c r="Q102" i="7" s="1"/>
  <c r="R774" i="7"/>
  <c r="R784" i="7" s="1"/>
  <c r="R756" i="7" s="1"/>
  <c r="R102" i="7" s="1"/>
  <c r="S774" i="7"/>
  <c r="S784" i="7" s="1"/>
  <c r="S756" i="7" s="1"/>
  <c r="S102" i="7" s="1"/>
  <c r="T774" i="7"/>
  <c r="T784" i="7" s="1"/>
  <c r="T756" i="7" s="1"/>
  <c r="T102" i="7" s="1"/>
  <c r="U774" i="7"/>
  <c r="U784" i="7" s="1"/>
  <c r="U756" i="7" s="1"/>
  <c r="U102" i="7" s="1"/>
  <c r="V774" i="7"/>
  <c r="V784" i="7" s="1"/>
  <c r="V756" i="7" s="1"/>
  <c r="V102" i="7" s="1"/>
  <c r="O449" i="7"/>
  <c r="P586" i="7"/>
  <c r="Z586" i="7"/>
  <c r="AI449" i="7"/>
  <c r="AP752" i="7"/>
  <c r="AP724" i="7" s="1"/>
  <c r="AP101" i="7" s="1"/>
  <c r="B441" i="7"/>
  <c r="B395" i="7"/>
  <c r="AP108" i="7"/>
  <c r="B422" i="7"/>
  <c r="B559" i="7"/>
  <c r="B420" i="7"/>
  <c r="B414" i="7"/>
  <c r="D742" i="7"/>
  <c r="D752" i="7" s="1"/>
  <c r="D724" i="7" s="1"/>
  <c r="D101" i="7" s="1"/>
  <c r="C742" i="7"/>
  <c r="E742" i="7"/>
  <c r="E752" i="7" s="1"/>
  <c r="E724" i="7" s="1"/>
  <c r="E101" i="7" s="1"/>
  <c r="F742" i="7"/>
  <c r="F752" i="7" s="1"/>
  <c r="F724" i="7" s="1"/>
  <c r="F101" i="7" s="1"/>
  <c r="G742" i="7"/>
  <c r="G752" i="7" s="1"/>
  <c r="G724" i="7" s="1"/>
  <c r="G101" i="7" s="1"/>
  <c r="H742" i="7"/>
  <c r="H752" i="7" s="1"/>
  <c r="H724" i="7" s="1"/>
  <c r="H101" i="7" s="1"/>
  <c r="I742" i="7"/>
  <c r="I752" i="7" s="1"/>
  <c r="I724" i="7" s="1"/>
  <c r="I101" i="7" s="1"/>
  <c r="J742" i="7"/>
  <c r="J752" i="7" s="1"/>
  <c r="J724" i="7" s="1"/>
  <c r="J101" i="7" s="1"/>
  <c r="K742" i="7"/>
  <c r="K752" i="7" s="1"/>
  <c r="K724" i="7" s="1"/>
  <c r="K101" i="7" s="1"/>
  <c r="L742" i="7"/>
  <c r="L752" i="7" s="1"/>
  <c r="L724" i="7" s="1"/>
  <c r="L101" i="7" s="1"/>
  <c r="M742" i="7"/>
  <c r="M752" i="7" s="1"/>
  <c r="M724" i="7" s="1"/>
  <c r="N742" i="7"/>
  <c r="N752" i="7" s="1"/>
  <c r="N724" i="7" s="1"/>
  <c r="O742" i="7"/>
  <c r="O752" i="7" s="1"/>
  <c r="O724" i="7" s="1"/>
  <c r="P742" i="7"/>
  <c r="P752" i="7" s="1"/>
  <c r="P724" i="7" s="1"/>
  <c r="Q742" i="7"/>
  <c r="Q752" i="7" s="1"/>
  <c r="Q724" i="7" s="1"/>
  <c r="D710" i="7"/>
  <c r="D720" i="7" s="1"/>
  <c r="D692" i="7" s="1"/>
  <c r="C710" i="7"/>
  <c r="E710" i="7"/>
  <c r="E720" i="7" s="1"/>
  <c r="E692" i="7" s="1"/>
  <c r="F710" i="7"/>
  <c r="F720" i="7" s="1"/>
  <c r="F692" i="7" s="1"/>
  <c r="G710" i="7"/>
  <c r="G720" i="7" s="1"/>
  <c r="G692" i="7" s="1"/>
  <c r="H710" i="7"/>
  <c r="H720" i="7" s="1"/>
  <c r="H692" i="7" s="1"/>
  <c r="I710" i="7"/>
  <c r="I720" i="7" s="1"/>
  <c r="I692" i="7" s="1"/>
  <c r="J710" i="7"/>
  <c r="J720" i="7" s="1"/>
  <c r="J692" i="7" s="1"/>
  <c r="K710" i="7"/>
  <c r="K720" i="7" s="1"/>
  <c r="K692" i="7" s="1"/>
  <c r="L710" i="7"/>
  <c r="L720" i="7" s="1"/>
  <c r="L692" i="7" s="1"/>
  <c r="M710" i="7"/>
  <c r="M720" i="7" s="1"/>
  <c r="M692" i="7" s="1"/>
  <c r="N710" i="7"/>
  <c r="N720" i="7" s="1"/>
  <c r="N692"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10" i="7"/>
  <c r="C720" i="7"/>
  <c r="C692" i="7" s="1"/>
  <c r="B550" i="7"/>
  <c r="C560" i="7"/>
  <c r="B742" i="7"/>
  <c r="C752" i="7"/>
  <c r="C724" i="7" s="1"/>
  <c r="C784" i="7"/>
  <c r="C756" i="7" s="1"/>
  <c r="B774" i="7"/>
  <c r="C397" i="7"/>
  <c r="C534" i="7"/>
  <c r="B524" i="7"/>
  <c r="C423" i="7"/>
  <c r="B413" i="7"/>
  <c r="C449" i="7"/>
  <c r="B439" i="7"/>
  <c r="B576" i="7"/>
  <c r="C586" i="7"/>
  <c r="AP560" i="7" l="1"/>
  <c r="AP534" i="7"/>
  <c r="AP586" i="7"/>
  <c r="C102" i="7"/>
  <c r="C758" i="7"/>
  <c r="D755" i="7" s="1"/>
  <c r="D758" i="7" s="1"/>
  <c r="E755" i="7" s="1"/>
  <c r="E758" i="7" s="1"/>
  <c r="F755" i="7" s="1"/>
  <c r="F758" i="7" s="1"/>
  <c r="G755" i="7" s="1"/>
  <c r="G758" i="7" s="1"/>
  <c r="H755" i="7" s="1"/>
  <c r="H758" i="7" s="1"/>
  <c r="I755" i="7" s="1"/>
  <c r="I758" i="7" s="1"/>
  <c r="J755" i="7" s="1"/>
  <c r="J758" i="7" s="1"/>
  <c r="K755" i="7" s="1"/>
  <c r="K758" i="7" s="1"/>
  <c r="L755" i="7" s="1"/>
  <c r="L758" i="7" s="1"/>
  <c r="M755" i="7" s="1"/>
  <c r="M758" i="7" s="1"/>
  <c r="N755" i="7" s="1"/>
  <c r="N758" i="7" s="1"/>
  <c r="O755" i="7" s="1"/>
  <c r="O758" i="7" s="1"/>
  <c r="P755" i="7" s="1"/>
  <c r="P758" i="7" s="1"/>
  <c r="Q755" i="7" s="1"/>
  <c r="Q758" i="7" s="1"/>
  <c r="R755" i="7" s="1"/>
  <c r="R758" i="7" s="1"/>
  <c r="S755" i="7" s="1"/>
  <c r="S758" i="7" s="1"/>
  <c r="T755" i="7" s="1"/>
  <c r="T758" i="7" s="1"/>
  <c r="U755" i="7" s="1"/>
  <c r="U758" i="7" s="1"/>
  <c r="V755" i="7" s="1"/>
  <c r="V758" i="7" s="1"/>
  <c r="W755" i="7" s="1"/>
  <c r="W758" i="7" s="1"/>
  <c r="X755" i="7" s="1"/>
  <c r="X758" i="7" s="1"/>
  <c r="Y755" i="7" s="1"/>
  <c r="Y758" i="7" s="1"/>
  <c r="Z755" i="7" s="1"/>
  <c r="Z758" i="7" s="1"/>
  <c r="AA755" i="7" s="1"/>
  <c r="AA758" i="7" s="1"/>
  <c r="AB755" i="7" s="1"/>
  <c r="AB758" i="7" s="1"/>
  <c r="AC755" i="7" s="1"/>
  <c r="AC758" i="7" s="1"/>
  <c r="AD755" i="7" s="1"/>
  <c r="AD758" i="7" s="1"/>
  <c r="AE755" i="7" s="1"/>
  <c r="AE758" i="7" s="1"/>
  <c r="AF755" i="7" s="1"/>
  <c r="AF758" i="7" s="1"/>
  <c r="AG755" i="7" s="1"/>
  <c r="AG758" i="7" s="1"/>
  <c r="AH755" i="7" s="1"/>
  <c r="AH758" i="7" s="1"/>
  <c r="AI755" i="7" s="1"/>
  <c r="AI758" i="7" s="1"/>
  <c r="AJ755" i="7" s="1"/>
  <c r="AJ758" i="7" s="1"/>
  <c r="AK755" i="7" s="1"/>
  <c r="AK758" i="7" s="1"/>
  <c r="AL755" i="7" s="1"/>
  <c r="AL758" i="7" s="1"/>
  <c r="AM755" i="7" s="1"/>
  <c r="AM758" i="7" s="1"/>
  <c r="AN755" i="7" s="1"/>
  <c r="AN758" i="7" s="1"/>
  <c r="AO755" i="7" s="1"/>
  <c r="AO758" i="7" s="1"/>
  <c r="AP755" i="7" s="1"/>
  <c r="AP758" i="7" s="1"/>
  <c r="C101" i="7"/>
  <c r="C726" i="7"/>
  <c r="D723" i="7" s="1"/>
  <c r="D726" i="7" s="1"/>
  <c r="E723" i="7" s="1"/>
  <c r="E726" i="7" s="1"/>
  <c r="F723" i="7" s="1"/>
  <c r="F726" i="7" s="1"/>
  <c r="G723" i="7" s="1"/>
  <c r="G726" i="7" s="1"/>
  <c r="H723" i="7" s="1"/>
  <c r="H726" i="7" s="1"/>
  <c r="I723" i="7" s="1"/>
  <c r="I726" i="7" s="1"/>
  <c r="J723" i="7" s="1"/>
  <c r="J726" i="7" s="1"/>
  <c r="K723" i="7" s="1"/>
  <c r="K726" i="7" s="1"/>
  <c r="L723" i="7" s="1"/>
  <c r="L726" i="7" s="1"/>
  <c r="M723" i="7" s="1"/>
  <c r="M726" i="7" s="1"/>
  <c r="N723" i="7" s="1"/>
  <c r="N726" i="7" s="1"/>
  <c r="O723" i="7" s="1"/>
  <c r="O726" i="7" s="1"/>
  <c r="P723" i="7" s="1"/>
  <c r="P726" i="7" s="1"/>
  <c r="Q723" i="7" s="1"/>
  <c r="Q726" i="7" s="1"/>
  <c r="R723" i="7" s="1"/>
  <c r="R726" i="7" s="1"/>
  <c r="S723" i="7" s="1"/>
  <c r="S726" i="7" s="1"/>
  <c r="T723" i="7" s="1"/>
  <c r="T726" i="7" s="1"/>
  <c r="U723" i="7" s="1"/>
  <c r="U726" i="7" s="1"/>
  <c r="V723" i="7" s="1"/>
  <c r="V726" i="7" s="1"/>
  <c r="W723" i="7" s="1"/>
  <c r="W726" i="7" s="1"/>
  <c r="X723" i="7" s="1"/>
  <c r="X726" i="7" s="1"/>
  <c r="Y723" i="7" s="1"/>
  <c r="Y726" i="7" s="1"/>
  <c r="Z723" i="7" s="1"/>
  <c r="Z726" i="7" s="1"/>
  <c r="AA723" i="7" s="1"/>
  <c r="AA726" i="7" s="1"/>
  <c r="AB723" i="7" s="1"/>
  <c r="AB726" i="7" s="1"/>
  <c r="AC723" i="7" s="1"/>
  <c r="AC726" i="7" s="1"/>
  <c r="AD723" i="7" s="1"/>
  <c r="AD726" i="7" s="1"/>
  <c r="AE723" i="7" s="1"/>
  <c r="AE726" i="7" s="1"/>
  <c r="AF723" i="7" s="1"/>
  <c r="AF726" i="7" s="1"/>
  <c r="AG723" i="7" s="1"/>
  <c r="AG726" i="7" s="1"/>
  <c r="AH723" i="7" s="1"/>
  <c r="AH726" i="7" s="1"/>
  <c r="AI723" i="7" s="1"/>
  <c r="AI726" i="7" s="1"/>
  <c r="AJ723" i="7" s="1"/>
  <c r="AJ726" i="7" s="1"/>
  <c r="AK723" i="7" s="1"/>
  <c r="AK726" i="7" s="1"/>
  <c r="AL723" i="7" s="1"/>
  <c r="AL726" i="7" s="1"/>
  <c r="AM723" i="7" s="1"/>
  <c r="AM726" i="7" s="1"/>
  <c r="AN723" i="7" s="1"/>
  <c r="AN726" i="7" s="1"/>
  <c r="AO723" i="7" s="1"/>
  <c r="AO726" i="7" s="1"/>
  <c r="AP723" i="7" s="1"/>
  <c r="AP726" i="7" s="1"/>
  <c r="C100" i="7"/>
  <c r="C694" i="7"/>
  <c r="D691" i="7" s="1"/>
  <c r="D694" i="7" s="1"/>
  <c r="E691" i="7" s="1"/>
  <c r="E694" i="7" s="1"/>
  <c r="F691" i="7" s="1"/>
  <c r="F694" i="7" s="1"/>
  <c r="G691" i="7" s="1"/>
  <c r="G694" i="7" s="1"/>
  <c r="H691" i="7" s="1"/>
  <c r="H694" i="7" s="1"/>
  <c r="I691" i="7" s="1"/>
  <c r="I694" i="7" s="1"/>
  <c r="J691" i="7" s="1"/>
  <c r="J694" i="7" s="1"/>
  <c r="K691" i="7" s="1"/>
  <c r="K694" i="7" s="1"/>
  <c r="L691" i="7" s="1"/>
  <c r="L694" i="7" s="1"/>
  <c r="M691" i="7" l="1"/>
  <c r="M694" i="7" s="1"/>
  <c r="N691" i="7" l="1"/>
  <c r="N694" i="7" s="1"/>
  <c r="AO638" i="7" l="1"/>
  <c r="AO639" i="7" s="1"/>
  <c r="AO24" i="7" s="1"/>
  <c r="AO634" i="7"/>
  <c r="AO635" i="7" s="1"/>
  <c r="AO599" i="7"/>
  <c r="AO600" i="7" s="1"/>
  <c r="AO134" i="7" s="1"/>
  <c r="AO630" i="7"/>
  <c r="AO631" i="7" s="1"/>
  <c r="AO626" i="7"/>
  <c r="AO627" i="7" s="1"/>
  <c r="AO593" i="7"/>
  <c r="AO594" i="7" s="1"/>
  <c r="AO133" i="7" s="1"/>
  <c r="AO39" i="7"/>
  <c r="AO41" i="7" s="1"/>
  <c r="AO64" i="7" s="1"/>
  <c r="AN634" i="7"/>
  <c r="AN635" i="7" s="1"/>
  <c r="AN599" i="7"/>
  <c r="AN600" i="7" s="1"/>
  <c r="AN134" i="7" s="1"/>
  <c r="AN638" i="7"/>
  <c r="AN639" i="7" s="1"/>
  <c r="AN24" i="7" s="1"/>
  <c r="AN626" i="7"/>
  <c r="AN627" i="7" s="1"/>
  <c r="AN593" i="7"/>
  <c r="AN594" i="7" s="1"/>
  <c r="AN133" i="7" s="1"/>
  <c r="AN630" i="7"/>
  <c r="AN631" i="7" s="1"/>
  <c r="AN39" i="7"/>
  <c r="AN41" i="7" s="1"/>
  <c r="AN64" i="7" s="1"/>
  <c r="AM630" i="7"/>
  <c r="AM631" i="7" s="1"/>
  <c r="AM626" i="7"/>
  <c r="AM627" i="7" s="1"/>
  <c r="AM593" i="7"/>
  <c r="AM594" i="7" s="1"/>
  <c r="AM133" i="7" s="1"/>
  <c r="AM39" i="7"/>
  <c r="AM41" i="7" s="1"/>
  <c r="AM64"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39" i="7"/>
  <c r="AL41" i="7" s="1"/>
  <c r="AL64" i="7" s="1"/>
  <c r="AK638" i="7"/>
  <c r="AK639" i="7" s="1"/>
  <c r="AK24" i="7" s="1"/>
  <c r="AK634" i="7"/>
  <c r="AK635" i="7" s="1"/>
  <c r="AK630" i="7"/>
  <c r="AK631" i="7" s="1"/>
  <c r="AK626" i="7"/>
  <c r="AK627" i="7" s="1"/>
  <c r="AK593" i="7"/>
  <c r="AK594" i="7" s="1"/>
  <c r="AK133" i="7" s="1"/>
  <c r="AK39" i="7"/>
  <c r="AK41" i="7" s="1"/>
  <c r="AK64" i="7" s="1"/>
  <c r="AK599" i="7"/>
  <c r="AK600" i="7" s="1"/>
  <c r="AK134" i="7" s="1"/>
  <c r="AJ626" i="7"/>
  <c r="AJ627" i="7" s="1"/>
  <c r="AJ593" i="7"/>
  <c r="AJ594" i="7" s="1"/>
  <c r="AJ133" i="7" s="1"/>
  <c r="AJ630" i="7"/>
  <c r="AJ631" i="7" s="1"/>
  <c r="AJ39" i="7"/>
  <c r="AJ41" i="7" s="1"/>
  <c r="AJ64" i="7" s="1"/>
  <c r="AJ634" i="7"/>
  <c r="AJ635" i="7" s="1"/>
  <c r="AJ599" i="7"/>
  <c r="AJ600" i="7" s="1"/>
  <c r="AJ134" i="7" s="1"/>
  <c r="AJ638" i="7"/>
  <c r="AJ639" i="7" s="1"/>
  <c r="AJ24" i="7" s="1"/>
  <c r="AH626" i="7"/>
  <c r="AH627" i="7" s="1"/>
  <c r="AH593" i="7"/>
  <c r="AH594" i="7" s="1"/>
  <c r="AH133" i="7" s="1"/>
  <c r="AH630" i="7"/>
  <c r="AH631" i="7" s="1"/>
  <c r="AH39" i="7"/>
  <c r="AH41" i="7" s="1"/>
  <c r="AH64" i="7" s="1"/>
  <c r="AH634" i="7"/>
  <c r="AH635" i="7" s="1"/>
  <c r="AH599" i="7"/>
  <c r="AH600" i="7" s="1"/>
  <c r="AH134" i="7" s="1"/>
  <c r="AH638" i="7"/>
  <c r="AH639" i="7" s="1"/>
  <c r="AH24" i="7" s="1"/>
  <c r="AG630" i="7"/>
  <c r="AG631" i="7" s="1"/>
  <c r="AG626" i="7"/>
  <c r="AG627" i="7" s="1"/>
  <c r="AG593" i="7"/>
  <c r="AG594" i="7" s="1"/>
  <c r="AG133" i="7" s="1"/>
  <c r="AG39" i="7"/>
  <c r="AG41" i="7" s="1"/>
  <c r="AG64"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39" i="7"/>
  <c r="AP41" i="7" s="1"/>
  <c r="AP64" i="7" s="1"/>
  <c r="AI630" i="7"/>
  <c r="AI631" i="7" s="1"/>
  <c r="AI593" i="7"/>
  <c r="AI594" i="7" s="1"/>
  <c r="AI133" i="7" s="1"/>
  <c r="AI638" i="7"/>
  <c r="AI639" i="7" s="1"/>
  <c r="AI24" i="7" s="1"/>
  <c r="AI634" i="7"/>
  <c r="AI635" i="7" s="1"/>
  <c r="AI599" i="7"/>
  <c r="AI600" i="7" s="1"/>
  <c r="AI134" i="7" s="1"/>
  <c r="AI626" i="7"/>
  <c r="AI627" i="7" s="1"/>
  <c r="AI39" i="7"/>
  <c r="AI41" i="7" s="1"/>
  <c r="AI64" i="7" s="1"/>
  <c r="C626" i="7"/>
  <c r="C627" i="7" s="1"/>
  <c r="C39" i="7"/>
  <c r="C41" i="7" s="1"/>
  <c r="C64"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39" i="7"/>
  <c r="G41" i="7" s="1"/>
  <c r="G64"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39" i="7"/>
  <c r="K41" i="7" s="1"/>
  <c r="K64" i="7" s="1"/>
  <c r="O638" i="7"/>
  <c r="O639" i="7" s="1"/>
  <c r="O24" i="7" s="1"/>
  <c r="O626" i="7"/>
  <c r="O627" i="7" s="1"/>
  <c r="O39" i="7"/>
  <c r="O41" i="7" s="1"/>
  <c r="O64"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39" i="7"/>
  <c r="S41" i="7" s="1"/>
  <c r="S64" i="7" s="1"/>
  <c r="S634" i="7"/>
  <c r="S635" i="7" s="1"/>
  <c r="W630" i="7"/>
  <c r="W631" i="7" s="1"/>
  <c r="W593" i="7"/>
  <c r="W594" i="7" s="1"/>
  <c r="W133" i="7" s="1"/>
  <c r="W638" i="7"/>
  <c r="W639" i="7" s="1"/>
  <c r="W24" i="7" s="1"/>
  <c r="W599" i="7"/>
  <c r="W600" i="7" s="1"/>
  <c r="W134" i="7" s="1"/>
  <c r="W626" i="7"/>
  <c r="W627" i="7" s="1"/>
  <c r="W39" i="7"/>
  <c r="W41" i="7" s="1"/>
  <c r="W64" i="7" s="1"/>
  <c r="W634" i="7"/>
  <c r="W635" i="7" s="1"/>
  <c r="AA630" i="7"/>
  <c r="AA631" i="7" s="1"/>
  <c r="AA593" i="7"/>
  <c r="AA594" i="7" s="1"/>
  <c r="AA133" i="7" s="1"/>
  <c r="AA638" i="7"/>
  <c r="AA639" i="7" s="1"/>
  <c r="AA24" i="7" s="1"/>
  <c r="AA599" i="7"/>
  <c r="AA600" i="7" s="1"/>
  <c r="AA134" i="7" s="1"/>
  <c r="AA626" i="7"/>
  <c r="AA627" i="7" s="1"/>
  <c r="AA39" i="7"/>
  <c r="AA41" i="7" s="1"/>
  <c r="AA64" i="7" s="1"/>
  <c r="AA634" i="7"/>
  <c r="AA635" i="7" s="1"/>
  <c r="AE638" i="7"/>
  <c r="AE639" i="7" s="1"/>
  <c r="AE24" i="7" s="1"/>
  <c r="AE599" i="7"/>
  <c r="AE600" i="7" s="1"/>
  <c r="AE134" i="7" s="1"/>
  <c r="AE626" i="7"/>
  <c r="AE627" i="7" s="1"/>
  <c r="AE39" i="7"/>
  <c r="AE41" i="7" s="1"/>
  <c r="AE64" i="7" s="1"/>
  <c r="AE634" i="7"/>
  <c r="AE635" i="7" s="1"/>
  <c r="AE630" i="7"/>
  <c r="AE631" i="7" s="1"/>
  <c r="AE593" i="7"/>
  <c r="AE594" i="7" s="1"/>
  <c r="AE133" i="7" s="1"/>
  <c r="F634" i="7"/>
  <c r="F635" i="7" s="1"/>
  <c r="F638" i="7"/>
  <c r="F639" i="7" s="1"/>
  <c r="F24" i="7" s="1"/>
  <c r="F593" i="7"/>
  <c r="F594" i="7" s="1"/>
  <c r="F133" i="7" s="1"/>
  <c r="F39" i="7"/>
  <c r="F41" i="7" s="1"/>
  <c r="F64" i="7" s="1"/>
  <c r="F599" i="7"/>
  <c r="F600" i="7" s="1"/>
  <c r="F134" i="7" s="1"/>
  <c r="F626" i="7"/>
  <c r="F627" i="7" s="1"/>
  <c r="F630" i="7"/>
  <c r="F631" i="7" s="1"/>
  <c r="J593" i="7"/>
  <c r="J594" i="7" s="1"/>
  <c r="J133" i="7" s="1"/>
  <c r="J39" i="7"/>
  <c r="J41" i="7" s="1"/>
  <c r="J64" i="7" s="1"/>
  <c r="J599" i="7"/>
  <c r="J600" i="7" s="1"/>
  <c r="J134" i="7" s="1"/>
  <c r="J626" i="7"/>
  <c r="J627" i="7" s="1"/>
  <c r="J630" i="7"/>
  <c r="J631" i="7" s="1"/>
  <c r="J634" i="7"/>
  <c r="J635" i="7" s="1"/>
  <c r="J638" i="7"/>
  <c r="J639" i="7" s="1"/>
  <c r="J24" i="7" s="1"/>
  <c r="N593" i="7"/>
  <c r="N594" i="7" s="1"/>
  <c r="N133" i="7" s="1"/>
  <c r="N39" i="7"/>
  <c r="N41" i="7" s="1"/>
  <c r="N64"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39" i="7"/>
  <c r="R41" i="7" s="1"/>
  <c r="R64" i="7" s="1"/>
  <c r="R599" i="7"/>
  <c r="R600" i="7" s="1"/>
  <c r="R134" i="7" s="1"/>
  <c r="V599" i="7"/>
  <c r="V600" i="7" s="1"/>
  <c r="V134" i="7" s="1"/>
  <c r="V593" i="7"/>
  <c r="V594" i="7" s="1"/>
  <c r="V133" i="7" s="1"/>
  <c r="V39" i="7"/>
  <c r="V41" i="7" s="1"/>
  <c r="V64"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39" i="7"/>
  <c r="Z41" i="7" s="1"/>
  <c r="Z64" i="7" s="1"/>
  <c r="AD593" i="7"/>
  <c r="AD594" i="7" s="1"/>
  <c r="AD133" i="7" s="1"/>
  <c r="AD39" i="7"/>
  <c r="AD41" i="7" s="1"/>
  <c r="AD64" i="7" s="1"/>
  <c r="AD599" i="7"/>
  <c r="AD600" i="7" s="1"/>
  <c r="AD134" i="7" s="1"/>
  <c r="AD626" i="7"/>
  <c r="AD627" i="7" s="1"/>
  <c r="AD630" i="7"/>
  <c r="AD631" i="7" s="1"/>
  <c r="AD634" i="7"/>
  <c r="AD635" i="7" s="1"/>
  <c r="AD638" i="7"/>
  <c r="AD639" i="7" s="1"/>
  <c r="AD24" i="7" s="1"/>
  <c r="E638" i="7"/>
  <c r="E639" i="7" s="1"/>
  <c r="E24" i="7" s="1"/>
  <c r="E599" i="7"/>
  <c r="E600" i="7" s="1"/>
  <c r="E134" i="7" s="1"/>
  <c r="E626" i="7"/>
  <c r="E627" i="7" s="1"/>
  <c r="E39" i="7"/>
  <c r="E41" i="7" s="1"/>
  <c r="E64" i="7" s="1"/>
  <c r="E634" i="7"/>
  <c r="E635" i="7" s="1"/>
  <c r="E630" i="7"/>
  <c r="E631" i="7" s="1"/>
  <c r="E593" i="7"/>
  <c r="E594" i="7" s="1"/>
  <c r="E133" i="7" s="1"/>
  <c r="I630" i="7"/>
  <c r="I631" i="7" s="1"/>
  <c r="I593" i="7"/>
  <c r="I594" i="7" s="1"/>
  <c r="I133" i="7" s="1"/>
  <c r="I638" i="7"/>
  <c r="I639" i="7" s="1"/>
  <c r="I24" i="7" s="1"/>
  <c r="I599" i="7"/>
  <c r="I600" i="7" s="1"/>
  <c r="I134" i="7" s="1"/>
  <c r="I626" i="7"/>
  <c r="I627" i="7" s="1"/>
  <c r="I39" i="7"/>
  <c r="I41" i="7" s="1"/>
  <c r="I64" i="7" s="1"/>
  <c r="I634" i="7"/>
  <c r="I635" i="7" s="1"/>
  <c r="M638" i="7"/>
  <c r="M639" i="7" s="1"/>
  <c r="M24" i="7" s="1"/>
  <c r="M630" i="7"/>
  <c r="M631" i="7" s="1"/>
  <c r="M593" i="7"/>
  <c r="M594" i="7" s="1"/>
  <c r="M133" i="7" s="1"/>
  <c r="M634" i="7"/>
  <c r="M635" i="7" s="1"/>
  <c r="M599" i="7"/>
  <c r="M600" i="7" s="1"/>
  <c r="M134" i="7" s="1"/>
  <c r="M626" i="7"/>
  <c r="M627" i="7" s="1"/>
  <c r="M39" i="7"/>
  <c r="M41" i="7" s="1"/>
  <c r="M64" i="7" s="1"/>
  <c r="Q638" i="7"/>
  <c r="Q639" i="7" s="1"/>
  <c r="Q24" i="7" s="1"/>
  <c r="Q599" i="7"/>
  <c r="Q600" i="7" s="1"/>
  <c r="Q134" i="7" s="1"/>
  <c r="Q626" i="7"/>
  <c r="Q627" i="7" s="1"/>
  <c r="Q39" i="7"/>
  <c r="Q41" i="7" s="1"/>
  <c r="Q64" i="7" s="1"/>
  <c r="Q634" i="7"/>
  <c r="Q635" i="7" s="1"/>
  <c r="Q630" i="7"/>
  <c r="Q631" i="7" s="1"/>
  <c r="Q593" i="7"/>
  <c r="Q594" i="7" s="1"/>
  <c r="Q133" i="7" s="1"/>
  <c r="U638" i="7"/>
  <c r="U639" i="7" s="1"/>
  <c r="U24" i="7" s="1"/>
  <c r="U599" i="7"/>
  <c r="U600" i="7" s="1"/>
  <c r="U134" i="7" s="1"/>
  <c r="U630" i="7"/>
  <c r="U631" i="7" s="1"/>
  <c r="U39" i="7"/>
  <c r="U41" i="7" s="1"/>
  <c r="U64" i="7" s="1"/>
  <c r="U634" i="7"/>
  <c r="U635" i="7" s="1"/>
  <c r="U593" i="7"/>
  <c r="U594" i="7" s="1"/>
  <c r="U133" i="7" s="1"/>
  <c r="U626" i="7"/>
  <c r="U627" i="7" s="1"/>
  <c r="Y638" i="7"/>
  <c r="Y639" i="7" s="1"/>
  <c r="Y24" i="7" s="1"/>
  <c r="Y599" i="7"/>
  <c r="Y600" i="7" s="1"/>
  <c r="Y134" i="7" s="1"/>
  <c r="Y626" i="7"/>
  <c r="Y627" i="7" s="1"/>
  <c r="Y39" i="7"/>
  <c r="Y41" i="7" s="1"/>
  <c r="Y64" i="7" s="1"/>
  <c r="Y634" i="7"/>
  <c r="Y635" i="7" s="1"/>
  <c r="Y630" i="7"/>
  <c r="Y631" i="7" s="1"/>
  <c r="Y593" i="7"/>
  <c r="Y594" i="7" s="1"/>
  <c r="Y133" i="7" s="1"/>
  <c r="AC638" i="7"/>
  <c r="AC639" i="7" s="1"/>
  <c r="AC24" i="7" s="1"/>
  <c r="AC599" i="7"/>
  <c r="AC600" i="7" s="1"/>
  <c r="AC134" i="7" s="1"/>
  <c r="AC626" i="7"/>
  <c r="AC627" i="7" s="1"/>
  <c r="AC39" i="7"/>
  <c r="AC41" i="7" s="1"/>
  <c r="AC64" i="7" s="1"/>
  <c r="AC634" i="7"/>
  <c r="AC635" i="7" s="1"/>
  <c r="AC630" i="7"/>
  <c r="AC631" i="7" s="1"/>
  <c r="AC593" i="7"/>
  <c r="AC594" i="7" s="1"/>
  <c r="AC133" i="7" s="1"/>
  <c r="D634" i="7"/>
  <c r="D635" i="7" s="1"/>
  <c r="D638" i="7"/>
  <c r="D639" i="7" s="1"/>
  <c r="D24" i="7" s="1"/>
  <c r="D593" i="7"/>
  <c r="D594" i="7" s="1"/>
  <c r="D133" i="7" s="1"/>
  <c r="D39" i="7"/>
  <c r="D41" i="7" s="1"/>
  <c r="D64" i="7" s="1"/>
  <c r="D599" i="7"/>
  <c r="D600" i="7" s="1"/>
  <c r="D134" i="7" s="1"/>
  <c r="D626" i="7"/>
  <c r="D627" i="7" s="1"/>
  <c r="D630" i="7"/>
  <c r="D631" i="7" s="1"/>
  <c r="H593" i="7"/>
  <c r="H594" i="7" s="1"/>
  <c r="H133" i="7" s="1"/>
  <c r="H39" i="7"/>
  <c r="H41" i="7" s="1"/>
  <c r="H64" i="7" s="1"/>
  <c r="H626" i="7"/>
  <c r="H627" i="7" s="1"/>
  <c r="H630" i="7"/>
  <c r="H631" i="7" s="1"/>
  <c r="H634" i="7"/>
  <c r="H635" i="7" s="1"/>
  <c r="H638" i="7"/>
  <c r="H639" i="7" s="1"/>
  <c r="H24" i="7" s="1"/>
  <c r="H599" i="7"/>
  <c r="H600" i="7" s="1"/>
  <c r="H134" i="7" s="1"/>
  <c r="L593" i="7"/>
  <c r="L594" i="7" s="1"/>
  <c r="L133" i="7" s="1"/>
  <c r="L39" i="7"/>
  <c r="L41" i="7" s="1"/>
  <c r="L64" i="7" s="1"/>
  <c r="L599" i="7"/>
  <c r="L600" i="7" s="1"/>
  <c r="L134" i="7" s="1"/>
  <c r="L626" i="7"/>
  <c r="L627" i="7" s="1"/>
  <c r="L630" i="7"/>
  <c r="L631" i="7" s="1"/>
  <c r="L634" i="7"/>
  <c r="L635" i="7" s="1"/>
  <c r="L638" i="7"/>
  <c r="L639" i="7" s="1"/>
  <c r="L24" i="7" s="1"/>
  <c r="P593" i="7"/>
  <c r="P594" i="7" s="1"/>
  <c r="P133" i="7" s="1"/>
  <c r="P39" i="7"/>
  <c r="P41" i="7" s="1"/>
  <c r="P64"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39" i="7"/>
  <c r="T41" i="7" s="1"/>
  <c r="T64" i="7" s="1"/>
  <c r="X593" i="7"/>
  <c r="X594" i="7" s="1"/>
  <c r="X133" i="7" s="1"/>
  <c r="X39" i="7"/>
  <c r="X41" i="7" s="1"/>
  <c r="X64"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39" i="7"/>
  <c r="AB41" i="7" s="1"/>
  <c r="AB64" i="7" s="1"/>
  <c r="AF593" i="7"/>
  <c r="AF594" i="7" s="1"/>
  <c r="AF133" i="7" s="1"/>
  <c r="AF39" i="7"/>
  <c r="AF41" i="7" s="1"/>
  <c r="AF64" i="7" s="1"/>
  <c r="AF599" i="7"/>
  <c r="AF600" i="7" s="1"/>
  <c r="AF134" i="7" s="1"/>
  <c r="AF626" i="7"/>
  <c r="AF627" i="7" s="1"/>
  <c r="AF630" i="7"/>
  <c r="AF631" i="7" s="1"/>
  <c r="AF634" i="7"/>
  <c r="AF635" i="7" s="1"/>
  <c r="AF638" i="7"/>
  <c r="AF639" i="7" s="1"/>
  <c r="AF24" i="7" s="1"/>
  <c r="O691" i="7"/>
  <c r="O694" i="7" s="1"/>
  <c r="AC685" i="7" l="1"/>
  <c r="Y685" i="7"/>
  <c r="U685" i="7"/>
  <c r="Q685" i="7"/>
  <c r="E685" i="7"/>
  <c r="Z685" i="7"/>
  <c r="V685" i="7"/>
  <c r="R685" i="7"/>
  <c r="AA685" i="7"/>
  <c r="W685" i="7"/>
  <c r="S685" i="7"/>
  <c r="AL685" i="7"/>
  <c r="X685" i="7"/>
  <c r="AF685" i="7"/>
  <c r="T685" i="7"/>
  <c r="D685" i="7"/>
  <c r="M685" i="7"/>
  <c r="AD685" i="7"/>
  <c r="N685" i="7"/>
  <c r="J685" i="7"/>
  <c r="AP685" i="7"/>
  <c r="AJ685" i="7"/>
  <c r="AO685" i="7"/>
  <c r="AB685" i="7"/>
  <c r="I685" i="7"/>
  <c r="AE685" i="7"/>
  <c r="O685" i="7"/>
  <c r="K685" i="7"/>
  <c r="G685" i="7"/>
  <c r="AI685" i="7"/>
  <c r="AH685" i="7"/>
  <c r="AK685" i="7"/>
  <c r="AM685" i="7"/>
  <c r="AN685" i="7"/>
  <c r="P685" i="7"/>
  <c r="L685" i="7"/>
  <c r="H685" i="7"/>
  <c r="F685" i="7"/>
  <c r="AG685" i="7"/>
  <c r="C685"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1" i="7"/>
  <c r="P694"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1" i="7"/>
  <c r="Q694" i="7" s="1"/>
  <c r="R691" i="7" l="1"/>
  <c r="R694" i="7" s="1"/>
  <c r="AO682" i="7" l="1"/>
  <c r="AM682" i="7"/>
  <c r="AL682" i="7"/>
  <c r="AK682" i="7"/>
  <c r="AJ682" i="7"/>
  <c r="AI682" i="7"/>
  <c r="AF682" i="7"/>
  <c r="AN682" i="7"/>
  <c r="AH682" i="7"/>
  <c r="AG682" i="7"/>
  <c r="AE682" i="7"/>
  <c r="AC682" i="7"/>
  <c r="AA682" i="7"/>
  <c r="Y682" i="7"/>
  <c r="W682" i="7"/>
  <c r="U682" i="7"/>
  <c r="S682" i="7"/>
  <c r="Q682" i="7"/>
  <c r="O682" i="7"/>
  <c r="M682" i="7"/>
  <c r="K682" i="7"/>
  <c r="I682" i="7"/>
  <c r="G682" i="7"/>
  <c r="E682" i="7"/>
  <c r="C682" i="7"/>
  <c r="AD682" i="7"/>
  <c r="AB682" i="7"/>
  <c r="Z682" i="7"/>
  <c r="X682" i="7"/>
  <c r="V682" i="7"/>
  <c r="T682" i="7"/>
  <c r="U679" i="7" s="1"/>
  <c r="R682" i="7"/>
  <c r="S679" i="7" s="1"/>
  <c r="P682" i="7"/>
  <c r="Q679" i="7" s="1"/>
  <c r="N682" i="7"/>
  <c r="O679" i="7" s="1"/>
  <c r="L682" i="7"/>
  <c r="M679" i="7" s="1"/>
  <c r="J682" i="7"/>
  <c r="K679" i="7" s="1"/>
  <c r="H682" i="7"/>
  <c r="I679" i="7" s="1"/>
  <c r="F682" i="7"/>
  <c r="G679" i="7" s="1"/>
  <c r="D682" i="7"/>
  <c r="E679" i="7" s="1"/>
  <c r="S691" i="7"/>
  <c r="S694" i="7" s="1"/>
  <c r="AA679" i="7" l="1"/>
  <c r="AA681" i="7" s="1"/>
  <c r="AA98" i="7" s="1"/>
  <c r="AA103" i="7" s="1"/>
  <c r="AA109" i="7" s="1"/>
  <c r="AC679" i="7"/>
  <c r="AG679" i="7"/>
  <c r="W679" i="7"/>
  <c r="AE679" i="7"/>
  <c r="AJ679" i="7"/>
  <c r="Y679" i="7"/>
  <c r="B682" i="7"/>
  <c r="AG98" i="7"/>
  <c r="AG103" i="7" s="1"/>
  <c r="AG109" i="7" s="1"/>
  <c r="AH679" i="7"/>
  <c r="AH98" i="7" s="1"/>
  <c r="AH103" i="7" s="1"/>
  <c r="AH109" i="7" s="1"/>
  <c r="AI679" i="7"/>
  <c r="AI98" i="7" s="1"/>
  <c r="AI103" i="7" s="1"/>
  <c r="AI109" i="7" s="1"/>
  <c r="AO679" i="7"/>
  <c r="AO98" i="7" s="1"/>
  <c r="AO103" i="7" s="1"/>
  <c r="AO109" i="7" s="1"/>
  <c r="AK679" i="7"/>
  <c r="AK98" i="7" s="1"/>
  <c r="AK103" i="7" s="1"/>
  <c r="AK109" i="7" s="1"/>
  <c r="AJ98" i="7"/>
  <c r="AJ103" i="7" s="1"/>
  <c r="AJ109" i="7" s="1"/>
  <c r="AL679" i="7"/>
  <c r="AL98" i="7" s="1"/>
  <c r="AL103" i="7" s="1"/>
  <c r="AL109" i="7" s="1"/>
  <c r="AP679" i="7"/>
  <c r="AP681" i="7" s="1"/>
  <c r="AP98" i="7" s="1"/>
  <c r="AP103" i="7" s="1"/>
  <c r="AP109" i="7" s="1"/>
  <c r="AM679" i="7"/>
  <c r="AM98" i="7" s="1"/>
  <c r="AM103" i="7" s="1"/>
  <c r="AM109" i="7" s="1"/>
  <c r="AN679" i="7"/>
  <c r="AN98" i="7" s="1"/>
  <c r="AN103" i="7" s="1"/>
  <c r="AN109" i="7" s="1"/>
  <c r="D679" i="7"/>
  <c r="D98" i="7" s="1"/>
  <c r="F679" i="7"/>
  <c r="F98" i="7" s="1"/>
  <c r="E98" i="7"/>
  <c r="H679" i="7"/>
  <c r="H98" i="7" s="1"/>
  <c r="G98" i="7"/>
  <c r="J679" i="7"/>
  <c r="J98" i="7" s="1"/>
  <c r="I98" i="7"/>
  <c r="L679" i="7"/>
  <c r="L98" i="7" s="1"/>
  <c r="K98" i="7"/>
  <c r="N679" i="7"/>
  <c r="N98" i="7" s="1"/>
  <c r="M98" i="7"/>
  <c r="P679" i="7"/>
  <c r="P98" i="7" s="1"/>
  <c r="O98" i="7"/>
  <c r="R679" i="7"/>
  <c r="R98" i="7" s="1"/>
  <c r="Q98" i="7"/>
  <c r="T679" i="7"/>
  <c r="T98" i="7" s="1"/>
  <c r="S98" i="7"/>
  <c r="V679" i="7"/>
  <c r="V98" i="7" s="1"/>
  <c r="U98" i="7"/>
  <c r="X679" i="7"/>
  <c r="X98" i="7" s="1"/>
  <c r="X103" i="7" s="1"/>
  <c r="X109" i="7" s="1"/>
  <c r="W98" i="7"/>
  <c r="W103" i="7" s="1"/>
  <c r="W109" i="7" s="1"/>
  <c r="Z679" i="7"/>
  <c r="Z98" i="7" s="1"/>
  <c r="Z103" i="7" s="1"/>
  <c r="Z109" i="7" s="1"/>
  <c r="Y98" i="7"/>
  <c r="Y103" i="7" s="1"/>
  <c r="Y109" i="7" s="1"/>
  <c r="AB679" i="7"/>
  <c r="AB98" i="7" s="1"/>
  <c r="AB103" i="7" s="1"/>
  <c r="AB109" i="7" s="1"/>
  <c r="AD679" i="7"/>
  <c r="AD98" i="7" s="1"/>
  <c r="AD103" i="7" s="1"/>
  <c r="AD109" i="7" s="1"/>
  <c r="AC98" i="7"/>
  <c r="AC103" i="7" s="1"/>
  <c r="AC109" i="7" s="1"/>
  <c r="AF679" i="7"/>
  <c r="AE98" i="7"/>
  <c r="AE103" i="7" s="1"/>
  <c r="AE109" i="7" s="1"/>
  <c r="C295" i="7"/>
  <c r="C308" i="7" s="1"/>
  <c r="C255" i="7"/>
  <c r="C268" i="7" s="1"/>
  <c r="T691" i="7"/>
  <c r="T694" i="7" s="1"/>
  <c r="C679" i="7" l="1"/>
  <c r="C98" i="7" s="1"/>
  <c r="B98" i="7"/>
  <c r="AF681" i="7"/>
  <c r="U691" i="7"/>
  <c r="U694" i="7" s="1"/>
  <c r="AF98" i="7" l="1"/>
  <c r="AF103" i="7" s="1"/>
  <c r="AF109" i="7" s="1"/>
  <c r="V691" i="7"/>
  <c r="V694" i="7" s="1"/>
  <c r="V787" i="7" s="1"/>
  <c r="W691" i="7" l="1"/>
  <c r="W694" i="7" s="1"/>
  <c r="W787" i="7" s="1"/>
  <c r="W788" i="7"/>
  <c r="W276" i="7" l="1"/>
  <c r="W239" i="7"/>
  <c r="W77" i="7"/>
  <c r="X691" i="7"/>
  <c r="X694" i="7" s="1"/>
  <c r="X787" i="7" s="1"/>
  <c r="X788" i="7"/>
  <c r="X276" i="7" l="1"/>
  <c r="X239" i="7"/>
  <c r="X77" i="7"/>
  <c r="Y691" i="7"/>
  <c r="Y694" i="7" s="1"/>
  <c r="Y787" i="7" s="1"/>
  <c r="Y788" i="7"/>
  <c r="Y276" i="7" l="1"/>
  <c r="Y239" i="7"/>
  <c r="Y77" i="7"/>
  <c r="Z691" i="7"/>
  <c r="Z694" i="7" s="1"/>
  <c r="Z787" i="7" s="1"/>
  <c r="Z788" i="7"/>
  <c r="AA691" i="7" l="1"/>
  <c r="AA694" i="7" s="1"/>
  <c r="AA787" i="7" s="1"/>
  <c r="AA788" i="7"/>
  <c r="Z276" i="7"/>
  <c r="Z239" i="7"/>
  <c r="Z77" i="7"/>
  <c r="AB691" i="7" l="1"/>
  <c r="AB694" i="7" s="1"/>
  <c r="AB787" i="7" s="1"/>
  <c r="AB788" i="7"/>
  <c r="AA276" i="7"/>
  <c r="AA239" i="7"/>
  <c r="AA77" i="7"/>
  <c r="AC691" i="7" l="1"/>
  <c r="AC694" i="7" s="1"/>
  <c r="AC787" i="7" s="1"/>
  <c r="AC788" i="7"/>
  <c r="AB276" i="7"/>
  <c r="AB239" i="7"/>
  <c r="AB77" i="7"/>
  <c r="AC276" i="7" l="1"/>
  <c r="AC239" i="7"/>
  <c r="AC77" i="7"/>
  <c r="AD691" i="7"/>
  <c r="AD694" i="7" s="1"/>
  <c r="AD787" i="7" s="1"/>
  <c r="AD788" i="7"/>
  <c r="AE691" i="7" l="1"/>
  <c r="AE694" i="7" s="1"/>
  <c r="AE787" i="7" s="1"/>
  <c r="AE788" i="7"/>
  <c r="AD276" i="7"/>
  <c r="AD239" i="7"/>
  <c r="AD77" i="7"/>
  <c r="AF691" i="7" l="1"/>
  <c r="AF694" i="7" s="1"/>
  <c r="AF787" i="7" s="1"/>
  <c r="AF788" i="7"/>
  <c r="AE276" i="7"/>
  <c r="AE239" i="7"/>
  <c r="AE77" i="7"/>
  <c r="AG691" i="7" l="1"/>
  <c r="AG694" i="7" s="1"/>
  <c r="AG787" i="7" s="1"/>
  <c r="AF276" i="7"/>
  <c r="AF239" i="7"/>
  <c r="AF77" i="7"/>
  <c r="AG239" i="7" l="1"/>
  <c r="AG276" i="7"/>
  <c r="AG77" i="7"/>
  <c r="M456" i="7"/>
  <c r="M458" i="7"/>
  <c r="AH691" i="7"/>
  <c r="AH694" i="7" s="1"/>
  <c r="AH787" i="7" s="1"/>
  <c r="M318" i="7" l="1"/>
  <c r="AH276" i="7"/>
  <c r="AH77" i="7"/>
  <c r="AH239" i="7"/>
  <c r="M321" i="7"/>
  <c r="M455" i="7"/>
  <c r="AI691" i="7"/>
  <c r="AI694" i="7" s="1"/>
  <c r="AI787" i="7" s="1"/>
  <c r="AI239" i="7" l="1"/>
  <c r="AI276" i="7"/>
  <c r="AI77" i="7"/>
  <c r="AJ691" i="7"/>
  <c r="AJ694" i="7" s="1"/>
  <c r="AJ787" i="7" s="1"/>
  <c r="AJ276" i="7" l="1"/>
  <c r="AJ239" i="7"/>
  <c r="AJ77" i="7"/>
  <c r="AK691" i="7"/>
  <c r="AK694" i="7" s="1"/>
  <c r="AK787" i="7" s="1"/>
  <c r="AK276" i="7" l="1"/>
  <c r="AK239" i="7"/>
  <c r="AK77" i="7"/>
  <c r="AL691" i="7"/>
  <c r="AL694" i="7" s="1"/>
  <c r="AL787" i="7" s="1"/>
  <c r="AL239" i="7" l="1"/>
  <c r="AL276" i="7"/>
  <c r="AL77" i="7"/>
  <c r="AM691" i="7"/>
  <c r="AM694" i="7" s="1"/>
  <c r="AM787" i="7" s="1"/>
  <c r="AM276" i="7" l="1"/>
  <c r="AM77" i="7"/>
  <c r="AM239" i="7"/>
  <c r="AN691" i="7"/>
  <c r="AN694" i="7" s="1"/>
  <c r="AN787" i="7" s="1"/>
  <c r="AN276" i="7" l="1"/>
  <c r="AN77" i="7"/>
  <c r="AN239" i="7"/>
  <c r="AO691" i="7"/>
  <c r="AO694" i="7" s="1"/>
  <c r="AO787" i="7" s="1"/>
  <c r="AO276" i="7" l="1"/>
  <c r="AO77" i="7"/>
  <c r="AO239" i="7"/>
  <c r="AP691" i="7"/>
  <c r="AP694" i="7" s="1"/>
  <c r="AP787"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7"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8" i="7" l="1"/>
  <c r="U673" i="7"/>
  <c r="U787"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8" i="7"/>
  <c r="V673"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8" i="7" l="1"/>
  <c r="C659" i="7"/>
  <c r="Q659" i="7"/>
  <c r="E659" i="7"/>
  <c r="G659" i="7"/>
  <c r="R659" i="7"/>
  <c r="P659" i="7"/>
  <c r="D659" i="7"/>
  <c r="K659" i="7"/>
  <c r="I659" i="7"/>
  <c r="M659" i="7"/>
  <c r="N659" i="7"/>
  <c r="T659" i="7"/>
  <c r="L659" i="7"/>
  <c r="J659" i="7"/>
  <c r="H659" i="7"/>
  <c r="F659" i="7"/>
  <c r="S659" i="7"/>
  <c r="O659" i="7"/>
  <c r="B658" i="7" l="1"/>
  <c r="B660" i="7" s="1"/>
  <c r="B115" i="7" s="1"/>
  <c r="B669" i="7"/>
  <c r="F15" i="1" s="1"/>
  <c r="N787" i="7"/>
  <c r="S97" i="7"/>
  <c r="S103" i="7" s="1"/>
  <c r="S109" i="7" s="1"/>
  <c r="O787" i="7"/>
  <c r="J788" i="7"/>
  <c r="G787" i="7"/>
  <c r="B787" i="7"/>
  <c r="L787" i="7"/>
  <c r="J787" i="7"/>
  <c r="C787" i="7"/>
  <c r="H787" i="7"/>
  <c r="K787" i="7"/>
  <c r="Q787" i="7"/>
  <c r="M787"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8" i="7"/>
  <c r="F239" i="7" s="1"/>
  <c r="E787" i="7"/>
  <c r="S673" i="7"/>
  <c r="R787" i="7"/>
  <c r="E788" i="7"/>
  <c r="E239" i="7" s="1"/>
  <c r="D787" i="7"/>
  <c r="G673" i="7"/>
  <c r="F787" i="7"/>
  <c r="Q788" i="7"/>
  <c r="Q276" i="7" s="1"/>
  <c r="P787" i="7"/>
  <c r="T673" i="7"/>
  <c r="T97" i="7" s="1"/>
  <c r="T103" i="7" s="1"/>
  <c r="T109" i="7" s="1"/>
  <c r="S787" i="7"/>
  <c r="J673" i="7"/>
  <c r="I787" i="7"/>
  <c r="T788" i="7"/>
  <c r="T276" i="7" s="1"/>
  <c r="E673" i="7"/>
  <c r="E97" i="7" s="1"/>
  <c r="E103" i="7" s="1"/>
  <c r="E109" i="7" s="1"/>
  <c r="S788" i="7"/>
  <c r="S239" i="7" s="1"/>
  <c r="G788" i="7"/>
  <c r="G276" i="7" s="1"/>
  <c r="F673" i="7"/>
  <c r="F97" i="7" s="1"/>
  <c r="F103" i="7" s="1"/>
  <c r="F109" i="7" s="1"/>
  <c r="Q673" i="7"/>
  <c r="B116" i="7"/>
  <c r="L673" i="7"/>
  <c r="L97" i="7" s="1"/>
  <c r="L103" i="7" s="1"/>
  <c r="L109" i="7" s="1"/>
  <c r="L788" i="7"/>
  <c r="C97" i="7"/>
  <c r="C103" i="7" s="1"/>
  <c r="C109" i="7" s="1"/>
  <c r="C788" i="7"/>
  <c r="J239" i="7"/>
  <c r="J276" i="7"/>
  <c r="J77" i="7"/>
  <c r="N673" i="7"/>
  <c r="N788" i="7"/>
  <c r="I673" i="7"/>
  <c r="I97" i="7" s="1"/>
  <c r="I103" i="7" s="1"/>
  <c r="I109" i="7" s="1"/>
  <c r="I788" i="7"/>
  <c r="K673" i="7"/>
  <c r="K97" i="7" s="1"/>
  <c r="K103" i="7" s="1"/>
  <c r="K109" i="7" s="1"/>
  <c r="J97" i="7"/>
  <c r="J103" i="7" s="1"/>
  <c r="J109" i="7" s="1"/>
  <c r="K788" i="7"/>
  <c r="H673" i="7"/>
  <c r="H97" i="7" s="1"/>
  <c r="H103" i="7" s="1"/>
  <c r="H109" i="7" s="1"/>
  <c r="G97" i="7"/>
  <c r="G103" i="7" s="1"/>
  <c r="G109" i="7" s="1"/>
  <c r="H788" i="7"/>
  <c r="O673" i="7"/>
  <c r="N97" i="7"/>
  <c r="N103" i="7" s="1"/>
  <c r="N109" i="7" s="1"/>
  <c r="O788" i="7"/>
  <c r="R673" i="7"/>
  <c r="R97" i="7" s="1"/>
  <c r="R103" i="7" s="1"/>
  <c r="R109" i="7" s="1"/>
  <c r="Q97" i="7"/>
  <c r="Q103" i="7" s="1"/>
  <c r="Q109" i="7" s="1"/>
  <c r="R788" i="7"/>
  <c r="D673" i="7"/>
  <c r="D97" i="7" s="1"/>
  <c r="D103" i="7" s="1"/>
  <c r="D109" i="7" s="1"/>
  <c r="D788" i="7"/>
  <c r="M673" i="7"/>
  <c r="M97" i="7" s="1"/>
  <c r="M103" i="7" s="1"/>
  <c r="M109" i="7" s="1"/>
  <c r="M788" i="7"/>
  <c r="P673" i="7"/>
  <c r="P97" i="7" s="1"/>
  <c r="P103" i="7" s="1"/>
  <c r="P109" i="7" s="1"/>
  <c r="O97" i="7"/>
  <c r="O103" i="7" s="1"/>
  <c r="O109" i="7" s="1"/>
  <c r="P788"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<sst xmlns="http://schemas.openxmlformats.org/spreadsheetml/2006/main" count="806" uniqueCount="446">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</sst>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335</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195</v>
      </c>
      <c r="C3" s="144">
        <v>0</v>
      </c>
      <c r="D3" s="107"/>
      <c r="E3" s="49" t="s">
        <v>179</v>
      </c>
      <c r="F3" s="9"/>
      <c r="G3" s="107"/>
      <c r="H3" s="259"/>
      <c r="I3" s="161"/>
      <c r="J3" s="107"/>
      <c r="K3" s="107"/>
      <c r="L3" s="107"/>
      <c r="M3" s="107"/>
      <c r="N3" s="107"/>
    </row>
    <row r="4" spans="1:48" s="7" customFormat="1" ht="12.75" customHeight="1" x14ac:dyDescent="0.2">
      <c r="B4" s="15"/>
      <c r="C4" s="150"/>
      <c r="D4" s="107"/>
      <c r="E4" s="300" t="s">
        <v>180</v>
      </c>
      <c r="F4" s="9"/>
      <c r="G4" s="107"/>
      <c r="H4" s="255"/>
      <c r="I4" s="159"/>
      <c r="J4" s="107"/>
      <c r="K4" s="107"/>
      <c r="L4" s="107"/>
      <c r="M4" s="107"/>
      <c r="N4" s="107"/>
    </row>
    <row r="5" spans="1:48" s="7" customFormat="1" ht="12.75" customHeight="1" x14ac:dyDescent="0.2">
      <c r="B5" s="5" t="s">
        <v>100</v>
      </c>
      <c r="C5" s="146"/>
      <c r="D5" s="107"/>
      <c r="E5" s="268" t="s">
        <v>305</v>
      </c>
      <c r="F5" s="9"/>
      <c r="H5" s="9"/>
      <c r="I5" s="161"/>
      <c r="J5" s="9"/>
      <c r="K5" s="107"/>
      <c r="L5" s="107"/>
      <c r="M5" s="107"/>
      <c r="N5" s="107"/>
    </row>
    <row r="6" spans="1:48" x14ac:dyDescent="0.2">
      <c r="B6" s="50" t="s">
        <v>158</v>
      </c>
      <c r="C6" s="237">
        <v>0</v>
      </c>
      <c r="D6" s="7"/>
      <c r="E6" s="326" t="s">
        <v>243</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400</v>
      </c>
      <c r="F8" s="261"/>
      <c r="G8" s="207"/>
      <c r="H8" s="161"/>
      <c r="I8" s="161"/>
      <c r="J8" s="161"/>
      <c r="K8" s="9"/>
      <c r="M8" s="127"/>
      <c r="N8" s="123"/>
      <c r="P8" s="9"/>
    </row>
    <row r="9" spans="1:48" x14ac:dyDescent="0.2">
      <c r="B9" s="113" t="s">
        <v>160</v>
      </c>
      <c r="C9" s="140">
        <v>0</v>
      </c>
      <c r="D9" s="7"/>
      <c r="E9" s="262" t="s">
        <v>407</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2" t="s">
        <v>201</v>
      </c>
      <c r="F10" s="263">
        <f>'Cash Flow'!B147</f>
        <v>0</v>
      </c>
      <c r="G10" s="161"/>
      <c r="H10" s="161"/>
      <c r="I10" s="242"/>
      <c r="J10" s="161"/>
      <c r="K10" s="9"/>
      <c r="M10" s="127"/>
      <c r="N10" s="123"/>
      <c r="P10" s="9"/>
    </row>
    <row r="11" spans="1:48" x14ac:dyDescent="0.2">
      <c r="B11" s="113" t="s">
        <v>161</v>
      </c>
      <c r="C11" s="140">
        <v>0</v>
      </c>
      <c r="D11" s="7"/>
      <c r="E11" s="262" t="s">
        <v>228</v>
      </c>
      <c r="F11" s="267">
        <f>HLOOKUP(analysis_period,'Cash Flow'!B2:AP144,137)</f>
        <v>0</v>
      </c>
      <c r="G11" s="161"/>
      <c r="H11" s="161"/>
      <c r="I11" s="242"/>
      <c r="J11" s="161"/>
      <c r="K11" s="9"/>
      <c r="M11" s="127"/>
      <c r="N11" s="123"/>
      <c r="P11" s="9"/>
    </row>
    <row r="12" spans="1:48" x14ac:dyDescent="0.2">
      <c r="B12" s="114" t="s">
        <v>184</v>
      </c>
      <c r="C12" s="141">
        <v>0</v>
      </c>
      <c r="D12" s="7"/>
      <c r="E12" s="262" t="s">
        <v>262</v>
      </c>
      <c r="F12" s="263">
        <f>-'Cash Flow'!B109</f>
        <v>0</v>
      </c>
      <c r="G12" s="161"/>
      <c r="H12" s="161"/>
      <c r="I12" s="242"/>
      <c r="J12" s="161"/>
      <c r="K12" s="9"/>
      <c r="M12" s="127"/>
      <c r="N12" s="123"/>
      <c r="P12" s="9"/>
    </row>
    <row r="13" spans="1:48" x14ac:dyDescent="0.2">
      <c r="B13" s="115" t="s">
        <v>162</v>
      </c>
      <c r="C13" s="140">
        <v>0</v>
      </c>
      <c r="D13" s="9"/>
      <c r="E13" s="262" t="s">
        <v>202</v>
      </c>
      <c r="F13" s="263">
        <f>F12-F14</f>
        <v>0</v>
      </c>
      <c r="G13" s="161"/>
      <c r="H13" s="161"/>
      <c r="I13" s="242"/>
      <c r="J13" s="161"/>
      <c r="K13" s="9"/>
      <c r="M13" s="127"/>
      <c r="N13" s="123"/>
      <c r="P13" s="9"/>
    </row>
    <row r="14" spans="1:48" x14ac:dyDescent="0.2">
      <c r="B14" s="245" t="s">
        <v>184</v>
      </c>
      <c r="C14" s="152">
        <v>0</v>
      </c>
      <c r="D14" s="9"/>
      <c r="E14" s="262" t="s">
        <v>263</v>
      </c>
      <c r="F14" s="263">
        <f>'Cash Flow'!B648</f>
        <v>0</v>
      </c>
      <c r="G14" s="161"/>
      <c r="H14" s="161"/>
      <c r="I14" s="242"/>
      <c r="J14" s="161"/>
      <c r="K14" s="9"/>
      <c r="M14" s="127"/>
      <c r="N14" s="123"/>
      <c r="P14" s="9"/>
    </row>
    <row r="15" spans="1:48" ht="15" x14ac:dyDescent="0.25">
      <c r="B15" s="376"/>
      <c r="C15" s="377"/>
      <c r="D15" s="373"/>
      <c r="E15" s="50" t="s">
        <v>244</v>
      </c>
      <c r="F15" s="145">
        <f>'Cash Flow'!B669</f>
        <v>0</v>
      </c>
      <c r="G15" s="161"/>
      <c r="H15" s="161"/>
      <c r="I15" s="242"/>
      <c r="J15" s="161"/>
      <c r="K15" s="9"/>
      <c r="M15" s="127"/>
      <c r="N15" s="123"/>
      <c r="P15" s="9"/>
    </row>
    <row r="16" spans="1:48" ht="15" x14ac:dyDescent="0.25">
      <c r="B16" s="5" t="s">
        <v>337</v>
      </c>
      <c r="C16" s="389"/>
      <c r="D16" s="373"/>
      <c r="E16" s="50" t="s">
        <v>415</v>
      </c>
      <c r="F16" s="394" t="e">
        <f>F14/F12*100</f>
        <v>#DIV/0!</v>
      </c>
      <c r="G16" s="161"/>
      <c r="H16" s="161"/>
      <c r="I16" s="242"/>
      <c r="J16" s="161"/>
      <c r="K16" s="9"/>
      <c r="M16" s="127"/>
      <c r="N16" s="123"/>
      <c r="P16" s="9"/>
    </row>
    <row r="17" spans="2:16" ht="15" x14ac:dyDescent="0.25">
      <c r="B17" s="113" t="s">
        <v>338</v>
      </c>
      <c r="C17" s="140">
        <v>0</v>
      </c>
      <c r="D17" s="373"/>
      <c r="G17" s="161"/>
      <c r="H17" s="161"/>
      <c r="I17" s="242"/>
      <c r="J17" s="161"/>
      <c r="K17" s="9"/>
      <c r="M17" s="127"/>
      <c r="N17" s="123"/>
      <c r="P17" s="9"/>
    </row>
    <row r="18" spans="2:16" ht="15" x14ac:dyDescent="0.25">
      <c r="B18" s="113" t="s">
        <v>339</v>
      </c>
      <c r="C18" s="140">
        <v>0</v>
      </c>
      <c r="D18" s="373"/>
      <c r="E18" s="260" t="s">
        <v>401</v>
      </c>
      <c r="F18" s="261"/>
      <c r="G18" s="161"/>
      <c r="H18" s="161"/>
      <c r="I18" s="242"/>
      <c r="J18" s="161"/>
      <c r="K18" s="9"/>
      <c r="M18" s="127"/>
      <c r="N18" s="123"/>
      <c r="P18" s="9"/>
    </row>
    <row r="19" spans="2:16" ht="15" x14ac:dyDescent="0.25">
      <c r="B19" s="114" t="s">
        <v>184</v>
      </c>
      <c r="C19" s="140">
        <v>0</v>
      </c>
      <c r="D19" s="373"/>
      <c r="E19" s="262" t="str">
        <f>_xlfn.CONCAT(subscriber1_name, " NPV")</f>
        <v>Subscriber Class 1 NPV</v>
      </c>
      <c r="F19" s="263">
        <f>NPV(NominalDiscountRate/100,'Cash Flow'!C231:AP231)</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Flow'!C232:AP232)</f>
        <v>0</v>
      </c>
      <c r="G20" s="161"/>
      <c r="H20" s="161"/>
      <c r="I20" s="242"/>
      <c r="J20" s="161"/>
      <c r="K20" s="9"/>
      <c r="M20" s="127"/>
      <c r="N20" s="123"/>
      <c r="P20" s="9"/>
    </row>
    <row r="21" spans="2:16" ht="15" x14ac:dyDescent="0.25">
      <c r="B21" s="5" t="s">
        <v>360</v>
      </c>
      <c r="C21" s="146"/>
      <c r="D21" s="373"/>
      <c r="E21" s="262" t="str">
        <f>_xlfn.CONCAT(subscriber3_name, " NPV")</f>
        <v>Subscriber Class 3 NPV</v>
      </c>
      <c r="F21" s="263">
        <f>NPV(NominalDiscountRate/100,'Cash Flow'!C233:AP233)</f>
        <v>0</v>
      </c>
      <c r="G21" s="161"/>
      <c r="H21" s="161"/>
      <c r="I21" s="242"/>
      <c r="J21" s="161"/>
      <c r="K21" s="9"/>
      <c r="M21" s="127"/>
      <c r="N21" s="123"/>
      <c r="P21" s="9"/>
    </row>
    <row r="22" spans="2:16" x14ac:dyDescent="0.2">
      <c r="B22" s="383" t="s">
        <v>361</v>
      </c>
      <c r="C22" s="295">
        <v>0</v>
      </c>
      <c r="D22" s="9"/>
      <c r="E22" s="262" t="str">
        <f>_xlfn.CONCAT(subscriber4_name, " NPV")</f>
        <v>Subscriber Class 4 NPV</v>
      </c>
      <c r="F22" s="263">
        <f>NPV(NominalDiscountRate/100,'Cash Flow'!C234:AP234)</f>
        <v>0</v>
      </c>
      <c r="G22" s="161"/>
      <c r="H22" s="161"/>
      <c r="I22" s="242"/>
      <c r="J22" s="161"/>
      <c r="K22" s="9"/>
      <c r="M22" s="127"/>
      <c r="N22" s="123"/>
      <c r="P22" s="9"/>
    </row>
    <row r="23" spans="2:16" x14ac:dyDescent="0.2">
      <c r="B23" s="296" t="s">
        <v>362</v>
      </c>
      <c r="C23" s="295">
        <v>0</v>
      </c>
      <c r="D23" s="15"/>
      <c r="G23" s="161"/>
      <c r="H23" s="161"/>
      <c r="I23" s="242"/>
      <c r="J23" s="161"/>
      <c r="K23" s="9"/>
      <c r="M23" s="127"/>
      <c r="N23" s="123"/>
      <c r="P23" s="9"/>
    </row>
    <row r="24" spans="2:16" x14ac:dyDescent="0.2">
      <c r="B24" s="296" t="s">
        <v>363</v>
      </c>
      <c r="C24" s="295">
        <v>0</v>
      </c>
      <c r="D24" s="15"/>
      <c r="G24" s="161"/>
      <c r="H24" s="161"/>
      <c r="I24" s="242"/>
      <c r="J24" s="161"/>
      <c r="K24" s="9"/>
      <c r="M24" s="127"/>
      <c r="N24" s="123"/>
      <c r="P24" s="9"/>
    </row>
    <row r="25" spans="2:16" x14ac:dyDescent="0.2">
      <c r="B25" s="297" t="s">
        <v>184</v>
      </c>
      <c r="C25" s="295">
        <v>0</v>
      </c>
      <c r="D25" s="15"/>
      <c r="G25" s="161"/>
      <c r="H25" s="161"/>
      <c r="I25" s="242"/>
      <c r="J25" s="161"/>
      <c r="K25" s="9"/>
      <c r="M25" s="127"/>
      <c r="N25" s="123"/>
      <c r="P25" s="9"/>
    </row>
    <row r="26" spans="2:16" x14ac:dyDescent="0.2">
      <c r="B26" s="296" t="s">
        <v>402</v>
      </c>
      <c r="C26" s="295">
        <v>0</v>
      </c>
      <c r="D26" s="15"/>
      <c r="G26" s="161"/>
      <c r="H26" s="161"/>
      <c r="I26" s="242"/>
      <c r="J26" s="161"/>
      <c r="K26" s="9"/>
      <c r="M26" s="127"/>
      <c r="N26" s="123"/>
      <c r="P26" s="9"/>
    </row>
    <row r="27" spans="2:16" x14ac:dyDescent="0.2">
      <c r="B27" s="297" t="s">
        <v>184</v>
      </c>
      <c r="C27" s="295">
        <v>0</v>
      </c>
      <c r="D27" s="15"/>
      <c r="G27" s="161"/>
      <c r="H27" s="161"/>
      <c r="I27" s="242"/>
      <c r="J27" s="161"/>
      <c r="K27" s="9"/>
      <c r="M27" s="127"/>
      <c r="N27" s="123"/>
      <c r="P27" s="9"/>
    </row>
    <row r="28" spans="2:16" x14ac:dyDescent="0.2">
      <c r="B28" s="296" t="s">
        <v>403</v>
      </c>
      <c r="C28" s="295">
        <v>0</v>
      </c>
      <c r="D28" s="15"/>
      <c r="G28" s="161"/>
      <c r="H28" s="161"/>
      <c r="I28" s="242"/>
      <c r="J28" s="161"/>
      <c r="K28" s="9"/>
      <c r="M28" s="127"/>
      <c r="N28" s="123"/>
      <c r="P28" s="9"/>
    </row>
    <row r="29" spans="2:16" x14ac:dyDescent="0.2">
      <c r="B29" s="245" t="s">
        <v>184</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352</v>
      </c>
      <c r="C31" s="385"/>
      <c r="D31" s="8"/>
      <c r="E31" s="8"/>
      <c r="F31" s="8"/>
      <c r="G31" s="8"/>
      <c r="H31" s="8"/>
      <c r="I31" s="8"/>
      <c r="J31" s="8"/>
      <c r="K31" s="8"/>
      <c r="L31" s="6"/>
      <c r="M31" s="127"/>
      <c r="N31" s="124"/>
      <c r="P31" s="9"/>
    </row>
    <row r="32" spans="2:16" s="16" customFormat="1" ht="25.5" x14ac:dyDescent="0.2">
      <c r="B32" s="383" t="s">
        <v>341</v>
      </c>
      <c r="C32" s="384" t="s">
        <v>342</v>
      </c>
      <c r="D32" s="384" t="s">
        <v>344</v>
      </c>
      <c r="E32" s="384" t="s">
        <v>340</v>
      </c>
      <c r="F32" s="384" t="s">
        <v>345</v>
      </c>
      <c r="G32" s="384" t="s">
        <v>346</v>
      </c>
      <c r="H32" s="384" t="s">
        <v>347</v>
      </c>
      <c r="I32" s="384" t="s">
        <v>349</v>
      </c>
      <c r="J32" s="384" t="s">
        <v>348</v>
      </c>
      <c r="K32" s="384" t="s">
        <v>350</v>
      </c>
      <c r="L32" s="384" t="s">
        <v>351</v>
      </c>
      <c r="M32" s="127"/>
      <c r="N32" s="124"/>
      <c r="P32" s="9"/>
    </row>
    <row r="33" spans="2:16" x14ac:dyDescent="0.2">
      <c r="B33" s="64" t="s">
        <v>355</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356</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357</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358</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343</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314</v>
      </c>
      <c r="C46" s="372">
        <f>AnnualTaxFederal</f>
        <v>0</v>
      </c>
      <c r="D46" s="7"/>
      <c r="E46" s="258"/>
      <c r="F46" s="242"/>
      <c r="G46" s="161"/>
      <c r="H46" s="161"/>
      <c r="I46" s="242"/>
      <c r="J46" s="161"/>
      <c r="K46" s="76"/>
      <c r="M46" s="127"/>
      <c r="N46" s="125"/>
    </row>
    <row r="47" spans="2:16" x14ac:dyDescent="0.2">
      <c r="B47" s="51" t="s">
        <v>315</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182</v>
      </c>
      <c r="C56" s="152">
        <v>0</v>
      </c>
      <c r="E56" s="241"/>
      <c r="F56" s="242"/>
      <c r="G56" s="161"/>
      <c r="H56" s="161"/>
      <c r="I56" s="242"/>
      <c r="J56" s="161"/>
      <c r="K56" s="7"/>
      <c r="M56" s="127"/>
      <c r="N56" s="125"/>
      <c r="P56" s="7"/>
    </row>
    <row r="57" spans="2:16" x14ac:dyDescent="0.2">
      <c r="B57" s="50" t="s">
        <v>181</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273</v>
      </c>
      <c r="C60" s="356"/>
      <c r="E60" s="9"/>
      <c r="G60" s="7"/>
      <c r="H60" s="7"/>
      <c r="I60" s="28"/>
      <c r="J60" s="9"/>
      <c r="K60" s="9"/>
      <c r="M60" s="127"/>
      <c r="N60" s="125"/>
      <c r="P60" s="7"/>
    </row>
    <row r="61" spans="2:16" x14ac:dyDescent="0.2">
      <c r="B61" s="327" t="s">
        <v>408</v>
      </c>
      <c r="C61" s="328" t="s">
        <v>179</v>
      </c>
      <c r="E61" s="9"/>
      <c r="G61" s="7"/>
      <c r="H61" s="7"/>
      <c r="I61" s="28"/>
      <c r="J61" s="9"/>
      <c r="K61" s="9"/>
      <c r="M61" s="127"/>
      <c r="N61" s="125"/>
      <c r="P61" s="7"/>
    </row>
    <row r="62" spans="2:16" x14ac:dyDescent="0.2">
      <c r="B62" s="327" t="s">
        <v>409</v>
      </c>
      <c r="C62" s="328" t="s">
        <v>265</v>
      </c>
      <c r="E62" s="9"/>
      <c r="G62" s="7"/>
      <c r="H62" s="7"/>
      <c r="I62" s="28"/>
      <c r="J62" s="9"/>
      <c r="K62" s="9"/>
      <c r="M62" s="127"/>
      <c r="N62" s="125"/>
      <c r="P62" s="7"/>
    </row>
    <row r="63" spans="2:16" x14ac:dyDescent="0.2">
      <c r="B63" s="327" t="s">
        <v>410</v>
      </c>
      <c r="C63" s="328">
        <v>0</v>
      </c>
      <c r="E63" s="9"/>
      <c r="G63" s="7"/>
      <c r="H63" s="7"/>
      <c r="I63" s="28"/>
      <c r="J63" s="9"/>
      <c r="K63" s="9"/>
      <c r="M63" s="127"/>
      <c r="N63" s="125"/>
      <c r="P63" s="7"/>
    </row>
    <row r="64" spans="2:16" x14ac:dyDescent="0.2">
      <c r="B64" s="392" t="s">
        <v>411</v>
      </c>
      <c r="C64" s="393" t="s">
        <v>17</v>
      </c>
      <c r="E64" s="9"/>
      <c r="G64" s="7"/>
      <c r="H64" s="7"/>
      <c r="I64" s="28"/>
      <c r="J64" s="9"/>
      <c r="K64" s="9"/>
      <c r="M64" s="127"/>
      <c r="N64" s="125"/>
      <c r="P64" s="7"/>
    </row>
    <row r="65" spans="2:16" x14ac:dyDescent="0.2">
      <c r="B65" s="392" t="s">
        <v>412</v>
      </c>
      <c r="C65" s="393">
        <v>100</v>
      </c>
      <c r="E65" s="9"/>
      <c r="G65" s="7"/>
      <c r="H65" s="7"/>
      <c r="I65" s="28"/>
      <c r="J65" s="9"/>
      <c r="K65" s="9"/>
      <c r="M65" s="127"/>
      <c r="N65" s="125"/>
      <c r="P65" s="7"/>
    </row>
    <row r="66" spans="2:16" ht="13.5" thickBot="1" x14ac:dyDescent="0.25">
      <c r="B66" s="329" t="s">
        <v>413</v>
      </c>
      <c r="C66" s="330" t="s">
        <v>275</v>
      </c>
      <c r="E66" s="9"/>
      <c r="G66" s="7"/>
      <c r="H66" s="7"/>
      <c r="I66" s="28"/>
      <c r="J66" s="9"/>
      <c r="K66" s="9"/>
      <c r="M66" s="127"/>
      <c r="N66" s="125"/>
      <c r="P66" s="7"/>
    </row>
    <row r="67" spans="2:16" x14ac:dyDescent="0.2">
      <c r="B67" s="306" t="s">
        <v>242</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274</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247</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183</v>
      </c>
      <c r="C79" s="138">
        <v>0</v>
      </c>
      <c r="H79" s="7"/>
      <c r="J79" s="9"/>
      <c r="K79" s="9"/>
      <c r="M79" s="127"/>
      <c r="N79" s="125"/>
      <c r="P79" s="7"/>
    </row>
    <row r="80" spans="2:16" x14ac:dyDescent="0.2">
      <c r="C80" s="139"/>
      <c r="H80" s="7"/>
      <c r="J80" s="9"/>
      <c r="K80" s="9"/>
      <c r="M80" s="127"/>
      <c r="N80" s="125"/>
      <c r="P80" s="7"/>
    </row>
    <row r="81" spans="2:16" x14ac:dyDescent="0.2">
      <c r="B81" s="5" t="s">
        <v>215</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293</v>
      </c>
      <c r="C94" s="160">
        <v>0</v>
      </c>
      <c r="D94" s="9"/>
      <c r="E94" s="9"/>
      <c r="F94" s="256"/>
      <c r="G94" s="7"/>
      <c r="H94" s="7"/>
      <c r="I94" s="9"/>
      <c r="J94" s="9"/>
      <c r="K94" s="9"/>
      <c r="M94" s="127"/>
      <c r="N94" s="125"/>
      <c r="P94" s="7"/>
    </row>
    <row r="95" spans="2:16" x14ac:dyDescent="0.2">
      <c r="B95" s="50" t="s">
        <v>141</v>
      </c>
      <c r="C95" s="134" t="s">
        <v>194</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238</v>
      </c>
      <c r="F104" s="412"/>
      <c r="G104" s="7"/>
      <c r="H104" s="7"/>
      <c r="I104" s="7"/>
      <c r="J104" s="7"/>
      <c r="K104" s="7"/>
      <c r="M104" s="127"/>
      <c r="N104" s="125"/>
    </row>
    <row r="105" spans="2:17" x14ac:dyDescent="0.2">
      <c r="B105" s="64" t="s">
        <v>151</v>
      </c>
      <c r="C105" s="10" t="s">
        <v>212</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176</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213</v>
      </c>
      <c r="E111" s="347" t="s">
        <v>211</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212</v>
      </c>
      <c r="D117" s="315"/>
      <c r="E117" s="73" t="s">
        <v>230</v>
      </c>
      <c r="F117" s="68" t="s">
        <v>231</v>
      </c>
      <c r="G117" s="68" t="s">
        <v>232</v>
      </c>
      <c r="H117" s="68" t="s">
        <v>233</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163</v>
      </c>
      <c r="C120" s="185">
        <v>0</v>
      </c>
      <c r="D120" s="316"/>
      <c r="E120" s="86" t="s">
        <v>16</v>
      </c>
      <c r="F120" s="86" t="s">
        <v>16</v>
      </c>
      <c r="G120" s="86" t="s">
        <v>17</v>
      </c>
      <c r="H120" s="84" t="s">
        <v>17</v>
      </c>
      <c r="I120" s="7"/>
      <c r="K120" s="9"/>
      <c r="M120" s="127"/>
      <c r="N120" s="122"/>
    </row>
    <row r="121" spans="2:17" x14ac:dyDescent="0.2">
      <c r="B121" s="99" t="s">
        <v>164</v>
      </c>
      <c r="C121" s="186">
        <v>0</v>
      </c>
      <c r="D121" s="316"/>
      <c r="E121" s="86" t="s">
        <v>16</v>
      </c>
      <c r="F121" s="86" t="s">
        <v>16</v>
      </c>
      <c r="G121" s="70" t="s">
        <v>17</v>
      </c>
      <c r="H121" s="70" t="s">
        <v>17</v>
      </c>
      <c r="I121" s="7"/>
      <c r="K121" s="9"/>
      <c r="M121" s="127"/>
      <c r="N121" s="122"/>
    </row>
    <row r="122" spans="2:17" x14ac:dyDescent="0.2">
      <c r="B122" s="83" t="s">
        <v>156</v>
      </c>
      <c r="C122" s="88" t="s">
        <v>7</v>
      </c>
      <c r="D122" s="84" t="s">
        <v>176</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165</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166</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171</v>
      </c>
      <c r="D127" s="68" t="s">
        <v>176</v>
      </c>
      <c r="E127" s="319"/>
      <c r="F127" s="320"/>
      <c r="G127" s="320"/>
      <c r="H127" s="321"/>
      <c r="I127" s="7"/>
      <c r="K127" s="79"/>
      <c r="L127" s="79"/>
      <c r="M127" s="15"/>
      <c r="N127" s="79"/>
      <c r="O127" s="16"/>
    </row>
    <row r="128" spans="2:17" x14ac:dyDescent="0.2">
      <c r="B128" s="83" t="s">
        <v>167</v>
      </c>
      <c r="C128" s="147">
        <v>0</v>
      </c>
      <c r="D128" s="324">
        <v>9.9999999999999998E+37</v>
      </c>
      <c r="E128" s="86" t="s">
        <v>16</v>
      </c>
      <c r="F128" s="86" t="s">
        <v>16</v>
      </c>
      <c r="G128" s="84" t="s">
        <v>17</v>
      </c>
      <c r="H128" s="89" t="s">
        <v>17</v>
      </c>
      <c r="I128" s="208"/>
      <c r="K128" s="9"/>
      <c r="L128" s="9"/>
      <c r="M128" s="15"/>
      <c r="N128" s="9"/>
    </row>
    <row r="129" spans="2:17" x14ac:dyDescent="0.2">
      <c r="B129" s="83" t="s">
        <v>168</v>
      </c>
      <c r="C129" s="147">
        <v>0</v>
      </c>
      <c r="D129" s="324">
        <v>9.9999999999999998E+37</v>
      </c>
      <c r="E129" s="86" t="s">
        <v>16</v>
      </c>
      <c r="F129" s="86" t="s">
        <v>16</v>
      </c>
      <c r="G129" s="86" t="s">
        <v>17</v>
      </c>
      <c r="H129" s="86" t="s">
        <v>17</v>
      </c>
      <c r="K129" s="9"/>
      <c r="L129" s="9"/>
      <c r="M129" s="15"/>
      <c r="N129" s="9"/>
    </row>
    <row r="130" spans="2:17" x14ac:dyDescent="0.2">
      <c r="B130" s="83" t="s">
        <v>169</v>
      </c>
      <c r="C130" s="147">
        <v>0</v>
      </c>
      <c r="D130" s="324">
        <v>9.9999999999999998E+37</v>
      </c>
      <c r="E130" s="86" t="s">
        <v>16</v>
      </c>
      <c r="F130" s="86" t="s">
        <v>16</v>
      </c>
      <c r="G130" s="84" t="s">
        <v>17</v>
      </c>
      <c r="H130" s="84" t="s">
        <v>17</v>
      </c>
      <c r="K130" s="9"/>
      <c r="L130" s="9"/>
      <c r="M130" s="15"/>
      <c r="N130" s="9"/>
    </row>
    <row r="131" spans="2:17" ht="13.5" thickBot="1" x14ac:dyDescent="0.25">
      <c r="B131" s="104" t="s">
        <v>170</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213</v>
      </c>
      <c r="E132" s="68" t="s">
        <v>211</v>
      </c>
      <c r="F132" s="68" t="s">
        <v>230</v>
      </c>
      <c r="G132" s="68" t="s">
        <v>231</v>
      </c>
      <c r="H132" s="103" t="s">
        <v>229</v>
      </c>
      <c r="I132" s="15"/>
      <c r="J132" s="15"/>
      <c r="K132" s="15"/>
      <c r="L132" s="79"/>
      <c r="M132" s="15"/>
      <c r="N132" s="15"/>
      <c r="O132" s="16"/>
      <c r="P132" s="16"/>
      <c r="Q132" s="16"/>
    </row>
    <row r="133" spans="2:17" x14ac:dyDescent="0.2">
      <c r="B133" s="83" t="s">
        <v>172</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173</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174</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175</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178</v>
      </c>
      <c r="C138" s="8"/>
      <c r="D138" s="8"/>
      <c r="E138" s="8"/>
      <c r="F138" s="8"/>
      <c r="G138" s="6"/>
      <c r="H138" s="253"/>
      <c r="I138" s="9"/>
      <c r="J138" s="9"/>
      <c r="K138" s="9"/>
      <c r="L138" s="9"/>
      <c r="M138" s="9"/>
      <c r="N138" s="9"/>
      <c r="O138" s="16"/>
      <c r="P138" s="16"/>
      <c r="Q138" s="16"/>
    </row>
    <row r="139" spans="2:17" ht="12.75" customHeight="1" x14ac:dyDescent="0.2">
      <c r="B139" s="50" t="s">
        <v>177</v>
      </c>
      <c r="C139" s="105" t="s">
        <v>214</v>
      </c>
      <c r="D139" s="88" t="s">
        <v>236</v>
      </c>
      <c r="E139" s="88" t="s">
        <v>237</v>
      </c>
      <c r="F139" s="88" t="s">
        <v>234</v>
      </c>
      <c r="G139" s="88" t="s">
        <v>235</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309</v>
      </c>
      <c r="C146" s="348">
        <v>0</v>
      </c>
      <c r="D146" s="70" t="s">
        <v>17</v>
      </c>
      <c r="E146" s="70" t="s">
        <v>17</v>
      </c>
      <c r="F146" s="84" t="s">
        <v>17</v>
      </c>
      <c r="G146" s="84" t="s">
        <v>17</v>
      </c>
      <c r="H146" s="125"/>
      <c r="I146" s="78"/>
      <c r="J146" s="78"/>
      <c r="K146" s="78"/>
      <c r="L146" s="78"/>
      <c r="M146" s="9"/>
    </row>
    <row r="147" spans="2:43" ht="12" customHeight="1" x14ac:dyDescent="0.2">
      <c r="B147" s="83" t="s">
        <v>196</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320</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317</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416</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417</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418</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419</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420</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421</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264</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321</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322</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319</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428</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325</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326</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429</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301</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329</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323</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324</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430</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327</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331</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431</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332</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432</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433</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434</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353</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354</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364</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365</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366</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367</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384</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382</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383</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385</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386</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343</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270</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266</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185</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186</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267</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307</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308</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282</v>
      </c>
      <c r="D224" s="9"/>
      <c r="E224" s="9"/>
      <c r="F224" s="9"/>
      <c r="G224" s="9"/>
      <c r="H224" s="9"/>
      <c r="I224" s="9"/>
      <c r="J224" s="9"/>
      <c r="K224" s="9"/>
      <c r="L224" s="9"/>
      <c r="M224" s="9"/>
      <c r="AQ224" s="366"/>
    </row>
    <row r="225" spans="2:43" x14ac:dyDescent="0.2">
      <c r="B225" s="362" t="s">
        <v>302</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303</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304</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310</v>
      </c>
      <c r="D228" s="9"/>
      <c r="E228" s="9"/>
      <c r="F228" s="9"/>
      <c r="G228" s="9"/>
      <c r="H228" s="9"/>
      <c r="I228" s="9"/>
      <c r="J228" s="9"/>
      <c r="K228" s="9"/>
      <c r="L228" s="9"/>
      <c r="M228" s="9"/>
      <c r="AQ228" s="43"/>
    </row>
    <row r="229" spans="2:43" x14ac:dyDescent="0.2">
      <c r="B229" s="362" t="s">
        <v>311</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437</v>
      </c>
      <c r="D230" s="9"/>
      <c r="E230" s="9"/>
      <c r="F230" s="9"/>
      <c r="G230" s="9"/>
      <c r="H230" s="9"/>
      <c r="I230" s="9"/>
      <c r="J230" s="9"/>
      <c r="K230" s="9"/>
      <c r="L230" s="9"/>
      <c r="M230" s="9"/>
    </row>
    <row r="231" spans="2:43" x14ac:dyDescent="0.2">
      <c r="B231" s="362" t="s">
        <v>333</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334</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422</v>
      </c>
      <c r="B5" s="148">
        <f t="array" ref="B5:AP5">Inputs!C151:AQ151</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423</v>
      </c>
      <c r="B6" s="374">
        <f t="array" ref="B6:AP6">Inputs!C152:AQ152</f>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424</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425</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426</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427</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318</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369</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370</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368</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185</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186</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313</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221</v>
      </c>
      <c r="C32" s="20"/>
      <c r="D32" s="27"/>
      <c r="E32" s="27"/>
      <c r="F32" s="27"/>
      <c r="G32" s="27"/>
      <c r="H32" s="27"/>
      <c r="I32" s="27"/>
      <c r="J32" s="27"/>
      <c r="K32" s="27"/>
      <c r="L32" s="27"/>
      <c r="M32" s="27"/>
      <c r="N32" s="27"/>
      <c r="O32" s="27"/>
      <c r="P32" s="27"/>
      <c r="Q32" s="27"/>
      <c r="R32" s="27"/>
      <c r="S32" s="27"/>
    </row>
    <row r="33" spans="1:42" x14ac:dyDescent="0.2">
      <c r="A33" s="116" t="s">
        <v>222</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223</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224</v>
      </c>
    </row>
    <row r="39" spans="1:42" x14ac:dyDescent="0.2">
      <c r="A39" s="118" t="s">
        <v>13</v>
      </c>
      <c r="C39" s="193">
        <f t="shared" ref="C39:AP39" si="18">C7/1000</f>
        <v>0</v>
      </c>
      <c r="D39" s="193">
        <f t="shared" si="18"/>
        <v>0</v>
      </c>
      <c r="E39" s="193">
        <f t="shared" si="18"/>
        <v>0</v>
      </c>
      <c r="F39" s="193">
        <f t="shared" si="18"/>
        <v>0</v>
      </c>
      <c r="G39" s="193">
        <f t="shared" si="18"/>
        <v>0</v>
      </c>
      <c r="H39" s="193">
        <f t="shared" si="18"/>
        <v>0</v>
      </c>
      <c r="I39" s="193">
        <f t="shared" si="18"/>
        <v>0</v>
      </c>
      <c r="J39" s="193">
        <f t="shared" si="18"/>
        <v>0</v>
      </c>
      <c r="K39" s="193">
        <f t="shared" si="18"/>
        <v>0</v>
      </c>
      <c r="L39" s="193">
        <f t="shared" si="18"/>
        <v>0</v>
      </c>
      <c r="M39" s="193">
        <f t="shared" si="18"/>
        <v>0</v>
      </c>
      <c r="N39" s="193">
        <f t="shared" si="18"/>
        <v>0</v>
      </c>
      <c r="O39" s="193">
        <f t="shared" si="18"/>
        <v>0</v>
      </c>
      <c r="P39" s="193">
        <f t="shared" si="18"/>
        <v>0</v>
      </c>
      <c r="Q39" s="193">
        <f t="shared" si="18"/>
        <v>0</v>
      </c>
      <c r="R39" s="193">
        <f t="shared" si="18"/>
        <v>0</v>
      </c>
      <c r="S39" s="193">
        <f t="shared" si="18"/>
        <v>0</v>
      </c>
      <c r="T39" s="193">
        <f t="shared" si="18"/>
        <v>0</v>
      </c>
      <c r="U39" s="193">
        <f t="shared" si="18"/>
        <v>0</v>
      </c>
      <c r="V39" s="193">
        <f t="shared" si="18"/>
        <v>0</v>
      </c>
      <c r="W39" s="193">
        <f t="shared" si="18"/>
        <v>0</v>
      </c>
      <c r="X39" s="193">
        <f t="shared" si="18"/>
        <v>0</v>
      </c>
      <c r="Y39" s="193">
        <f t="shared" si="18"/>
        <v>0</v>
      </c>
      <c r="Z39" s="193">
        <f t="shared" si="18"/>
        <v>0</v>
      </c>
      <c r="AA39" s="193">
        <f t="shared" si="18"/>
        <v>0</v>
      </c>
      <c r="AB39" s="193">
        <f t="shared" si="18"/>
        <v>0</v>
      </c>
      <c r="AC39" s="193">
        <f t="shared" si="18"/>
        <v>0</v>
      </c>
      <c r="AD39" s="193">
        <f t="shared" si="18"/>
        <v>0</v>
      </c>
      <c r="AE39" s="193">
        <f t="shared" si="18"/>
        <v>0</v>
      </c>
      <c r="AF39" s="193">
        <f t="shared" si="18"/>
        <v>0</v>
      </c>
      <c r="AG39" s="193">
        <f t="shared" si="18"/>
        <v>0</v>
      </c>
      <c r="AH39" s="193">
        <f t="shared" si="18"/>
        <v>0</v>
      </c>
      <c r="AI39" s="193">
        <f t="shared" si="18"/>
        <v>0</v>
      </c>
      <c r="AJ39" s="193">
        <f t="shared" si="18"/>
        <v>0</v>
      </c>
      <c r="AK39" s="193">
        <f t="shared" si="18"/>
        <v>0</v>
      </c>
      <c r="AL39" s="193">
        <f t="shared" si="18"/>
        <v>0</v>
      </c>
      <c r="AM39" s="193">
        <f t="shared" si="18"/>
        <v>0</v>
      </c>
      <c r="AN39" s="193">
        <f t="shared" si="18"/>
        <v>0</v>
      </c>
      <c r="AO39" s="193">
        <f t="shared" si="18"/>
        <v>0</v>
      </c>
      <c r="AP39" s="193">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306</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436</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325</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326</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429</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301</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328</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323</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324</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327</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331</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330</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225</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226</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434</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359</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364</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222</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398</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399</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240</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191</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257</v>
      </c>
      <c r="B77" s="193">
        <v>0</v>
      </c>
      <c r="C77" s="193">
        <f t="shared" ref="C77:AP77" si="30">C788</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258</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198</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248</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249</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250</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199</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404</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396</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395</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255</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256</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405</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397</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207</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200</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282</v>
      </c>
      <c r="B97" s="360">
        <f>-B674-B675</f>
        <v>0</v>
      </c>
      <c r="C97" s="360">
        <f t="shared" ref="C97:AP97" si="33">-C674-C675</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281</v>
      </c>
      <c r="B98" s="360">
        <f t="shared" ref="B98:AP98" si="34">-B680-B681</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293</v>
      </c>
      <c r="B99" s="360">
        <f>-B686-B687</f>
        <v>0</v>
      </c>
      <c r="C99" s="360">
        <f t="shared" ref="C99:AP99" si="35">-C686-C687</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294</v>
      </c>
      <c r="B100" s="359">
        <f>-B692-B693</f>
        <v>0</v>
      </c>
      <c r="C100" s="359">
        <f t="shared" ref="C100:AP100" si="36">-C692-C693</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295</v>
      </c>
      <c r="B101" s="359">
        <f>-B724-B725</f>
        <v>0</v>
      </c>
      <c r="C101" s="359">
        <f t="shared" ref="C101:AP101" si="37">-C724-C725</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296</v>
      </c>
      <c r="B102" s="194">
        <f>-B756-B757</f>
        <v>0</v>
      </c>
      <c r="C102" s="194">
        <f t="shared" ref="C102:AP102" si="38">-C756-C757</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241</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297</v>
      </c>
      <c r="B105" s="359">
        <f>B693</f>
        <v>0</v>
      </c>
      <c r="C105" s="359">
        <f t="shared" ref="C105:AP105" si="40">C693</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298</v>
      </c>
      <c r="B106" s="359">
        <f>B725</f>
        <v>0</v>
      </c>
      <c r="C106" s="359">
        <f t="shared" ref="C106:AP106" si="41">C725</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299</v>
      </c>
      <c r="B107" s="194">
        <f>B757</f>
        <v>0</v>
      </c>
      <c r="C107" s="194">
        <f t="shared" ref="C107:AP107" si="42">C757</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255</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256</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219</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217</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216</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259</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260</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217</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316</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261</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406</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208</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210</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438</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205</v>
      </c>
      <c r="B150" s="239">
        <f>B123</f>
        <v>0</v>
      </c>
      <c r="C150" s="193">
        <f t="shared" ref="C150:AP150" si="57">C641+C272+C312-C64-C646-C647+C131+C135-C680-C674-C675-C686-C692-C724-C756+C788-C681+C26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206</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204</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203</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439</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440</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441</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442</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443</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444</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445</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371</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373</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381</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381</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381</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381</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343</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374</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388</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392</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372</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343</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375</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343</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387</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394</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368</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376</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393</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377</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389</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378</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390</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379</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391</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380</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C788</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187</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185</v>
      </c>
      <c r="C247" s="187">
        <f>IF(ibi_uti_amount_tax_sta="Yes",C606,0)</f>
        <v>0</v>
      </c>
    </row>
    <row r="248" spans="1:42" s="121" customFormat="1" x14ac:dyDescent="0.2">
      <c r="A248" s="106" t="s">
        <v>186</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185</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186</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185</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186</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185</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186</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188</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271</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C788</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185</v>
      </c>
      <c r="B287" s="203"/>
      <c r="C287" s="209">
        <f>IF(ibi_uti_amount_tax_fed="Yes",C606,0)</f>
        <v>0</v>
      </c>
    </row>
    <row r="288" spans="1:42" x14ac:dyDescent="0.2">
      <c r="A288" s="106" t="s">
        <v>186</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185</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186</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185</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186</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185</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186</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272</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227</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309</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309</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309</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190</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IF(C$2&lt;=analysis_period,IF(SUM($C698:C698)&gt;0,B376+1,0),0)</f>
        <v>0</v>
      </c>
      <c r="D376" s="211">
        <f>IF(D$2&lt;=analysis_period,IF(SUM($C698:D698)&gt;0,C376+1,0),0)</f>
        <v>0</v>
      </c>
      <c r="E376" s="211">
        <f>IF(E$2&lt;=analysis_period,IF(SUM($C698:E698)&gt;0,D376+1,0),0)</f>
        <v>0</v>
      </c>
      <c r="F376" s="211">
        <f>IF(F$2&lt;=analysis_period,IF(SUM($C698:F698)&gt;0,E376+1,0),0)</f>
        <v>0</v>
      </c>
      <c r="G376" s="211">
        <f>IF(G$2&lt;=analysis_period,IF(SUM($C698:G698)&gt;0,F376+1,0),0)</f>
        <v>0</v>
      </c>
      <c r="H376" s="211">
        <f>IF(H$2&lt;=analysis_period,IF(SUM($C698:H698)&gt;0,G376+1,0),0)</f>
        <v>0</v>
      </c>
      <c r="I376" s="211">
        <f>IF(I$2&lt;=analysis_period,IF(SUM($C698:I698)&gt;0,H376+1,0),0)</f>
        <v>0</v>
      </c>
      <c r="J376" s="211">
        <f>IF(J$2&lt;=analysis_period,IF(SUM($C698:J698)&gt;0,I376+1,0),0)</f>
        <v>0</v>
      </c>
      <c r="K376" s="211">
        <f>IF(K$2&lt;=analysis_period,IF(SUM($C698:K698)&gt;0,J376+1,0),0)</f>
        <v>0</v>
      </c>
      <c r="L376" s="211">
        <f>IF(L$2&lt;=analysis_period,IF(SUM($C698:L698)&gt;0,K376+1,0),0)</f>
        <v>0</v>
      </c>
      <c r="M376" s="211">
        <f>IF(M$2&lt;=analysis_period,IF(SUM($C698:M698)&gt;0,L376+1,0),0)</f>
        <v>0</v>
      </c>
      <c r="N376" s="211">
        <f>IF(N$2&lt;=analysis_period,IF(SUM($C698:N698)&gt;0,M376+1,0),0)</f>
        <v>0</v>
      </c>
      <c r="O376" s="211">
        <f>IF(O$2&lt;=analysis_period,IF(SUM($C698:O698)&gt;0,N376+1,0),0)</f>
        <v>0</v>
      </c>
      <c r="P376" s="211">
        <f>IF(P$2&lt;=analysis_period,IF(SUM($C698:P698)&gt;0,O376+1,0),0)</f>
        <v>0</v>
      </c>
      <c r="Q376" s="211">
        <f>IF(Q$2&lt;=analysis_period,IF(SUM($C698:Q698)&gt;0,P376+1,0),0)</f>
        <v>0</v>
      </c>
      <c r="R376" s="211">
        <f>IF(R$2&lt;=analysis_period,IF(SUM($C698:R698)&gt;0,Q376+1,0),0)</f>
        <v>0</v>
      </c>
      <c r="S376" s="211">
        <f>IF(S$2&lt;=analysis_period,IF(SUM($C698:S698)&gt;0,R376+1,0),0)</f>
        <v>0</v>
      </c>
      <c r="T376" s="211">
        <f>IF(T$2&lt;=analysis_period,IF(SUM($C698:T698)&gt;0,S376+1,0),0)</f>
        <v>0</v>
      </c>
      <c r="U376" s="211">
        <f>IF(U$2&lt;=analysis_period,IF(SUM($C698:U698)&gt;0,T376+1,0),0)</f>
        <v>0</v>
      </c>
      <c r="V376" s="211">
        <f>IF(V$2&lt;=analysis_period,IF(SUM($C698:V698)&gt;0,U376+1,0),0)</f>
        <v>0</v>
      </c>
      <c r="W376" s="211">
        <f>IF(W$2&lt;=analysis_period,IF(SUM($C698:W698)&gt;0,V376+1,0),0)</f>
        <v>0</v>
      </c>
      <c r="X376" s="211">
        <f>IF(X$2&lt;=analysis_period,IF(SUM($C698:X698)&gt;0,W376+1,0),0)</f>
        <v>0</v>
      </c>
      <c r="Y376" s="211">
        <f>IF(Y$2&lt;=analysis_period,IF(SUM($C698:Y698)&gt;0,X376+1,0),0)</f>
        <v>0</v>
      </c>
      <c r="Z376" s="211">
        <f>IF(Z$2&lt;=analysis_period,IF(SUM($C698:Z698)&gt;0,Y376+1,0),0)</f>
        <v>0</v>
      </c>
      <c r="AA376" s="211">
        <f>IF(AA$2&lt;=analysis_period,IF(SUM($C698:AA698)&gt;0,Z376+1,0),0)</f>
        <v>0</v>
      </c>
      <c r="AB376" s="211">
        <f>IF(AB$2&lt;=analysis_period,IF(SUM($C698:AB698)&gt;0,AA376+1,0),0)</f>
        <v>0</v>
      </c>
      <c r="AC376" s="211">
        <f>IF(AC$2&lt;=analysis_period,IF(SUM($C698:AC698)&gt;0,AB376+1,0),0)</f>
        <v>0</v>
      </c>
      <c r="AD376" s="211">
        <f>IF(AD$2&lt;=analysis_period,IF(SUM($C698:AD698)&gt;0,AC376+1,0),0)</f>
        <v>0</v>
      </c>
      <c r="AE376" s="211">
        <f>IF(AE$2&lt;=analysis_period,IF(SUM($C698:AE698)&gt;0,AD376+1,0),0)</f>
        <v>0</v>
      </c>
      <c r="AF376" s="211">
        <f>IF(AF$2&lt;=analysis_period,IF(SUM($C698:AF698)&gt;0,AE376+1,0),0)</f>
        <v>0</v>
      </c>
      <c r="AG376" s="211">
        <f>IF(AG$2&lt;=analysis_period,IF(SUM($C698:AG698)&gt;0,AF376+1,0),0)</f>
        <v>0</v>
      </c>
      <c r="AH376" s="211">
        <f>IF(AH$2&lt;=analysis_period,IF(SUM($C698:AH698)&gt;0,AG376+1,0),0)</f>
        <v>0</v>
      </c>
      <c r="AI376" s="211">
        <f>IF(AI$2&lt;=analysis_period,IF(SUM($C698:AI698)&gt;0,AH376+1,0),0)</f>
        <v>0</v>
      </c>
      <c r="AJ376" s="211">
        <f>IF(AJ$2&lt;=analysis_period,IF(SUM($C698:AJ698)&gt;0,AI376+1,0),0)</f>
        <v>0</v>
      </c>
      <c r="AK376" s="211">
        <f>IF(AK$2&lt;=analysis_period,IF(SUM($C698:AK698)&gt;0,AJ376+1,0),0)</f>
        <v>0</v>
      </c>
      <c r="AL376" s="211">
        <f>IF(AL$2&lt;=analysis_period,IF(SUM($C698:AL698)&gt;0,AK376+1,0),0)</f>
        <v>0</v>
      </c>
      <c r="AM376" s="211">
        <f>IF(AM$2&lt;=analysis_period,IF(SUM($C698:AM698)&gt;0,AL376+1,0),0)</f>
        <v>0</v>
      </c>
      <c r="AN376" s="211">
        <f>IF(AN$2&lt;=analysis_period,IF(SUM($C698:AN698)&gt;0,AM376+1,0),0)</f>
        <v>0</v>
      </c>
      <c r="AO376" s="211">
        <f>IF(AO$2&lt;=analysis_period,IF(SUM($C698:AO698)&gt;0,AN376+1,0),0)</f>
        <v>0</v>
      </c>
      <c r="AP376" s="211">
        <f>IF(AP$2&lt;=analysis_period,IF(SUM($C698:AP698)&gt;0,AO376+1,0),0)</f>
        <v>0</v>
      </c>
    </row>
    <row r="377" spans="1:42" x14ac:dyDescent="0.2">
      <c r="A377" s="4">
        <f>A376+1</f>
        <v>2</v>
      </c>
      <c r="B377" s="4">
        <v>0</v>
      </c>
      <c r="C377" s="211">
        <f>IF(C$2&lt;=analysis_period,IF(SUM($C699:C699)&gt;0,B377+1,0),0)</f>
        <v>0</v>
      </c>
      <c r="D377" s="211">
        <f>IF(D$2&lt;=analysis_period,IF(SUM($C699:D699)&gt;0,C377+1,0),0)</f>
        <v>0</v>
      </c>
      <c r="E377" s="211">
        <f>IF(E$2&lt;=analysis_period,IF(SUM($C699:E699)&gt;0,D377+1,0),0)</f>
        <v>0</v>
      </c>
      <c r="F377" s="211">
        <f>IF(F$2&lt;=analysis_period,IF(SUM($C699:F699)&gt;0,E377+1,0),0)</f>
        <v>0</v>
      </c>
      <c r="G377" s="211">
        <f>IF(G$2&lt;=analysis_period,IF(SUM($C699:G699)&gt;0,F377+1,0),0)</f>
        <v>0</v>
      </c>
      <c r="H377" s="211">
        <f>IF(H$2&lt;=analysis_period,IF(SUM($C699:H699)&gt;0,G377+1,0),0)</f>
        <v>0</v>
      </c>
      <c r="I377" s="211">
        <f>IF(I$2&lt;=analysis_period,IF(SUM($C699:I699)&gt;0,H377+1,0),0)</f>
        <v>0</v>
      </c>
      <c r="J377" s="211">
        <f>IF(J$2&lt;=analysis_period,IF(SUM($C699:J699)&gt;0,I377+1,0),0)</f>
        <v>0</v>
      </c>
      <c r="K377" s="211">
        <f>IF(K$2&lt;=analysis_period,IF(SUM($C699:K699)&gt;0,J377+1,0),0)</f>
        <v>0</v>
      </c>
      <c r="L377" s="211">
        <f>IF(L$2&lt;=analysis_period,IF(SUM($C699:L699)&gt;0,K377+1,0),0)</f>
        <v>0</v>
      </c>
      <c r="M377" s="211">
        <f>IF(M$2&lt;=analysis_period,IF(SUM($C699:M699)&gt;0,L377+1,0),0)</f>
        <v>0</v>
      </c>
      <c r="N377" s="211">
        <f>IF(N$2&lt;=analysis_period,IF(SUM($C699:N699)&gt;0,M377+1,0),0)</f>
        <v>0</v>
      </c>
      <c r="O377" s="211">
        <f>IF(O$2&lt;=analysis_period,IF(SUM($C699:O699)&gt;0,N377+1,0),0)</f>
        <v>0</v>
      </c>
      <c r="P377" s="211">
        <f>IF(P$2&lt;=analysis_period,IF(SUM($C699:P699)&gt;0,O377+1,0),0)</f>
        <v>0</v>
      </c>
      <c r="Q377" s="211">
        <f>IF(Q$2&lt;=analysis_period,IF(SUM($C699:Q699)&gt;0,P377+1,0),0)</f>
        <v>0</v>
      </c>
      <c r="R377" s="211">
        <f>IF(R$2&lt;=analysis_period,IF(SUM($C699:R699)&gt;0,Q377+1,0),0)</f>
        <v>0</v>
      </c>
      <c r="S377" s="211">
        <f>IF(S$2&lt;=analysis_period,IF(SUM($C699:S699)&gt;0,R377+1,0),0)</f>
        <v>0</v>
      </c>
      <c r="T377" s="211">
        <f>IF(T$2&lt;=analysis_period,IF(SUM($C699:T699)&gt;0,S377+1,0),0)</f>
        <v>0</v>
      </c>
      <c r="U377" s="211">
        <f>IF(U$2&lt;=analysis_period,IF(SUM($C699:U699)&gt;0,T377+1,0),0)</f>
        <v>0</v>
      </c>
      <c r="V377" s="211">
        <f>IF(V$2&lt;=analysis_period,IF(SUM($C699:V699)&gt;0,U377+1,0),0)</f>
        <v>0</v>
      </c>
      <c r="W377" s="211">
        <f>IF(W$2&lt;=analysis_period,IF(SUM($C699:W699)&gt;0,V377+1,0),0)</f>
        <v>0</v>
      </c>
      <c r="X377" s="211">
        <f>IF(X$2&lt;=analysis_period,IF(SUM($C699:X699)&gt;0,W377+1,0),0)</f>
        <v>0</v>
      </c>
      <c r="Y377" s="211">
        <f>IF(Y$2&lt;=analysis_period,IF(SUM($C699:Y699)&gt;0,X377+1,0),0)</f>
        <v>0</v>
      </c>
      <c r="Z377" s="211">
        <f>IF(Z$2&lt;=analysis_period,IF(SUM($C699:Z699)&gt;0,Y377+1,0),0)</f>
        <v>0</v>
      </c>
      <c r="AA377" s="211">
        <f>IF(AA$2&lt;=analysis_period,IF(SUM($C699:AA699)&gt;0,Z377+1,0),0)</f>
        <v>0</v>
      </c>
      <c r="AB377" s="211">
        <f>IF(AB$2&lt;=analysis_period,IF(SUM($C699:AB699)&gt;0,AA377+1,0),0)</f>
        <v>0</v>
      </c>
      <c r="AC377" s="211">
        <f>IF(AC$2&lt;=analysis_period,IF(SUM($C699:AC699)&gt;0,AB377+1,0),0)</f>
        <v>0</v>
      </c>
      <c r="AD377" s="211">
        <f>IF(AD$2&lt;=analysis_period,IF(SUM($C699:AD699)&gt;0,AC377+1,0),0)</f>
        <v>0</v>
      </c>
      <c r="AE377" s="211">
        <f>IF(AE$2&lt;=analysis_period,IF(SUM($C699:AE699)&gt;0,AD377+1,0),0)</f>
        <v>0</v>
      </c>
      <c r="AF377" s="211">
        <f>IF(AF$2&lt;=analysis_period,IF(SUM($C699:AF699)&gt;0,AE377+1,0),0)</f>
        <v>0</v>
      </c>
      <c r="AG377" s="211">
        <f>IF(AG$2&lt;=analysis_period,IF(SUM($C699:AG699)&gt;0,AF377+1,0),0)</f>
        <v>0</v>
      </c>
      <c r="AH377" s="211">
        <f>IF(AH$2&lt;=analysis_period,IF(SUM($C699:AH699)&gt;0,AG377+1,0),0)</f>
        <v>0</v>
      </c>
      <c r="AI377" s="211">
        <f>IF(AI$2&lt;=analysis_period,IF(SUM($C699:AI699)&gt;0,AH377+1,0),0)</f>
        <v>0</v>
      </c>
      <c r="AJ377" s="211">
        <f>IF(AJ$2&lt;=analysis_period,IF(SUM($C699:AJ699)&gt;0,AI377+1,0),0)</f>
        <v>0</v>
      </c>
      <c r="AK377" s="211">
        <f>IF(AK$2&lt;=analysis_period,IF(SUM($C699:AK699)&gt;0,AJ377+1,0),0)</f>
        <v>0</v>
      </c>
      <c r="AL377" s="211">
        <f>IF(AL$2&lt;=analysis_period,IF(SUM($C699:AL699)&gt;0,AK377+1,0),0)</f>
        <v>0</v>
      </c>
      <c r="AM377" s="211">
        <f>IF(AM$2&lt;=analysis_period,IF(SUM($C699:AM699)&gt;0,AL377+1,0),0)</f>
        <v>0</v>
      </c>
      <c r="AN377" s="211">
        <f>IF(AN$2&lt;=analysis_period,IF(SUM($C699:AN699)&gt;0,AM377+1,0),0)</f>
        <v>0</v>
      </c>
      <c r="AO377" s="211">
        <f>IF(AO$2&lt;=analysis_period,IF(SUM($C699:AO699)&gt;0,AN377+1,0),0)</f>
        <v>0</v>
      </c>
      <c r="AP377" s="211">
        <f>IF(AP$2&lt;=analysis_period,IF(SUM($C699:AP699)&gt;0,AO377+1,0),0)</f>
        <v>0</v>
      </c>
    </row>
    <row r="378" spans="1:42" x14ac:dyDescent="0.2">
      <c r="A378" s="4">
        <f t="shared" ref="A378:A385" si="150">A377+1</f>
        <v>3</v>
      </c>
      <c r="B378" s="4">
        <v>0</v>
      </c>
      <c r="C378" s="211">
        <f>IF(C$2&lt;=analysis_period,IF(SUM($C700:C700)&gt;0,B378+1,0),0)</f>
        <v>0</v>
      </c>
      <c r="D378" s="211">
        <f>IF(D$2&lt;=analysis_period,IF(SUM($C700:D700)&gt;0,C378+1,0),0)</f>
        <v>0</v>
      </c>
      <c r="E378" s="211">
        <f>IF(E$2&lt;=analysis_period,IF(SUM($C700:E700)&gt;0,D378+1,0),0)</f>
        <v>0</v>
      </c>
      <c r="F378" s="211">
        <f>IF(F$2&lt;=analysis_period,IF(SUM($C700:F700)&gt;0,E378+1,0),0)</f>
        <v>0</v>
      </c>
      <c r="G378" s="211">
        <f>IF(G$2&lt;=analysis_period,IF(SUM($C700:G700)&gt;0,F378+1,0),0)</f>
        <v>0</v>
      </c>
      <c r="H378" s="211">
        <f>IF(H$2&lt;=analysis_period,IF(SUM($C700:H700)&gt;0,G378+1,0),0)</f>
        <v>0</v>
      </c>
      <c r="I378" s="211">
        <f>IF(I$2&lt;=analysis_period,IF(SUM($C700:I700)&gt;0,H378+1,0),0)</f>
        <v>0</v>
      </c>
      <c r="J378" s="211">
        <f>IF(J$2&lt;=analysis_period,IF(SUM($C700:J700)&gt;0,I378+1,0),0)</f>
        <v>0</v>
      </c>
      <c r="K378" s="211">
        <f>IF(K$2&lt;=analysis_period,IF(SUM($C700:K700)&gt;0,J378+1,0),0)</f>
        <v>0</v>
      </c>
      <c r="L378" s="211">
        <f>IF(L$2&lt;=analysis_period,IF(SUM($C700:L700)&gt;0,K378+1,0),0)</f>
        <v>0</v>
      </c>
      <c r="M378" s="211">
        <f>IF(M$2&lt;=analysis_period,IF(SUM($C700:M700)&gt;0,L378+1,0),0)</f>
        <v>0</v>
      </c>
      <c r="N378" s="211">
        <f>IF(N$2&lt;=analysis_period,IF(SUM($C700:N700)&gt;0,M378+1,0),0)</f>
        <v>0</v>
      </c>
      <c r="O378" s="211">
        <f>IF(O$2&lt;=analysis_period,IF(SUM($C700:O700)&gt;0,N378+1,0),0)</f>
        <v>0</v>
      </c>
      <c r="P378" s="211">
        <f>IF(P$2&lt;=analysis_period,IF(SUM($C700:P700)&gt;0,O378+1,0),0)</f>
        <v>0</v>
      </c>
      <c r="Q378" s="211">
        <f>IF(Q$2&lt;=analysis_period,IF(SUM($C700:Q700)&gt;0,P378+1,0),0)</f>
        <v>0</v>
      </c>
      <c r="R378" s="211">
        <f>IF(R$2&lt;=analysis_period,IF(SUM($C700:R700)&gt;0,Q378+1,0),0)</f>
        <v>0</v>
      </c>
      <c r="S378" s="211">
        <f>IF(S$2&lt;=analysis_period,IF(SUM($C700:S700)&gt;0,R378+1,0),0)</f>
        <v>0</v>
      </c>
      <c r="T378" s="211">
        <f>IF(T$2&lt;=analysis_period,IF(SUM($C700:T700)&gt;0,S378+1,0),0)</f>
        <v>0</v>
      </c>
      <c r="U378" s="211">
        <f>IF(U$2&lt;=analysis_period,IF(SUM($C700:U700)&gt;0,T378+1,0),0)</f>
        <v>0</v>
      </c>
      <c r="V378" s="211">
        <f>IF(V$2&lt;=analysis_period,IF(SUM($C700:V700)&gt;0,U378+1,0),0)</f>
        <v>0</v>
      </c>
      <c r="W378" s="211">
        <f>IF(W$2&lt;=analysis_period,IF(SUM($C700:W700)&gt;0,V378+1,0),0)</f>
        <v>0</v>
      </c>
      <c r="X378" s="211">
        <f>IF(X$2&lt;=analysis_period,IF(SUM($C700:X700)&gt;0,W378+1,0),0)</f>
        <v>0</v>
      </c>
      <c r="Y378" s="211">
        <f>IF(Y$2&lt;=analysis_period,IF(SUM($C700:Y700)&gt;0,X378+1,0),0)</f>
        <v>0</v>
      </c>
      <c r="Z378" s="211">
        <f>IF(Z$2&lt;=analysis_period,IF(SUM($C700:Z700)&gt;0,Y378+1,0),0)</f>
        <v>0</v>
      </c>
      <c r="AA378" s="211">
        <f>IF(AA$2&lt;=analysis_period,IF(SUM($C700:AA700)&gt;0,Z378+1,0),0)</f>
        <v>0</v>
      </c>
      <c r="AB378" s="211">
        <f>IF(AB$2&lt;=analysis_period,IF(SUM($C700:AB700)&gt;0,AA378+1,0),0)</f>
        <v>0</v>
      </c>
      <c r="AC378" s="211">
        <f>IF(AC$2&lt;=analysis_period,IF(SUM($C700:AC700)&gt;0,AB378+1,0),0)</f>
        <v>0</v>
      </c>
      <c r="AD378" s="211">
        <f>IF(AD$2&lt;=analysis_period,IF(SUM($C700:AD700)&gt;0,AC378+1,0),0)</f>
        <v>0</v>
      </c>
      <c r="AE378" s="211">
        <f>IF(AE$2&lt;=analysis_period,IF(SUM($C700:AE700)&gt;0,AD378+1,0),0)</f>
        <v>0</v>
      </c>
      <c r="AF378" s="211">
        <f>IF(AF$2&lt;=analysis_period,IF(SUM($C700:AF700)&gt;0,AE378+1,0),0)</f>
        <v>0</v>
      </c>
      <c r="AG378" s="211">
        <f>IF(AG$2&lt;=analysis_period,IF(SUM($C700:AG700)&gt;0,AF378+1,0),0)</f>
        <v>0</v>
      </c>
      <c r="AH378" s="211">
        <f>IF(AH$2&lt;=analysis_period,IF(SUM($C700:AH700)&gt;0,AG378+1,0),0)</f>
        <v>0</v>
      </c>
      <c r="AI378" s="211">
        <f>IF(AI$2&lt;=analysis_period,IF(SUM($C700:AI700)&gt;0,AH378+1,0),0)</f>
        <v>0</v>
      </c>
      <c r="AJ378" s="211">
        <f>IF(AJ$2&lt;=analysis_period,IF(SUM($C700:AJ700)&gt;0,AI378+1,0),0)</f>
        <v>0</v>
      </c>
      <c r="AK378" s="211">
        <f>IF(AK$2&lt;=analysis_period,IF(SUM($C700:AK700)&gt;0,AJ378+1,0),0)</f>
        <v>0</v>
      </c>
      <c r="AL378" s="211">
        <f>IF(AL$2&lt;=analysis_period,IF(SUM($C700:AL700)&gt;0,AK378+1,0),0)</f>
        <v>0</v>
      </c>
      <c r="AM378" s="211">
        <f>IF(AM$2&lt;=analysis_period,IF(SUM($C700:AM700)&gt;0,AL378+1,0),0)</f>
        <v>0</v>
      </c>
      <c r="AN378" s="211">
        <f>IF(AN$2&lt;=analysis_period,IF(SUM($C700:AN700)&gt;0,AM378+1,0),0)</f>
        <v>0</v>
      </c>
      <c r="AO378" s="211">
        <f>IF(AO$2&lt;=analysis_period,IF(SUM($C700:AO700)&gt;0,AN378+1,0),0)</f>
        <v>0</v>
      </c>
      <c r="AP378" s="211">
        <f>IF(AP$2&lt;=analysis_period,IF(SUM($C700:AP700)&gt;0,AO378+1,0),0)</f>
        <v>0</v>
      </c>
    </row>
    <row r="379" spans="1:42" x14ac:dyDescent="0.2">
      <c r="A379" s="4">
        <f t="shared" si="150"/>
        <v>4</v>
      </c>
      <c r="B379" s="4">
        <v>0</v>
      </c>
      <c r="C379" s="211">
        <f>IF(C$2&lt;=analysis_period,IF(SUM($C701:C701)&gt;0,B379+1,0),0)</f>
        <v>0</v>
      </c>
      <c r="D379" s="211">
        <f>IF(D$2&lt;=analysis_period,IF(SUM($C701:D701)&gt;0,C379+1,0),0)</f>
        <v>0</v>
      </c>
      <c r="E379" s="211">
        <f>IF(E$2&lt;=analysis_period,IF(SUM($C701:E701)&gt;0,D379+1,0),0)</f>
        <v>0</v>
      </c>
      <c r="F379" s="211">
        <f>IF(F$2&lt;=analysis_period,IF(SUM($C701:F701)&gt;0,E379+1,0),0)</f>
        <v>0</v>
      </c>
      <c r="G379" s="211">
        <f>IF(G$2&lt;=analysis_period,IF(SUM($C701:G701)&gt;0,F379+1,0),0)</f>
        <v>0</v>
      </c>
      <c r="H379" s="211">
        <f>IF(H$2&lt;=analysis_period,IF(SUM($C701:H701)&gt;0,G379+1,0),0)</f>
        <v>0</v>
      </c>
      <c r="I379" s="211">
        <f>IF(I$2&lt;=analysis_period,IF(SUM($C701:I701)&gt;0,H379+1,0),0)</f>
        <v>0</v>
      </c>
      <c r="J379" s="211">
        <f>IF(J$2&lt;=analysis_period,IF(SUM($C701:J701)&gt;0,I379+1,0),0)</f>
        <v>0</v>
      </c>
      <c r="K379" s="211">
        <f>IF(K$2&lt;=analysis_period,IF(SUM($C701:K701)&gt;0,J379+1,0),0)</f>
        <v>0</v>
      </c>
      <c r="L379" s="211">
        <f>IF(L$2&lt;=analysis_period,IF(SUM($C701:L701)&gt;0,K379+1,0),0)</f>
        <v>0</v>
      </c>
      <c r="M379" s="211">
        <f>IF(M$2&lt;=analysis_period,IF(SUM($C701:M701)&gt;0,L379+1,0),0)</f>
        <v>0</v>
      </c>
      <c r="N379" s="211">
        <f>IF(N$2&lt;=analysis_period,IF(SUM($C701:N701)&gt;0,M379+1,0),0)</f>
        <v>0</v>
      </c>
      <c r="O379" s="211">
        <f>IF(O$2&lt;=analysis_period,IF(SUM($C701:O701)&gt;0,N379+1,0),0)</f>
        <v>0</v>
      </c>
      <c r="P379" s="211">
        <f>IF(P$2&lt;=analysis_period,IF(SUM($C701:P701)&gt;0,O379+1,0),0)</f>
        <v>0</v>
      </c>
      <c r="Q379" s="211">
        <f>IF(Q$2&lt;=analysis_period,IF(SUM($C701:Q701)&gt;0,P379+1,0),0)</f>
        <v>0</v>
      </c>
      <c r="R379" s="211">
        <f>IF(R$2&lt;=analysis_period,IF(SUM($C701:R701)&gt;0,Q379+1,0),0)</f>
        <v>0</v>
      </c>
      <c r="S379" s="211">
        <f>IF(S$2&lt;=analysis_period,IF(SUM($C701:S701)&gt;0,R379+1,0),0)</f>
        <v>0</v>
      </c>
      <c r="T379" s="211">
        <f>IF(T$2&lt;=analysis_period,IF(SUM($C701:T701)&gt;0,S379+1,0),0)</f>
        <v>0</v>
      </c>
      <c r="U379" s="211">
        <f>IF(U$2&lt;=analysis_period,IF(SUM($C701:U701)&gt;0,T379+1,0),0)</f>
        <v>0</v>
      </c>
      <c r="V379" s="211">
        <f>IF(V$2&lt;=analysis_period,IF(SUM($C701:V701)&gt;0,U379+1,0),0)</f>
        <v>0</v>
      </c>
      <c r="W379" s="211">
        <f>IF(W$2&lt;=analysis_period,IF(SUM($C701:W701)&gt;0,V379+1,0),0)</f>
        <v>0</v>
      </c>
      <c r="X379" s="211">
        <f>IF(X$2&lt;=analysis_period,IF(SUM($C701:X701)&gt;0,W379+1,0),0)</f>
        <v>0</v>
      </c>
      <c r="Y379" s="211">
        <f>IF(Y$2&lt;=analysis_period,IF(SUM($C701:Y701)&gt;0,X379+1,0),0)</f>
        <v>0</v>
      </c>
      <c r="Z379" s="211">
        <f>IF(Z$2&lt;=analysis_period,IF(SUM($C701:Z701)&gt;0,Y379+1,0),0)</f>
        <v>0</v>
      </c>
      <c r="AA379" s="211">
        <f>IF(AA$2&lt;=analysis_period,IF(SUM($C701:AA701)&gt;0,Z379+1,0),0)</f>
        <v>0</v>
      </c>
      <c r="AB379" s="211">
        <f>IF(AB$2&lt;=analysis_period,IF(SUM($C701:AB701)&gt;0,AA379+1,0),0)</f>
        <v>0</v>
      </c>
      <c r="AC379" s="211">
        <f>IF(AC$2&lt;=analysis_period,IF(SUM($C701:AC701)&gt;0,AB379+1,0),0)</f>
        <v>0</v>
      </c>
      <c r="AD379" s="211">
        <f>IF(AD$2&lt;=analysis_period,IF(SUM($C701:AD701)&gt;0,AC379+1,0),0)</f>
        <v>0</v>
      </c>
      <c r="AE379" s="211">
        <f>IF(AE$2&lt;=analysis_period,IF(SUM($C701:AE701)&gt;0,AD379+1,0),0)</f>
        <v>0</v>
      </c>
      <c r="AF379" s="211">
        <f>IF(AF$2&lt;=analysis_period,IF(SUM($C701:AF701)&gt;0,AE379+1,0),0)</f>
        <v>0</v>
      </c>
      <c r="AG379" s="211">
        <f>IF(AG$2&lt;=analysis_period,IF(SUM($C701:AG701)&gt;0,AF379+1,0),0)</f>
        <v>0</v>
      </c>
      <c r="AH379" s="211">
        <f>IF(AH$2&lt;=analysis_period,IF(SUM($C701:AH701)&gt;0,AG379+1,0),0)</f>
        <v>0</v>
      </c>
      <c r="AI379" s="211">
        <f>IF(AI$2&lt;=analysis_period,IF(SUM($C701:AI701)&gt;0,AH379+1,0),0)</f>
        <v>0</v>
      </c>
      <c r="AJ379" s="211">
        <f>IF(AJ$2&lt;=analysis_period,IF(SUM($C701:AJ701)&gt;0,AI379+1,0),0)</f>
        <v>0</v>
      </c>
      <c r="AK379" s="211">
        <f>IF(AK$2&lt;=analysis_period,IF(SUM($C701:AK701)&gt;0,AJ379+1,0),0)</f>
        <v>0</v>
      </c>
      <c r="AL379" s="211">
        <f>IF(AL$2&lt;=analysis_period,IF(SUM($C701:AL701)&gt;0,AK379+1,0),0)</f>
        <v>0</v>
      </c>
      <c r="AM379" s="211">
        <f>IF(AM$2&lt;=analysis_period,IF(SUM($C701:AM701)&gt;0,AL379+1,0),0)</f>
        <v>0</v>
      </c>
      <c r="AN379" s="211">
        <f>IF(AN$2&lt;=analysis_period,IF(SUM($C701:AN701)&gt;0,AM379+1,0),0)</f>
        <v>0</v>
      </c>
      <c r="AO379" s="211">
        <f>IF(AO$2&lt;=analysis_period,IF(SUM($C701:AO701)&gt;0,AN379+1,0),0)</f>
        <v>0</v>
      </c>
      <c r="AP379" s="211">
        <f>IF(AP$2&lt;=analysis_period,IF(SUM($C701:AP701)&gt;0,AO379+1,0),0)</f>
        <v>0</v>
      </c>
    </row>
    <row r="380" spans="1:42" x14ac:dyDescent="0.2">
      <c r="A380" s="4">
        <f t="shared" si="150"/>
        <v>5</v>
      </c>
      <c r="B380" s="4">
        <v>0</v>
      </c>
      <c r="C380" s="211">
        <f>IF(C$2&lt;=analysis_period,IF(SUM($C702:C702)&gt;0,B380+1,0),0)</f>
        <v>0</v>
      </c>
      <c r="D380" s="211">
        <f>IF(D$2&lt;=analysis_period,IF(SUM($C702:D702)&gt;0,C380+1,0),0)</f>
        <v>0</v>
      </c>
      <c r="E380" s="211">
        <f>IF(E$2&lt;=analysis_period,IF(SUM($C702:E702)&gt;0,D380+1,0),0)</f>
        <v>0</v>
      </c>
      <c r="F380" s="211">
        <f>IF(F$2&lt;=analysis_period,IF(SUM($C702:F702)&gt;0,E380+1,0),0)</f>
        <v>0</v>
      </c>
      <c r="G380" s="211">
        <f>IF(G$2&lt;=analysis_period,IF(SUM($C702:G702)&gt;0,F380+1,0),0)</f>
        <v>0</v>
      </c>
      <c r="H380" s="211">
        <f>IF(H$2&lt;=analysis_period,IF(SUM($C702:H702)&gt;0,G380+1,0),0)</f>
        <v>0</v>
      </c>
      <c r="I380" s="211">
        <f>IF(I$2&lt;=analysis_period,IF(SUM($C702:I702)&gt;0,H380+1,0),0)</f>
        <v>0</v>
      </c>
      <c r="J380" s="211">
        <f>IF(J$2&lt;=analysis_period,IF(SUM($C702:J702)&gt;0,I380+1,0),0)</f>
        <v>0</v>
      </c>
      <c r="K380" s="211">
        <f>IF(K$2&lt;=analysis_period,IF(SUM($C702:K702)&gt;0,J380+1,0),0)</f>
        <v>0</v>
      </c>
      <c r="L380" s="211">
        <f>IF(L$2&lt;=analysis_period,IF(SUM($C702:L702)&gt;0,K380+1,0),0)</f>
        <v>0</v>
      </c>
      <c r="M380" s="211">
        <f>IF(M$2&lt;=analysis_period,IF(SUM($C702:M702)&gt;0,L380+1,0),0)</f>
        <v>0</v>
      </c>
      <c r="N380" s="211">
        <f>IF(N$2&lt;=analysis_period,IF(SUM($C702:N702)&gt;0,M380+1,0),0)</f>
        <v>0</v>
      </c>
      <c r="O380" s="211">
        <f>IF(O$2&lt;=analysis_period,IF(SUM($C702:O702)&gt;0,N380+1,0),0)</f>
        <v>0</v>
      </c>
      <c r="P380" s="211">
        <f>IF(P$2&lt;=analysis_period,IF(SUM($C702:P702)&gt;0,O380+1,0),0)</f>
        <v>0</v>
      </c>
      <c r="Q380" s="211">
        <f>IF(Q$2&lt;=analysis_period,IF(SUM($C702:Q702)&gt;0,P380+1,0),0)</f>
        <v>0</v>
      </c>
      <c r="R380" s="211">
        <f>IF(R$2&lt;=analysis_period,IF(SUM($C702:R702)&gt;0,Q380+1,0),0)</f>
        <v>0</v>
      </c>
      <c r="S380" s="211">
        <f>IF(S$2&lt;=analysis_period,IF(SUM($C702:S702)&gt;0,R380+1,0),0)</f>
        <v>0</v>
      </c>
      <c r="T380" s="211">
        <f>IF(T$2&lt;=analysis_period,IF(SUM($C702:T702)&gt;0,S380+1,0),0)</f>
        <v>0</v>
      </c>
      <c r="U380" s="211">
        <f>IF(U$2&lt;=analysis_period,IF(SUM($C702:U702)&gt;0,T380+1,0),0)</f>
        <v>0</v>
      </c>
      <c r="V380" s="211">
        <f>IF(V$2&lt;=analysis_period,IF(SUM($C702:V702)&gt;0,U380+1,0),0)</f>
        <v>0</v>
      </c>
      <c r="W380" s="211">
        <f>IF(W$2&lt;=analysis_period,IF(SUM($C702:W702)&gt;0,V380+1,0),0)</f>
        <v>0</v>
      </c>
      <c r="X380" s="211">
        <f>IF(X$2&lt;=analysis_period,IF(SUM($C702:X702)&gt;0,W380+1,0),0)</f>
        <v>0</v>
      </c>
      <c r="Y380" s="211">
        <f>IF(Y$2&lt;=analysis_period,IF(SUM($C702:Y702)&gt;0,X380+1,0),0)</f>
        <v>0</v>
      </c>
      <c r="Z380" s="211">
        <f>IF(Z$2&lt;=analysis_period,IF(SUM($C702:Z702)&gt;0,Y380+1,0),0)</f>
        <v>0</v>
      </c>
      <c r="AA380" s="211">
        <f>IF(AA$2&lt;=analysis_period,IF(SUM($C702:AA702)&gt;0,Z380+1,0),0)</f>
        <v>0</v>
      </c>
      <c r="AB380" s="211">
        <f>IF(AB$2&lt;=analysis_period,IF(SUM($C702:AB702)&gt;0,AA380+1,0),0)</f>
        <v>0</v>
      </c>
      <c r="AC380" s="211">
        <f>IF(AC$2&lt;=analysis_period,IF(SUM($C702:AC702)&gt;0,AB380+1,0),0)</f>
        <v>0</v>
      </c>
      <c r="AD380" s="211">
        <f>IF(AD$2&lt;=analysis_period,IF(SUM($C702:AD702)&gt;0,AC380+1,0),0)</f>
        <v>0</v>
      </c>
      <c r="AE380" s="211">
        <f>IF(AE$2&lt;=analysis_period,IF(SUM($C702:AE702)&gt;0,AD380+1,0),0)</f>
        <v>0</v>
      </c>
      <c r="AF380" s="211">
        <f>IF(AF$2&lt;=analysis_period,IF(SUM($C702:AF702)&gt;0,AE380+1,0),0)</f>
        <v>0</v>
      </c>
      <c r="AG380" s="211">
        <f>IF(AG$2&lt;=analysis_period,IF(SUM($C702:AG702)&gt;0,AF380+1,0),0)</f>
        <v>0</v>
      </c>
      <c r="AH380" s="211">
        <f>IF(AH$2&lt;=analysis_period,IF(SUM($C702:AH702)&gt;0,AG380+1,0),0)</f>
        <v>0</v>
      </c>
      <c r="AI380" s="211">
        <f>IF(AI$2&lt;=analysis_period,IF(SUM($C702:AI702)&gt;0,AH380+1,0),0)</f>
        <v>0</v>
      </c>
      <c r="AJ380" s="211">
        <f>IF(AJ$2&lt;=analysis_period,IF(SUM($C702:AJ702)&gt;0,AI380+1,0),0)</f>
        <v>0</v>
      </c>
      <c r="AK380" s="211">
        <f>IF(AK$2&lt;=analysis_period,IF(SUM($C702:AK702)&gt;0,AJ380+1,0),0)</f>
        <v>0</v>
      </c>
      <c r="AL380" s="211">
        <f>IF(AL$2&lt;=analysis_period,IF(SUM($C702:AL702)&gt;0,AK380+1,0),0)</f>
        <v>0</v>
      </c>
      <c r="AM380" s="211">
        <f>IF(AM$2&lt;=analysis_period,IF(SUM($C702:AM702)&gt;0,AL380+1,0),0)</f>
        <v>0</v>
      </c>
      <c r="AN380" s="211">
        <f>IF(AN$2&lt;=analysis_period,IF(SUM($C702:AN702)&gt;0,AM380+1,0),0)</f>
        <v>0</v>
      </c>
      <c r="AO380" s="211">
        <f>IF(AO$2&lt;=analysis_period,IF(SUM($C702:AO702)&gt;0,AN380+1,0),0)</f>
        <v>0</v>
      </c>
      <c r="AP380" s="211">
        <f>IF(AP$2&lt;=analysis_period,IF(SUM($C702:AP702)&gt;0,AO380+1,0),0)</f>
        <v>0</v>
      </c>
    </row>
    <row r="381" spans="1:42" x14ac:dyDescent="0.2">
      <c r="A381" s="4">
        <f t="shared" si="150"/>
        <v>6</v>
      </c>
      <c r="B381" s="4">
        <v>0</v>
      </c>
      <c r="C381" s="211">
        <f>IF(C$2&lt;=analysis_period,IF(SUM($C703:C703)&gt;0,B381+1,0),0)</f>
        <v>0</v>
      </c>
      <c r="D381" s="211">
        <f>IF(D$2&lt;=analysis_period,IF(SUM($C703:D703)&gt;0,C381+1,0),0)</f>
        <v>0</v>
      </c>
      <c r="E381" s="211">
        <f>IF(E$2&lt;=analysis_period,IF(SUM($C703:E703)&gt;0,D381+1,0),0)</f>
        <v>0</v>
      </c>
      <c r="F381" s="211">
        <f>IF(F$2&lt;=analysis_period,IF(SUM($C703:F703)&gt;0,E381+1,0),0)</f>
        <v>0</v>
      </c>
      <c r="G381" s="211">
        <f>IF(G$2&lt;=analysis_period,IF(SUM($C703:G703)&gt;0,F381+1,0),0)</f>
        <v>0</v>
      </c>
      <c r="H381" s="211">
        <f>IF(H$2&lt;=analysis_period,IF(SUM($C703:H703)&gt;0,G381+1,0),0)</f>
        <v>0</v>
      </c>
      <c r="I381" s="211">
        <f>IF(I$2&lt;=analysis_period,IF(SUM($C703:I703)&gt;0,H381+1,0),0)</f>
        <v>0</v>
      </c>
      <c r="J381" s="211">
        <f>IF(J$2&lt;=analysis_period,IF(SUM($C703:J703)&gt;0,I381+1,0),0)</f>
        <v>0</v>
      </c>
      <c r="K381" s="211">
        <f>IF(K$2&lt;=analysis_period,IF(SUM($C703:K703)&gt;0,J381+1,0),0)</f>
        <v>0</v>
      </c>
      <c r="L381" s="211">
        <f>IF(L$2&lt;=analysis_period,IF(SUM($C703:L703)&gt;0,K381+1,0),0)</f>
        <v>0</v>
      </c>
      <c r="M381" s="211">
        <f>IF(M$2&lt;=analysis_period,IF(SUM($C703:M703)&gt;0,L381+1,0),0)</f>
        <v>0</v>
      </c>
      <c r="N381" s="211">
        <f>IF(N$2&lt;=analysis_period,IF(SUM($C703:N703)&gt;0,M381+1,0),0)</f>
        <v>0</v>
      </c>
      <c r="O381" s="211">
        <f>IF(O$2&lt;=analysis_period,IF(SUM($C703:O703)&gt;0,N381+1,0),0)</f>
        <v>0</v>
      </c>
      <c r="P381" s="211">
        <f>IF(P$2&lt;=analysis_period,IF(SUM($C703:P703)&gt;0,O381+1,0),0)</f>
        <v>0</v>
      </c>
      <c r="Q381" s="211">
        <f>IF(Q$2&lt;=analysis_period,IF(SUM($C703:Q703)&gt;0,P381+1,0),0)</f>
        <v>0</v>
      </c>
      <c r="R381" s="211">
        <f>IF(R$2&lt;=analysis_period,IF(SUM($C703:R703)&gt;0,Q381+1,0),0)</f>
        <v>0</v>
      </c>
      <c r="S381" s="211">
        <f>IF(S$2&lt;=analysis_period,IF(SUM($C703:S703)&gt;0,R381+1,0),0)</f>
        <v>0</v>
      </c>
      <c r="T381" s="211">
        <f>IF(T$2&lt;=analysis_period,IF(SUM($C703:T703)&gt;0,S381+1,0),0)</f>
        <v>0</v>
      </c>
      <c r="U381" s="211">
        <f>IF(U$2&lt;=analysis_period,IF(SUM($C703:U703)&gt;0,T381+1,0),0)</f>
        <v>0</v>
      </c>
      <c r="V381" s="211">
        <f>IF(V$2&lt;=analysis_period,IF(SUM($C703:V703)&gt;0,U381+1,0),0)</f>
        <v>0</v>
      </c>
      <c r="W381" s="211">
        <f>IF(W$2&lt;=analysis_period,IF(SUM($C703:W703)&gt;0,V381+1,0),0)</f>
        <v>0</v>
      </c>
      <c r="X381" s="211">
        <f>IF(X$2&lt;=analysis_period,IF(SUM($C703:X703)&gt;0,W381+1,0),0)</f>
        <v>0</v>
      </c>
      <c r="Y381" s="211">
        <f>IF(Y$2&lt;=analysis_period,IF(SUM($C703:Y703)&gt;0,X381+1,0),0)</f>
        <v>0</v>
      </c>
      <c r="Z381" s="211">
        <f>IF(Z$2&lt;=analysis_period,IF(SUM($C703:Z703)&gt;0,Y381+1,0),0)</f>
        <v>0</v>
      </c>
      <c r="AA381" s="211">
        <f>IF(AA$2&lt;=analysis_period,IF(SUM($C703:AA703)&gt;0,Z381+1,0),0)</f>
        <v>0</v>
      </c>
      <c r="AB381" s="211">
        <f>IF(AB$2&lt;=analysis_period,IF(SUM($C703:AB703)&gt;0,AA381+1,0),0)</f>
        <v>0</v>
      </c>
      <c r="AC381" s="211">
        <f>IF(AC$2&lt;=analysis_period,IF(SUM($C703:AC703)&gt;0,AB381+1,0),0)</f>
        <v>0</v>
      </c>
      <c r="AD381" s="211">
        <f>IF(AD$2&lt;=analysis_period,IF(SUM($C703:AD703)&gt;0,AC381+1,0),0)</f>
        <v>0</v>
      </c>
      <c r="AE381" s="211">
        <f>IF(AE$2&lt;=analysis_period,IF(SUM($C703:AE703)&gt;0,AD381+1,0),0)</f>
        <v>0</v>
      </c>
      <c r="AF381" s="211">
        <f>IF(AF$2&lt;=analysis_period,IF(SUM($C703:AF703)&gt;0,AE381+1,0),0)</f>
        <v>0</v>
      </c>
      <c r="AG381" s="211">
        <f>IF(AG$2&lt;=analysis_period,IF(SUM($C703:AG703)&gt;0,AF381+1,0),0)</f>
        <v>0</v>
      </c>
      <c r="AH381" s="211">
        <f>IF(AH$2&lt;=analysis_period,IF(SUM($C703:AH703)&gt;0,AG381+1,0),0)</f>
        <v>0</v>
      </c>
      <c r="AI381" s="211">
        <f>IF(AI$2&lt;=analysis_period,IF(SUM($C703:AI703)&gt;0,AH381+1,0),0)</f>
        <v>0</v>
      </c>
      <c r="AJ381" s="211">
        <f>IF(AJ$2&lt;=analysis_period,IF(SUM($C703:AJ703)&gt;0,AI381+1,0),0)</f>
        <v>0</v>
      </c>
      <c r="AK381" s="211">
        <f>IF(AK$2&lt;=analysis_period,IF(SUM($C703:AK703)&gt;0,AJ381+1,0),0)</f>
        <v>0</v>
      </c>
      <c r="AL381" s="211">
        <f>IF(AL$2&lt;=analysis_period,IF(SUM($C703:AL703)&gt;0,AK381+1,0),0)</f>
        <v>0</v>
      </c>
      <c r="AM381" s="211">
        <f>IF(AM$2&lt;=analysis_period,IF(SUM($C703:AM703)&gt;0,AL381+1,0),0)</f>
        <v>0</v>
      </c>
      <c r="AN381" s="211">
        <f>IF(AN$2&lt;=analysis_period,IF(SUM($C703:AN703)&gt;0,AM381+1,0),0)</f>
        <v>0</v>
      </c>
      <c r="AO381" s="211">
        <f>IF(AO$2&lt;=analysis_period,IF(SUM($C703:AO703)&gt;0,AN381+1,0),0)</f>
        <v>0</v>
      </c>
      <c r="AP381" s="211">
        <f>IF(AP$2&lt;=analysis_period,IF(SUM($C703:AP703)&gt;0,AO381+1,0),0)</f>
        <v>0</v>
      </c>
    </row>
    <row r="382" spans="1:42" x14ac:dyDescent="0.2">
      <c r="A382" s="4">
        <f t="shared" si="150"/>
        <v>7</v>
      </c>
      <c r="B382" s="4">
        <v>0</v>
      </c>
      <c r="C382" s="211">
        <f>IF(C$2&lt;=analysis_period,IF(SUM($C704:C704)&gt;0,B382+1,0),0)</f>
        <v>0</v>
      </c>
      <c r="D382" s="211">
        <f>IF(D$2&lt;=analysis_period,IF(SUM($C704:D704)&gt;0,C382+1,0),0)</f>
        <v>0</v>
      </c>
      <c r="E382" s="211">
        <f>IF(E$2&lt;=analysis_period,IF(SUM($C704:E704)&gt;0,D382+1,0),0)</f>
        <v>0</v>
      </c>
      <c r="F382" s="211">
        <f>IF(F$2&lt;=analysis_period,IF(SUM($C704:F704)&gt;0,E382+1,0),0)</f>
        <v>0</v>
      </c>
      <c r="G382" s="211">
        <f>IF(G$2&lt;=analysis_period,IF(SUM($C704:G704)&gt;0,F382+1,0),0)</f>
        <v>0</v>
      </c>
      <c r="H382" s="211">
        <f>IF(H$2&lt;=analysis_period,IF(SUM($C704:H704)&gt;0,G382+1,0),0)</f>
        <v>0</v>
      </c>
      <c r="I382" s="211">
        <f>IF(I$2&lt;=analysis_period,IF(SUM($C704:I704)&gt;0,H382+1,0),0)</f>
        <v>0</v>
      </c>
      <c r="J382" s="211">
        <f>IF(J$2&lt;=analysis_period,IF(SUM($C704:J704)&gt;0,I382+1,0),0)</f>
        <v>0</v>
      </c>
      <c r="K382" s="211">
        <f>IF(K$2&lt;=analysis_period,IF(SUM($C704:K704)&gt;0,J382+1,0),0)</f>
        <v>0</v>
      </c>
      <c r="L382" s="211">
        <f>IF(L$2&lt;=analysis_period,IF(SUM($C704:L704)&gt;0,K382+1,0),0)</f>
        <v>0</v>
      </c>
      <c r="M382" s="211">
        <f>IF(M$2&lt;=analysis_period,IF(SUM($C704:M704)&gt;0,L382+1,0),0)</f>
        <v>0</v>
      </c>
      <c r="N382" s="211">
        <f>IF(N$2&lt;=analysis_period,IF(SUM($C704:N704)&gt;0,M382+1,0),0)</f>
        <v>0</v>
      </c>
      <c r="O382" s="211">
        <f>IF(O$2&lt;=analysis_period,IF(SUM($C704:O704)&gt;0,N382+1,0),0)</f>
        <v>0</v>
      </c>
      <c r="P382" s="211">
        <f>IF(P$2&lt;=analysis_period,IF(SUM($C704:P704)&gt;0,O382+1,0),0)</f>
        <v>0</v>
      </c>
      <c r="Q382" s="211">
        <f>IF(Q$2&lt;=analysis_period,IF(SUM($C704:Q704)&gt;0,P382+1,0),0)</f>
        <v>0</v>
      </c>
      <c r="R382" s="211">
        <f>IF(R$2&lt;=analysis_period,IF(SUM($C704:R704)&gt;0,Q382+1,0),0)</f>
        <v>0</v>
      </c>
      <c r="S382" s="211">
        <f>IF(S$2&lt;=analysis_period,IF(SUM($C704:S704)&gt;0,R382+1,0),0)</f>
        <v>0</v>
      </c>
      <c r="T382" s="211">
        <f>IF(T$2&lt;=analysis_period,IF(SUM($C704:T704)&gt;0,S382+1,0),0)</f>
        <v>0</v>
      </c>
      <c r="U382" s="211">
        <f>IF(U$2&lt;=analysis_period,IF(SUM($C704:U704)&gt;0,T382+1,0),0)</f>
        <v>0</v>
      </c>
      <c r="V382" s="211">
        <f>IF(V$2&lt;=analysis_period,IF(SUM($C704:V704)&gt;0,U382+1,0),0)</f>
        <v>0</v>
      </c>
      <c r="W382" s="211">
        <f>IF(W$2&lt;=analysis_period,IF(SUM($C704:W704)&gt;0,V382+1,0),0)</f>
        <v>0</v>
      </c>
      <c r="X382" s="211">
        <f>IF(X$2&lt;=analysis_period,IF(SUM($C704:X704)&gt;0,W382+1,0),0)</f>
        <v>0</v>
      </c>
      <c r="Y382" s="211">
        <f>IF(Y$2&lt;=analysis_period,IF(SUM($C704:Y704)&gt;0,X382+1,0),0)</f>
        <v>0</v>
      </c>
      <c r="Z382" s="211">
        <f>IF(Z$2&lt;=analysis_period,IF(SUM($C704:Z704)&gt;0,Y382+1,0),0)</f>
        <v>0</v>
      </c>
      <c r="AA382" s="211">
        <f>IF(AA$2&lt;=analysis_period,IF(SUM($C704:AA704)&gt;0,Z382+1,0),0)</f>
        <v>0</v>
      </c>
      <c r="AB382" s="211">
        <f>IF(AB$2&lt;=analysis_period,IF(SUM($C704:AB704)&gt;0,AA382+1,0),0)</f>
        <v>0</v>
      </c>
      <c r="AC382" s="211">
        <f>IF(AC$2&lt;=analysis_period,IF(SUM($C704:AC704)&gt;0,AB382+1,0),0)</f>
        <v>0</v>
      </c>
      <c r="AD382" s="211">
        <f>IF(AD$2&lt;=analysis_period,IF(SUM($C704:AD704)&gt;0,AC382+1,0),0)</f>
        <v>0</v>
      </c>
      <c r="AE382" s="211">
        <f>IF(AE$2&lt;=analysis_period,IF(SUM($C704:AE704)&gt;0,AD382+1,0),0)</f>
        <v>0</v>
      </c>
      <c r="AF382" s="211">
        <f>IF(AF$2&lt;=analysis_period,IF(SUM($C704:AF704)&gt;0,AE382+1,0),0)</f>
        <v>0</v>
      </c>
      <c r="AG382" s="211">
        <f>IF(AG$2&lt;=analysis_period,IF(SUM($C704:AG704)&gt;0,AF382+1,0),0)</f>
        <v>0</v>
      </c>
      <c r="AH382" s="211">
        <f>IF(AH$2&lt;=analysis_period,IF(SUM($C704:AH704)&gt;0,AG382+1,0),0)</f>
        <v>0</v>
      </c>
      <c r="AI382" s="211">
        <f>IF(AI$2&lt;=analysis_period,IF(SUM($C704:AI704)&gt;0,AH382+1,0),0)</f>
        <v>0</v>
      </c>
      <c r="AJ382" s="211">
        <f>IF(AJ$2&lt;=analysis_period,IF(SUM($C704:AJ704)&gt;0,AI382+1,0),0)</f>
        <v>0</v>
      </c>
      <c r="AK382" s="211">
        <f>IF(AK$2&lt;=analysis_period,IF(SUM($C704:AK704)&gt;0,AJ382+1,0),0)</f>
        <v>0</v>
      </c>
      <c r="AL382" s="211">
        <f>IF(AL$2&lt;=analysis_period,IF(SUM($C704:AL704)&gt;0,AK382+1,0),0)</f>
        <v>0</v>
      </c>
      <c r="AM382" s="211">
        <f>IF(AM$2&lt;=analysis_period,IF(SUM($C704:AM704)&gt;0,AL382+1,0),0)</f>
        <v>0</v>
      </c>
      <c r="AN382" s="211">
        <f>IF(AN$2&lt;=analysis_period,IF(SUM($C704:AN704)&gt;0,AM382+1,0),0)</f>
        <v>0</v>
      </c>
      <c r="AO382" s="211">
        <f>IF(AO$2&lt;=analysis_period,IF(SUM($C704:AO704)&gt;0,AN382+1,0),0)</f>
        <v>0</v>
      </c>
      <c r="AP382" s="211">
        <f>IF(AP$2&lt;=analysis_period,IF(SUM($C704:AP704)&gt;0,AO382+1,0),0)</f>
        <v>0</v>
      </c>
    </row>
    <row r="383" spans="1:42" x14ac:dyDescent="0.2">
      <c r="A383" s="4">
        <f t="shared" si="150"/>
        <v>8</v>
      </c>
      <c r="B383" s="4">
        <v>0</v>
      </c>
      <c r="C383" s="211">
        <f>IF(C$2&lt;=analysis_period,IF(SUM($C705:C705)&gt;0,B383+1,0),0)</f>
        <v>0</v>
      </c>
      <c r="D383" s="211">
        <f>IF(D$2&lt;=analysis_period,IF(SUM($C705:D705)&gt;0,C383+1,0),0)</f>
        <v>0</v>
      </c>
      <c r="E383" s="211">
        <f>IF(E$2&lt;=analysis_period,IF(SUM($C705:E705)&gt;0,D383+1,0),0)</f>
        <v>0</v>
      </c>
      <c r="F383" s="211">
        <f>IF(F$2&lt;=analysis_period,IF(SUM($C705:F705)&gt;0,E383+1,0),0)</f>
        <v>0</v>
      </c>
      <c r="G383" s="211">
        <f>IF(G$2&lt;=analysis_period,IF(SUM($C705:G705)&gt;0,F383+1,0),0)</f>
        <v>0</v>
      </c>
      <c r="H383" s="211">
        <f>IF(H$2&lt;=analysis_period,IF(SUM($C705:H705)&gt;0,G383+1,0),0)</f>
        <v>0</v>
      </c>
      <c r="I383" s="211">
        <f>IF(I$2&lt;=analysis_period,IF(SUM($C705:I705)&gt;0,H383+1,0),0)</f>
        <v>0</v>
      </c>
      <c r="J383" s="211">
        <f>IF(J$2&lt;=analysis_period,IF(SUM($C705:J705)&gt;0,I383+1,0),0)</f>
        <v>0</v>
      </c>
      <c r="K383" s="211">
        <f>IF(K$2&lt;=analysis_period,IF(SUM($C705:K705)&gt;0,J383+1,0),0)</f>
        <v>0</v>
      </c>
      <c r="L383" s="211">
        <f>IF(L$2&lt;=analysis_period,IF(SUM($C705:L705)&gt;0,K383+1,0),0)</f>
        <v>0</v>
      </c>
      <c r="M383" s="211">
        <f>IF(M$2&lt;=analysis_period,IF(SUM($C705:M705)&gt;0,L383+1,0),0)</f>
        <v>0</v>
      </c>
      <c r="N383" s="211">
        <f>IF(N$2&lt;=analysis_period,IF(SUM($C705:N705)&gt;0,M383+1,0),0)</f>
        <v>0</v>
      </c>
      <c r="O383" s="211">
        <f>IF(O$2&lt;=analysis_period,IF(SUM($C705:O705)&gt;0,N383+1,0),0)</f>
        <v>0</v>
      </c>
      <c r="P383" s="211">
        <f>IF(P$2&lt;=analysis_period,IF(SUM($C705:P705)&gt;0,O383+1,0),0)</f>
        <v>0</v>
      </c>
      <c r="Q383" s="211">
        <f>IF(Q$2&lt;=analysis_period,IF(SUM($C705:Q705)&gt;0,P383+1,0),0)</f>
        <v>0</v>
      </c>
      <c r="R383" s="211">
        <f>IF(R$2&lt;=analysis_period,IF(SUM($C705:R705)&gt;0,Q383+1,0),0)</f>
        <v>0</v>
      </c>
      <c r="S383" s="211">
        <f>IF(S$2&lt;=analysis_period,IF(SUM($C705:S705)&gt;0,R383+1,0),0)</f>
        <v>0</v>
      </c>
      <c r="T383" s="211">
        <f>IF(T$2&lt;=analysis_period,IF(SUM($C705:T705)&gt;0,S383+1,0),0)</f>
        <v>0</v>
      </c>
      <c r="U383" s="211">
        <f>IF(U$2&lt;=analysis_period,IF(SUM($C705:U705)&gt;0,T383+1,0),0)</f>
        <v>0</v>
      </c>
      <c r="V383" s="211">
        <f>IF(V$2&lt;=analysis_period,IF(SUM($C705:V705)&gt;0,U383+1,0),0)</f>
        <v>0</v>
      </c>
      <c r="W383" s="211">
        <f>IF(W$2&lt;=analysis_period,IF(SUM($C705:W705)&gt;0,V383+1,0),0)</f>
        <v>0</v>
      </c>
      <c r="X383" s="211">
        <f>IF(X$2&lt;=analysis_period,IF(SUM($C705:X705)&gt;0,W383+1,0),0)</f>
        <v>0</v>
      </c>
      <c r="Y383" s="211">
        <f>IF(Y$2&lt;=analysis_period,IF(SUM($C705:Y705)&gt;0,X383+1,0),0)</f>
        <v>0</v>
      </c>
      <c r="Z383" s="211">
        <f>IF(Z$2&lt;=analysis_period,IF(SUM($C705:Z705)&gt;0,Y383+1,0),0)</f>
        <v>0</v>
      </c>
      <c r="AA383" s="211">
        <f>IF(AA$2&lt;=analysis_period,IF(SUM($C705:AA705)&gt;0,Z383+1,0),0)</f>
        <v>0</v>
      </c>
      <c r="AB383" s="211">
        <f>IF(AB$2&lt;=analysis_period,IF(SUM($C705:AB705)&gt;0,AA383+1,0),0)</f>
        <v>0</v>
      </c>
      <c r="AC383" s="211">
        <f>IF(AC$2&lt;=analysis_period,IF(SUM($C705:AC705)&gt;0,AB383+1,0),0)</f>
        <v>0</v>
      </c>
      <c r="AD383" s="211">
        <f>IF(AD$2&lt;=analysis_period,IF(SUM($C705:AD705)&gt;0,AC383+1,0),0)</f>
        <v>0</v>
      </c>
      <c r="AE383" s="211">
        <f>IF(AE$2&lt;=analysis_period,IF(SUM($C705:AE705)&gt;0,AD383+1,0),0)</f>
        <v>0</v>
      </c>
      <c r="AF383" s="211">
        <f>IF(AF$2&lt;=analysis_period,IF(SUM($C705:AF705)&gt;0,AE383+1,0),0)</f>
        <v>0</v>
      </c>
      <c r="AG383" s="211">
        <f>IF(AG$2&lt;=analysis_period,IF(SUM($C705:AG705)&gt;0,AF383+1,0),0)</f>
        <v>0</v>
      </c>
      <c r="AH383" s="211">
        <f>IF(AH$2&lt;=analysis_period,IF(SUM($C705:AH705)&gt;0,AG383+1,0),0)</f>
        <v>0</v>
      </c>
      <c r="AI383" s="211">
        <f>IF(AI$2&lt;=analysis_period,IF(SUM($C705:AI705)&gt;0,AH383+1,0),0)</f>
        <v>0</v>
      </c>
      <c r="AJ383" s="211">
        <f>IF(AJ$2&lt;=analysis_period,IF(SUM($C705:AJ705)&gt;0,AI383+1,0),0)</f>
        <v>0</v>
      </c>
      <c r="AK383" s="211">
        <f>IF(AK$2&lt;=analysis_period,IF(SUM($C705:AK705)&gt;0,AJ383+1,0),0)</f>
        <v>0</v>
      </c>
      <c r="AL383" s="211">
        <f>IF(AL$2&lt;=analysis_period,IF(SUM($C705:AL705)&gt;0,AK383+1,0),0)</f>
        <v>0</v>
      </c>
      <c r="AM383" s="211">
        <f>IF(AM$2&lt;=analysis_period,IF(SUM($C705:AM705)&gt;0,AL383+1,0),0)</f>
        <v>0</v>
      </c>
      <c r="AN383" s="211">
        <f>IF(AN$2&lt;=analysis_period,IF(SUM($C705:AN705)&gt;0,AM383+1,0),0)</f>
        <v>0</v>
      </c>
      <c r="AO383" s="211">
        <f>IF(AO$2&lt;=analysis_period,IF(SUM($C705:AO705)&gt;0,AN383+1,0),0)</f>
        <v>0</v>
      </c>
      <c r="AP383" s="211">
        <f>IF(AP$2&lt;=analysis_period,IF(SUM($C705:AP705)&gt;0,AO383+1,0),0)</f>
        <v>0</v>
      </c>
    </row>
    <row r="384" spans="1:42" x14ac:dyDescent="0.2">
      <c r="A384" s="4">
        <f>A383+1</f>
        <v>9</v>
      </c>
      <c r="B384" s="4">
        <v>0</v>
      </c>
      <c r="C384" s="211">
        <f>IF(C$2&lt;=analysis_period,IF(SUM($C706:C706)&gt;0,B384+1,0),0)</f>
        <v>0</v>
      </c>
      <c r="D384" s="211">
        <f>IF(D$2&lt;=analysis_period,IF(SUM($C706:D706)&gt;0,C384+1,0),0)</f>
        <v>0</v>
      </c>
      <c r="E384" s="211">
        <f>IF(E$2&lt;=analysis_period,IF(SUM($C706:E706)&gt;0,D384+1,0),0)</f>
        <v>0</v>
      </c>
      <c r="F384" s="211">
        <f>IF(F$2&lt;=analysis_period,IF(SUM($C706:F706)&gt;0,E384+1,0),0)</f>
        <v>0</v>
      </c>
      <c r="G384" s="211">
        <f>IF(G$2&lt;=analysis_period,IF(SUM($C706:G706)&gt;0,F384+1,0),0)</f>
        <v>0</v>
      </c>
      <c r="H384" s="211">
        <f>IF(H$2&lt;=analysis_period,IF(SUM($C706:H706)&gt;0,G384+1,0),0)</f>
        <v>0</v>
      </c>
      <c r="I384" s="211">
        <f>IF(I$2&lt;=analysis_period,IF(SUM($C706:I706)&gt;0,H384+1,0),0)</f>
        <v>0</v>
      </c>
      <c r="J384" s="211">
        <f>IF(J$2&lt;=analysis_period,IF(SUM($C706:J706)&gt;0,I384+1,0),0)</f>
        <v>0</v>
      </c>
      <c r="K384" s="211">
        <f>IF(K$2&lt;=analysis_period,IF(SUM($C706:K706)&gt;0,J384+1,0),0)</f>
        <v>0</v>
      </c>
      <c r="L384" s="211">
        <f>IF(L$2&lt;=analysis_period,IF(SUM($C706:L706)&gt;0,K384+1,0),0)</f>
        <v>0</v>
      </c>
      <c r="M384" s="211">
        <f>IF(M$2&lt;=analysis_period,IF(SUM($C706:M706)&gt;0,L384+1,0),0)</f>
        <v>0</v>
      </c>
      <c r="N384" s="211">
        <f>IF(N$2&lt;=analysis_period,IF(SUM($C706:N706)&gt;0,M384+1,0),0)</f>
        <v>0</v>
      </c>
      <c r="O384" s="211">
        <f>IF(O$2&lt;=analysis_period,IF(SUM($C706:O706)&gt;0,N384+1,0),0)</f>
        <v>0</v>
      </c>
      <c r="P384" s="211">
        <f>IF(P$2&lt;=analysis_period,IF(SUM($C706:P706)&gt;0,O384+1,0),0)</f>
        <v>0</v>
      </c>
      <c r="Q384" s="211">
        <f>IF(Q$2&lt;=analysis_period,IF(SUM($C706:Q706)&gt;0,P384+1,0),0)</f>
        <v>0</v>
      </c>
      <c r="R384" s="211">
        <f>IF(R$2&lt;=analysis_period,IF(SUM($C706:R706)&gt;0,Q384+1,0),0)</f>
        <v>0</v>
      </c>
      <c r="S384" s="211">
        <f>IF(S$2&lt;=analysis_period,IF(SUM($C706:S706)&gt;0,R384+1,0),0)</f>
        <v>0</v>
      </c>
      <c r="T384" s="211">
        <f>IF(T$2&lt;=analysis_period,IF(SUM($C706:T706)&gt;0,S384+1,0),0)</f>
        <v>0</v>
      </c>
      <c r="U384" s="211">
        <f>IF(U$2&lt;=analysis_period,IF(SUM($C706:U706)&gt;0,T384+1,0),0)</f>
        <v>0</v>
      </c>
      <c r="V384" s="211">
        <f>IF(V$2&lt;=analysis_period,IF(SUM($C706:V706)&gt;0,U384+1,0),0)</f>
        <v>0</v>
      </c>
      <c r="W384" s="211">
        <f>IF(W$2&lt;=analysis_period,IF(SUM($C706:W706)&gt;0,V384+1,0),0)</f>
        <v>0</v>
      </c>
      <c r="X384" s="211">
        <f>IF(X$2&lt;=analysis_period,IF(SUM($C706:X706)&gt;0,W384+1,0),0)</f>
        <v>0</v>
      </c>
      <c r="Y384" s="211">
        <f>IF(Y$2&lt;=analysis_period,IF(SUM($C706:Y706)&gt;0,X384+1,0),0)</f>
        <v>0</v>
      </c>
      <c r="Z384" s="211">
        <f>IF(Z$2&lt;=analysis_period,IF(SUM($C706:Z706)&gt;0,Y384+1,0),0)</f>
        <v>0</v>
      </c>
      <c r="AA384" s="211">
        <f>IF(AA$2&lt;=analysis_period,IF(SUM($C706:AA706)&gt;0,Z384+1,0),0)</f>
        <v>0</v>
      </c>
      <c r="AB384" s="211">
        <f>IF(AB$2&lt;=analysis_period,IF(SUM($C706:AB706)&gt;0,AA384+1,0),0)</f>
        <v>0</v>
      </c>
      <c r="AC384" s="211">
        <f>IF(AC$2&lt;=analysis_period,IF(SUM($C706:AC706)&gt;0,AB384+1,0),0)</f>
        <v>0</v>
      </c>
      <c r="AD384" s="211">
        <f>IF(AD$2&lt;=analysis_period,IF(SUM($C706:AD706)&gt;0,AC384+1,0),0)</f>
        <v>0</v>
      </c>
      <c r="AE384" s="211">
        <f>IF(AE$2&lt;=analysis_period,IF(SUM($C706:AE706)&gt;0,AD384+1,0),0)</f>
        <v>0</v>
      </c>
      <c r="AF384" s="211">
        <f>IF(AF$2&lt;=analysis_period,IF(SUM($C706:AF706)&gt;0,AE384+1,0),0)</f>
        <v>0</v>
      </c>
      <c r="AG384" s="211">
        <f>IF(AG$2&lt;=analysis_period,IF(SUM($C706:AG706)&gt;0,AF384+1,0),0)</f>
        <v>0</v>
      </c>
      <c r="AH384" s="211">
        <f>IF(AH$2&lt;=analysis_period,IF(SUM($C706:AH706)&gt;0,AG384+1,0),0)</f>
        <v>0</v>
      </c>
      <c r="AI384" s="211">
        <f>IF(AI$2&lt;=analysis_period,IF(SUM($C706:AI706)&gt;0,AH384+1,0),0)</f>
        <v>0</v>
      </c>
      <c r="AJ384" s="211">
        <f>IF(AJ$2&lt;=analysis_period,IF(SUM($C706:AJ706)&gt;0,AI384+1,0),0)</f>
        <v>0</v>
      </c>
      <c r="AK384" s="211">
        <f>IF(AK$2&lt;=analysis_period,IF(SUM($C706:AK706)&gt;0,AJ384+1,0),0)</f>
        <v>0</v>
      </c>
      <c r="AL384" s="211">
        <f>IF(AL$2&lt;=analysis_period,IF(SUM($C706:AL706)&gt;0,AK384+1,0),0)</f>
        <v>0</v>
      </c>
      <c r="AM384" s="211">
        <f>IF(AM$2&lt;=analysis_period,IF(SUM($C706:AM706)&gt;0,AL384+1,0),0)</f>
        <v>0</v>
      </c>
      <c r="AN384" s="211">
        <f>IF(AN$2&lt;=analysis_period,IF(SUM($C706:AN706)&gt;0,AM384+1,0),0)</f>
        <v>0</v>
      </c>
      <c r="AO384" s="211">
        <f>IF(AO$2&lt;=analysis_period,IF(SUM($C706:AO706)&gt;0,AN384+1,0),0)</f>
        <v>0</v>
      </c>
      <c r="AP384" s="211">
        <f>IF(AP$2&lt;=analysis_period,IF(SUM($C706:AP706)&gt;0,AO384+1,0),0)</f>
        <v>0</v>
      </c>
    </row>
    <row r="385" spans="1:42" x14ac:dyDescent="0.2">
      <c r="A385" s="4">
        <f t="shared" si="150"/>
        <v>10</v>
      </c>
      <c r="B385" s="4">
        <v>0</v>
      </c>
      <c r="C385" s="211">
        <f>IF(C$2&lt;=analysis_period,IF(SUM($C707:C707)&gt;0,B385+1,0),0)</f>
        <v>0</v>
      </c>
      <c r="D385" s="211">
        <f>IF(D$2&lt;=analysis_period,IF(SUM($C707:D707)&gt;0,C385+1,0),0)</f>
        <v>0</v>
      </c>
      <c r="E385" s="211">
        <f>IF(E$2&lt;=analysis_period,IF(SUM($C707:E707)&gt;0,D385+1,0),0)</f>
        <v>0</v>
      </c>
      <c r="F385" s="211">
        <f>IF(F$2&lt;=analysis_period,IF(SUM($C707:F707)&gt;0,E385+1,0),0)</f>
        <v>0</v>
      </c>
      <c r="G385" s="211">
        <f>IF(G$2&lt;=analysis_period,IF(SUM($C707:G707)&gt;0,F385+1,0),0)</f>
        <v>0</v>
      </c>
      <c r="H385" s="211">
        <f>IF(H$2&lt;=analysis_period,IF(SUM($C707:H707)&gt;0,G385+1,0),0)</f>
        <v>0</v>
      </c>
      <c r="I385" s="211">
        <f>IF(I$2&lt;=analysis_period,IF(SUM($C707:I707)&gt;0,H385+1,0),0)</f>
        <v>0</v>
      </c>
      <c r="J385" s="211">
        <f>IF(J$2&lt;=analysis_period,IF(SUM($C707:J707)&gt;0,I385+1,0),0)</f>
        <v>0</v>
      </c>
      <c r="K385" s="211">
        <f>IF(K$2&lt;=analysis_period,IF(SUM($C707:K707)&gt;0,J385+1,0),0)</f>
        <v>0</v>
      </c>
      <c r="L385" s="211">
        <f>IF(L$2&lt;=analysis_period,IF(SUM($C707:L707)&gt;0,K385+1,0),0)</f>
        <v>0</v>
      </c>
      <c r="M385" s="211">
        <f>IF(M$2&lt;=analysis_period,IF(SUM($C707:M707)&gt;0,L385+1,0),0)</f>
        <v>0</v>
      </c>
      <c r="N385" s="211">
        <f>IF(N$2&lt;=analysis_period,IF(SUM($C707:N707)&gt;0,M385+1,0),0)</f>
        <v>0</v>
      </c>
      <c r="O385" s="211">
        <f>IF(O$2&lt;=analysis_period,IF(SUM($C707:O707)&gt;0,N385+1,0),0)</f>
        <v>0</v>
      </c>
      <c r="P385" s="211">
        <f>IF(P$2&lt;=analysis_period,IF(SUM($C707:P707)&gt;0,O385+1,0),0)</f>
        <v>0</v>
      </c>
      <c r="Q385" s="211">
        <f>IF(Q$2&lt;=analysis_period,IF(SUM($C707:Q707)&gt;0,P385+1,0),0)</f>
        <v>0</v>
      </c>
      <c r="R385" s="211">
        <f>IF(R$2&lt;=analysis_period,IF(SUM($C707:R707)&gt;0,Q385+1,0),0)</f>
        <v>0</v>
      </c>
      <c r="S385" s="211">
        <f>IF(S$2&lt;=analysis_period,IF(SUM($C707:S707)&gt;0,R385+1,0),0)</f>
        <v>0</v>
      </c>
      <c r="T385" s="211">
        <f>IF(T$2&lt;=analysis_period,IF(SUM($C707:T707)&gt;0,S385+1,0),0)</f>
        <v>0</v>
      </c>
      <c r="U385" s="211">
        <f>IF(U$2&lt;=analysis_period,IF(SUM($C707:U707)&gt;0,T385+1,0),0)</f>
        <v>0</v>
      </c>
      <c r="V385" s="211">
        <f>IF(V$2&lt;=analysis_period,IF(SUM($C707:V707)&gt;0,U385+1,0),0)</f>
        <v>0</v>
      </c>
      <c r="W385" s="211">
        <f>IF(W$2&lt;=analysis_period,IF(SUM($C707:W707)&gt;0,V385+1,0),0)</f>
        <v>0</v>
      </c>
      <c r="X385" s="211">
        <f>IF(X$2&lt;=analysis_period,IF(SUM($C707:X707)&gt;0,W385+1,0),0)</f>
        <v>0</v>
      </c>
      <c r="Y385" s="211">
        <f>IF(Y$2&lt;=analysis_period,IF(SUM($C707:Y707)&gt;0,X385+1,0),0)</f>
        <v>0</v>
      </c>
      <c r="Z385" s="211">
        <f>IF(Z$2&lt;=analysis_period,IF(SUM($C707:Z707)&gt;0,Y385+1,0),0)</f>
        <v>0</v>
      </c>
      <c r="AA385" s="211">
        <f>IF(AA$2&lt;=analysis_period,IF(SUM($C707:AA707)&gt;0,Z385+1,0),0)</f>
        <v>0</v>
      </c>
      <c r="AB385" s="211">
        <f>IF(AB$2&lt;=analysis_period,IF(SUM($C707:AB707)&gt;0,AA385+1,0),0)</f>
        <v>0</v>
      </c>
      <c r="AC385" s="211">
        <f>IF(AC$2&lt;=analysis_period,IF(SUM($C707:AC707)&gt;0,AB385+1,0),0)</f>
        <v>0</v>
      </c>
      <c r="AD385" s="211">
        <f>IF(AD$2&lt;=analysis_period,IF(SUM($C707:AD707)&gt;0,AC385+1,0),0)</f>
        <v>0</v>
      </c>
      <c r="AE385" s="211">
        <f>IF(AE$2&lt;=analysis_period,IF(SUM($C707:AE707)&gt;0,AD385+1,0),0)</f>
        <v>0</v>
      </c>
      <c r="AF385" s="211">
        <f>IF(AF$2&lt;=analysis_period,IF(SUM($C707:AF707)&gt;0,AE385+1,0),0)</f>
        <v>0</v>
      </c>
      <c r="AG385" s="211">
        <f>IF(AG$2&lt;=analysis_period,IF(SUM($C707:AG707)&gt;0,AF385+1,0),0)</f>
        <v>0</v>
      </c>
      <c r="AH385" s="211">
        <f>IF(AH$2&lt;=analysis_period,IF(SUM($C707:AH707)&gt;0,AG385+1,0),0)</f>
        <v>0</v>
      </c>
      <c r="AI385" s="211">
        <f>IF(AI$2&lt;=analysis_period,IF(SUM($C707:AI707)&gt;0,AH385+1,0),0)</f>
        <v>0</v>
      </c>
      <c r="AJ385" s="211">
        <f>IF(AJ$2&lt;=analysis_period,IF(SUM($C707:AJ707)&gt;0,AI385+1,0),0)</f>
        <v>0</v>
      </c>
      <c r="AK385" s="211">
        <f>IF(AK$2&lt;=analysis_period,IF(SUM($C707:AK707)&gt;0,AJ385+1,0),0)</f>
        <v>0</v>
      </c>
      <c r="AL385" s="211">
        <f>IF(AL$2&lt;=analysis_period,IF(SUM($C707:AL707)&gt;0,AK385+1,0),0)</f>
        <v>0</v>
      </c>
      <c r="AM385" s="211">
        <f>IF(AM$2&lt;=analysis_period,IF(SUM($C707:AM707)&gt;0,AL385+1,0),0)</f>
        <v>0</v>
      </c>
      <c r="AN385" s="211">
        <f>IF(AN$2&lt;=analysis_period,IF(SUM($C707:AN707)&gt;0,AM385+1,0),0)</f>
        <v>0</v>
      </c>
      <c r="AO385" s="211">
        <f>IF(AO$2&lt;=analysis_period,IF(SUM($C707:AO707)&gt;0,AN385+1,0),0)</f>
        <v>0</v>
      </c>
      <c r="AP385" s="211">
        <f>IF(AP$2&lt;=analysis_period,IF(SUM($C707:AP707)&gt;0,AO385+1,0),0)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LOOKUP(C376,$B$371:$AP$371,$B$372:$AP$372)/100*$B698</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LOOKUP(C377,$B$371:$AP$371,$B$372:$AP$372)/100*$B699</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LOOKUP(C378,$B$371:$AP$371,$B$372:$AP$372)/100*$B700</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LOOKUP(C379,$B$371:$AP$371,$B$372:$AP$372)/100*$B701</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LOOKUP(C380,$B$371:$AP$371,$B$372:$AP$372)/100*$B702</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LOOKUP(C381,$B$371:$AP$371,$B$372:$AP$372)/100*$B703</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LOOKUP(C382,$B$371:$AP$371,$B$372:$AP$372)/100*$B704</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LOOKUP(C383,$B$371:$AP$371,$B$372:$AP$372)/100*$B705</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LOOKUP(C384,$B$371:$AP$371,$B$372:$AP$372)/100*$B706</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LOOKUP(C385,$B$371:$AP$371,$B$372:$AP$372)/100*$B707</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IF(C$2&lt;=analysis_period,IF(SUM($C730:C730)&gt;0,B401+1,0),0)</f>
        <v>0</v>
      </c>
      <c r="D401" s="211">
        <f>IF(D$2&lt;=analysis_period,IF(SUM($C730:D730)&gt;0,C401+1,0),0)</f>
        <v>0</v>
      </c>
      <c r="E401" s="211">
        <f>IF(E$2&lt;=analysis_period,IF(SUM($C730:E730)&gt;0,D401+1,0),0)</f>
        <v>0</v>
      </c>
      <c r="F401" s="211">
        <f>IF(F$2&lt;=analysis_period,IF(SUM($C730:F730)&gt;0,E401+1,0),0)</f>
        <v>0</v>
      </c>
      <c r="G401" s="211">
        <f>IF(G$2&lt;=analysis_period,IF(SUM($C730:G730)&gt;0,F401+1,0),0)</f>
        <v>0</v>
      </c>
      <c r="H401" s="211">
        <f>IF(H$2&lt;=analysis_period,IF(SUM($C730:H730)&gt;0,G401+1,0),0)</f>
        <v>0</v>
      </c>
      <c r="I401" s="211">
        <f>IF(I$2&lt;=analysis_period,IF(SUM($C730:I730)&gt;0,H401+1,0),0)</f>
        <v>0</v>
      </c>
      <c r="J401" s="211">
        <f>IF(J$2&lt;=analysis_period,IF(SUM($C730:J730)&gt;0,I401+1,0),0)</f>
        <v>0</v>
      </c>
      <c r="K401" s="211">
        <f>IF(K$2&lt;=analysis_period,IF(SUM($C730:K730)&gt;0,J401+1,0),0)</f>
        <v>0</v>
      </c>
      <c r="L401" s="211">
        <f>IF(L$2&lt;=analysis_period,IF(SUM($C730:L730)&gt;0,K401+1,0),0)</f>
        <v>0</v>
      </c>
      <c r="M401" s="211">
        <f>IF(M$2&lt;=analysis_period,IF(SUM($C730:M730)&gt;0,L401+1,0),0)</f>
        <v>0</v>
      </c>
      <c r="N401" s="211">
        <f>IF(N$2&lt;=analysis_period,IF(SUM($C730:N730)&gt;0,M401+1,0),0)</f>
        <v>0</v>
      </c>
      <c r="O401" s="211">
        <f>IF(O$2&lt;=analysis_period,IF(SUM($C730:O730)&gt;0,N401+1,0),0)</f>
        <v>0</v>
      </c>
      <c r="P401" s="211">
        <f>IF(P$2&lt;=analysis_period,IF(SUM($C730:P730)&gt;0,O401+1,0),0)</f>
        <v>0</v>
      </c>
      <c r="Q401" s="211">
        <f>IF(Q$2&lt;=analysis_period,IF(SUM($C730:Q730)&gt;0,P401+1,0),0)</f>
        <v>0</v>
      </c>
      <c r="R401" s="211">
        <f>IF(R$2&lt;=analysis_period,IF(SUM($C730:R730)&gt;0,Q401+1,0),0)</f>
        <v>0</v>
      </c>
      <c r="S401" s="211">
        <f>IF(S$2&lt;=analysis_period,IF(SUM($C730:S730)&gt;0,R401+1,0),0)</f>
        <v>0</v>
      </c>
      <c r="T401" s="211">
        <f>IF(T$2&lt;=analysis_period,IF(SUM($C730:T730)&gt;0,S401+1,0),0)</f>
        <v>0</v>
      </c>
      <c r="U401" s="211">
        <f>IF(U$2&lt;=analysis_period,IF(SUM($C730:U730)&gt;0,T401+1,0),0)</f>
        <v>0</v>
      </c>
      <c r="V401" s="211">
        <f>IF(V$2&lt;=analysis_period,IF(SUM($C730:V730)&gt;0,U401+1,0),0)</f>
        <v>0</v>
      </c>
      <c r="W401" s="211">
        <f>IF(W$2&lt;=analysis_period,IF(SUM($C730:W730)&gt;0,V401+1,0),0)</f>
        <v>0</v>
      </c>
      <c r="X401" s="211">
        <f>IF(X$2&lt;=analysis_period,IF(SUM($C730:X730)&gt;0,W401+1,0),0)</f>
        <v>0</v>
      </c>
      <c r="Y401" s="211">
        <f>IF(Y$2&lt;=analysis_period,IF(SUM($C730:Y730)&gt;0,X401+1,0),0)</f>
        <v>0</v>
      </c>
      <c r="Z401" s="211">
        <f>IF(Z$2&lt;=analysis_period,IF(SUM($C730:Z730)&gt;0,Y401+1,0),0)</f>
        <v>0</v>
      </c>
      <c r="AA401" s="211">
        <f>IF(AA$2&lt;=analysis_period,IF(SUM($C730:AA730)&gt;0,Z401+1,0),0)</f>
        <v>0</v>
      </c>
      <c r="AB401" s="211">
        <f>IF(AB$2&lt;=analysis_period,IF(SUM($C730:AB730)&gt;0,AA401+1,0),0)</f>
        <v>0</v>
      </c>
      <c r="AC401" s="211">
        <f>IF(AC$2&lt;=analysis_period,IF(SUM($C730:AC730)&gt;0,AB401+1,0),0)</f>
        <v>0</v>
      </c>
      <c r="AD401" s="211">
        <f>IF(AD$2&lt;=analysis_period,IF(SUM($C730:AD730)&gt;0,AC401+1,0),0)</f>
        <v>0</v>
      </c>
      <c r="AE401" s="211">
        <f>IF(AE$2&lt;=analysis_period,IF(SUM($C730:AE730)&gt;0,AD401+1,0),0)</f>
        <v>0</v>
      </c>
      <c r="AF401" s="211">
        <f>IF(AF$2&lt;=analysis_period,IF(SUM($C730:AF730)&gt;0,AE401+1,0),0)</f>
        <v>0</v>
      </c>
      <c r="AG401" s="211">
        <f>IF(AG$2&lt;=analysis_period,IF(SUM($C730:AG730)&gt;0,AF401+1,0),0)</f>
        <v>0</v>
      </c>
      <c r="AH401" s="211">
        <f>IF(AH$2&lt;=analysis_period,IF(SUM($C730:AH730)&gt;0,AG401+1,0),0)</f>
        <v>0</v>
      </c>
      <c r="AI401" s="211">
        <f>IF(AI$2&lt;=analysis_period,IF(SUM($C730:AI730)&gt;0,AH401+1,0),0)</f>
        <v>0</v>
      </c>
      <c r="AJ401" s="211">
        <f>IF(AJ$2&lt;=analysis_period,IF(SUM($C730:AJ730)&gt;0,AI401+1,0),0)</f>
        <v>0</v>
      </c>
      <c r="AK401" s="211">
        <f>IF(AK$2&lt;=analysis_period,IF(SUM($C730:AK730)&gt;0,AJ401+1,0),0)</f>
        <v>0</v>
      </c>
      <c r="AL401" s="211">
        <f>IF(AL$2&lt;=analysis_period,IF(SUM($C730:AL730)&gt;0,AK401+1,0),0)</f>
        <v>0</v>
      </c>
      <c r="AM401" s="211">
        <f>IF(AM$2&lt;=analysis_period,IF(SUM($C730:AM730)&gt;0,AL401+1,0),0)</f>
        <v>0</v>
      </c>
      <c r="AN401" s="211">
        <f>IF(AN$2&lt;=analysis_period,IF(SUM($C730:AN730)&gt;0,AM401+1,0),0)</f>
        <v>0</v>
      </c>
      <c r="AO401" s="211">
        <f>IF(AO$2&lt;=analysis_period,IF(SUM($C730:AO730)&gt;0,AN401+1,0),0)</f>
        <v>0</v>
      </c>
      <c r="AP401" s="211">
        <f>IF(AP$2&lt;=analysis_period,IF(SUM($C730:AP730)&gt;0,AO401+1,0),0)</f>
        <v>0</v>
      </c>
    </row>
    <row r="402" spans="1:42" x14ac:dyDescent="0.2">
      <c r="A402" s="16">
        <f>A401+1</f>
        <v>2</v>
      </c>
      <c r="B402" s="4">
        <v>0</v>
      </c>
      <c r="C402" s="211">
        <f>IF(C$2&lt;=analysis_period,IF(SUM($C731:C731)&gt;0,B402+1,0),0)</f>
        <v>0</v>
      </c>
      <c r="D402" s="211">
        <f>IF(D$2&lt;=analysis_period,IF(SUM($C731:D731)&gt;0,C402+1,0),0)</f>
        <v>0</v>
      </c>
      <c r="E402" s="211">
        <f>IF(E$2&lt;=analysis_period,IF(SUM($C731:E731)&gt;0,D402+1,0),0)</f>
        <v>0</v>
      </c>
      <c r="F402" s="211">
        <f>IF(F$2&lt;=analysis_period,IF(SUM($C731:F731)&gt;0,E402+1,0),0)</f>
        <v>0</v>
      </c>
      <c r="G402" s="211">
        <f>IF(G$2&lt;=analysis_period,IF(SUM($C731:G731)&gt;0,F402+1,0),0)</f>
        <v>0</v>
      </c>
      <c r="H402" s="211">
        <f>IF(H$2&lt;=analysis_period,IF(SUM($C731:H731)&gt;0,G402+1,0),0)</f>
        <v>0</v>
      </c>
      <c r="I402" s="211">
        <f>IF(I$2&lt;=analysis_period,IF(SUM($C731:I731)&gt;0,H402+1,0),0)</f>
        <v>0</v>
      </c>
      <c r="J402" s="211">
        <f>IF(J$2&lt;=analysis_period,IF(SUM($C731:J731)&gt;0,I402+1,0),0)</f>
        <v>0</v>
      </c>
      <c r="K402" s="211">
        <f>IF(K$2&lt;=analysis_period,IF(SUM($C731:K731)&gt;0,J402+1,0),0)</f>
        <v>0</v>
      </c>
      <c r="L402" s="211">
        <f>IF(L$2&lt;=analysis_period,IF(SUM($C731:L731)&gt;0,K402+1,0),0)</f>
        <v>0</v>
      </c>
      <c r="M402" s="211">
        <f>IF(M$2&lt;=analysis_period,IF(SUM($C731:M731)&gt;0,L402+1,0),0)</f>
        <v>0</v>
      </c>
      <c r="N402" s="211">
        <f>IF(N$2&lt;=analysis_period,IF(SUM($C731:N731)&gt;0,M402+1,0),0)</f>
        <v>0</v>
      </c>
      <c r="O402" s="211">
        <f>IF(O$2&lt;=analysis_period,IF(SUM($C731:O731)&gt;0,N402+1,0),0)</f>
        <v>0</v>
      </c>
      <c r="P402" s="211">
        <f>IF(P$2&lt;=analysis_period,IF(SUM($C731:P731)&gt;0,O402+1,0),0)</f>
        <v>0</v>
      </c>
      <c r="Q402" s="211">
        <f>IF(Q$2&lt;=analysis_period,IF(SUM($C731:Q731)&gt;0,P402+1,0),0)</f>
        <v>0</v>
      </c>
      <c r="R402" s="211">
        <f>IF(R$2&lt;=analysis_period,IF(SUM($C731:R731)&gt;0,Q402+1,0),0)</f>
        <v>0</v>
      </c>
      <c r="S402" s="211">
        <f>IF(S$2&lt;=analysis_period,IF(SUM($C731:S731)&gt;0,R402+1,0),0)</f>
        <v>0</v>
      </c>
      <c r="T402" s="211">
        <f>IF(T$2&lt;=analysis_period,IF(SUM($C731:T731)&gt;0,S402+1,0),0)</f>
        <v>0</v>
      </c>
      <c r="U402" s="211">
        <f>IF(U$2&lt;=analysis_period,IF(SUM($C731:U731)&gt;0,T402+1,0),0)</f>
        <v>0</v>
      </c>
      <c r="V402" s="211">
        <f>IF(V$2&lt;=analysis_period,IF(SUM($C731:V731)&gt;0,U402+1,0),0)</f>
        <v>0</v>
      </c>
      <c r="W402" s="211">
        <f>IF(W$2&lt;=analysis_period,IF(SUM($C731:W731)&gt;0,V402+1,0),0)</f>
        <v>0</v>
      </c>
      <c r="X402" s="211">
        <f>IF(X$2&lt;=analysis_period,IF(SUM($C731:X731)&gt;0,W402+1,0),0)</f>
        <v>0</v>
      </c>
      <c r="Y402" s="211">
        <f>IF(Y$2&lt;=analysis_period,IF(SUM($C731:Y731)&gt;0,X402+1,0),0)</f>
        <v>0</v>
      </c>
      <c r="Z402" s="211">
        <f>IF(Z$2&lt;=analysis_period,IF(SUM($C731:Z731)&gt;0,Y402+1,0),0)</f>
        <v>0</v>
      </c>
      <c r="AA402" s="211">
        <f>IF(AA$2&lt;=analysis_period,IF(SUM($C731:AA731)&gt;0,Z402+1,0),0)</f>
        <v>0</v>
      </c>
      <c r="AB402" s="211">
        <f>IF(AB$2&lt;=analysis_period,IF(SUM($C731:AB731)&gt;0,AA402+1,0),0)</f>
        <v>0</v>
      </c>
      <c r="AC402" s="211">
        <f>IF(AC$2&lt;=analysis_period,IF(SUM($C731:AC731)&gt;0,AB402+1,0),0)</f>
        <v>0</v>
      </c>
      <c r="AD402" s="211">
        <f>IF(AD$2&lt;=analysis_period,IF(SUM($C731:AD731)&gt;0,AC402+1,0),0)</f>
        <v>0</v>
      </c>
      <c r="AE402" s="211">
        <f>IF(AE$2&lt;=analysis_period,IF(SUM($C731:AE731)&gt;0,AD402+1,0),0)</f>
        <v>0</v>
      </c>
      <c r="AF402" s="211">
        <f>IF(AF$2&lt;=analysis_period,IF(SUM($C731:AF731)&gt;0,AE402+1,0),0)</f>
        <v>0</v>
      </c>
      <c r="AG402" s="211">
        <f>IF(AG$2&lt;=analysis_period,IF(SUM($C731:AG731)&gt;0,AF402+1,0),0)</f>
        <v>0</v>
      </c>
      <c r="AH402" s="211">
        <f>IF(AH$2&lt;=analysis_period,IF(SUM($C731:AH731)&gt;0,AG402+1,0),0)</f>
        <v>0</v>
      </c>
      <c r="AI402" s="211">
        <f>IF(AI$2&lt;=analysis_period,IF(SUM($C731:AI731)&gt;0,AH402+1,0),0)</f>
        <v>0</v>
      </c>
      <c r="AJ402" s="211">
        <f>IF(AJ$2&lt;=analysis_period,IF(SUM($C731:AJ731)&gt;0,AI402+1,0),0)</f>
        <v>0</v>
      </c>
      <c r="AK402" s="211">
        <f>IF(AK$2&lt;=analysis_period,IF(SUM($C731:AK731)&gt;0,AJ402+1,0),0)</f>
        <v>0</v>
      </c>
      <c r="AL402" s="211">
        <f>IF(AL$2&lt;=analysis_period,IF(SUM($C731:AL731)&gt;0,AK402+1,0),0)</f>
        <v>0</v>
      </c>
      <c r="AM402" s="211">
        <f>IF(AM$2&lt;=analysis_period,IF(SUM($C731:AM731)&gt;0,AL402+1,0),0)</f>
        <v>0</v>
      </c>
      <c r="AN402" s="211">
        <f>IF(AN$2&lt;=analysis_period,IF(SUM($C731:AN731)&gt;0,AM402+1,0),0)</f>
        <v>0</v>
      </c>
      <c r="AO402" s="211">
        <f>IF(AO$2&lt;=analysis_period,IF(SUM($C731:AO731)&gt;0,AN402+1,0),0)</f>
        <v>0</v>
      </c>
      <c r="AP402" s="211">
        <f>IF(AP$2&lt;=analysis_period,IF(SUM($C731:AP731)&gt;0,AO402+1,0),0)</f>
        <v>0</v>
      </c>
    </row>
    <row r="403" spans="1:42" x14ac:dyDescent="0.2">
      <c r="A403" s="16">
        <f t="shared" ref="A403:A410" si="164">A402+1</f>
        <v>3</v>
      </c>
      <c r="B403" s="4">
        <v>0</v>
      </c>
      <c r="C403" s="211">
        <f>IF(C$2&lt;=analysis_period,IF(SUM($C732:C732)&gt;0,B403+1,0),0)</f>
        <v>0</v>
      </c>
      <c r="D403" s="211">
        <f>IF(D$2&lt;=analysis_period,IF(SUM($C732:D732)&gt;0,C403+1,0),0)</f>
        <v>0</v>
      </c>
      <c r="E403" s="211">
        <f>IF(E$2&lt;=analysis_period,IF(SUM($C732:E732)&gt;0,D403+1,0),0)</f>
        <v>0</v>
      </c>
      <c r="F403" s="211">
        <f>IF(F$2&lt;=analysis_period,IF(SUM($C732:F732)&gt;0,E403+1,0),0)</f>
        <v>0</v>
      </c>
      <c r="G403" s="211">
        <f>IF(G$2&lt;=analysis_period,IF(SUM($C732:G732)&gt;0,F403+1,0),0)</f>
        <v>0</v>
      </c>
      <c r="H403" s="211">
        <f>IF(H$2&lt;=analysis_period,IF(SUM($C732:H732)&gt;0,G403+1,0),0)</f>
        <v>0</v>
      </c>
      <c r="I403" s="211">
        <f>IF(I$2&lt;=analysis_period,IF(SUM($C732:I732)&gt;0,H403+1,0),0)</f>
        <v>0</v>
      </c>
      <c r="J403" s="211">
        <f>IF(J$2&lt;=analysis_period,IF(SUM($C732:J732)&gt;0,I403+1,0),0)</f>
        <v>0</v>
      </c>
      <c r="K403" s="211">
        <f>IF(K$2&lt;=analysis_period,IF(SUM($C732:K732)&gt;0,J403+1,0),0)</f>
        <v>0</v>
      </c>
      <c r="L403" s="211">
        <f>IF(L$2&lt;=analysis_period,IF(SUM($C732:L732)&gt;0,K403+1,0),0)</f>
        <v>0</v>
      </c>
      <c r="M403" s="211">
        <f>IF(M$2&lt;=analysis_period,IF(SUM($C732:M732)&gt;0,L403+1,0),0)</f>
        <v>0</v>
      </c>
      <c r="N403" s="211">
        <f>IF(N$2&lt;=analysis_period,IF(SUM($C732:N732)&gt;0,M403+1,0),0)</f>
        <v>0</v>
      </c>
      <c r="O403" s="211">
        <f>IF(O$2&lt;=analysis_period,IF(SUM($C732:O732)&gt;0,N403+1,0),0)</f>
        <v>0</v>
      </c>
      <c r="P403" s="211">
        <f>IF(P$2&lt;=analysis_period,IF(SUM($C732:P732)&gt;0,O403+1,0),0)</f>
        <v>0</v>
      </c>
      <c r="Q403" s="211">
        <f>IF(Q$2&lt;=analysis_period,IF(SUM($C732:Q732)&gt;0,P403+1,0),0)</f>
        <v>0</v>
      </c>
      <c r="R403" s="211">
        <f>IF(R$2&lt;=analysis_period,IF(SUM($C732:R732)&gt;0,Q403+1,0),0)</f>
        <v>0</v>
      </c>
      <c r="S403" s="211">
        <f>IF(S$2&lt;=analysis_period,IF(SUM($C732:S732)&gt;0,R403+1,0),0)</f>
        <v>0</v>
      </c>
      <c r="T403" s="211">
        <f>IF(T$2&lt;=analysis_period,IF(SUM($C732:T732)&gt;0,S403+1,0),0)</f>
        <v>0</v>
      </c>
      <c r="U403" s="211">
        <f>IF(U$2&lt;=analysis_period,IF(SUM($C732:U732)&gt;0,T403+1,0),0)</f>
        <v>0</v>
      </c>
      <c r="V403" s="211">
        <f>IF(V$2&lt;=analysis_period,IF(SUM($C732:V732)&gt;0,U403+1,0),0)</f>
        <v>0</v>
      </c>
      <c r="W403" s="211">
        <f>IF(W$2&lt;=analysis_period,IF(SUM($C732:W732)&gt;0,V403+1,0),0)</f>
        <v>0</v>
      </c>
      <c r="X403" s="211">
        <f>IF(X$2&lt;=analysis_period,IF(SUM($C732:X732)&gt;0,W403+1,0),0)</f>
        <v>0</v>
      </c>
      <c r="Y403" s="211">
        <f>IF(Y$2&lt;=analysis_period,IF(SUM($C732:Y732)&gt;0,X403+1,0),0)</f>
        <v>0</v>
      </c>
      <c r="Z403" s="211">
        <f>IF(Z$2&lt;=analysis_period,IF(SUM($C732:Z732)&gt;0,Y403+1,0),0)</f>
        <v>0</v>
      </c>
      <c r="AA403" s="211">
        <f>IF(AA$2&lt;=analysis_period,IF(SUM($C732:AA732)&gt;0,Z403+1,0),0)</f>
        <v>0</v>
      </c>
      <c r="AB403" s="211">
        <f>IF(AB$2&lt;=analysis_period,IF(SUM($C732:AB732)&gt;0,AA403+1,0),0)</f>
        <v>0</v>
      </c>
      <c r="AC403" s="211">
        <f>IF(AC$2&lt;=analysis_period,IF(SUM($C732:AC732)&gt;0,AB403+1,0),0)</f>
        <v>0</v>
      </c>
      <c r="AD403" s="211">
        <f>IF(AD$2&lt;=analysis_period,IF(SUM($C732:AD732)&gt;0,AC403+1,0),0)</f>
        <v>0</v>
      </c>
      <c r="AE403" s="211">
        <f>IF(AE$2&lt;=analysis_period,IF(SUM($C732:AE732)&gt;0,AD403+1,0),0)</f>
        <v>0</v>
      </c>
      <c r="AF403" s="211">
        <f>IF(AF$2&lt;=analysis_period,IF(SUM($C732:AF732)&gt;0,AE403+1,0),0)</f>
        <v>0</v>
      </c>
      <c r="AG403" s="211">
        <f>IF(AG$2&lt;=analysis_period,IF(SUM($C732:AG732)&gt;0,AF403+1,0),0)</f>
        <v>0</v>
      </c>
      <c r="AH403" s="211">
        <f>IF(AH$2&lt;=analysis_period,IF(SUM($C732:AH732)&gt;0,AG403+1,0),0)</f>
        <v>0</v>
      </c>
      <c r="AI403" s="211">
        <f>IF(AI$2&lt;=analysis_period,IF(SUM($C732:AI732)&gt;0,AH403+1,0),0)</f>
        <v>0</v>
      </c>
      <c r="AJ403" s="211">
        <f>IF(AJ$2&lt;=analysis_period,IF(SUM($C732:AJ732)&gt;0,AI403+1,0),0)</f>
        <v>0</v>
      </c>
      <c r="AK403" s="211">
        <f>IF(AK$2&lt;=analysis_period,IF(SUM($C732:AK732)&gt;0,AJ403+1,0),0)</f>
        <v>0</v>
      </c>
      <c r="AL403" s="211">
        <f>IF(AL$2&lt;=analysis_period,IF(SUM($C732:AL732)&gt;0,AK403+1,0),0)</f>
        <v>0</v>
      </c>
      <c r="AM403" s="211">
        <f>IF(AM$2&lt;=analysis_period,IF(SUM($C732:AM732)&gt;0,AL403+1,0),0)</f>
        <v>0</v>
      </c>
      <c r="AN403" s="211">
        <f>IF(AN$2&lt;=analysis_period,IF(SUM($C732:AN732)&gt;0,AM403+1,0),0)</f>
        <v>0</v>
      </c>
      <c r="AO403" s="211">
        <f>IF(AO$2&lt;=analysis_period,IF(SUM($C732:AO732)&gt;0,AN403+1,0),0)</f>
        <v>0</v>
      </c>
      <c r="AP403" s="211">
        <f>IF(AP$2&lt;=analysis_period,IF(SUM($C732:AP732)&gt;0,AO403+1,0),0)</f>
        <v>0</v>
      </c>
    </row>
    <row r="404" spans="1:42" x14ac:dyDescent="0.2">
      <c r="A404" s="16">
        <f t="shared" si="164"/>
        <v>4</v>
      </c>
      <c r="B404" s="4">
        <v>0</v>
      </c>
      <c r="C404" s="211">
        <f>IF(C$2&lt;=analysis_period,IF(SUM($C733:C733)&gt;0,B404+1,0),0)</f>
        <v>0</v>
      </c>
      <c r="D404" s="211">
        <f>IF(D$2&lt;=analysis_period,IF(SUM($C733:D733)&gt;0,C404+1,0),0)</f>
        <v>0</v>
      </c>
      <c r="E404" s="211">
        <f>IF(E$2&lt;=analysis_period,IF(SUM($C733:E733)&gt;0,D404+1,0),0)</f>
        <v>0</v>
      </c>
      <c r="F404" s="211">
        <f>IF(F$2&lt;=analysis_period,IF(SUM($C733:F733)&gt;0,E404+1,0),0)</f>
        <v>0</v>
      </c>
      <c r="G404" s="211">
        <f>IF(G$2&lt;=analysis_period,IF(SUM($C733:G733)&gt;0,F404+1,0),0)</f>
        <v>0</v>
      </c>
      <c r="H404" s="211">
        <f>IF(H$2&lt;=analysis_period,IF(SUM($C733:H733)&gt;0,G404+1,0),0)</f>
        <v>0</v>
      </c>
      <c r="I404" s="211">
        <f>IF(I$2&lt;=analysis_period,IF(SUM($C733:I733)&gt;0,H404+1,0),0)</f>
        <v>0</v>
      </c>
      <c r="J404" s="211">
        <f>IF(J$2&lt;=analysis_period,IF(SUM($C733:J733)&gt;0,I404+1,0),0)</f>
        <v>0</v>
      </c>
      <c r="K404" s="211">
        <f>IF(K$2&lt;=analysis_period,IF(SUM($C733:K733)&gt;0,J404+1,0),0)</f>
        <v>0</v>
      </c>
      <c r="L404" s="211">
        <f>IF(L$2&lt;=analysis_period,IF(SUM($C733:L733)&gt;0,K404+1,0),0)</f>
        <v>0</v>
      </c>
      <c r="M404" s="211">
        <f>IF(M$2&lt;=analysis_period,IF(SUM($C733:M733)&gt;0,L404+1,0),0)</f>
        <v>0</v>
      </c>
      <c r="N404" s="211">
        <f>IF(N$2&lt;=analysis_period,IF(SUM($C733:N733)&gt;0,M404+1,0),0)</f>
        <v>0</v>
      </c>
      <c r="O404" s="211">
        <f>IF(O$2&lt;=analysis_period,IF(SUM($C733:O733)&gt;0,N404+1,0),0)</f>
        <v>0</v>
      </c>
      <c r="P404" s="211">
        <f>IF(P$2&lt;=analysis_period,IF(SUM($C733:P733)&gt;0,O404+1,0),0)</f>
        <v>0</v>
      </c>
      <c r="Q404" s="211">
        <f>IF(Q$2&lt;=analysis_period,IF(SUM($C733:Q733)&gt;0,P404+1,0),0)</f>
        <v>0</v>
      </c>
      <c r="R404" s="211">
        <f>IF(R$2&lt;=analysis_period,IF(SUM($C733:R733)&gt;0,Q404+1,0),0)</f>
        <v>0</v>
      </c>
      <c r="S404" s="211">
        <f>IF(S$2&lt;=analysis_period,IF(SUM($C733:S733)&gt;0,R404+1,0),0)</f>
        <v>0</v>
      </c>
      <c r="T404" s="211">
        <f>IF(T$2&lt;=analysis_period,IF(SUM($C733:T733)&gt;0,S404+1,0),0)</f>
        <v>0</v>
      </c>
      <c r="U404" s="211">
        <f>IF(U$2&lt;=analysis_period,IF(SUM($C733:U733)&gt;0,T404+1,0),0)</f>
        <v>0</v>
      </c>
      <c r="V404" s="211">
        <f>IF(V$2&lt;=analysis_period,IF(SUM($C733:V733)&gt;0,U404+1,0),0)</f>
        <v>0</v>
      </c>
      <c r="W404" s="211">
        <f>IF(W$2&lt;=analysis_period,IF(SUM($C733:W733)&gt;0,V404+1,0),0)</f>
        <v>0</v>
      </c>
      <c r="X404" s="211">
        <f>IF(X$2&lt;=analysis_period,IF(SUM($C733:X733)&gt;0,W404+1,0),0)</f>
        <v>0</v>
      </c>
      <c r="Y404" s="211">
        <f>IF(Y$2&lt;=analysis_period,IF(SUM($C733:Y733)&gt;0,X404+1,0),0)</f>
        <v>0</v>
      </c>
      <c r="Z404" s="211">
        <f>IF(Z$2&lt;=analysis_period,IF(SUM($C733:Z733)&gt;0,Y404+1,0),0)</f>
        <v>0</v>
      </c>
      <c r="AA404" s="211">
        <f>IF(AA$2&lt;=analysis_period,IF(SUM($C733:AA733)&gt;0,Z404+1,0),0)</f>
        <v>0</v>
      </c>
      <c r="AB404" s="211">
        <f>IF(AB$2&lt;=analysis_period,IF(SUM($C733:AB733)&gt;0,AA404+1,0),0)</f>
        <v>0</v>
      </c>
      <c r="AC404" s="211">
        <f>IF(AC$2&lt;=analysis_period,IF(SUM($C733:AC733)&gt;0,AB404+1,0),0)</f>
        <v>0</v>
      </c>
      <c r="AD404" s="211">
        <f>IF(AD$2&lt;=analysis_period,IF(SUM($C733:AD733)&gt;0,AC404+1,0),0)</f>
        <v>0</v>
      </c>
      <c r="AE404" s="211">
        <f>IF(AE$2&lt;=analysis_period,IF(SUM($C733:AE733)&gt;0,AD404+1,0),0)</f>
        <v>0</v>
      </c>
      <c r="AF404" s="211">
        <f>IF(AF$2&lt;=analysis_period,IF(SUM($C733:AF733)&gt;0,AE404+1,0),0)</f>
        <v>0</v>
      </c>
      <c r="AG404" s="211">
        <f>IF(AG$2&lt;=analysis_period,IF(SUM($C733:AG733)&gt;0,AF404+1,0),0)</f>
        <v>0</v>
      </c>
      <c r="AH404" s="211">
        <f>IF(AH$2&lt;=analysis_period,IF(SUM($C733:AH733)&gt;0,AG404+1,0),0)</f>
        <v>0</v>
      </c>
      <c r="AI404" s="211">
        <f>IF(AI$2&lt;=analysis_period,IF(SUM($C733:AI733)&gt;0,AH404+1,0),0)</f>
        <v>0</v>
      </c>
      <c r="AJ404" s="211">
        <f>IF(AJ$2&lt;=analysis_period,IF(SUM($C733:AJ733)&gt;0,AI404+1,0),0)</f>
        <v>0</v>
      </c>
      <c r="AK404" s="211">
        <f>IF(AK$2&lt;=analysis_period,IF(SUM($C733:AK733)&gt;0,AJ404+1,0),0)</f>
        <v>0</v>
      </c>
      <c r="AL404" s="211">
        <f>IF(AL$2&lt;=analysis_period,IF(SUM($C733:AL733)&gt;0,AK404+1,0),0)</f>
        <v>0</v>
      </c>
      <c r="AM404" s="211">
        <f>IF(AM$2&lt;=analysis_period,IF(SUM($C733:AM733)&gt;0,AL404+1,0),0)</f>
        <v>0</v>
      </c>
      <c r="AN404" s="211">
        <f>IF(AN$2&lt;=analysis_period,IF(SUM($C733:AN733)&gt;0,AM404+1,0),0)</f>
        <v>0</v>
      </c>
      <c r="AO404" s="211">
        <f>IF(AO$2&lt;=analysis_period,IF(SUM($C733:AO733)&gt;0,AN404+1,0),0)</f>
        <v>0</v>
      </c>
      <c r="AP404" s="211">
        <f>IF(AP$2&lt;=analysis_period,IF(SUM($C733:AP733)&gt;0,AO404+1,0),0)</f>
        <v>0</v>
      </c>
    </row>
    <row r="405" spans="1:42" x14ac:dyDescent="0.2">
      <c r="A405" s="16">
        <f t="shared" si="164"/>
        <v>5</v>
      </c>
      <c r="B405" s="4">
        <v>0</v>
      </c>
      <c r="C405" s="211">
        <f>IF(C$2&lt;=analysis_period,IF(SUM($C734:C734)&gt;0,B405+1,0),0)</f>
        <v>0</v>
      </c>
      <c r="D405" s="211">
        <f>IF(D$2&lt;=analysis_period,IF(SUM($C734:D734)&gt;0,C405+1,0),0)</f>
        <v>0</v>
      </c>
      <c r="E405" s="211">
        <f>IF(E$2&lt;=analysis_period,IF(SUM($C734:E734)&gt;0,D405+1,0),0)</f>
        <v>0</v>
      </c>
      <c r="F405" s="211">
        <f>IF(F$2&lt;=analysis_period,IF(SUM($C734:F734)&gt;0,E405+1,0),0)</f>
        <v>0</v>
      </c>
      <c r="G405" s="211">
        <f>IF(G$2&lt;=analysis_period,IF(SUM($C734:G734)&gt;0,F405+1,0),0)</f>
        <v>0</v>
      </c>
      <c r="H405" s="211">
        <f>IF(H$2&lt;=analysis_period,IF(SUM($C734:H734)&gt;0,G405+1,0),0)</f>
        <v>0</v>
      </c>
      <c r="I405" s="211">
        <f>IF(I$2&lt;=analysis_period,IF(SUM($C734:I734)&gt;0,H405+1,0),0)</f>
        <v>0</v>
      </c>
      <c r="J405" s="211">
        <f>IF(J$2&lt;=analysis_period,IF(SUM($C734:J734)&gt;0,I405+1,0),0)</f>
        <v>0</v>
      </c>
      <c r="K405" s="211">
        <f>IF(K$2&lt;=analysis_period,IF(SUM($C734:K734)&gt;0,J405+1,0),0)</f>
        <v>0</v>
      </c>
      <c r="L405" s="211">
        <f>IF(L$2&lt;=analysis_period,IF(SUM($C734:L734)&gt;0,K405+1,0),0)</f>
        <v>0</v>
      </c>
      <c r="M405" s="211">
        <f>IF(M$2&lt;=analysis_period,IF(SUM($C734:M734)&gt;0,L405+1,0),0)</f>
        <v>0</v>
      </c>
      <c r="N405" s="211">
        <f>IF(N$2&lt;=analysis_period,IF(SUM($C734:N734)&gt;0,M405+1,0),0)</f>
        <v>0</v>
      </c>
      <c r="O405" s="211">
        <f>IF(O$2&lt;=analysis_period,IF(SUM($C734:O734)&gt;0,N405+1,0),0)</f>
        <v>0</v>
      </c>
      <c r="P405" s="211">
        <f>IF(P$2&lt;=analysis_period,IF(SUM($C734:P734)&gt;0,O405+1,0),0)</f>
        <v>0</v>
      </c>
      <c r="Q405" s="211">
        <f>IF(Q$2&lt;=analysis_period,IF(SUM($C734:Q734)&gt;0,P405+1,0),0)</f>
        <v>0</v>
      </c>
      <c r="R405" s="211">
        <f>IF(R$2&lt;=analysis_period,IF(SUM($C734:R734)&gt;0,Q405+1,0),0)</f>
        <v>0</v>
      </c>
      <c r="S405" s="211">
        <f>IF(S$2&lt;=analysis_period,IF(SUM($C734:S734)&gt;0,R405+1,0),0)</f>
        <v>0</v>
      </c>
      <c r="T405" s="211">
        <f>IF(T$2&lt;=analysis_period,IF(SUM($C734:T734)&gt;0,S405+1,0),0)</f>
        <v>0</v>
      </c>
      <c r="U405" s="211">
        <f>IF(U$2&lt;=analysis_period,IF(SUM($C734:U734)&gt;0,T405+1,0),0)</f>
        <v>0</v>
      </c>
      <c r="V405" s="211">
        <f>IF(V$2&lt;=analysis_period,IF(SUM($C734:V734)&gt;0,U405+1,0),0)</f>
        <v>0</v>
      </c>
      <c r="W405" s="211">
        <f>IF(W$2&lt;=analysis_period,IF(SUM($C734:W734)&gt;0,V405+1,0),0)</f>
        <v>0</v>
      </c>
      <c r="X405" s="211">
        <f>IF(X$2&lt;=analysis_period,IF(SUM($C734:X734)&gt;0,W405+1,0),0)</f>
        <v>0</v>
      </c>
      <c r="Y405" s="211">
        <f>IF(Y$2&lt;=analysis_period,IF(SUM($C734:Y734)&gt;0,X405+1,0),0)</f>
        <v>0</v>
      </c>
      <c r="Z405" s="211">
        <f>IF(Z$2&lt;=analysis_period,IF(SUM($C734:Z734)&gt;0,Y405+1,0),0)</f>
        <v>0</v>
      </c>
      <c r="AA405" s="211">
        <f>IF(AA$2&lt;=analysis_period,IF(SUM($C734:AA734)&gt;0,Z405+1,0),0)</f>
        <v>0</v>
      </c>
      <c r="AB405" s="211">
        <f>IF(AB$2&lt;=analysis_period,IF(SUM($C734:AB734)&gt;0,AA405+1,0),0)</f>
        <v>0</v>
      </c>
      <c r="AC405" s="211">
        <f>IF(AC$2&lt;=analysis_period,IF(SUM($C734:AC734)&gt;0,AB405+1,0),0)</f>
        <v>0</v>
      </c>
      <c r="AD405" s="211">
        <f>IF(AD$2&lt;=analysis_period,IF(SUM($C734:AD734)&gt;0,AC405+1,0),0)</f>
        <v>0</v>
      </c>
      <c r="AE405" s="211">
        <f>IF(AE$2&lt;=analysis_period,IF(SUM($C734:AE734)&gt;0,AD405+1,0),0)</f>
        <v>0</v>
      </c>
      <c r="AF405" s="211">
        <f>IF(AF$2&lt;=analysis_period,IF(SUM($C734:AF734)&gt;0,AE405+1,0),0)</f>
        <v>0</v>
      </c>
      <c r="AG405" s="211">
        <f>IF(AG$2&lt;=analysis_period,IF(SUM($C734:AG734)&gt;0,AF405+1,0),0)</f>
        <v>0</v>
      </c>
      <c r="AH405" s="211">
        <f>IF(AH$2&lt;=analysis_period,IF(SUM($C734:AH734)&gt;0,AG405+1,0),0)</f>
        <v>0</v>
      </c>
      <c r="AI405" s="211">
        <f>IF(AI$2&lt;=analysis_period,IF(SUM($C734:AI734)&gt;0,AH405+1,0),0)</f>
        <v>0</v>
      </c>
      <c r="AJ405" s="211">
        <f>IF(AJ$2&lt;=analysis_period,IF(SUM($C734:AJ734)&gt;0,AI405+1,0),0)</f>
        <v>0</v>
      </c>
      <c r="AK405" s="211">
        <f>IF(AK$2&lt;=analysis_period,IF(SUM($C734:AK734)&gt;0,AJ405+1,0),0)</f>
        <v>0</v>
      </c>
      <c r="AL405" s="211">
        <f>IF(AL$2&lt;=analysis_period,IF(SUM($C734:AL734)&gt;0,AK405+1,0),0)</f>
        <v>0</v>
      </c>
      <c r="AM405" s="211">
        <f>IF(AM$2&lt;=analysis_period,IF(SUM($C734:AM734)&gt;0,AL405+1,0),0)</f>
        <v>0</v>
      </c>
      <c r="AN405" s="211">
        <f>IF(AN$2&lt;=analysis_period,IF(SUM($C734:AN734)&gt;0,AM405+1,0),0)</f>
        <v>0</v>
      </c>
      <c r="AO405" s="211">
        <f>IF(AO$2&lt;=analysis_period,IF(SUM($C734:AO734)&gt;0,AN405+1,0),0)</f>
        <v>0</v>
      </c>
      <c r="AP405" s="211">
        <f>IF(AP$2&lt;=analysis_period,IF(SUM($C734:AP734)&gt;0,AO405+1,0),0)</f>
        <v>0</v>
      </c>
    </row>
    <row r="406" spans="1:42" x14ac:dyDescent="0.2">
      <c r="A406" s="16">
        <f t="shared" si="164"/>
        <v>6</v>
      </c>
      <c r="B406" s="4">
        <v>0</v>
      </c>
      <c r="C406" s="211">
        <f>IF(C$2&lt;=analysis_period,IF(SUM($C735:C735)&gt;0,B406+1,0),0)</f>
        <v>0</v>
      </c>
      <c r="D406" s="211">
        <f>IF(D$2&lt;=analysis_period,IF(SUM($C735:D735)&gt;0,C406+1,0),0)</f>
        <v>0</v>
      </c>
      <c r="E406" s="211">
        <f>IF(E$2&lt;=analysis_period,IF(SUM($C735:E735)&gt;0,D406+1,0),0)</f>
        <v>0</v>
      </c>
      <c r="F406" s="211">
        <f>IF(F$2&lt;=analysis_period,IF(SUM($C735:F735)&gt;0,E406+1,0),0)</f>
        <v>0</v>
      </c>
      <c r="G406" s="211">
        <f>IF(G$2&lt;=analysis_period,IF(SUM($C735:G735)&gt;0,F406+1,0),0)</f>
        <v>0</v>
      </c>
      <c r="H406" s="211">
        <f>IF(H$2&lt;=analysis_period,IF(SUM($C735:H735)&gt;0,G406+1,0),0)</f>
        <v>0</v>
      </c>
      <c r="I406" s="211">
        <f>IF(I$2&lt;=analysis_period,IF(SUM($C735:I735)&gt;0,H406+1,0),0)</f>
        <v>0</v>
      </c>
      <c r="J406" s="211">
        <f>IF(J$2&lt;=analysis_period,IF(SUM($C735:J735)&gt;0,I406+1,0),0)</f>
        <v>0</v>
      </c>
      <c r="K406" s="211">
        <f>IF(K$2&lt;=analysis_period,IF(SUM($C735:K735)&gt;0,J406+1,0),0)</f>
        <v>0</v>
      </c>
      <c r="L406" s="211">
        <f>IF(L$2&lt;=analysis_period,IF(SUM($C735:L735)&gt;0,K406+1,0),0)</f>
        <v>0</v>
      </c>
      <c r="M406" s="211">
        <f>IF(M$2&lt;=analysis_period,IF(SUM($C735:M735)&gt;0,L406+1,0),0)</f>
        <v>0</v>
      </c>
      <c r="N406" s="211">
        <f>IF(N$2&lt;=analysis_period,IF(SUM($C735:N735)&gt;0,M406+1,0),0)</f>
        <v>0</v>
      </c>
      <c r="O406" s="211">
        <f>IF(O$2&lt;=analysis_period,IF(SUM($C735:O735)&gt;0,N406+1,0),0)</f>
        <v>0</v>
      </c>
      <c r="P406" s="211">
        <f>IF(P$2&lt;=analysis_period,IF(SUM($C735:P735)&gt;0,O406+1,0),0)</f>
        <v>0</v>
      </c>
      <c r="Q406" s="211">
        <f>IF(Q$2&lt;=analysis_period,IF(SUM($C735:Q735)&gt;0,P406+1,0),0)</f>
        <v>0</v>
      </c>
      <c r="R406" s="211">
        <f>IF(R$2&lt;=analysis_period,IF(SUM($C735:R735)&gt;0,Q406+1,0),0)</f>
        <v>0</v>
      </c>
      <c r="S406" s="211">
        <f>IF(S$2&lt;=analysis_period,IF(SUM($C735:S735)&gt;0,R406+1,0),0)</f>
        <v>0</v>
      </c>
      <c r="T406" s="211">
        <f>IF(T$2&lt;=analysis_period,IF(SUM($C735:T735)&gt;0,S406+1,0),0)</f>
        <v>0</v>
      </c>
      <c r="U406" s="211">
        <f>IF(U$2&lt;=analysis_period,IF(SUM($C735:U735)&gt;0,T406+1,0),0)</f>
        <v>0</v>
      </c>
      <c r="V406" s="211">
        <f>IF(V$2&lt;=analysis_period,IF(SUM($C735:V735)&gt;0,U406+1,0),0)</f>
        <v>0</v>
      </c>
      <c r="W406" s="211">
        <f>IF(W$2&lt;=analysis_period,IF(SUM($C735:W735)&gt;0,V406+1,0),0)</f>
        <v>0</v>
      </c>
      <c r="X406" s="211">
        <f>IF(X$2&lt;=analysis_period,IF(SUM($C735:X735)&gt;0,W406+1,0),0)</f>
        <v>0</v>
      </c>
      <c r="Y406" s="211">
        <f>IF(Y$2&lt;=analysis_period,IF(SUM($C735:Y735)&gt;0,X406+1,0),0)</f>
        <v>0</v>
      </c>
      <c r="Z406" s="211">
        <f>IF(Z$2&lt;=analysis_period,IF(SUM($C735:Z735)&gt;0,Y406+1,0),0)</f>
        <v>0</v>
      </c>
      <c r="AA406" s="211">
        <f>IF(AA$2&lt;=analysis_period,IF(SUM($C735:AA735)&gt;0,Z406+1,0),0)</f>
        <v>0</v>
      </c>
      <c r="AB406" s="211">
        <f>IF(AB$2&lt;=analysis_period,IF(SUM($C735:AB735)&gt;0,AA406+1,0),0)</f>
        <v>0</v>
      </c>
      <c r="AC406" s="211">
        <f>IF(AC$2&lt;=analysis_period,IF(SUM($C735:AC735)&gt;0,AB406+1,0),0)</f>
        <v>0</v>
      </c>
      <c r="AD406" s="211">
        <f>IF(AD$2&lt;=analysis_period,IF(SUM($C735:AD735)&gt;0,AC406+1,0),0)</f>
        <v>0</v>
      </c>
      <c r="AE406" s="211">
        <f>IF(AE$2&lt;=analysis_period,IF(SUM($C735:AE735)&gt;0,AD406+1,0),0)</f>
        <v>0</v>
      </c>
      <c r="AF406" s="211">
        <f>IF(AF$2&lt;=analysis_period,IF(SUM($C735:AF735)&gt;0,AE406+1,0),0)</f>
        <v>0</v>
      </c>
      <c r="AG406" s="211">
        <f>IF(AG$2&lt;=analysis_period,IF(SUM($C735:AG735)&gt;0,AF406+1,0),0)</f>
        <v>0</v>
      </c>
      <c r="AH406" s="211">
        <f>IF(AH$2&lt;=analysis_period,IF(SUM($C735:AH735)&gt;0,AG406+1,0),0)</f>
        <v>0</v>
      </c>
      <c r="AI406" s="211">
        <f>IF(AI$2&lt;=analysis_period,IF(SUM($C735:AI735)&gt;0,AH406+1,0),0)</f>
        <v>0</v>
      </c>
      <c r="AJ406" s="211">
        <f>IF(AJ$2&lt;=analysis_period,IF(SUM($C735:AJ735)&gt;0,AI406+1,0),0)</f>
        <v>0</v>
      </c>
      <c r="AK406" s="211">
        <f>IF(AK$2&lt;=analysis_period,IF(SUM($C735:AK735)&gt;0,AJ406+1,0),0)</f>
        <v>0</v>
      </c>
      <c r="AL406" s="211">
        <f>IF(AL$2&lt;=analysis_period,IF(SUM($C735:AL735)&gt;0,AK406+1,0),0)</f>
        <v>0</v>
      </c>
      <c r="AM406" s="211">
        <f>IF(AM$2&lt;=analysis_period,IF(SUM($C735:AM735)&gt;0,AL406+1,0),0)</f>
        <v>0</v>
      </c>
      <c r="AN406" s="211">
        <f>IF(AN$2&lt;=analysis_period,IF(SUM($C735:AN735)&gt;0,AM406+1,0),0)</f>
        <v>0</v>
      </c>
      <c r="AO406" s="211">
        <f>IF(AO$2&lt;=analysis_period,IF(SUM($C735:AO735)&gt;0,AN406+1,0),0)</f>
        <v>0</v>
      </c>
      <c r="AP406" s="211">
        <f>IF(AP$2&lt;=analysis_period,IF(SUM($C735:AP735)&gt;0,AO406+1,0),0)</f>
        <v>0</v>
      </c>
    </row>
    <row r="407" spans="1:42" x14ac:dyDescent="0.2">
      <c r="A407" s="16">
        <f t="shared" si="164"/>
        <v>7</v>
      </c>
      <c r="B407" s="4">
        <v>0</v>
      </c>
      <c r="C407" s="211">
        <f>IF(C$2&lt;=analysis_period,IF(SUM($C736:C736)&gt;0,B407+1,0),0)</f>
        <v>0</v>
      </c>
      <c r="D407" s="211">
        <f>IF(D$2&lt;=analysis_period,IF(SUM($C736:D736)&gt;0,C407+1,0),0)</f>
        <v>0</v>
      </c>
      <c r="E407" s="211">
        <f>IF(E$2&lt;=analysis_period,IF(SUM($C736:E736)&gt;0,D407+1,0),0)</f>
        <v>0</v>
      </c>
      <c r="F407" s="211">
        <f>IF(F$2&lt;=analysis_period,IF(SUM($C736:F736)&gt;0,E407+1,0),0)</f>
        <v>0</v>
      </c>
      <c r="G407" s="211">
        <f>IF(G$2&lt;=analysis_period,IF(SUM($C736:G736)&gt;0,F407+1,0),0)</f>
        <v>0</v>
      </c>
      <c r="H407" s="211">
        <f>IF(H$2&lt;=analysis_period,IF(SUM($C736:H736)&gt;0,G407+1,0),0)</f>
        <v>0</v>
      </c>
      <c r="I407" s="211">
        <f>IF(I$2&lt;=analysis_period,IF(SUM($C736:I736)&gt;0,H407+1,0),0)</f>
        <v>0</v>
      </c>
      <c r="J407" s="211">
        <f>IF(J$2&lt;=analysis_period,IF(SUM($C736:J736)&gt;0,I407+1,0),0)</f>
        <v>0</v>
      </c>
      <c r="K407" s="211">
        <f>IF(K$2&lt;=analysis_period,IF(SUM($C736:K736)&gt;0,J407+1,0),0)</f>
        <v>0</v>
      </c>
      <c r="L407" s="211">
        <f>IF(L$2&lt;=analysis_period,IF(SUM($C736:L736)&gt;0,K407+1,0),0)</f>
        <v>0</v>
      </c>
      <c r="M407" s="211">
        <f>IF(M$2&lt;=analysis_period,IF(SUM($C736:M736)&gt;0,L407+1,0),0)</f>
        <v>0</v>
      </c>
      <c r="N407" s="211">
        <f>IF(N$2&lt;=analysis_period,IF(SUM($C736:N736)&gt;0,M407+1,0),0)</f>
        <v>0</v>
      </c>
      <c r="O407" s="211">
        <f>IF(O$2&lt;=analysis_period,IF(SUM($C736:O736)&gt;0,N407+1,0),0)</f>
        <v>0</v>
      </c>
      <c r="P407" s="211">
        <f>IF(P$2&lt;=analysis_period,IF(SUM($C736:P736)&gt;0,O407+1,0),0)</f>
        <v>0</v>
      </c>
      <c r="Q407" s="211">
        <f>IF(Q$2&lt;=analysis_period,IF(SUM($C736:Q736)&gt;0,P407+1,0),0)</f>
        <v>0</v>
      </c>
      <c r="R407" s="211">
        <f>IF(R$2&lt;=analysis_period,IF(SUM($C736:R736)&gt;0,Q407+1,0),0)</f>
        <v>0</v>
      </c>
      <c r="S407" s="211">
        <f>IF(S$2&lt;=analysis_period,IF(SUM($C736:S736)&gt;0,R407+1,0),0)</f>
        <v>0</v>
      </c>
      <c r="T407" s="211">
        <f>IF(T$2&lt;=analysis_period,IF(SUM($C736:T736)&gt;0,S407+1,0),0)</f>
        <v>0</v>
      </c>
      <c r="U407" s="211">
        <f>IF(U$2&lt;=analysis_period,IF(SUM($C736:U736)&gt;0,T407+1,0),0)</f>
        <v>0</v>
      </c>
      <c r="V407" s="211">
        <f>IF(V$2&lt;=analysis_period,IF(SUM($C736:V736)&gt;0,U407+1,0),0)</f>
        <v>0</v>
      </c>
      <c r="W407" s="211">
        <f>IF(W$2&lt;=analysis_period,IF(SUM($C736:W736)&gt;0,V407+1,0),0)</f>
        <v>0</v>
      </c>
      <c r="X407" s="211">
        <f>IF(X$2&lt;=analysis_period,IF(SUM($C736:X736)&gt;0,W407+1,0),0)</f>
        <v>0</v>
      </c>
      <c r="Y407" s="211">
        <f>IF(Y$2&lt;=analysis_period,IF(SUM($C736:Y736)&gt;0,X407+1,0),0)</f>
        <v>0</v>
      </c>
      <c r="Z407" s="211">
        <f>IF(Z$2&lt;=analysis_period,IF(SUM($C736:Z736)&gt;0,Y407+1,0),0)</f>
        <v>0</v>
      </c>
      <c r="AA407" s="211">
        <f>IF(AA$2&lt;=analysis_period,IF(SUM($C736:AA736)&gt;0,Z407+1,0),0)</f>
        <v>0</v>
      </c>
      <c r="AB407" s="211">
        <f>IF(AB$2&lt;=analysis_period,IF(SUM($C736:AB736)&gt;0,AA407+1,0),0)</f>
        <v>0</v>
      </c>
      <c r="AC407" s="211">
        <f>IF(AC$2&lt;=analysis_period,IF(SUM($C736:AC736)&gt;0,AB407+1,0),0)</f>
        <v>0</v>
      </c>
      <c r="AD407" s="211">
        <f>IF(AD$2&lt;=analysis_period,IF(SUM($C736:AD736)&gt;0,AC407+1,0),0)</f>
        <v>0</v>
      </c>
      <c r="AE407" s="211">
        <f>IF(AE$2&lt;=analysis_period,IF(SUM($C736:AE736)&gt;0,AD407+1,0),0)</f>
        <v>0</v>
      </c>
      <c r="AF407" s="211">
        <f>IF(AF$2&lt;=analysis_period,IF(SUM($C736:AF736)&gt;0,AE407+1,0),0)</f>
        <v>0</v>
      </c>
      <c r="AG407" s="211">
        <f>IF(AG$2&lt;=analysis_period,IF(SUM($C736:AG736)&gt;0,AF407+1,0),0)</f>
        <v>0</v>
      </c>
      <c r="AH407" s="211">
        <f>IF(AH$2&lt;=analysis_period,IF(SUM($C736:AH736)&gt;0,AG407+1,0),0)</f>
        <v>0</v>
      </c>
      <c r="AI407" s="211">
        <f>IF(AI$2&lt;=analysis_period,IF(SUM($C736:AI736)&gt;0,AH407+1,0),0)</f>
        <v>0</v>
      </c>
      <c r="AJ407" s="211">
        <f>IF(AJ$2&lt;=analysis_period,IF(SUM($C736:AJ736)&gt;0,AI407+1,0),0)</f>
        <v>0</v>
      </c>
      <c r="AK407" s="211">
        <f>IF(AK$2&lt;=analysis_period,IF(SUM($C736:AK736)&gt;0,AJ407+1,0),0)</f>
        <v>0</v>
      </c>
      <c r="AL407" s="211">
        <f>IF(AL$2&lt;=analysis_period,IF(SUM($C736:AL736)&gt;0,AK407+1,0),0)</f>
        <v>0</v>
      </c>
      <c r="AM407" s="211">
        <f>IF(AM$2&lt;=analysis_period,IF(SUM($C736:AM736)&gt;0,AL407+1,0),0)</f>
        <v>0</v>
      </c>
      <c r="AN407" s="211">
        <f>IF(AN$2&lt;=analysis_period,IF(SUM($C736:AN736)&gt;0,AM407+1,0),0)</f>
        <v>0</v>
      </c>
      <c r="AO407" s="211">
        <f>IF(AO$2&lt;=analysis_period,IF(SUM($C736:AO736)&gt;0,AN407+1,0),0)</f>
        <v>0</v>
      </c>
      <c r="AP407" s="211">
        <f>IF(AP$2&lt;=analysis_period,IF(SUM($C736:AP736)&gt;0,AO407+1,0),0)</f>
        <v>0</v>
      </c>
    </row>
    <row r="408" spans="1:42" x14ac:dyDescent="0.2">
      <c r="A408" s="16">
        <f t="shared" si="164"/>
        <v>8</v>
      </c>
      <c r="B408" s="4">
        <v>0</v>
      </c>
      <c r="C408" s="211">
        <f>IF(C$2&lt;=analysis_period,IF(SUM($C737:C737)&gt;0,B408+1,0),0)</f>
        <v>0</v>
      </c>
      <c r="D408" s="211">
        <f>IF(D$2&lt;=analysis_period,IF(SUM($C737:D737)&gt;0,C408+1,0),0)</f>
        <v>0</v>
      </c>
      <c r="E408" s="211">
        <f>IF(E$2&lt;=analysis_period,IF(SUM($C737:E737)&gt;0,D408+1,0),0)</f>
        <v>0</v>
      </c>
      <c r="F408" s="211">
        <f>IF(F$2&lt;=analysis_period,IF(SUM($C737:F737)&gt;0,E408+1,0),0)</f>
        <v>0</v>
      </c>
      <c r="G408" s="211">
        <f>IF(G$2&lt;=analysis_period,IF(SUM($C737:G737)&gt;0,F408+1,0),0)</f>
        <v>0</v>
      </c>
      <c r="H408" s="211">
        <f>IF(H$2&lt;=analysis_period,IF(SUM($C737:H737)&gt;0,G408+1,0),0)</f>
        <v>0</v>
      </c>
      <c r="I408" s="211">
        <f>IF(I$2&lt;=analysis_period,IF(SUM($C737:I737)&gt;0,H408+1,0),0)</f>
        <v>0</v>
      </c>
      <c r="J408" s="211">
        <f>IF(J$2&lt;=analysis_period,IF(SUM($C737:J737)&gt;0,I408+1,0),0)</f>
        <v>0</v>
      </c>
      <c r="K408" s="211">
        <f>IF(K$2&lt;=analysis_period,IF(SUM($C737:K737)&gt;0,J408+1,0),0)</f>
        <v>0</v>
      </c>
      <c r="L408" s="211">
        <f>IF(L$2&lt;=analysis_period,IF(SUM($C737:L737)&gt;0,K408+1,0),0)</f>
        <v>0</v>
      </c>
      <c r="M408" s="211">
        <f>IF(M$2&lt;=analysis_period,IF(SUM($C737:M737)&gt;0,L408+1,0),0)</f>
        <v>0</v>
      </c>
      <c r="N408" s="211">
        <f>IF(N$2&lt;=analysis_period,IF(SUM($C737:N737)&gt;0,M408+1,0),0)</f>
        <v>0</v>
      </c>
      <c r="O408" s="211">
        <f>IF(O$2&lt;=analysis_period,IF(SUM($C737:O737)&gt;0,N408+1,0),0)</f>
        <v>0</v>
      </c>
      <c r="P408" s="211">
        <f>IF(P$2&lt;=analysis_period,IF(SUM($C737:P737)&gt;0,O408+1,0),0)</f>
        <v>0</v>
      </c>
      <c r="Q408" s="211">
        <f>IF(Q$2&lt;=analysis_period,IF(SUM($C737:Q737)&gt;0,P408+1,0),0)</f>
        <v>0</v>
      </c>
      <c r="R408" s="211">
        <f>IF(R$2&lt;=analysis_period,IF(SUM($C737:R737)&gt;0,Q408+1,0),0)</f>
        <v>0</v>
      </c>
      <c r="S408" s="211">
        <f>IF(S$2&lt;=analysis_period,IF(SUM($C737:S737)&gt;0,R408+1,0),0)</f>
        <v>0</v>
      </c>
      <c r="T408" s="211">
        <f>IF(T$2&lt;=analysis_period,IF(SUM($C737:T737)&gt;0,S408+1,0),0)</f>
        <v>0</v>
      </c>
      <c r="U408" s="211">
        <f>IF(U$2&lt;=analysis_period,IF(SUM($C737:U737)&gt;0,T408+1,0),0)</f>
        <v>0</v>
      </c>
      <c r="V408" s="211">
        <f>IF(V$2&lt;=analysis_period,IF(SUM($C737:V737)&gt;0,U408+1,0),0)</f>
        <v>0</v>
      </c>
      <c r="W408" s="211">
        <f>IF(W$2&lt;=analysis_period,IF(SUM($C737:W737)&gt;0,V408+1,0),0)</f>
        <v>0</v>
      </c>
      <c r="X408" s="211">
        <f>IF(X$2&lt;=analysis_period,IF(SUM($C737:X737)&gt;0,W408+1,0),0)</f>
        <v>0</v>
      </c>
      <c r="Y408" s="211">
        <f>IF(Y$2&lt;=analysis_period,IF(SUM($C737:Y737)&gt;0,X408+1,0),0)</f>
        <v>0</v>
      </c>
      <c r="Z408" s="211">
        <f>IF(Z$2&lt;=analysis_period,IF(SUM($C737:Z737)&gt;0,Y408+1,0),0)</f>
        <v>0</v>
      </c>
      <c r="AA408" s="211">
        <f>IF(AA$2&lt;=analysis_period,IF(SUM($C737:AA737)&gt;0,Z408+1,0),0)</f>
        <v>0</v>
      </c>
      <c r="AB408" s="211">
        <f>IF(AB$2&lt;=analysis_period,IF(SUM($C737:AB737)&gt;0,AA408+1,0),0)</f>
        <v>0</v>
      </c>
      <c r="AC408" s="211">
        <f>IF(AC$2&lt;=analysis_period,IF(SUM($C737:AC737)&gt;0,AB408+1,0),0)</f>
        <v>0</v>
      </c>
      <c r="AD408" s="211">
        <f>IF(AD$2&lt;=analysis_period,IF(SUM($C737:AD737)&gt;0,AC408+1,0),0)</f>
        <v>0</v>
      </c>
      <c r="AE408" s="211">
        <f>IF(AE$2&lt;=analysis_period,IF(SUM($C737:AE737)&gt;0,AD408+1,0),0)</f>
        <v>0</v>
      </c>
      <c r="AF408" s="211">
        <f>IF(AF$2&lt;=analysis_period,IF(SUM($C737:AF737)&gt;0,AE408+1,0),0)</f>
        <v>0</v>
      </c>
      <c r="AG408" s="211">
        <f>IF(AG$2&lt;=analysis_period,IF(SUM($C737:AG737)&gt;0,AF408+1,0),0)</f>
        <v>0</v>
      </c>
      <c r="AH408" s="211">
        <f>IF(AH$2&lt;=analysis_period,IF(SUM($C737:AH737)&gt;0,AG408+1,0),0)</f>
        <v>0</v>
      </c>
      <c r="AI408" s="211">
        <f>IF(AI$2&lt;=analysis_period,IF(SUM($C737:AI737)&gt;0,AH408+1,0),0)</f>
        <v>0</v>
      </c>
      <c r="AJ408" s="211">
        <f>IF(AJ$2&lt;=analysis_period,IF(SUM($C737:AJ737)&gt;0,AI408+1,0),0)</f>
        <v>0</v>
      </c>
      <c r="AK408" s="211">
        <f>IF(AK$2&lt;=analysis_period,IF(SUM($C737:AK737)&gt;0,AJ408+1,0),0)</f>
        <v>0</v>
      </c>
      <c r="AL408" s="211">
        <f>IF(AL$2&lt;=analysis_period,IF(SUM($C737:AL737)&gt;0,AK408+1,0),0)</f>
        <v>0</v>
      </c>
      <c r="AM408" s="211">
        <f>IF(AM$2&lt;=analysis_period,IF(SUM($C737:AM737)&gt;0,AL408+1,0),0)</f>
        <v>0</v>
      </c>
      <c r="AN408" s="211">
        <f>IF(AN$2&lt;=analysis_period,IF(SUM($C737:AN737)&gt;0,AM408+1,0),0)</f>
        <v>0</v>
      </c>
      <c r="AO408" s="211">
        <f>IF(AO$2&lt;=analysis_period,IF(SUM($C737:AO737)&gt;0,AN408+1,0),0)</f>
        <v>0</v>
      </c>
      <c r="AP408" s="211">
        <f>IF(AP$2&lt;=analysis_period,IF(SUM($C737:AP737)&gt;0,AO408+1,0),0)</f>
        <v>0</v>
      </c>
    </row>
    <row r="409" spans="1:42" x14ac:dyDescent="0.2">
      <c r="A409" s="16">
        <f>A408+1</f>
        <v>9</v>
      </c>
      <c r="B409" s="4">
        <v>0</v>
      </c>
      <c r="C409" s="211">
        <f>IF(C$2&lt;=analysis_period,IF(SUM($C738:C738)&gt;0,B409+1,0),0)</f>
        <v>0</v>
      </c>
      <c r="D409" s="211">
        <f>IF(D$2&lt;=analysis_period,IF(SUM($C738:D738)&gt;0,C409+1,0),0)</f>
        <v>0</v>
      </c>
      <c r="E409" s="211">
        <f>IF(E$2&lt;=analysis_period,IF(SUM($C738:E738)&gt;0,D409+1,0),0)</f>
        <v>0</v>
      </c>
      <c r="F409" s="211">
        <f>IF(F$2&lt;=analysis_period,IF(SUM($C738:F738)&gt;0,E409+1,0),0)</f>
        <v>0</v>
      </c>
      <c r="G409" s="211">
        <f>IF(G$2&lt;=analysis_period,IF(SUM($C738:G738)&gt;0,F409+1,0),0)</f>
        <v>0</v>
      </c>
      <c r="H409" s="211">
        <f>IF(H$2&lt;=analysis_period,IF(SUM($C738:H738)&gt;0,G409+1,0),0)</f>
        <v>0</v>
      </c>
      <c r="I409" s="211">
        <f>IF(I$2&lt;=analysis_period,IF(SUM($C738:I738)&gt;0,H409+1,0),0)</f>
        <v>0</v>
      </c>
      <c r="J409" s="211">
        <f>IF(J$2&lt;=analysis_period,IF(SUM($C738:J738)&gt;0,I409+1,0),0)</f>
        <v>0</v>
      </c>
      <c r="K409" s="211">
        <f>IF(K$2&lt;=analysis_period,IF(SUM($C738:K738)&gt;0,J409+1,0),0)</f>
        <v>0</v>
      </c>
      <c r="L409" s="211">
        <f>IF(L$2&lt;=analysis_period,IF(SUM($C738:L738)&gt;0,K409+1,0),0)</f>
        <v>0</v>
      </c>
      <c r="M409" s="211">
        <f>IF(M$2&lt;=analysis_period,IF(SUM($C738:M738)&gt;0,L409+1,0),0)</f>
        <v>0</v>
      </c>
      <c r="N409" s="211">
        <f>IF(N$2&lt;=analysis_period,IF(SUM($C738:N738)&gt;0,M409+1,0),0)</f>
        <v>0</v>
      </c>
      <c r="O409" s="211">
        <f>IF(O$2&lt;=analysis_period,IF(SUM($C738:O738)&gt;0,N409+1,0),0)</f>
        <v>0</v>
      </c>
      <c r="P409" s="211">
        <f>IF(P$2&lt;=analysis_period,IF(SUM($C738:P738)&gt;0,O409+1,0),0)</f>
        <v>0</v>
      </c>
      <c r="Q409" s="211">
        <f>IF(Q$2&lt;=analysis_period,IF(SUM($C738:Q738)&gt;0,P409+1,0),0)</f>
        <v>0</v>
      </c>
      <c r="R409" s="211">
        <f>IF(R$2&lt;=analysis_period,IF(SUM($C738:R738)&gt;0,Q409+1,0),0)</f>
        <v>0</v>
      </c>
      <c r="S409" s="211">
        <f>IF(S$2&lt;=analysis_period,IF(SUM($C738:S738)&gt;0,R409+1,0),0)</f>
        <v>0</v>
      </c>
      <c r="T409" s="211">
        <f>IF(T$2&lt;=analysis_period,IF(SUM($C738:T738)&gt;0,S409+1,0),0)</f>
        <v>0</v>
      </c>
      <c r="U409" s="211">
        <f>IF(U$2&lt;=analysis_period,IF(SUM($C738:U738)&gt;0,T409+1,0),0)</f>
        <v>0</v>
      </c>
      <c r="V409" s="211">
        <f>IF(V$2&lt;=analysis_period,IF(SUM($C738:V738)&gt;0,U409+1,0),0)</f>
        <v>0</v>
      </c>
      <c r="W409" s="211">
        <f>IF(W$2&lt;=analysis_period,IF(SUM($C738:W738)&gt;0,V409+1,0),0)</f>
        <v>0</v>
      </c>
      <c r="X409" s="211">
        <f>IF(X$2&lt;=analysis_period,IF(SUM($C738:X738)&gt;0,W409+1,0),0)</f>
        <v>0</v>
      </c>
      <c r="Y409" s="211">
        <f>IF(Y$2&lt;=analysis_period,IF(SUM($C738:Y738)&gt;0,X409+1,0),0)</f>
        <v>0</v>
      </c>
      <c r="Z409" s="211">
        <f>IF(Z$2&lt;=analysis_period,IF(SUM($C738:Z738)&gt;0,Y409+1,0),0)</f>
        <v>0</v>
      </c>
      <c r="AA409" s="211">
        <f>IF(AA$2&lt;=analysis_period,IF(SUM($C738:AA738)&gt;0,Z409+1,0),0)</f>
        <v>0</v>
      </c>
      <c r="AB409" s="211">
        <f>IF(AB$2&lt;=analysis_period,IF(SUM($C738:AB738)&gt;0,AA409+1,0),0)</f>
        <v>0</v>
      </c>
      <c r="AC409" s="211">
        <f>IF(AC$2&lt;=analysis_period,IF(SUM($C738:AC738)&gt;0,AB409+1,0),0)</f>
        <v>0</v>
      </c>
      <c r="AD409" s="211">
        <f>IF(AD$2&lt;=analysis_period,IF(SUM($C738:AD738)&gt;0,AC409+1,0),0)</f>
        <v>0</v>
      </c>
      <c r="AE409" s="211">
        <f>IF(AE$2&lt;=analysis_period,IF(SUM($C738:AE738)&gt;0,AD409+1,0),0)</f>
        <v>0</v>
      </c>
      <c r="AF409" s="211">
        <f>IF(AF$2&lt;=analysis_period,IF(SUM($C738:AF738)&gt;0,AE409+1,0),0)</f>
        <v>0</v>
      </c>
      <c r="AG409" s="211">
        <f>IF(AG$2&lt;=analysis_period,IF(SUM($C738:AG738)&gt;0,AF409+1,0),0)</f>
        <v>0</v>
      </c>
      <c r="AH409" s="211">
        <f>IF(AH$2&lt;=analysis_period,IF(SUM($C738:AH738)&gt;0,AG409+1,0),0)</f>
        <v>0</v>
      </c>
      <c r="AI409" s="211">
        <f>IF(AI$2&lt;=analysis_period,IF(SUM($C738:AI738)&gt;0,AH409+1,0),0)</f>
        <v>0</v>
      </c>
      <c r="AJ409" s="211">
        <f>IF(AJ$2&lt;=analysis_period,IF(SUM($C738:AJ738)&gt;0,AI409+1,0),0)</f>
        <v>0</v>
      </c>
      <c r="AK409" s="211">
        <f>IF(AK$2&lt;=analysis_period,IF(SUM($C738:AK738)&gt;0,AJ409+1,0),0)</f>
        <v>0</v>
      </c>
      <c r="AL409" s="211">
        <f>IF(AL$2&lt;=analysis_period,IF(SUM($C738:AL738)&gt;0,AK409+1,0),0)</f>
        <v>0</v>
      </c>
      <c r="AM409" s="211">
        <f>IF(AM$2&lt;=analysis_period,IF(SUM($C738:AM738)&gt;0,AL409+1,0),0)</f>
        <v>0</v>
      </c>
      <c r="AN409" s="211">
        <f>IF(AN$2&lt;=analysis_period,IF(SUM($C738:AN738)&gt;0,AM409+1,0),0)</f>
        <v>0</v>
      </c>
      <c r="AO409" s="211">
        <f>IF(AO$2&lt;=analysis_period,IF(SUM($C738:AO738)&gt;0,AN409+1,0),0)</f>
        <v>0</v>
      </c>
      <c r="AP409" s="211">
        <f>IF(AP$2&lt;=analysis_period,IF(SUM($C738:AP738)&gt;0,AO409+1,0),0)</f>
        <v>0</v>
      </c>
    </row>
    <row r="410" spans="1:42" x14ac:dyDescent="0.2">
      <c r="A410" s="16">
        <f t="shared" si="164"/>
        <v>10</v>
      </c>
      <c r="B410" s="4">
        <v>0</v>
      </c>
      <c r="C410" s="211">
        <f>IF(C$2&lt;=analysis_period,IF(SUM($C739:C739)&gt;0,B410+1,0),0)</f>
        <v>0</v>
      </c>
      <c r="D410" s="211">
        <f>IF(D$2&lt;=analysis_period,IF(SUM($C739:D739)&gt;0,C410+1,0),0)</f>
        <v>0</v>
      </c>
      <c r="E410" s="211">
        <f>IF(E$2&lt;=analysis_period,IF(SUM($C739:E739)&gt;0,D410+1,0),0)</f>
        <v>0</v>
      </c>
      <c r="F410" s="211">
        <f>IF(F$2&lt;=analysis_period,IF(SUM($C739:F739)&gt;0,E410+1,0),0)</f>
        <v>0</v>
      </c>
      <c r="G410" s="211">
        <f>IF(G$2&lt;=analysis_period,IF(SUM($C739:G739)&gt;0,F410+1,0),0)</f>
        <v>0</v>
      </c>
      <c r="H410" s="211">
        <f>IF(H$2&lt;=analysis_period,IF(SUM($C739:H739)&gt;0,G410+1,0),0)</f>
        <v>0</v>
      </c>
      <c r="I410" s="211">
        <f>IF(I$2&lt;=analysis_period,IF(SUM($C739:I739)&gt;0,H410+1,0),0)</f>
        <v>0</v>
      </c>
      <c r="J410" s="211">
        <f>IF(J$2&lt;=analysis_period,IF(SUM($C739:J739)&gt;0,I410+1,0),0)</f>
        <v>0</v>
      </c>
      <c r="K410" s="211">
        <f>IF(K$2&lt;=analysis_period,IF(SUM($C739:K739)&gt;0,J410+1,0),0)</f>
        <v>0</v>
      </c>
      <c r="L410" s="211">
        <f>IF(L$2&lt;=analysis_period,IF(SUM($C739:L739)&gt;0,K410+1,0),0)</f>
        <v>0</v>
      </c>
      <c r="M410" s="211">
        <f>IF(M$2&lt;=analysis_period,IF(SUM($C739:M739)&gt;0,L410+1,0),0)</f>
        <v>0</v>
      </c>
      <c r="N410" s="211">
        <f>IF(N$2&lt;=analysis_period,IF(SUM($C739:N739)&gt;0,M410+1,0),0)</f>
        <v>0</v>
      </c>
      <c r="O410" s="211">
        <f>IF(O$2&lt;=analysis_period,IF(SUM($C739:O739)&gt;0,N410+1,0),0)</f>
        <v>0</v>
      </c>
      <c r="P410" s="211">
        <f>IF(P$2&lt;=analysis_period,IF(SUM($C739:P739)&gt;0,O410+1,0),0)</f>
        <v>0</v>
      </c>
      <c r="Q410" s="211">
        <f>IF(Q$2&lt;=analysis_period,IF(SUM($C739:Q739)&gt;0,P410+1,0),0)</f>
        <v>0</v>
      </c>
      <c r="R410" s="211">
        <f>IF(R$2&lt;=analysis_period,IF(SUM($C739:R739)&gt;0,Q410+1,0),0)</f>
        <v>0</v>
      </c>
      <c r="S410" s="211">
        <f>IF(S$2&lt;=analysis_period,IF(SUM($C739:S739)&gt;0,R410+1,0),0)</f>
        <v>0</v>
      </c>
      <c r="T410" s="211">
        <f>IF(T$2&lt;=analysis_period,IF(SUM($C739:T739)&gt;0,S410+1,0),0)</f>
        <v>0</v>
      </c>
      <c r="U410" s="211">
        <f>IF(U$2&lt;=analysis_period,IF(SUM($C739:U739)&gt;0,T410+1,0),0)</f>
        <v>0</v>
      </c>
      <c r="V410" s="211">
        <f>IF(V$2&lt;=analysis_period,IF(SUM($C739:V739)&gt;0,U410+1,0),0)</f>
        <v>0</v>
      </c>
      <c r="W410" s="211">
        <f>IF(W$2&lt;=analysis_period,IF(SUM($C739:W739)&gt;0,V410+1,0),0)</f>
        <v>0</v>
      </c>
      <c r="X410" s="211">
        <f>IF(X$2&lt;=analysis_period,IF(SUM($C739:X739)&gt;0,W410+1,0),0)</f>
        <v>0</v>
      </c>
      <c r="Y410" s="211">
        <f>IF(Y$2&lt;=analysis_period,IF(SUM($C739:Y739)&gt;0,X410+1,0),0)</f>
        <v>0</v>
      </c>
      <c r="Z410" s="211">
        <f>IF(Z$2&lt;=analysis_period,IF(SUM($C739:Z739)&gt;0,Y410+1,0),0)</f>
        <v>0</v>
      </c>
      <c r="AA410" s="211">
        <f>IF(AA$2&lt;=analysis_period,IF(SUM($C739:AA739)&gt;0,Z410+1,0),0)</f>
        <v>0</v>
      </c>
      <c r="AB410" s="211">
        <f>IF(AB$2&lt;=analysis_period,IF(SUM($C739:AB739)&gt;0,AA410+1,0),0)</f>
        <v>0</v>
      </c>
      <c r="AC410" s="211">
        <f>IF(AC$2&lt;=analysis_period,IF(SUM($C739:AC739)&gt;0,AB410+1,0),0)</f>
        <v>0</v>
      </c>
      <c r="AD410" s="211">
        <f>IF(AD$2&lt;=analysis_period,IF(SUM($C739:AD739)&gt;0,AC410+1,0),0)</f>
        <v>0</v>
      </c>
      <c r="AE410" s="211">
        <f>IF(AE$2&lt;=analysis_period,IF(SUM($C739:AE739)&gt;0,AD410+1,0),0)</f>
        <v>0</v>
      </c>
      <c r="AF410" s="211">
        <f>IF(AF$2&lt;=analysis_period,IF(SUM($C739:AF739)&gt;0,AE410+1,0),0)</f>
        <v>0</v>
      </c>
      <c r="AG410" s="211">
        <f>IF(AG$2&lt;=analysis_period,IF(SUM($C739:AG739)&gt;0,AF410+1,0),0)</f>
        <v>0</v>
      </c>
      <c r="AH410" s="211">
        <f>IF(AH$2&lt;=analysis_period,IF(SUM($C739:AH739)&gt;0,AG410+1,0),0)</f>
        <v>0</v>
      </c>
      <c r="AI410" s="211">
        <f>IF(AI$2&lt;=analysis_period,IF(SUM($C739:AI739)&gt;0,AH410+1,0),0)</f>
        <v>0</v>
      </c>
      <c r="AJ410" s="211">
        <f>IF(AJ$2&lt;=analysis_period,IF(SUM($C739:AJ739)&gt;0,AI410+1,0),0)</f>
        <v>0</v>
      </c>
      <c r="AK410" s="211">
        <f>IF(AK$2&lt;=analysis_period,IF(SUM($C739:AK739)&gt;0,AJ410+1,0),0)</f>
        <v>0</v>
      </c>
      <c r="AL410" s="211">
        <f>IF(AL$2&lt;=analysis_period,IF(SUM($C739:AL739)&gt;0,AK410+1,0),0)</f>
        <v>0</v>
      </c>
      <c r="AM410" s="211">
        <f>IF(AM$2&lt;=analysis_period,IF(SUM($C739:AM739)&gt;0,AL410+1,0),0)</f>
        <v>0</v>
      </c>
      <c r="AN410" s="211">
        <f>IF(AN$2&lt;=analysis_period,IF(SUM($C739:AN739)&gt;0,AM410+1,0),0)</f>
        <v>0</v>
      </c>
      <c r="AO410" s="211">
        <f>IF(AO$2&lt;=analysis_period,IF(SUM($C739:AO739)&gt;0,AN410+1,0),0)</f>
        <v>0</v>
      </c>
      <c r="AP410" s="211">
        <f>IF(AP$2&lt;=analysis_period,IF(SUM($C739:AP739)&gt;0,AO410+1,0),0)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LOOKUP(C401,$B$371:$AP$371,$B$372:$AP$372)/100*$B730</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LOOKUP(C402,$B$371:$AP$371,$B$372:$AP$372)/100*$B731</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LOOKUP(C403,$B$371:$AP$371,$B$372:$AP$372)/100*$B732</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LOOKUP(C404,$B$371:$AP$371,$B$372:$AP$372)/100*$B733</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LOOKUP(C405,$B$371:$AP$371,$B$372:$AP$372)/100*$B734</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LOOKUP(C406,$B$371:$AP$371,$B$372:$AP$372)/100*$B735</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LOOKUP(C407,$B$371:$AP$371,$B$372:$AP$372)/100*$B736</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LOOKUP(C408,$B$371:$AP$371,$B$372:$AP$372)/100*$B737</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LOOKUP(C409,$B$371:$AP$371,$B$372:$AP$372)/100*$B738</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LOOKUP(C410,$B$371:$AP$371,$B$372:$AP$372)/100*$B739</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IF(C$2&lt;=analysis_period,IF(SUM($C762:C762)&gt;0,B427+1,0),0)</f>
        <v>0</v>
      </c>
      <c r="D427" s="211">
        <f>IF(D$2&lt;=analysis_period,IF(SUM($C762:D762)&gt;0,C427+1,0),0)</f>
        <v>0</v>
      </c>
      <c r="E427" s="211">
        <f>IF(E$2&lt;=analysis_period,IF(SUM($C762:E762)&gt;0,D427+1,0),0)</f>
        <v>0</v>
      </c>
      <c r="F427" s="211">
        <f>IF(F$2&lt;=analysis_period,IF(SUM($C762:F762)&gt;0,E427+1,0),0)</f>
        <v>0</v>
      </c>
      <c r="G427" s="211">
        <f>IF(G$2&lt;=analysis_period,IF(SUM($C762:G762)&gt;0,F427+1,0),0)</f>
        <v>0</v>
      </c>
      <c r="H427" s="211">
        <f>IF(H$2&lt;=analysis_period,IF(SUM($C762:H762)&gt;0,G427+1,0),0)</f>
        <v>0</v>
      </c>
      <c r="I427" s="211">
        <f>IF(I$2&lt;=analysis_period,IF(SUM($C762:I762)&gt;0,H427+1,0),0)</f>
        <v>0</v>
      </c>
      <c r="J427" s="211">
        <f>IF(J$2&lt;=analysis_period,IF(SUM($C762:J762)&gt;0,I427+1,0),0)</f>
        <v>0</v>
      </c>
      <c r="K427" s="211">
        <f>IF(K$2&lt;=analysis_period,IF(SUM($C762:K762)&gt;0,J427+1,0),0)</f>
        <v>0</v>
      </c>
      <c r="L427" s="211">
        <f>IF(L$2&lt;=analysis_period,IF(SUM($C762:L762)&gt;0,K427+1,0),0)</f>
        <v>0</v>
      </c>
      <c r="M427" s="211">
        <f>IF(M$2&lt;=analysis_period,IF(SUM($C762:M762)&gt;0,L427+1,0),0)</f>
        <v>0</v>
      </c>
      <c r="N427" s="211">
        <f>IF(N$2&lt;=analysis_period,IF(SUM($C762:N762)&gt;0,M427+1,0),0)</f>
        <v>0</v>
      </c>
      <c r="O427" s="211">
        <f>IF(O$2&lt;=analysis_period,IF(SUM($C762:O762)&gt;0,N427+1,0),0)</f>
        <v>0</v>
      </c>
      <c r="P427" s="211">
        <f>IF(P$2&lt;=analysis_period,IF(SUM($C762:P762)&gt;0,O427+1,0),0)</f>
        <v>0</v>
      </c>
      <c r="Q427" s="211">
        <f>IF(Q$2&lt;=analysis_period,IF(SUM($C762:Q762)&gt;0,P427+1,0),0)</f>
        <v>0</v>
      </c>
      <c r="R427" s="211">
        <f>IF(R$2&lt;=analysis_period,IF(SUM($C762:R762)&gt;0,Q427+1,0),0)</f>
        <v>0</v>
      </c>
      <c r="S427" s="211">
        <f>IF(S$2&lt;=analysis_period,IF(SUM($C762:S762)&gt;0,R427+1,0),0)</f>
        <v>0</v>
      </c>
      <c r="T427" s="211">
        <f>IF(T$2&lt;=analysis_period,IF(SUM($C762:T762)&gt;0,S427+1,0),0)</f>
        <v>0</v>
      </c>
      <c r="U427" s="211">
        <f>IF(U$2&lt;=analysis_period,IF(SUM($C762:U762)&gt;0,T427+1,0),0)</f>
        <v>0</v>
      </c>
      <c r="V427" s="211">
        <f>IF(V$2&lt;=analysis_period,IF(SUM($C762:V762)&gt;0,U427+1,0),0)</f>
        <v>0</v>
      </c>
      <c r="W427" s="211">
        <f>IF(W$2&lt;=analysis_period,IF(SUM($C762:W762)&gt;0,V427+1,0),0)</f>
        <v>0</v>
      </c>
      <c r="X427" s="211">
        <f>IF(X$2&lt;=analysis_period,IF(SUM($C762:X762)&gt;0,W427+1,0),0)</f>
        <v>0</v>
      </c>
      <c r="Y427" s="211">
        <f>IF(Y$2&lt;=analysis_period,IF(SUM($C762:Y762)&gt;0,X427+1,0),0)</f>
        <v>0</v>
      </c>
      <c r="Z427" s="211">
        <f>IF(Z$2&lt;=analysis_period,IF(SUM($C762:Z762)&gt;0,Y427+1,0),0)</f>
        <v>0</v>
      </c>
      <c r="AA427" s="211">
        <f>IF(AA$2&lt;=analysis_period,IF(SUM($C762:AA762)&gt;0,Z427+1,0),0)</f>
        <v>0</v>
      </c>
      <c r="AB427" s="211">
        <f>IF(AB$2&lt;=analysis_period,IF(SUM($C762:AB762)&gt;0,AA427+1,0),0)</f>
        <v>0</v>
      </c>
      <c r="AC427" s="211">
        <f>IF(AC$2&lt;=analysis_period,IF(SUM($C762:AC762)&gt;0,AB427+1,0),0)</f>
        <v>0</v>
      </c>
      <c r="AD427" s="211">
        <f>IF(AD$2&lt;=analysis_period,IF(SUM($C762:AD762)&gt;0,AC427+1,0),0)</f>
        <v>0</v>
      </c>
      <c r="AE427" s="211">
        <f>IF(AE$2&lt;=analysis_period,IF(SUM($C762:AE762)&gt;0,AD427+1,0),0)</f>
        <v>0</v>
      </c>
      <c r="AF427" s="211">
        <f>IF(AF$2&lt;=analysis_period,IF(SUM($C762:AF762)&gt;0,AE427+1,0),0)</f>
        <v>0</v>
      </c>
      <c r="AG427" s="211">
        <f>IF(AG$2&lt;=analysis_period,IF(SUM($C762:AG762)&gt;0,AF427+1,0),0)</f>
        <v>0</v>
      </c>
      <c r="AH427" s="211">
        <f>IF(AH$2&lt;=analysis_period,IF(SUM($C762:AH762)&gt;0,AG427+1,0),0)</f>
        <v>0</v>
      </c>
      <c r="AI427" s="211">
        <f>IF(AI$2&lt;=analysis_period,IF(SUM($C762:AI762)&gt;0,AH427+1,0),0)</f>
        <v>0</v>
      </c>
      <c r="AJ427" s="211">
        <f>IF(AJ$2&lt;=analysis_period,IF(SUM($C762:AJ762)&gt;0,AI427+1,0),0)</f>
        <v>0</v>
      </c>
      <c r="AK427" s="211">
        <f>IF(AK$2&lt;=analysis_period,IF(SUM($C762:AK762)&gt;0,AJ427+1,0),0)</f>
        <v>0</v>
      </c>
      <c r="AL427" s="211">
        <f>IF(AL$2&lt;=analysis_period,IF(SUM($C762:AL762)&gt;0,AK427+1,0),0)</f>
        <v>0</v>
      </c>
      <c r="AM427" s="211">
        <f>IF(AM$2&lt;=analysis_period,IF(SUM($C762:AM762)&gt;0,AL427+1,0),0)</f>
        <v>0</v>
      </c>
      <c r="AN427" s="211">
        <f>IF(AN$2&lt;=analysis_period,IF(SUM($C762:AN762)&gt;0,AM427+1,0),0)</f>
        <v>0</v>
      </c>
      <c r="AO427" s="211">
        <f>IF(AO$2&lt;=analysis_period,IF(SUM($C762:AO762)&gt;0,AN427+1,0),0)</f>
        <v>0</v>
      </c>
      <c r="AP427" s="211">
        <f>IF(AP$2&lt;=analysis_period,IF(SUM($C762:AP762)&gt;0,AO427+1,0),0)</f>
        <v>0</v>
      </c>
    </row>
    <row r="428" spans="1:42" x14ac:dyDescent="0.2">
      <c r="A428" s="16">
        <f>A427+1</f>
        <v>2</v>
      </c>
      <c r="B428" s="4">
        <v>0</v>
      </c>
      <c r="C428" s="211">
        <f>IF(C$2&lt;=analysis_period,IF(SUM($C763:C763)&gt;0,B428+1,0),0)</f>
        <v>0</v>
      </c>
      <c r="D428" s="211">
        <f>IF(D$2&lt;=analysis_period,IF(SUM($C763:D763)&gt;0,C428+1,0),0)</f>
        <v>0</v>
      </c>
      <c r="E428" s="211">
        <f>IF(E$2&lt;=analysis_period,IF(SUM($C763:E763)&gt;0,D428+1,0),0)</f>
        <v>0</v>
      </c>
      <c r="F428" s="211">
        <f>IF(F$2&lt;=analysis_period,IF(SUM($C763:F763)&gt;0,E428+1,0),0)</f>
        <v>0</v>
      </c>
      <c r="G428" s="211">
        <f>IF(G$2&lt;=analysis_period,IF(SUM($C763:G763)&gt;0,F428+1,0),0)</f>
        <v>0</v>
      </c>
      <c r="H428" s="211">
        <f>IF(H$2&lt;=analysis_period,IF(SUM($C763:H763)&gt;0,G428+1,0),0)</f>
        <v>0</v>
      </c>
      <c r="I428" s="211">
        <f>IF(I$2&lt;=analysis_period,IF(SUM($C763:I763)&gt;0,H428+1,0),0)</f>
        <v>0</v>
      </c>
      <c r="J428" s="211">
        <f>IF(J$2&lt;=analysis_period,IF(SUM($C763:J763)&gt;0,I428+1,0),0)</f>
        <v>0</v>
      </c>
      <c r="K428" s="211">
        <f>IF(K$2&lt;=analysis_period,IF(SUM($C763:K763)&gt;0,J428+1,0),0)</f>
        <v>0</v>
      </c>
      <c r="L428" s="211">
        <f>IF(L$2&lt;=analysis_period,IF(SUM($C763:L763)&gt;0,K428+1,0),0)</f>
        <v>0</v>
      </c>
      <c r="M428" s="211">
        <f>IF(M$2&lt;=analysis_period,IF(SUM($C763:M763)&gt;0,L428+1,0),0)</f>
        <v>0</v>
      </c>
      <c r="N428" s="211">
        <f>IF(N$2&lt;=analysis_period,IF(SUM($C763:N763)&gt;0,M428+1,0),0)</f>
        <v>0</v>
      </c>
      <c r="O428" s="211">
        <f>IF(O$2&lt;=analysis_period,IF(SUM($C763:O763)&gt;0,N428+1,0),0)</f>
        <v>0</v>
      </c>
      <c r="P428" s="211">
        <f>IF(P$2&lt;=analysis_period,IF(SUM($C763:P763)&gt;0,O428+1,0),0)</f>
        <v>0</v>
      </c>
      <c r="Q428" s="211">
        <f>IF(Q$2&lt;=analysis_period,IF(SUM($C763:Q763)&gt;0,P428+1,0),0)</f>
        <v>0</v>
      </c>
      <c r="R428" s="211">
        <f>IF(R$2&lt;=analysis_period,IF(SUM($C763:R763)&gt;0,Q428+1,0),0)</f>
        <v>0</v>
      </c>
      <c r="S428" s="211">
        <f>IF(S$2&lt;=analysis_period,IF(SUM($C763:S763)&gt;0,R428+1,0),0)</f>
        <v>0</v>
      </c>
      <c r="T428" s="211">
        <f>IF(T$2&lt;=analysis_period,IF(SUM($C763:T763)&gt;0,S428+1,0),0)</f>
        <v>0</v>
      </c>
      <c r="U428" s="211">
        <f>IF(U$2&lt;=analysis_period,IF(SUM($C763:U763)&gt;0,T428+1,0),0)</f>
        <v>0</v>
      </c>
      <c r="V428" s="211">
        <f>IF(V$2&lt;=analysis_period,IF(SUM($C763:V763)&gt;0,U428+1,0),0)</f>
        <v>0</v>
      </c>
      <c r="W428" s="211">
        <f>IF(W$2&lt;=analysis_period,IF(SUM($C763:W763)&gt;0,V428+1,0),0)</f>
        <v>0</v>
      </c>
      <c r="X428" s="211">
        <f>IF(X$2&lt;=analysis_period,IF(SUM($C763:X763)&gt;0,W428+1,0),0)</f>
        <v>0</v>
      </c>
      <c r="Y428" s="211">
        <f>IF(Y$2&lt;=analysis_period,IF(SUM($C763:Y763)&gt;0,X428+1,0),0)</f>
        <v>0</v>
      </c>
      <c r="Z428" s="211">
        <f>IF(Z$2&lt;=analysis_period,IF(SUM($C763:Z763)&gt;0,Y428+1,0),0)</f>
        <v>0</v>
      </c>
      <c r="AA428" s="211">
        <f>IF(AA$2&lt;=analysis_period,IF(SUM($C763:AA763)&gt;0,Z428+1,0),0)</f>
        <v>0</v>
      </c>
      <c r="AB428" s="211">
        <f>IF(AB$2&lt;=analysis_period,IF(SUM($C763:AB763)&gt;0,AA428+1,0),0)</f>
        <v>0</v>
      </c>
      <c r="AC428" s="211">
        <f>IF(AC$2&lt;=analysis_period,IF(SUM($C763:AC763)&gt;0,AB428+1,0),0)</f>
        <v>0</v>
      </c>
      <c r="AD428" s="211">
        <f>IF(AD$2&lt;=analysis_period,IF(SUM($C763:AD763)&gt;0,AC428+1,0),0)</f>
        <v>0</v>
      </c>
      <c r="AE428" s="211">
        <f>IF(AE$2&lt;=analysis_period,IF(SUM($C763:AE763)&gt;0,AD428+1,0),0)</f>
        <v>0</v>
      </c>
      <c r="AF428" s="211">
        <f>IF(AF$2&lt;=analysis_period,IF(SUM($C763:AF763)&gt;0,AE428+1,0),0)</f>
        <v>0</v>
      </c>
      <c r="AG428" s="211">
        <f>IF(AG$2&lt;=analysis_period,IF(SUM($C763:AG763)&gt;0,AF428+1,0),0)</f>
        <v>0</v>
      </c>
      <c r="AH428" s="211">
        <f>IF(AH$2&lt;=analysis_period,IF(SUM($C763:AH763)&gt;0,AG428+1,0),0)</f>
        <v>0</v>
      </c>
      <c r="AI428" s="211">
        <f>IF(AI$2&lt;=analysis_period,IF(SUM($C763:AI763)&gt;0,AH428+1,0),0)</f>
        <v>0</v>
      </c>
      <c r="AJ428" s="211">
        <f>IF(AJ$2&lt;=analysis_period,IF(SUM($C763:AJ763)&gt;0,AI428+1,0),0)</f>
        <v>0</v>
      </c>
      <c r="AK428" s="211">
        <f>IF(AK$2&lt;=analysis_period,IF(SUM($C763:AK763)&gt;0,AJ428+1,0),0)</f>
        <v>0</v>
      </c>
      <c r="AL428" s="211">
        <f>IF(AL$2&lt;=analysis_period,IF(SUM($C763:AL763)&gt;0,AK428+1,0),0)</f>
        <v>0</v>
      </c>
      <c r="AM428" s="211">
        <f>IF(AM$2&lt;=analysis_period,IF(SUM($C763:AM763)&gt;0,AL428+1,0),0)</f>
        <v>0</v>
      </c>
      <c r="AN428" s="211">
        <f>IF(AN$2&lt;=analysis_period,IF(SUM($C763:AN763)&gt;0,AM428+1,0),0)</f>
        <v>0</v>
      </c>
      <c r="AO428" s="211">
        <f>IF(AO$2&lt;=analysis_period,IF(SUM($C763:AO763)&gt;0,AN428+1,0),0)</f>
        <v>0</v>
      </c>
      <c r="AP428" s="211">
        <f>IF(AP$2&lt;=analysis_period,IF(SUM($C763:AP763)&gt;0,AO428+1,0),0)</f>
        <v>0</v>
      </c>
    </row>
    <row r="429" spans="1:42" x14ac:dyDescent="0.2">
      <c r="A429" s="16">
        <f t="shared" ref="A429:A436" si="178">A428+1</f>
        <v>3</v>
      </c>
      <c r="B429" s="4">
        <v>0</v>
      </c>
      <c r="C429" s="211">
        <f>IF(C$2&lt;=analysis_period,IF(SUM($C764:C764)&gt;0,B429+1,0),0)</f>
        <v>0</v>
      </c>
      <c r="D429" s="211">
        <f>IF(D$2&lt;=analysis_period,IF(SUM($C764:D764)&gt;0,C429+1,0),0)</f>
        <v>0</v>
      </c>
      <c r="E429" s="211">
        <f>IF(E$2&lt;=analysis_period,IF(SUM($C764:E764)&gt;0,D429+1,0),0)</f>
        <v>0</v>
      </c>
      <c r="F429" s="211">
        <f>IF(F$2&lt;=analysis_period,IF(SUM($C764:F764)&gt;0,E429+1,0),0)</f>
        <v>0</v>
      </c>
      <c r="G429" s="211">
        <f>IF(G$2&lt;=analysis_period,IF(SUM($C764:G764)&gt;0,F429+1,0),0)</f>
        <v>0</v>
      </c>
      <c r="H429" s="211">
        <f>IF(H$2&lt;=analysis_period,IF(SUM($C764:H764)&gt;0,G429+1,0),0)</f>
        <v>0</v>
      </c>
      <c r="I429" s="211">
        <f>IF(I$2&lt;=analysis_period,IF(SUM($C764:I764)&gt;0,H429+1,0),0)</f>
        <v>0</v>
      </c>
      <c r="J429" s="211">
        <f>IF(J$2&lt;=analysis_period,IF(SUM($C764:J764)&gt;0,I429+1,0),0)</f>
        <v>0</v>
      </c>
      <c r="K429" s="211">
        <f>IF(K$2&lt;=analysis_period,IF(SUM($C764:K764)&gt;0,J429+1,0),0)</f>
        <v>0</v>
      </c>
      <c r="L429" s="211">
        <f>IF(L$2&lt;=analysis_period,IF(SUM($C764:L764)&gt;0,K429+1,0),0)</f>
        <v>0</v>
      </c>
      <c r="M429" s="211">
        <f>IF(M$2&lt;=analysis_period,IF(SUM($C764:M764)&gt;0,L429+1,0),0)</f>
        <v>0</v>
      </c>
      <c r="N429" s="211">
        <f>IF(N$2&lt;=analysis_period,IF(SUM($C764:N764)&gt;0,M429+1,0),0)</f>
        <v>0</v>
      </c>
      <c r="O429" s="211">
        <f>IF(O$2&lt;=analysis_period,IF(SUM($C764:O764)&gt;0,N429+1,0),0)</f>
        <v>0</v>
      </c>
      <c r="P429" s="211">
        <f>IF(P$2&lt;=analysis_period,IF(SUM($C764:P764)&gt;0,O429+1,0),0)</f>
        <v>0</v>
      </c>
      <c r="Q429" s="211">
        <f>IF(Q$2&lt;=analysis_period,IF(SUM($C764:Q764)&gt;0,P429+1,0),0)</f>
        <v>0</v>
      </c>
      <c r="R429" s="211">
        <f>IF(R$2&lt;=analysis_period,IF(SUM($C764:R764)&gt;0,Q429+1,0),0)</f>
        <v>0</v>
      </c>
      <c r="S429" s="211">
        <f>IF(S$2&lt;=analysis_period,IF(SUM($C764:S764)&gt;0,R429+1,0),0)</f>
        <v>0</v>
      </c>
      <c r="T429" s="211">
        <f>IF(T$2&lt;=analysis_period,IF(SUM($C764:T764)&gt;0,S429+1,0),0)</f>
        <v>0</v>
      </c>
      <c r="U429" s="211">
        <f>IF(U$2&lt;=analysis_period,IF(SUM($C764:U764)&gt;0,T429+1,0),0)</f>
        <v>0</v>
      </c>
      <c r="V429" s="211">
        <f>IF(V$2&lt;=analysis_period,IF(SUM($C764:V764)&gt;0,U429+1,0),0)</f>
        <v>0</v>
      </c>
      <c r="W429" s="211">
        <f>IF(W$2&lt;=analysis_period,IF(SUM($C764:W764)&gt;0,V429+1,0),0)</f>
        <v>0</v>
      </c>
      <c r="X429" s="211">
        <f>IF(X$2&lt;=analysis_period,IF(SUM($C764:X764)&gt;0,W429+1,0),0)</f>
        <v>0</v>
      </c>
      <c r="Y429" s="211">
        <f>IF(Y$2&lt;=analysis_period,IF(SUM($C764:Y764)&gt;0,X429+1,0),0)</f>
        <v>0</v>
      </c>
      <c r="Z429" s="211">
        <f>IF(Z$2&lt;=analysis_period,IF(SUM($C764:Z764)&gt;0,Y429+1,0),0)</f>
        <v>0</v>
      </c>
      <c r="AA429" s="211">
        <f>IF(AA$2&lt;=analysis_period,IF(SUM($C764:AA764)&gt;0,Z429+1,0),0)</f>
        <v>0</v>
      </c>
      <c r="AB429" s="211">
        <f>IF(AB$2&lt;=analysis_period,IF(SUM($C764:AB764)&gt;0,AA429+1,0),0)</f>
        <v>0</v>
      </c>
      <c r="AC429" s="211">
        <f>IF(AC$2&lt;=analysis_period,IF(SUM($C764:AC764)&gt;0,AB429+1,0),0)</f>
        <v>0</v>
      </c>
      <c r="AD429" s="211">
        <f>IF(AD$2&lt;=analysis_period,IF(SUM($C764:AD764)&gt;0,AC429+1,0),0)</f>
        <v>0</v>
      </c>
      <c r="AE429" s="211">
        <f>IF(AE$2&lt;=analysis_period,IF(SUM($C764:AE764)&gt;0,AD429+1,0),0)</f>
        <v>0</v>
      </c>
      <c r="AF429" s="211">
        <f>IF(AF$2&lt;=analysis_period,IF(SUM($C764:AF764)&gt;0,AE429+1,0),0)</f>
        <v>0</v>
      </c>
      <c r="AG429" s="211">
        <f>IF(AG$2&lt;=analysis_period,IF(SUM($C764:AG764)&gt;0,AF429+1,0),0)</f>
        <v>0</v>
      </c>
      <c r="AH429" s="211">
        <f>IF(AH$2&lt;=analysis_period,IF(SUM($C764:AH764)&gt;0,AG429+1,0),0)</f>
        <v>0</v>
      </c>
      <c r="AI429" s="211">
        <f>IF(AI$2&lt;=analysis_period,IF(SUM($C764:AI764)&gt;0,AH429+1,0),0)</f>
        <v>0</v>
      </c>
      <c r="AJ429" s="211">
        <f>IF(AJ$2&lt;=analysis_period,IF(SUM($C764:AJ764)&gt;0,AI429+1,0),0)</f>
        <v>0</v>
      </c>
      <c r="AK429" s="211">
        <f>IF(AK$2&lt;=analysis_period,IF(SUM($C764:AK764)&gt;0,AJ429+1,0),0)</f>
        <v>0</v>
      </c>
      <c r="AL429" s="211">
        <f>IF(AL$2&lt;=analysis_period,IF(SUM($C764:AL764)&gt;0,AK429+1,0),0)</f>
        <v>0</v>
      </c>
      <c r="AM429" s="211">
        <f>IF(AM$2&lt;=analysis_period,IF(SUM($C764:AM764)&gt;0,AL429+1,0),0)</f>
        <v>0</v>
      </c>
      <c r="AN429" s="211">
        <f>IF(AN$2&lt;=analysis_period,IF(SUM($C764:AN764)&gt;0,AM429+1,0),0)</f>
        <v>0</v>
      </c>
      <c r="AO429" s="211">
        <f>IF(AO$2&lt;=analysis_period,IF(SUM($C764:AO764)&gt;0,AN429+1,0),0)</f>
        <v>0</v>
      </c>
      <c r="AP429" s="211">
        <f>IF(AP$2&lt;=analysis_period,IF(SUM($C764:AP764)&gt;0,AO429+1,0),0)</f>
        <v>0</v>
      </c>
    </row>
    <row r="430" spans="1:42" x14ac:dyDescent="0.2">
      <c r="A430" s="16">
        <f t="shared" si="178"/>
        <v>4</v>
      </c>
      <c r="B430" s="4">
        <v>0</v>
      </c>
      <c r="C430" s="211">
        <f>IF(C$2&lt;=analysis_period,IF(SUM($C765:C765)&gt;0,B430+1,0),0)</f>
        <v>0</v>
      </c>
      <c r="D430" s="211">
        <f>IF(D$2&lt;=analysis_period,IF(SUM($C765:D765)&gt;0,C430+1,0),0)</f>
        <v>0</v>
      </c>
      <c r="E430" s="211">
        <f>IF(E$2&lt;=analysis_period,IF(SUM($C765:E765)&gt;0,D430+1,0),0)</f>
        <v>0</v>
      </c>
      <c r="F430" s="211">
        <f>IF(F$2&lt;=analysis_period,IF(SUM($C765:F765)&gt;0,E430+1,0),0)</f>
        <v>0</v>
      </c>
      <c r="G430" s="211">
        <f>IF(G$2&lt;=analysis_period,IF(SUM($C765:G765)&gt;0,F430+1,0),0)</f>
        <v>0</v>
      </c>
      <c r="H430" s="211">
        <f>IF(H$2&lt;=analysis_period,IF(SUM($C765:H765)&gt;0,G430+1,0),0)</f>
        <v>0</v>
      </c>
      <c r="I430" s="211">
        <f>IF(I$2&lt;=analysis_period,IF(SUM($C765:I765)&gt;0,H430+1,0),0)</f>
        <v>0</v>
      </c>
      <c r="J430" s="211">
        <f>IF(J$2&lt;=analysis_period,IF(SUM($C765:J765)&gt;0,I430+1,0),0)</f>
        <v>0</v>
      </c>
      <c r="K430" s="211">
        <f>IF(K$2&lt;=analysis_period,IF(SUM($C765:K765)&gt;0,J430+1,0),0)</f>
        <v>0</v>
      </c>
      <c r="L430" s="211">
        <f>IF(L$2&lt;=analysis_period,IF(SUM($C765:L765)&gt;0,K430+1,0),0)</f>
        <v>0</v>
      </c>
      <c r="M430" s="211">
        <f>IF(M$2&lt;=analysis_period,IF(SUM($C765:M765)&gt;0,L430+1,0),0)</f>
        <v>0</v>
      </c>
      <c r="N430" s="211">
        <f>IF(N$2&lt;=analysis_period,IF(SUM($C765:N765)&gt;0,M430+1,0),0)</f>
        <v>0</v>
      </c>
      <c r="O430" s="211">
        <f>IF(O$2&lt;=analysis_period,IF(SUM($C765:O765)&gt;0,N430+1,0),0)</f>
        <v>0</v>
      </c>
      <c r="P430" s="211">
        <f>IF(P$2&lt;=analysis_period,IF(SUM($C765:P765)&gt;0,O430+1,0),0)</f>
        <v>0</v>
      </c>
      <c r="Q430" s="211">
        <f>IF(Q$2&lt;=analysis_period,IF(SUM($C765:Q765)&gt;0,P430+1,0),0)</f>
        <v>0</v>
      </c>
      <c r="R430" s="211">
        <f>IF(R$2&lt;=analysis_period,IF(SUM($C765:R765)&gt;0,Q430+1,0),0)</f>
        <v>0</v>
      </c>
      <c r="S430" s="211">
        <f>IF(S$2&lt;=analysis_period,IF(SUM($C765:S765)&gt;0,R430+1,0),0)</f>
        <v>0</v>
      </c>
      <c r="T430" s="211">
        <f>IF(T$2&lt;=analysis_period,IF(SUM($C765:T765)&gt;0,S430+1,0),0)</f>
        <v>0</v>
      </c>
      <c r="U430" s="211">
        <f>IF(U$2&lt;=analysis_period,IF(SUM($C765:U765)&gt;0,T430+1,0),0)</f>
        <v>0</v>
      </c>
      <c r="V430" s="211">
        <f>IF(V$2&lt;=analysis_period,IF(SUM($C765:V765)&gt;0,U430+1,0),0)</f>
        <v>0</v>
      </c>
      <c r="W430" s="211">
        <f>IF(W$2&lt;=analysis_period,IF(SUM($C765:W765)&gt;0,V430+1,0),0)</f>
        <v>0</v>
      </c>
      <c r="X430" s="211">
        <f>IF(X$2&lt;=analysis_period,IF(SUM($C765:X765)&gt;0,W430+1,0),0)</f>
        <v>0</v>
      </c>
      <c r="Y430" s="211">
        <f>IF(Y$2&lt;=analysis_period,IF(SUM($C765:Y765)&gt;0,X430+1,0),0)</f>
        <v>0</v>
      </c>
      <c r="Z430" s="211">
        <f>IF(Z$2&lt;=analysis_period,IF(SUM($C765:Z765)&gt;0,Y430+1,0),0)</f>
        <v>0</v>
      </c>
      <c r="AA430" s="211">
        <f>IF(AA$2&lt;=analysis_period,IF(SUM($C765:AA765)&gt;0,Z430+1,0),0)</f>
        <v>0</v>
      </c>
      <c r="AB430" s="211">
        <f>IF(AB$2&lt;=analysis_period,IF(SUM($C765:AB765)&gt;0,AA430+1,0),0)</f>
        <v>0</v>
      </c>
      <c r="AC430" s="211">
        <f>IF(AC$2&lt;=analysis_period,IF(SUM($C765:AC765)&gt;0,AB430+1,0),0)</f>
        <v>0</v>
      </c>
      <c r="AD430" s="211">
        <f>IF(AD$2&lt;=analysis_period,IF(SUM($C765:AD765)&gt;0,AC430+1,0),0)</f>
        <v>0</v>
      </c>
      <c r="AE430" s="211">
        <f>IF(AE$2&lt;=analysis_period,IF(SUM($C765:AE765)&gt;0,AD430+1,0),0)</f>
        <v>0</v>
      </c>
      <c r="AF430" s="211">
        <f>IF(AF$2&lt;=analysis_period,IF(SUM($C765:AF765)&gt;0,AE430+1,0),0)</f>
        <v>0</v>
      </c>
      <c r="AG430" s="211">
        <f>IF(AG$2&lt;=analysis_period,IF(SUM($C765:AG765)&gt;0,AF430+1,0),0)</f>
        <v>0</v>
      </c>
      <c r="AH430" s="211">
        <f>IF(AH$2&lt;=analysis_period,IF(SUM($C765:AH765)&gt;0,AG430+1,0),0)</f>
        <v>0</v>
      </c>
      <c r="AI430" s="211">
        <f>IF(AI$2&lt;=analysis_period,IF(SUM($C765:AI765)&gt;0,AH430+1,0),0)</f>
        <v>0</v>
      </c>
      <c r="AJ430" s="211">
        <f>IF(AJ$2&lt;=analysis_period,IF(SUM($C765:AJ765)&gt;0,AI430+1,0),0)</f>
        <v>0</v>
      </c>
      <c r="AK430" s="211">
        <f>IF(AK$2&lt;=analysis_period,IF(SUM($C765:AK765)&gt;0,AJ430+1,0),0)</f>
        <v>0</v>
      </c>
      <c r="AL430" s="211">
        <f>IF(AL$2&lt;=analysis_period,IF(SUM($C765:AL765)&gt;0,AK430+1,0),0)</f>
        <v>0</v>
      </c>
      <c r="AM430" s="211">
        <f>IF(AM$2&lt;=analysis_period,IF(SUM($C765:AM765)&gt;0,AL430+1,0),0)</f>
        <v>0</v>
      </c>
      <c r="AN430" s="211">
        <f>IF(AN$2&lt;=analysis_period,IF(SUM($C765:AN765)&gt;0,AM430+1,0),0)</f>
        <v>0</v>
      </c>
      <c r="AO430" s="211">
        <f>IF(AO$2&lt;=analysis_period,IF(SUM($C765:AO765)&gt;0,AN430+1,0),0)</f>
        <v>0</v>
      </c>
      <c r="AP430" s="211">
        <f>IF(AP$2&lt;=analysis_period,IF(SUM($C765:AP765)&gt;0,AO430+1,0),0)</f>
        <v>0</v>
      </c>
    </row>
    <row r="431" spans="1:42" x14ac:dyDescent="0.2">
      <c r="A431" s="16">
        <f t="shared" si="178"/>
        <v>5</v>
      </c>
      <c r="B431" s="4">
        <v>0</v>
      </c>
      <c r="C431" s="211">
        <f>IF(C$2&lt;=analysis_period,IF(SUM($C766:C766)&gt;0,B431+1,0),0)</f>
        <v>0</v>
      </c>
      <c r="D431" s="211">
        <f>IF(D$2&lt;=analysis_period,IF(SUM($C766:D766)&gt;0,C431+1,0),0)</f>
        <v>0</v>
      </c>
      <c r="E431" s="211">
        <f>IF(E$2&lt;=analysis_period,IF(SUM($C766:E766)&gt;0,D431+1,0),0)</f>
        <v>0</v>
      </c>
      <c r="F431" s="211">
        <f>IF(F$2&lt;=analysis_period,IF(SUM($C766:F766)&gt;0,E431+1,0),0)</f>
        <v>0</v>
      </c>
      <c r="G431" s="211">
        <f>IF(G$2&lt;=analysis_period,IF(SUM($C766:G766)&gt;0,F431+1,0),0)</f>
        <v>0</v>
      </c>
      <c r="H431" s="211">
        <f>IF(H$2&lt;=analysis_period,IF(SUM($C766:H766)&gt;0,G431+1,0),0)</f>
        <v>0</v>
      </c>
      <c r="I431" s="211">
        <f>IF(I$2&lt;=analysis_period,IF(SUM($C766:I766)&gt;0,H431+1,0),0)</f>
        <v>0</v>
      </c>
      <c r="J431" s="211">
        <f>IF(J$2&lt;=analysis_period,IF(SUM($C766:J766)&gt;0,I431+1,0),0)</f>
        <v>0</v>
      </c>
      <c r="K431" s="211">
        <f>IF(K$2&lt;=analysis_period,IF(SUM($C766:K766)&gt;0,J431+1,0),0)</f>
        <v>0</v>
      </c>
      <c r="L431" s="211">
        <f>IF(L$2&lt;=analysis_period,IF(SUM($C766:L766)&gt;0,K431+1,0),0)</f>
        <v>0</v>
      </c>
      <c r="M431" s="211">
        <f>IF(M$2&lt;=analysis_period,IF(SUM($C766:M766)&gt;0,L431+1,0),0)</f>
        <v>0</v>
      </c>
      <c r="N431" s="211">
        <f>IF(N$2&lt;=analysis_period,IF(SUM($C766:N766)&gt;0,M431+1,0),0)</f>
        <v>0</v>
      </c>
      <c r="O431" s="211">
        <f>IF(O$2&lt;=analysis_period,IF(SUM($C766:O766)&gt;0,N431+1,0),0)</f>
        <v>0</v>
      </c>
      <c r="P431" s="211">
        <f>IF(P$2&lt;=analysis_period,IF(SUM($C766:P766)&gt;0,O431+1,0),0)</f>
        <v>0</v>
      </c>
      <c r="Q431" s="211">
        <f>IF(Q$2&lt;=analysis_period,IF(SUM($C766:Q766)&gt;0,P431+1,0),0)</f>
        <v>0</v>
      </c>
      <c r="R431" s="211">
        <f>IF(R$2&lt;=analysis_period,IF(SUM($C766:R766)&gt;0,Q431+1,0),0)</f>
        <v>0</v>
      </c>
      <c r="S431" s="211">
        <f>IF(S$2&lt;=analysis_period,IF(SUM($C766:S766)&gt;0,R431+1,0),0)</f>
        <v>0</v>
      </c>
      <c r="T431" s="211">
        <f>IF(T$2&lt;=analysis_period,IF(SUM($C766:T766)&gt;0,S431+1,0),0)</f>
        <v>0</v>
      </c>
      <c r="U431" s="211">
        <f>IF(U$2&lt;=analysis_period,IF(SUM($C766:U766)&gt;0,T431+1,0),0)</f>
        <v>0</v>
      </c>
      <c r="V431" s="211">
        <f>IF(V$2&lt;=analysis_period,IF(SUM($C766:V766)&gt;0,U431+1,0),0)</f>
        <v>0</v>
      </c>
      <c r="W431" s="211">
        <f>IF(W$2&lt;=analysis_period,IF(SUM($C766:W766)&gt;0,V431+1,0),0)</f>
        <v>0</v>
      </c>
      <c r="X431" s="211">
        <f>IF(X$2&lt;=analysis_period,IF(SUM($C766:X766)&gt;0,W431+1,0),0)</f>
        <v>0</v>
      </c>
      <c r="Y431" s="211">
        <f>IF(Y$2&lt;=analysis_period,IF(SUM($C766:Y766)&gt;0,X431+1,0),0)</f>
        <v>0</v>
      </c>
      <c r="Z431" s="211">
        <f>IF(Z$2&lt;=analysis_period,IF(SUM($C766:Z766)&gt;0,Y431+1,0),0)</f>
        <v>0</v>
      </c>
      <c r="AA431" s="211">
        <f>IF(AA$2&lt;=analysis_period,IF(SUM($C766:AA766)&gt;0,Z431+1,0),0)</f>
        <v>0</v>
      </c>
      <c r="AB431" s="211">
        <f>IF(AB$2&lt;=analysis_period,IF(SUM($C766:AB766)&gt;0,AA431+1,0),0)</f>
        <v>0</v>
      </c>
      <c r="AC431" s="211">
        <f>IF(AC$2&lt;=analysis_period,IF(SUM($C766:AC766)&gt;0,AB431+1,0),0)</f>
        <v>0</v>
      </c>
      <c r="AD431" s="211">
        <f>IF(AD$2&lt;=analysis_period,IF(SUM($C766:AD766)&gt;0,AC431+1,0),0)</f>
        <v>0</v>
      </c>
      <c r="AE431" s="211">
        <f>IF(AE$2&lt;=analysis_period,IF(SUM($C766:AE766)&gt;0,AD431+1,0),0)</f>
        <v>0</v>
      </c>
      <c r="AF431" s="211">
        <f>IF(AF$2&lt;=analysis_period,IF(SUM($C766:AF766)&gt;0,AE431+1,0),0)</f>
        <v>0</v>
      </c>
      <c r="AG431" s="211">
        <f>IF(AG$2&lt;=analysis_period,IF(SUM($C766:AG766)&gt;0,AF431+1,0),0)</f>
        <v>0</v>
      </c>
      <c r="AH431" s="211">
        <f>IF(AH$2&lt;=analysis_period,IF(SUM($C766:AH766)&gt;0,AG431+1,0),0)</f>
        <v>0</v>
      </c>
      <c r="AI431" s="211">
        <f>IF(AI$2&lt;=analysis_period,IF(SUM($C766:AI766)&gt;0,AH431+1,0),0)</f>
        <v>0</v>
      </c>
      <c r="AJ431" s="211">
        <f>IF(AJ$2&lt;=analysis_period,IF(SUM($C766:AJ766)&gt;0,AI431+1,0),0)</f>
        <v>0</v>
      </c>
      <c r="AK431" s="211">
        <f>IF(AK$2&lt;=analysis_period,IF(SUM($C766:AK766)&gt;0,AJ431+1,0),0)</f>
        <v>0</v>
      </c>
      <c r="AL431" s="211">
        <f>IF(AL$2&lt;=analysis_period,IF(SUM($C766:AL766)&gt;0,AK431+1,0),0)</f>
        <v>0</v>
      </c>
      <c r="AM431" s="211">
        <f>IF(AM$2&lt;=analysis_period,IF(SUM($C766:AM766)&gt;0,AL431+1,0),0)</f>
        <v>0</v>
      </c>
      <c r="AN431" s="211">
        <f>IF(AN$2&lt;=analysis_period,IF(SUM($C766:AN766)&gt;0,AM431+1,0),0)</f>
        <v>0</v>
      </c>
      <c r="AO431" s="211">
        <f>IF(AO$2&lt;=analysis_period,IF(SUM($C766:AO766)&gt;0,AN431+1,0),0)</f>
        <v>0</v>
      </c>
      <c r="AP431" s="211">
        <f>IF(AP$2&lt;=analysis_period,IF(SUM($C766:AP766)&gt;0,AO431+1,0),0)</f>
        <v>0</v>
      </c>
    </row>
    <row r="432" spans="1:42" x14ac:dyDescent="0.2">
      <c r="A432" s="16">
        <f t="shared" si="178"/>
        <v>6</v>
      </c>
      <c r="B432" s="4">
        <v>0</v>
      </c>
      <c r="C432" s="211">
        <f>IF(C$2&lt;=analysis_period,IF(SUM($C767:C767)&gt;0,B432+1,0),0)</f>
        <v>0</v>
      </c>
      <c r="D432" s="211">
        <f>IF(D$2&lt;=analysis_period,IF(SUM($C767:D767)&gt;0,C432+1,0),0)</f>
        <v>0</v>
      </c>
      <c r="E432" s="211">
        <f>IF(E$2&lt;=analysis_period,IF(SUM($C767:E767)&gt;0,D432+1,0),0)</f>
        <v>0</v>
      </c>
      <c r="F432" s="211">
        <f>IF(F$2&lt;=analysis_period,IF(SUM($C767:F767)&gt;0,E432+1,0),0)</f>
        <v>0</v>
      </c>
      <c r="G432" s="211">
        <f>IF(G$2&lt;=analysis_period,IF(SUM($C767:G767)&gt;0,F432+1,0),0)</f>
        <v>0</v>
      </c>
      <c r="H432" s="211">
        <f>IF(H$2&lt;=analysis_period,IF(SUM($C767:H767)&gt;0,G432+1,0),0)</f>
        <v>0</v>
      </c>
      <c r="I432" s="211">
        <f>IF(I$2&lt;=analysis_period,IF(SUM($C767:I767)&gt;0,H432+1,0),0)</f>
        <v>0</v>
      </c>
      <c r="J432" s="211">
        <f>IF(J$2&lt;=analysis_period,IF(SUM($C767:J767)&gt;0,I432+1,0),0)</f>
        <v>0</v>
      </c>
      <c r="K432" s="211">
        <f>IF(K$2&lt;=analysis_period,IF(SUM($C767:K767)&gt;0,J432+1,0),0)</f>
        <v>0</v>
      </c>
      <c r="L432" s="211">
        <f>IF(L$2&lt;=analysis_period,IF(SUM($C767:L767)&gt;0,K432+1,0),0)</f>
        <v>0</v>
      </c>
      <c r="M432" s="211">
        <f>IF(M$2&lt;=analysis_period,IF(SUM($C767:M767)&gt;0,L432+1,0),0)</f>
        <v>0</v>
      </c>
      <c r="N432" s="211">
        <f>IF(N$2&lt;=analysis_period,IF(SUM($C767:N767)&gt;0,M432+1,0),0)</f>
        <v>0</v>
      </c>
      <c r="O432" s="211">
        <f>IF(O$2&lt;=analysis_period,IF(SUM($C767:O767)&gt;0,N432+1,0),0)</f>
        <v>0</v>
      </c>
      <c r="P432" s="211">
        <f>IF(P$2&lt;=analysis_period,IF(SUM($C767:P767)&gt;0,O432+1,0),0)</f>
        <v>0</v>
      </c>
      <c r="Q432" s="211">
        <f>IF(Q$2&lt;=analysis_period,IF(SUM($C767:Q767)&gt;0,P432+1,0),0)</f>
        <v>0</v>
      </c>
      <c r="R432" s="211">
        <f>IF(R$2&lt;=analysis_period,IF(SUM($C767:R767)&gt;0,Q432+1,0),0)</f>
        <v>0</v>
      </c>
      <c r="S432" s="211">
        <f>IF(S$2&lt;=analysis_period,IF(SUM($C767:S767)&gt;0,R432+1,0),0)</f>
        <v>0</v>
      </c>
      <c r="T432" s="211">
        <f>IF(T$2&lt;=analysis_period,IF(SUM($C767:T767)&gt;0,S432+1,0),0)</f>
        <v>0</v>
      </c>
      <c r="U432" s="211">
        <f>IF(U$2&lt;=analysis_period,IF(SUM($C767:U767)&gt;0,T432+1,0),0)</f>
        <v>0</v>
      </c>
      <c r="V432" s="211">
        <f>IF(V$2&lt;=analysis_period,IF(SUM($C767:V767)&gt;0,U432+1,0),0)</f>
        <v>0</v>
      </c>
      <c r="W432" s="211">
        <f>IF(W$2&lt;=analysis_period,IF(SUM($C767:W767)&gt;0,V432+1,0),0)</f>
        <v>0</v>
      </c>
      <c r="X432" s="211">
        <f>IF(X$2&lt;=analysis_period,IF(SUM($C767:X767)&gt;0,W432+1,0),0)</f>
        <v>0</v>
      </c>
      <c r="Y432" s="211">
        <f>IF(Y$2&lt;=analysis_period,IF(SUM($C767:Y767)&gt;0,X432+1,0),0)</f>
        <v>0</v>
      </c>
      <c r="Z432" s="211">
        <f>IF(Z$2&lt;=analysis_period,IF(SUM($C767:Z767)&gt;0,Y432+1,0),0)</f>
        <v>0</v>
      </c>
      <c r="AA432" s="211">
        <f>IF(AA$2&lt;=analysis_period,IF(SUM($C767:AA767)&gt;0,Z432+1,0),0)</f>
        <v>0</v>
      </c>
      <c r="AB432" s="211">
        <f>IF(AB$2&lt;=analysis_period,IF(SUM($C767:AB767)&gt;0,AA432+1,0),0)</f>
        <v>0</v>
      </c>
      <c r="AC432" s="211">
        <f>IF(AC$2&lt;=analysis_period,IF(SUM($C767:AC767)&gt;0,AB432+1,0),0)</f>
        <v>0</v>
      </c>
      <c r="AD432" s="211">
        <f>IF(AD$2&lt;=analysis_period,IF(SUM($C767:AD767)&gt;0,AC432+1,0),0)</f>
        <v>0</v>
      </c>
      <c r="AE432" s="211">
        <f>IF(AE$2&lt;=analysis_period,IF(SUM($C767:AE767)&gt;0,AD432+1,0),0)</f>
        <v>0</v>
      </c>
      <c r="AF432" s="211">
        <f>IF(AF$2&lt;=analysis_period,IF(SUM($C767:AF767)&gt;0,AE432+1,0),0)</f>
        <v>0</v>
      </c>
      <c r="AG432" s="211">
        <f>IF(AG$2&lt;=analysis_period,IF(SUM($C767:AG767)&gt;0,AF432+1,0),0)</f>
        <v>0</v>
      </c>
      <c r="AH432" s="211">
        <f>IF(AH$2&lt;=analysis_period,IF(SUM($C767:AH767)&gt;0,AG432+1,0),0)</f>
        <v>0</v>
      </c>
      <c r="AI432" s="211">
        <f>IF(AI$2&lt;=analysis_period,IF(SUM($C767:AI767)&gt;0,AH432+1,0),0)</f>
        <v>0</v>
      </c>
      <c r="AJ432" s="211">
        <f>IF(AJ$2&lt;=analysis_period,IF(SUM($C767:AJ767)&gt;0,AI432+1,0),0)</f>
        <v>0</v>
      </c>
      <c r="AK432" s="211">
        <f>IF(AK$2&lt;=analysis_period,IF(SUM($C767:AK767)&gt;0,AJ432+1,0),0)</f>
        <v>0</v>
      </c>
      <c r="AL432" s="211">
        <f>IF(AL$2&lt;=analysis_period,IF(SUM($C767:AL767)&gt;0,AK432+1,0),0)</f>
        <v>0</v>
      </c>
      <c r="AM432" s="211">
        <f>IF(AM$2&lt;=analysis_period,IF(SUM($C767:AM767)&gt;0,AL432+1,0),0)</f>
        <v>0</v>
      </c>
      <c r="AN432" s="211">
        <f>IF(AN$2&lt;=analysis_period,IF(SUM($C767:AN767)&gt;0,AM432+1,0),0)</f>
        <v>0</v>
      </c>
      <c r="AO432" s="211">
        <f>IF(AO$2&lt;=analysis_period,IF(SUM($C767:AO767)&gt;0,AN432+1,0),0)</f>
        <v>0</v>
      </c>
      <c r="AP432" s="211">
        <f>IF(AP$2&lt;=analysis_period,IF(SUM($C767:AP767)&gt;0,AO432+1,0),0)</f>
        <v>0</v>
      </c>
    </row>
    <row r="433" spans="1:42" x14ac:dyDescent="0.2">
      <c r="A433" s="16">
        <f t="shared" si="178"/>
        <v>7</v>
      </c>
      <c r="B433" s="4">
        <v>0</v>
      </c>
      <c r="C433" s="211">
        <f>IF(C$2&lt;=analysis_period,IF(SUM($C768:C768)&gt;0,B433+1,0),0)</f>
        <v>0</v>
      </c>
      <c r="D433" s="211">
        <f>IF(D$2&lt;=analysis_period,IF(SUM($C768:D768)&gt;0,C433+1,0),0)</f>
        <v>0</v>
      </c>
      <c r="E433" s="211">
        <f>IF(E$2&lt;=analysis_period,IF(SUM($C768:E768)&gt;0,D433+1,0),0)</f>
        <v>0</v>
      </c>
      <c r="F433" s="211">
        <f>IF(F$2&lt;=analysis_period,IF(SUM($C768:F768)&gt;0,E433+1,0),0)</f>
        <v>0</v>
      </c>
      <c r="G433" s="211">
        <f>IF(G$2&lt;=analysis_period,IF(SUM($C768:G768)&gt;0,F433+1,0),0)</f>
        <v>0</v>
      </c>
      <c r="H433" s="211">
        <f>IF(H$2&lt;=analysis_period,IF(SUM($C768:H768)&gt;0,G433+1,0),0)</f>
        <v>0</v>
      </c>
      <c r="I433" s="211">
        <f>IF(I$2&lt;=analysis_period,IF(SUM($C768:I768)&gt;0,H433+1,0),0)</f>
        <v>0</v>
      </c>
      <c r="J433" s="211">
        <f>IF(J$2&lt;=analysis_period,IF(SUM($C768:J768)&gt;0,I433+1,0),0)</f>
        <v>0</v>
      </c>
      <c r="K433" s="211">
        <f>IF(K$2&lt;=analysis_period,IF(SUM($C768:K768)&gt;0,J433+1,0),0)</f>
        <v>0</v>
      </c>
      <c r="L433" s="211">
        <f>IF(L$2&lt;=analysis_period,IF(SUM($C768:L768)&gt;0,K433+1,0),0)</f>
        <v>0</v>
      </c>
      <c r="M433" s="211">
        <f>IF(M$2&lt;=analysis_period,IF(SUM($C768:M768)&gt;0,L433+1,0),0)</f>
        <v>0</v>
      </c>
      <c r="N433" s="211">
        <f>IF(N$2&lt;=analysis_period,IF(SUM($C768:N768)&gt;0,M433+1,0),0)</f>
        <v>0</v>
      </c>
      <c r="O433" s="211">
        <f>IF(O$2&lt;=analysis_period,IF(SUM($C768:O768)&gt;0,N433+1,0),0)</f>
        <v>0</v>
      </c>
      <c r="P433" s="211">
        <f>IF(P$2&lt;=analysis_period,IF(SUM($C768:P768)&gt;0,O433+1,0),0)</f>
        <v>0</v>
      </c>
      <c r="Q433" s="211">
        <f>IF(Q$2&lt;=analysis_period,IF(SUM($C768:Q768)&gt;0,P433+1,0),0)</f>
        <v>0</v>
      </c>
      <c r="R433" s="211">
        <f>IF(R$2&lt;=analysis_period,IF(SUM($C768:R768)&gt;0,Q433+1,0),0)</f>
        <v>0</v>
      </c>
      <c r="S433" s="211">
        <f>IF(S$2&lt;=analysis_period,IF(SUM($C768:S768)&gt;0,R433+1,0),0)</f>
        <v>0</v>
      </c>
      <c r="T433" s="211">
        <f>IF(T$2&lt;=analysis_period,IF(SUM($C768:T768)&gt;0,S433+1,0),0)</f>
        <v>0</v>
      </c>
      <c r="U433" s="211">
        <f>IF(U$2&lt;=analysis_period,IF(SUM($C768:U768)&gt;0,T433+1,0),0)</f>
        <v>0</v>
      </c>
      <c r="V433" s="211">
        <f>IF(V$2&lt;=analysis_period,IF(SUM($C768:V768)&gt;0,U433+1,0),0)</f>
        <v>0</v>
      </c>
      <c r="W433" s="211">
        <f>IF(W$2&lt;=analysis_period,IF(SUM($C768:W768)&gt;0,V433+1,0),0)</f>
        <v>0</v>
      </c>
      <c r="X433" s="211">
        <f>IF(X$2&lt;=analysis_period,IF(SUM($C768:X768)&gt;0,W433+1,0),0)</f>
        <v>0</v>
      </c>
      <c r="Y433" s="211">
        <f>IF(Y$2&lt;=analysis_period,IF(SUM($C768:Y768)&gt;0,X433+1,0),0)</f>
        <v>0</v>
      </c>
      <c r="Z433" s="211">
        <f>IF(Z$2&lt;=analysis_period,IF(SUM($C768:Z768)&gt;0,Y433+1,0),0)</f>
        <v>0</v>
      </c>
      <c r="AA433" s="211">
        <f>IF(AA$2&lt;=analysis_period,IF(SUM($C768:AA768)&gt;0,Z433+1,0),0)</f>
        <v>0</v>
      </c>
      <c r="AB433" s="211">
        <f>IF(AB$2&lt;=analysis_period,IF(SUM($C768:AB768)&gt;0,AA433+1,0),0)</f>
        <v>0</v>
      </c>
      <c r="AC433" s="211">
        <f>IF(AC$2&lt;=analysis_period,IF(SUM($C768:AC768)&gt;0,AB433+1,0),0)</f>
        <v>0</v>
      </c>
      <c r="AD433" s="211">
        <f>IF(AD$2&lt;=analysis_period,IF(SUM($C768:AD768)&gt;0,AC433+1,0),0)</f>
        <v>0</v>
      </c>
      <c r="AE433" s="211">
        <f>IF(AE$2&lt;=analysis_period,IF(SUM($C768:AE768)&gt;0,AD433+1,0),0)</f>
        <v>0</v>
      </c>
      <c r="AF433" s="211">
        <f>IF(AF$2&lt;=analysis_period,IF(SUM($C768:AF768)&gt;0,AE433+1,0),0)</f>
        <v>0</v>
      </c>
      <c r="AG433" s="211">
        <f>IF(AG$2&lt;=analysis_period,IF(SUM($C768:AG768)&gt;0,AF433+1,0),0)</f>
        <v>0</v>
      </c>
      <c r="AH433" s="211">
        <f>IF(AH$2&lt;=analysis_period,IF(SUM($C768:AH768)&gt;0,AG433+1,0),0)</f>
        <v>0</v>
      </c>
      <c r="AI433" s="211">
        <f>IF(AI$2&lt;=analysis_period,IF(SUM($C768:AI768)&gt;0,AH433+1,0),0)</f>
        <v>0</v>
      </c>
      <c r="AJ433" s="211">
        <f>IF(AJ$2&lt;=analysis_period,IF(SUM($C768:AJ768)&gt;0,AI433+1,0),0)</f>
        <v>0</v>
      </c>
      <c r="AK433" s="211">
        <f>IF(AK$2&lt;=analysis_period,IF(SUM($C768:AK768)&gt;0,AJ433+1,0),0)</f>
        <v>0</v>
      </c>
      <c r="AL433" s="211">
        <f>IF(AL$2&lt;=analysis_period,IF(SUM($C768:AL768)&gt;0,AK433+1,0),0)</f>
        <v>0</v>
      </c>
      <c r="AM433" s="211">
        <f>IF(AM$2&lt;=analysis_period,IF(SUM($C768:AM768)&gt;0,AL433+1,0),0)</f>
        <v>0</v>
      </c>
      <c r="AN433" s="211">
        <f>IF(AN$2&lt;=analysis_period,IF(SUM($C768:AN768)&gt;0,AM433+1,0),0)</f>
        <v>0</v>
      </c>
      <c r="AO433" s="211">
        <f>IF(AO$2&lt;=analysis_period,IF(SUM($C768:AO768)&gt;0,AN433+1,0),0)</f>
        <v>0</v>
      </c>
      <c r="AP433" s="211">
        <f>IF(AP$2&lt;=analysis_period,IF(SUM($C768:AP768)&gt;0,AO433+1,0),0)</f>
        <v>0</v>
      </c>
    </row>
    <row r="434" spans="1:42" x14ac:dyDescent="0.2">
      <c r="A434" s="16">
        <f t="shared" si="178"/>
        <v>8</v>
      </c>
      <c r="B434" s="4">
        <v>0</v>
      </c>
      <c r="C434" s="211">
        <f>IF(C$2&lt;=analysis_period,IF(SUM($C769:C769)&gt;0,B434+1,0),0)</f>
        <v>0</v>
      </c>
      <c r="D434" s="211">
        <f>IF(D$2&lt;=analysis_period,IF(SUM($C769:D769)&gt;0,C434+1,0),0)</f>
        <v>0</v>
      </c>
      <c r="E434" s="211">
        <f>IF(E$2&lt;=analysis_period,IF(SUM($C769:E769)&gt;0,D434+1,0),0)</f>
        <v>0</v>
      </c>
      <c r="F434" s="211">
        <f>IF(F$2&lt;=analysis_period,IF(SUM($C769:F769)&gt;0,E434+1,0),0)</f>
        <v>0</v>
      </c>
      <c r="G434" s="211">
        <f>IF(G$2&lt;=analysis_period,IF(SUM($C769:G769)&gt;0,F434+1,0),0)</f>
        <v>0</v>
      </c>
      <c r="H434" s="211">
        <f>IF(H$2&lt;=analysis_period,IF(SUM($C769:H769)&gt;0,G434+1,0),0)</f>
        <v>0</v>
      </c>
      <c r="I434" s="211">
        <f>IF(I$2&lt;=analysis_period,IF(SUM($C769:I769)&gt;0,H434+1,0),0)</f>
        <v>0</v>
      </c>
      <c r="J434" s="211">
        <f>IF(J$2&lt;=analysis_period,IF(SUM($C769:J769)&gt;0,I434+1,0),0)</f>
        <v>0</v>
      </c>
      <c r="K434" s="211">
        <f>IF(K$2&lt;=analysis_period,IF(SUM($C769:K769)&gt;0,J434+1,0),0)</f>
        <v>0</v>
      </c>
      <c r="L434" s="211">
        <f>IF(L$2&lt;=analysis_period,IF(SUM($C769:L769)&gt;0,K434+1,0),0)</f>
        <v>0</v>
      </c>
      <c r="M434" s="211">
        <f>IF(M$2&lt;=analysis_period,IF(SUM($C769:M769)&gt;0,L434+1,0),0)</f>
        <v>0</v>
      </c>
      <c r="N434" s="211">
        <f>IF(N$2&lt;=analysis_period,IF(SUM($C769:N769)&gt;0,M434+1,0),0)</f>
        <v>0</v>
      </c>
      <c r="O434" s="211">
        <f>IF(O$2&lt;=analysis_period,IF(SUM($C769:O769)&gt;0,N434+1,0),0)</f>
        <v>0</v>
      </c>
      <c r="P434" s="211">
        <f>IF(P$2&lt;=analysis_period,IF(SUM($C769:P769)&gt;0,O434+1,0),0)</f>
        <v>0</v>
      </c>
      <c r="Q434" s="211">
        <f>IF(Q$2&lt;=analysis_period,IF(SUM($C769:Q769)&gt;0,P434+1,0),0)</f>
        <v>0</v>
      </c>
      <c r="R434" s="211">
        <f>IF(R$2&lt;=analysis_period,IF(SUM($C769:R769)&gt;0,Q434+1,0),0)</f>
        <v>0</v>
      </c>
      <c r="S434" s="211">
        <f>IF(S$2&lt;=analysis_period,IF(SUM($C769:S769)&gt;0,R434+1,0),0)</f>
        <v>0</v>
      </c>
      <c r="T434" s="211">
        <f>IF(T$2&lt;=analysis_period,IF(SUM($C769:T769)&gt;0,S434+1,0),0)</f>
        <v>0</v>
      </c>
      <c r="U434" s="211">
        <f>IF(U$2&lt;=analysis_period,IF(SUM($C769:U769)&gt;0,T434+1,0),0)</f>
        <v>0</v>
      </c>
      <c r="V434" s="211">
        <f>IF(V$2&lt;=analysis_period,IF(SUM($C769:V769)&gt;0,U434+1,0),0)</f>
        <v>0</v>
      </c>
      <c r="W434" s="211">
        <f>IF(W$2&lt;=analysis_period,IF(SUM($C769:W769)&gt;0,V434+1,0),0)</f>
        <v>0</v>
      </c>
      <c r="X434" s="211">
        <f>IF(X$2&lt;=analysis_period,IF(SUM($C769:X769)&gt;0,W434+1,0),0)</f>
        <v>0</v>
      </c>
      <c r="Y434" s="211">
        <f>IF(Y$2&lt;=analysis_period,IF(SUM($C769:Y769)&gt;0,X434+1,0),0)</f>
        <v>0</v>
      </c>
      <c r="Z434" s="211">
        <f>IF(Z$2&lt;=analysis_period,IF(SUM($C769:Z769)&gt;0,Y434+1,0),0)</f>
        <v>0</v>
      </c>
      <c r="AA434" s="211">
        <f>IF(AA$2&lt;=analysis_period,IF(SUM($C769:AA769)&gt;0,Z434+1,0),0)</f>
        <v>0</v>
      </c>
      <c r="AB434" s="211">
        <f>IF(AB$2&lt;=analysis_period,IF(SUM($C769:AB769)&gt;0,AA434+1,0),0)</f>
        <v>0</v>
      </c>
      <c r="AC434" s="211">
        <f>IF(AC$2&lt;=analysis_period,IF(SUM($C769:AC769)&gt;0,AB434+1,0),0)</f>
        <v>0</v>
      </c>
      <c r="AD434" s="211">
        <f>IF(AD$2&lt;=analysis_period,IF(SUM($C769:AD769)&gt;0,AC434+1,0),0)</f>
        <v>0</v>
      </c>
      <c r="AE434" s="211">
        <f>IF(AE$2&lt;=analysis_period,IF(SUM($C769:AE769)&gt;0,AD434+1,0),0)</f>
        <v>0</v>
      </c>
      <c r="AF434" s="211">
        <f>IF(AF$2&lt;=analysis_period,IF(SUM($C769:AF769)&gt;0,AE434+1,0),0)</f>
        <v>0</v>
      </c>
      <c r="AG434" s="211">
        <f>IF(AG$2&lt;=analysis_period,IF(SUM($C769:AG769)&gt;0,AF434+1,0),0)</f>
        <v>0</v>
      </c>
      <c r="AH434" s="211">
        <f>IF(AH$2&lt;=analysis_period,IF(SUM($C769:AH769)&gt;0,AG434+1,0),0)</f>
        <v>0</v>
      </c>
      <c r="AI434" s="211">
        <f>IF(AI$2&lt;=analysis_period,IF(SUM($C769:AI769)&gt;0,AH434+1,0),0)</f>
        <v>0</v>
      </c>
      <c r="AJ434" s="211">
        <f>IF(AJ$2&lt;=analysis_period,IF(SUM($C769:AJ769)&gt;0,AI434+1,0),0)</f>
        <v>0</v>
      </c>
      <c r="AK434" s="211">
        <f>IF(AK$2&lt;=analysis_period,IF(SUM($C769:AK769)&gt;0,AJ434+1,0),0)</f>
        <v>0</v>
      </c>
      <c r="AL434" s="211">
        <f>IF(AL$2&lt;=analysis_period,IF(SUM($C769:AL769)&gt;0,AK434+1,0),0)</f>
        <v>0</v>
      </c>
      <c r="AM434" s="211">
        <f>IF(AM$2&lt;=analysis_period,IF(SUM($C769:AM769)&gt;0,AL434+1,0),0)</f>
        <v>0</v>
      </c>
      <c r="AN434" s="211">
        <f>IF(AN$2&lt;=analysis_period,IF(SUM($C769:AN769)&gt;0,AM434+1,0),0)</f>
        <v>0</v>
      </c>
      <c r="AO434" s="211">
        <f>IF(AO$2&lt;=analysis_period,IF(SUM($C769:AO769)&gt;0,AN434+1,0),0)</f>
        <v>0</v>
      </c>
      <c r="AP434" s="211">
        <f>IF(AP$2&lt;=analysis_period,IF(SUM($C769:AP769)&gt;0,AO434+1,0),0)</f>
        <v>0</v>
      </c>
    </row>
    <row r="435" spans="1:42" x14ac:dyDescent="0.2">
      <c r="A435" s="16">
        <f>A434+1</f>
        <v>9</v>
      </c>
      <c r="B435" s="4">
        <v>0</v>
      </c>
      <c r="C435" s="211">
        <f>IF(C$2&lt;=analysis_period,IF(SUM($C770:C770)&gt;0,B435+1,0),0)</f>
        <v>0</v>
      </c>
      <c r="D435" s="211">
        <f>IF(D$2&lt;=analysis_period,IF(SUM($C770:D770)&gt;0,C435+1,0),0)</f>
        <v>0</v>
      </c>
      <c r="E435" s="211">
        <f>IF(E$2&lt;=analysis_period,IF(SUM($C770:E770)&gt;0,D435+1,0),0)</f>
        <v>0</v>
      </c>
      <c r="F435" s="211">
        <f>IF(F$2&lt;=analysis_period,IF(SUM($C770:F770)&gt;0,E435+1,0),0)</f>
        <v>0</v>
      </c>
      <c r="G435" s="211">
        <f>IF(G$2&lt;=analysis_period,IF(SUM($C770:G770)&gt;0,F435+1,0),0)</f>
        <v>0</v>
      </c>
      <c r="H435" s="211">
        <f>IF(H$2&lt;=analysis_period,IF(SUM($C770:H770)&gt;0,G435+1,0),0)</f>
        <v>0</v>
      </c>
      <c r="I435" s="211">
        <f>IF(I$2&lt;=analysis_period,IF(SUM($C770:I770)&gt;0,H435+1,0),0)</f>
        <v>0</v>
      </c>
      <c r="J435" s="211">
        <f>IF(J$2&lt;=analysis_period,IF(SUM($C770:J770)&gt;0,I435+1,0),0)</f>
        <v>0</v>
      </c>
      <c r="K435" s="211">
        <f>IF(K$2&lt;=analysis_period,IF(SUM($C770:K770)&gt;0,J435+1,0),0)</f>
        <v>0</v>
      </c>
      <c r="L435" s="211">
        <f>IF(L$2&lt;=analysis_period,IF(SUM($C770:L770)&gt;0,K435+1,0),0)</f>
        <v>0</v>
      </c>
      <c r="M435" s="211">
        <f>IF(M$2&lt;=analysis_period,IF(SUM($C770:M770)&gt;0,L435+1,0),0)</f>
        <v>0</v>
      </c>
      <c r="N435" s="211">
        <f>IF(N$2&lt;=analysis_period,IF(SUM($C770:N770)&gt;0,M435+1,0),0)</f>
        <v>0</v>
      </c>
      <c r="O435" s="211">
        <f>IF(O$2&lt;=analysis_period,IF(SUM($C770:O770)&gt;0,N435+1,0),0)</f>
        <v>0</v>
      </c>
      <c r="P435" s="211">
        <f>IF(P$2&lt;=analysis_period,IF(SUM($C770:P770)&gt;0,O435+1,0),0)</f>
        <v>0</v>
      </c>
      <c r="Q435" s="211">
        <f>IF(Q$2&lt;=analysis_period,IF(SUM($C770:Q770)&gt;0,P435+1,0),0)</f>
        <v>0</v>
      </c>
      <c r="R435" s="211">
        <f>IF(R$2&lt;=analysis_period,IF(SUM($C770:R770)&gt;0,Q435+1,0),0)</f>
        <v>0</v>
      </c>
      <c r="S435" s="211">
        <f>IF(S$2&lt;=analysis_period,IF(SUM($C770:S770)&gt;0,R435+1,0),0)</f>
        <v>0</v>
      </c>
      <c r="T435" s="211">
        <f>IF(T$2&lt;=analysis_period,IF(SUM($C770:T770)&gt;0,S435+1,0),0)</f>
        <v>0</v>
      </c>
      <c r="U435" s="211">
        <f>IF(U$2&lt;=analysis_period,IF(SUM($C770:U770)&gt;0,T435+1,0),0)</f>
        <v>0</v>
      </c>
      <c r="V435" s="211">
        <f>IF(V$2&lt;=analysis_period,IF(SUM($C770:V770)&gt;0,U435+1,0),0)</f>
        <v>0</v>
      </c>
      <c r="W435" s="211">
        <f>IF(W$2&lt;=analysis_period,IF(SUM($C770:W770)&gt;0,V435+1,0),0)</f>
        <v>0</v>
      </c>
      <c r="X435" s="211">
        <f>IF(X$2&lt;=analysis_period,IF(SUM($C770:X770)&gt;0,W435+1,0),0)</f>
        <v>0</v>
      </c>
      <c r="Y435" s="211">
        <f>IF(Y$2&lt;=analysis_period,IF(SUM($C770:Y770)&gt;0,X435+1,0),0)</f>
        <v>0</v>
      </c>
      <c r="Z435" s="211">
        <f>IF(Z$2&lt;=analysis_period,IF(SUM($C770:Z770)&gt;0,Y435+1,0),0)</f>
        <v>0</v>
      </c>
      <c r="AA435" s="211">
        <f>IF(AA$2&lt;=analysis_period,IF(SUM($C770:AA770)&gt;0,Z435+1,0),0)</f>
        <v>0</v>
      </c>
      <c r="AB435" s="211">
        <f>IF(AB$2&lt;=analysis_period,IF(SUM($C770:AB770)&gt;0,AA435+1,0),0)</f>
        <v>0</v>
      </c>
      <c r="AC435" s="211">
        <f>IF(AC$2&lt;=analysis_period,IF(SUM($C770:AC770)&gt;0,AB435+1,0),0)</f>
        <v>0</v>
      </c>
      <c r="AD435" s="211">
        <f>IF(AD$2&lt;=analysis_period,IF(SUM($C770:AD770)&gt;0,AC435+1,0),0)</f>
        <v>0</v>
      </c>
      <c r="AE435" s="211">
        <f>IF(AE$2&lt;=analysis_period,IF(SUM($C770:AE770)&gt;0,AD435+1,0),0)</f>
        <v>0</v>
      </c>
      <c r="AF435" s="211">
        <f>IF(AF$2&lt;=analysis_period,IF(SUM($C770:AF770)&gt;0,AE435+1,0),0)</f>
        <v>0</v>
      </c>
      <c r="AG435" s="211">
        <f>IF(AG$2&lt;=analysis_period,IF(SUM($C770:AG770)&gt;0,AF435+1,0),0)</f>
        <v>0</v>
      </c>
      <c r="AH435" s="211">
        <f>IF(AH$2&lt;=analysis_period,IF(SUM($C770:AH770)&gt;0,AG435+1,0),0)</f>
        <v>0</v>
      </c>
      <c r="AI435" s="211">
        <f>IF(AI$2&lt;=analysis_period,IF(SUM($C770:AI770)&gt;0,AH435+1,0),0)</f>
        <v>0</v>
      </c>
      <c r="AJ435" s="211">
        <f>IF(AJ$2&lt;=analysis_period,IF(SUM($C770:AJ770)&gt;0,AI435+1,0),0)</f>
        <v>0</v>
      </c>
      <c r="AK435" s="211">
        <f>IF(AK$2&lt;=analysis_period,IF(SUM($C770:AK770)&gt;0,AJ435+1,0),0)</f>
        <v>0</v>
      </c>
      <c r="AL435" s="211">
        <f>IF(AL$2&lt;=analysis_period,IF(SUM($C770:AL770)&gt;0,AK435+1,0),0)</f>
        <v>0</v>
      </c>
      <c r="AM435" s="211">
        <f>IF(AM$2&lt;=analysis_period,IF(SUM($C770:AM770)&gt;0,AL435+1,0),0)</f>
        <v>0</v>
      </c>
      <c r="AN435" s="211">
        <f>IF(AN$2&lt;=analysis_period,IF(SUM($C770:AN770)&gt;0,AM435+1,0),0)</f>
        <v>0</v>
      </c>
      <c r="AO435" s="211">
        <f>IF(AO$2&lt;=analysis_period,IF(SUM($C770:AO770)&gt;0,AN435+1,0),0)</f>
        <v>0</v>
      </c>
      <c r="AP435" s="211">
        <f>IF(AP$2&lt;=analysis_period,IF(SUM($C770:AP770)&gt;0,AO435+1,0),0)</f>
        <v>0</v>
      </c>
    </row>
    <row r="436" spans="1:42" x14ac:dyDescent="0.2">
      <c r="A436" s="16">
        <f t="shared" si="178"/>
        <v>10</v>
      </c>
      <c r="B436" s="4">
        <v>0</v>
      </c>
      <c r="C436" s="211">
        <f>IF(C$2&lt;=analysis_period,IF(SUM($C771:C771)&gt;0,B436+1,0),0)</f>
        <v>0</v>
      </c>
      <c r="D436" s="211">
        <f>IF(D$2&lt;=analysis_period,IF(SUM($C771:D771)&gt;0,C436+1,0),0)</f>
        <v>0</v>
      </c>
      <c r="E436" s="211">
        <f>IF(E$2&lt;=analysis_period,IF(SUM($C771:E771)&gt;0,D436+1,0),0)</f>
        <v>0</v>
      </c>
      <c r="F436" s="211">
        <f>IF(F$2&lt;=analysis_period,IF(SUM($C771:F771)&gt;0,E436+1,0),0)</f>
        <v>0</v>
      </c>
      <c r="G436" s="211">
        <f>IF(G$2&lt;=analysis_period,IF(SUM($C771:G771)&gt;0,F436+1,0),0)</f>
        <v>0</v>
      </c>
      <c r="H436" s="211">
        <f>IF(H$2&lt;=analysis_period,IF(SUM($C771:H771)&gt;0,G436+1,0),0)</f>
        <v>0</v>
      </c>
      <c r="I436" s="211">
        <f>IF(I$2&lt;=analysis_period,IF(SUM($C771:I771)&gt;0,H436+1,0),0)</f>
        <v>0</v>
      </c>
      <c r="J436" s="211">
        <f>IF(J$2&lt;=analysis_period,IF(SUM($C771:J771)&gt;0,I436+1,0),0)</f>
        <v>0</v>
      </c>
      <c r="K436" s="211">
        <f>IF(K$2&lt;=analysis_period,IF(SUM($C771:K771)&gt;0,J436+1,0),0)</f>
        <v>0</v>
      </c>
      <c r="L436" s="211">
        <f>IF(L$2&lt;=analysis_period,IF(SUM($C771:L771)&gt;0,K436+1,0),0)</f>
        <v>0</v>
      </c>
      <c r="M436" s="211">
        <f>IF(M$2&lt;=analysis_period,IF(SUM($C771:M771)&gt;0,L436+1,0),0)</f>
        <v>0</v>
      </c>
      <c r="N436" s="211">
        <f>IF(N$2&lt;=analysis_period,IF(SUM($C771:N771)&gt;0,M436+1,0),0)</f>
        <v>0</v>
      </c>
      <c r="O436" s="211">
        <f>IF(O$2&lt;=analysis_period,IF(SUM($C771:O771)&gt;0,N436+1,0),0)</f>
        <v>0</v>
      </c>
      <c r="P436" s="211">
        <f>IF(P$2&lt;=analysis_period,IF(SUM($C771:P771)&gt;0,O436+1,0),0)</f>
        <v>0</v>
      </c>
      <c r="Q436" s="211">
        <f>IF(Q$2&lt;=analysis_period,IF(SUM($C771:Q771)&gt;0,P436+1,0),0)</f>
        <v>0</v>
      </c>
      <c r="R436" s="211">
        <f>IF(R$2&lt;=analysis_period,IF(SUM($C771:R771)&gt;0,Q436+1,0),0)</f>
        <v>0</v>
      </c>
      <c r="S436" s="211">
        <f>IF(S$2&lt;=analysis_period,IF(SUM($C771:S771)&gt;0,R436+1,0),0)</f>
        <v>0</v>
      </c>
      <c r="T436" s="211">
        <f>IF(T$2&lt;=analysis_period,IF(SUM($C771:T771)&gt;0,S436+1,0),0)</f>
        <v>0</v>
      </c>
      <c r="U436" s="211">
        <f>IF(U$2&lt;=analysis_period,IF(SUM($C771:U771)&gt;0,T436+1,0),0)</f>
        <v>0</v>
      </c>
      <c r="V436" s="211">
        <f>IF(V$2&lt;=analysis_period,IF(SUM($C771:V771)&gt;0,U436+1,0),0)</f>
        <v>0</v>
      </c>
      <c r="W436" s="211">
        <f>IF(W$2&lt;=analysis_period,IF(SUM($C771:W771)&gt;0,V436+1,0),0)</f>
        <v>0</v>
      </c>
      <c r="X436" s="211">
        <f>IF(X$2&lt;=analysis_period,IF(SUM($C771:X771)&gt;0,W436+1,0),0)</f>
        <v>0</v>
      </c>
      <c r="Y436" s="211">
        <f>IF(Y$2&lt;=analysis_period,IF(SUM($C771:Y771)&gt;0,X436+1,0),0)</f>
        <v>0</v>
      </c>
      <c r="Z436" s="211">
        <f>IF(Z$2&lt;=analysis_period,IF(SUM($C771:Z771)&gt;0,Y436+1,0),0)</f>
        <v>0</v>
      </c>
      <c r="AA436" s="211">
        <f>IF(AA$2&lt;=analysis_period,IF(SUM($C771:AA771)&gt;0,Z436+1,0),0)</f>
        <v>0</v>
      </c>
      <c r="AB436" s="211">
        <f>IF(AB$2&lt;=analysis_period,IF(SUM($C771:AB771)&gt;0,AA436+1,0),0)</f>
        <v>0</v>
      </c>
      <c r="AC436" s="211">
        <f>IF(AC$2&lt;=analysis_period,IF(SUM($C771:AC771)&gt;0,AB436+1,0),0)</f>
        <v>0</v>
      </c>
      <c r="AD436" s="211">
        <f>IF(AD$2&lt;=analysis_period,IF(SUM($C771:AD771)&gt;0,AC436+1,0),0)</f>
        <v>0</v>
      </c>
      <c r="AE436" s="211">
        <f>IF(AE$2&lt;=analysis_period,IF(SUM($C771:AE771)&gt;0,AD436+1,0),0)</f>
        <v>0</v>
      </c>
      <c r="AF436" s="211">
        <f>IF(AF$2&lt;=analysis_period,IF(SUM($C771:AF771)&gt;0,AE436+1,0),0)</f>
        <v>0</v>
      </c>
      <c r="AG436" s="211">
        <f>IF(AG$2&lt;=analysis_period,IF(SUM($C771:AG771)&gt;0,AF436+1,0),0)</f>
        <v>0</v>
      </c>
      <c r="AH436" s="211">
        <f>IF(AH$2&lt;=analysis_period,IF(SUM($C771:AH771)&gt;0,AG436+1,0),0)</f>
        <v>0</v>
      </c>
      <c r="AI436" s="211">
        <f>IF(AI$2&lt;=analysis_period,IF(SUM($C771:AI771)&gt;0,AH436+1,0),0)</f>
        <v>0</v>
      </c>
      <c r="AJ436" s="211">
        <f>IF(AJ$2&lt;=analysis_period,IF(SUM($C771:AJ771)&gt;0,AI436+1,0),0)</f>
        <v>0</v>
      </c>
      <c r="AK436" s="211">
        <f>IF(AK$2&lt;=analysis_period,IF(SUM($C771:AK771)&gt;0,AJ436+1,0),0)</f>
        <v>0</v>
      </c>
      <c r="AL436" s="211">
        <f>IF(AL$2&lt;=analysis_period,IF(SUM($C771:AL771)&gt;0,AK436+1,0),0)</f>
        <v>0</v>
      </c>
      <c r="AM436" s="211">
        <f>IF(AM$2&lt;=analysis_period,IF(SUM($C771:AM771)&gt;0,AL436+1,0),0)</f>
        <v>0</v>
      </c>
      <c r="AN436" s="211">
        <f>IF(AN$2&lt;=analysis_period,IF(SUM($C771:AN771)&gt;0,AM436+1,0),0)</f>
        <v>0</v>
      </c>
      <c r="AO436" s="211">
        <f>IF(AO$2&lt;=analysis_period,IF(SUM($C771:AO771)&gt;0,AN436+1,0),0)</f>
        <v>0</v>
      </c>
      <c r="AP436" s="211">
        <f>IF(AP$2&lt;=analysis_period,IF(SUM($C771:AP771)&gt;0,AO436+1,0),0)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LOOKUP(C427,$B$371:$AP$371,$B$372:$AP$372)/100*$B762</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LOOKUP(C428,$B$371:$AP$371,$B$372:$AP$372)/100*$B763</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LOOKUP(C429,$B$371:$AP$371,$B$372:$AP$372)/100*$B764</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LOOKUP(C430,$B$371:$AP$371,$B$372:$AP$372)/100*$B765</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LOOKUP(C431,$B$371:$AP$371,$B$372:$AP$372)/100*$B766</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LOOKUP(C432,$B$371:$AP$371,$B$372:$AP$372)/100*$B767</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LOOKUP(C433,$B$371:$AP$371,$B$372:$AP$372)/100*$B768</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LOOKUP(C434,$B$371:$AP$371,$B$372:$AP$372)/100*$B769</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LOOKUP(C435,$B$371:$AP$371,$B$372:$AP$372)/100*$B770</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LOOKUP(C436,$B$371:$AP$371,$B$372:$AP$372)/100*$B771</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309</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185</v>
      </c>
      <c r="B468" s="215">
        <f>IF(ibi_uti_amount_deprbas_fed="Yes",ibi_uti_amount,0)</f>
        <v>0</v>
      </c>
    </row>
    <row r="469" spans="1:2" s="121" customFormat="1" x14ac:dyDescent="0.2">
      <c r="A469" s="305" t="s">
        <v>186</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185</v>
      </c>
      <c r="B474" s="215">
        <f>IF(ibi_uti_percent_deprbas_fed="Yes",C612,0)</f>
        <v>0</v>
      </c>
    </row>
    <row r="475" spans="1:2" s="121" customFormat="1" x14ac:dyDescent="0.2">
      <c r="A475" s="305" t="s">
        <v>186</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185</v>
      </c>
      <c r="B480" s="215">
        <f>IF(cbi_uti_deprbas_fed="Yes",C619,0)</f>
        <v>0</v>
      </c>
    </row>
    <row r="481" spans="1:42" s="121" customFormat="1" x14ac:dyDescent="0.2">
      <c r="A481" s="40" t="s">
        <v>186</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309</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309</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LOOKUP(C512,$B$507:$AP$507,$B$508:$AP$508)*$B698/100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LOOKUP(C513,$B$507:$AP$507,$B$508:$AP$508)*$B699/100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LOOKUP(C514,$B$507:$AP$507,$B$508:$AP$508)*$B700/100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LOOKUP(C515,$B$507:$AP$507,$B$508:$AP$508)*$B701/100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LOOKUP(C516,$B$507:$AP$507,$B$508:$AP$508)*$B702/100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LOOKUP(C517,$B$507:$AP$507,$B$508:$AP$508)*$B703/100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LOOKUP(C518,$B$507:$AP$507,$B$508:$AP$508)*$B704/100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LOOKUP(C519,$B$507:$AP$507,$B$508:$AP$508)*$B705/100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LOOKUP(C520,$B$507:$AP$507,$B$508:$AP$508)*$B706/100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LOOKUP(C521,$B$507:$AP$507,$B$508:$AP$508)*$B707/100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LOOKUP(C538,$B$507:$AP$507,$B$508:$AP$508)*$B730/100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LOOKUP(C539,$B$507:$AP$507,$B$508:$AP$508)*$B731/100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LOOKUP(C540,$B$507:$AP$507,$B$508:$AP$508)*$B732/100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LOOKUP(C541,$B$507:$AP$507,$B$508:$AP$508)*$B733/100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LOOKUP(C542,$B$507:$AP$507,$B$508:$AP$508)*$B734/100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LOOKUP(C543,$B$507:$AP$507,$B$508:$AP$508)*$B735/100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LOOKUP(C544,$B$507:$AP$507,$B$508:$AP$508)*$B736/100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LOOKUP(C545,$B$507:$AP$507,$B$508:$AP$508)*$B737/100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LOOKUP(C546,$B$507:$AP$507,$B$508:$AP$508)*$B738/100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LOOKUP(C547,$B$507:$AP$507,$B$508:$AP$508)*$B739/100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LOOKUP(C564,$B$507:$AP$507,$B$508:$AP$508)*$B762/100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LOOKUP(C565,$B$507:$AP$507,$B$508:$AP$508)*$B763/100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LOOKUP(C566,$B$507:$AP$507,$B$508:$AP$508)*$B764/100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LOOKUP(C567,$B$507:$AP$507,$B$508:$AP$508)*$B765/100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LOOKUP(C568,$B$507:$AP$507,$B$508:$AP$508)*$B766/100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LOOKUP(C569,$B$507:$AP$507,$B$508:$AP$508)*$B767/100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LOOKUP(C570,$B$507:$AP$507,$B$508:$AP$508)*$B768/100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LOOKUP(C571,$B$507:$AP$507,$B$508:$AP$508)*$B769/100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LOOKUP(C572,$B$507:$AP$507,$B$508:$AP$508)*$B770/100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LOOKUP(C573,$B$507:$AP$507,$B$508:$AP$508)*$B771/100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209</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268</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269</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268</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269</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IF(C$664="N/A",IF(C$665&lt;&gt;"N/A",C$665,C$666+C$646),C$664)</f>
        <v>0</v>
      </c>
      <c r="D645" s="359">
        <f t="shared" ref="D645:AP645" si="310">IF(D$664="N/A",IF(D$665&lt;&gt;"N/A",D$665,D$666+D$646),D$664)</f>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193</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192</v>
      </c>
      <c r="B647" s="165"/>
      <c r="C647" s="188">
        <f t="shared" ref="C647:AP647" si="312">IF(C$666="N/A",IF(C$2&gt;loan_moratorium,C$645-C$646,0),C$666)</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245</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251</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300</v>
      </c>
      <c r="B652" s="165"/>
      <c r="C652" s="161">
        <f t="shared" ref="C652:AP652" si="315">IF(AND(C$2&lt;=term_tenor,C$2&lt;=analysis_period),-C686-C692-C724-C756,0)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253</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254</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252</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246</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276</v>
      </c>
      <c r="B658" s="360">
        <f t="shared" ref="B658:AP658" si="319">IF(DebtServiceCoverageRatio="Calculated","N/A",IF(AND(B$2&lt;=term_tenor,B$2&lt;=analysis_period),IF(B$668=0,0,B$655/B$668),0))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414</v>
      </c>
      <c r="B659" s="359">
        <f t="shared" ref="B659:AP659" si="320">IF(dscr_limit_debt_fraction="Yes",B$655/$B$669,B$658)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219</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23"/>
      <c r="B662" s="188"/>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7" t="s">
        <v>277</v>
      </c>
      <c r="C663" s="193"/>
      <c r="D663" s="193"/>
      <c r="E663" s="193"/>
      <c r="F663" s="193"/>
      <c r="G663" s="193"/>
      <c r="H663" s="193"/>
      <c r="I663" s="193"/>
      <c r="J663" s="193"/>
      <c r="K663" s="193"/>
      <c r="L663" s="193"/>
      <c r="M663" s="193"/>
      <c r="N663" s="193"/>
      <c r="O663" s="193"/>
      <c r="P663" s="193"/>
      <c r="Q663" s="193"/>
      <c r="R663" s="193"/>
      <c r="S663" s="193"/>
      <c r="T663" s="193"/>
      <c r="U663" s="193"/>
      <c r="V663" s="193"/>
      <c r="W663" s="193"/>
      <c r="X663" s="193"/>
      <c r="Y663" s="193"/>
      <c r="Z663" s="193"/>
      <c r="AA663" s="193"/>
      <c r="AB663" s="193"/>
      <c r="AC663" s="193"/>
      <c r="AD663" s="193"/>
      <c r="AE663" s="193"/>
      <c r="AF663" s="193"/>
      <c r="AG663" s="193"/>
      <c r="AH663" s="193"/>
      <c r="AI663" s="193"/>
      <c r="AJ663" s="193"/>
      <c r="AK663" s="193"/>
      <c r="AL663" s="193"/>
      <c r="AM663" s="193"/>
      <c r="AN663" s="193"/>
      <c r="AO663" s="193"/>
      <c r="AP663" s="193"/>
    </row>
    <row r="664" spans="1:42" s="16" customFormat="1" x14ac:dyDescent="0.2">
      <c r="A664" s="358" t="s">
        <v>278</v>
      </c>
      <c r="B664" s="188"/>
      <c r="C664" s="193">
        <f t="shared" ref="C664:AP664" si="321">IF(C$2&gt;term_tenor,0,IF(DebtPercent&lt;&gt;"Calculated","N/A",IF(C$668=0,0,C$653/C$668)))</f>
        <v>0</v>
      </c>
      <c r="D664" s="360">
        <f t="shared" si="321"/>
        <v>0</v>
      </c>
      <c r="E664" s="360">
        <f t="shared" si="321"/>
        <v>0</v>
      </c>
      <c r="F664" s="360">
        <f t="shared" si="321"/>
        <v>0</v>
      </c>
      <c r="G664" s="360">
        <f t="shared" si="321"/>
        <v>0</v>
      </c>
      <c r="H664" s="360">
        <f t="shared" si="321"/>
        <v>0</v>
      </c>
      <c r="I664" s="360">
        <f t="shared" si="321"/>
        <v>0</v>
      </c>
      <c r="J664" s="360">
        <f t="shared" si="321"/>
        <v>0</v>
      </c>
      <c r="K664" s="360">
        <f t="shared" si="321"/>
        <v>0</v>
      </c>
      <c r="L664" s="360">
        <f t="shared" si="321"/>
        <v>0</v>
      </c>
      <c r="M664" s="360">
        <f t="shared" si="321"/>
        <v>0</v>
      </c>
      <c r="N664" s="360">
        <f t="shared" si="321"/>
        <v>0</v>
      </c>
      <c r="O664" s="360">
        <f t="shared" si="321"/>
        <v>0</v>
      </c>
      <c r="P664" s="360">
        <f t="shared" si="321"/>
        <v>0</v>
      </c>
      <c r="Q664" s="360">
        <f t="shared" si="321"/>
        <v>0</v>
      </c>
      <c r="R664" s="360">
        <f t="shared" si="321"/>
        <v>0</v>
      </c>
      <c r="S664" s="360">
        <f t="shared" si="321"/>
        <v>0</v>
      </c>
      <c r="T664" s="360">
        <f t="shared" si="321"/>
        <v>0</v>
      </c>
      <c r="U664" s="360">
        <f t="shared" si="321"/>
        <v>0</v>
      </c>
      <c r="V664" s="360">
        <f t="shared" si="321"/>
        <v>0</v>
      </c>
      <c r="W664" s="360">
        <f t="shared" si="321"/>
        <v>0</v>
      </c>
      <c r="X664" s="360">
        <f t="shared" si="321"/>
        <v>0</v>
      </c>
      <c r="Y664" s="360">
        <f t="shared" si="321"/>
        <v>0</v>
      </c>
      <c r="Z664" s="360">
        <f t="shared" si="321"/>
        <v>0</v>
      </c>
      <c r="AA664" s="360">
        <f t="shared" si="321"/>
        <v>0</v>
      </c>
      <c r="AB664" s="360">
        <f t="shared" si="321"/>
        <v>0</v>
      </c>
      <c r="AC664" s="360">
        <f t="shared" si="321"/>
        <v>0</v>
      </c>
      <c r="AD664" s="360">
        <f t="shared" si="321"/>
        <v>0</v>
      </c>
      <c r="AE664" s="360">
        <f t="shared" si="321"/>
        <v>0</v>
      </c>
      <c r="AF664" s="360">
        <f t="shared" si="321"/>
        <v>0</v>
      </c>
      <c r="AG664" s="360">
        <f t="shared" si="321"/>
        <v>0</v>
      </c>
      <c r="AH664" s="360">
        <f t="shared" si="321"/>
        <v>0</v>
      </c>
      <c r="AI664" s="360">
        <f t="shared" si="321"/>
        <v>0</v>
      </c>
      <c r="AJ664" s="360">
        <f t="shared" si="321"/>
        <v>0</v>
      </c>
      <c r="AK664" s="360">
        <f t="shared" si="321"/>
        <v>0</v>
      </c>
      <c r="AL664" s="360">
        <f t="shared" si="321"/>
        <v>0</v>
      </c>
      <c r="AM664" s="360">
        <f t="shared" si="321"/>
        <v>0</v>
      </c>
      <c r="AN664" s="360">
        <f t="shared" si="321"/>
        <v>0</v>
      </c>
      <c r="AO664" s="360">
        <f t="shared" si="321"/>
        <v>0</v>
      </c>
      <c r="AP664" s="360">
        <f t="shared" si="321"/>
        <v>0</v>
      </c>
    </row>
    <row r="665" spans="1:42" s="16" customFormat="1" x14ac:dyDescent="0.2">
      <c r="A665" s="358" t="s">
        <v>279</v>
      </c>
      <c r="B665" s="188"/>
      <c r="C665" s="360">
        <f t="shared" ref="C665:AP665" si="322">IF(C$2&gt;term_tenor,0,IF(DebtPayment="Fixed principal","N/A",IF($B$660="N/A","N/A",IF(C$2&lt;loan_moratorium,C$646,IF(AND(C$2&lt;=term_tenor,C$2&lt;=analysis_period),-PMT(term_int_rate/100,term_tenor-loan_moratorium,$B$660),0)))))</f>
        <v>0</v>
      </c>
      <c r="D665" s="360">
        <f t="shared" si="322"/>
        <v>0</v>
      </c>
      <c r="E665" s="360">
        <f t="shared" si="322"/>
        <v>0</v>
      </c>
      <c r="F665" s="360">
        <f t="shared" si="322"/>
        <v>0</v>
      </c>
      <c r="G665" s="360">
        <f t="shared" si="322"/>
        <v>0</v>
      </c>
      <c r="H665" s="360">
        <f t="shared" si="322"/>
        <v>0</v>
      </c>
      <c r="I665" s="360">
        <f t="shared" si="322"/>
        <v>0</v>
      </c>
      <c r="J665" s="360">
        <f t="shared" si="322"/>
        <v>0</v>
      </c>
      <c r="K665" s="360">
        <f t="shared" si="322"/>
        <v>0</v>
      </c>
      <c r="L665" s="360">
        <f t="shared" si="322"/>
        <v>0</v>
      </c>
      <c r="M665" s="360">
        <f t="shared" si="322"/>
        <v>0</v>
      </c>
      <c r="N665" s="360">
        <f t="shared" si="322"/>
        <v>0</v>
      </c>
      <c r="O665" s="360">
        <f t="shared" si="322"/>
        <v>0</v>
      </c>
      <c r="P665" s="360">
        <f t="shared" si="322"/>
        <v>0</v>
      </c>
      <c r="Q665" s="360">
        <f t="shared" si="322"/>
        <v>0</v>
      </c>
      <c r="R665" s="360">
        <f t="shared" si="322"/>
        <v>0</v>
      </c>
      <c r="S665" s="360">
        <f t="shared" si="322"/>
        <v>0</v>
      </c>
      <c r="T665" s="360">
        <f t="shared" si="322"/>
        <v>0</v>
      </c>
      <c r="U665" s="360">
        <f t="shared" si="322"/>
        <v>0</v>
      </c>
      <c r="V665" s="360">
        <f t="shared" si="322"/>
        <v>0</v>
      </c>
      <c r="W665" s="360">
        <f t="shared" si="322"/>
        <v>0</v>
      </c>
      <c r="X665" s="360">
        <f t="shared" si="322"/>
        <v>0</v>
      </c>
      <c r="Y665" s="360">
        <f t="shared" si="322"/>
        <v>0</v>
      </c>
      <c r="Z665" s="360">
        <f t="shared" si="322"/>
        <v>0</v>
      </c>
      <c r="AA665" s="360">
        <f t="shared" si="322"/>
        <v>0</v>
      </c>
      <c r="AB665" s="360">
        <f t="shared" si="322"/>
        <v>0</v>
      </c>
      <c r="AC665" s="360">
        <f t="shared" si="322"/>
        <v>0</v>
      </c>
      <c r="AD665" s="360">
        <f t="shared" si="322"/>
        <v>0</v>
      </c>
      <c r="AE665" s="360">
        <f t="shared" si="322"/>
        <v>0</v>
      </c>
      <c r="AF665" s="360">
        <f t="shared" si="322"/>
        <v>0</v>
      </c>
      <c r="AG665" s="360">
        <f t="shared" si="322"/>
        <v>0</v>
      </c>
      <c r="AH665" s="360">
        <f t="shared" si="322"/>
        <v>0</v>
      </c>
      <c r="AI665" s="360">
        <f t="shared" si="322"/>
        <v>0</v>
      </c>
      <c r="AJ665" s="360">
        <f t="shared" si="322"/>
        <v>0</v>
      </c>
      <c r="AK665" s="360">
        <f t="shared" si="322"/>
        <v>0</v>
      </c>
      <c r="AL665" s="360">
        <f t="shared" si="322"/>
        <v>0</v>
      </c>
      <c r="AM665" s="360">
        <f t="shared" si="322"/>
        <v>0</v>
      </c>
      <c r="AN665" s="360">
        <f t="shared" si="322"/>
        <v>0</v>
      </c>
      <c r="AO665" s="360">
        <f t="shared" si="322"/>
        <v>0</v>
      </c>
      <c r="AP665" s="360">
        <f t="shared" si="322"/>
        <v>0</v>
      </c>
    </row>
    <row r="666" spans="1:42" s="16" customFormat="1" x14ac:dyDescent="0.2">
      <c r="A666" s="358" t="s">
        <v>280</v>
      </c>
      <c r="B666" s="188"/>
      <c r="C666" s="360">
        <f t="shared" ref="C666:AP666" si="323">IF(C$2&gt;term_tenor,0,IF(DebtPayment="Equal Payments","N/A",IF(DebtPercent="Calculated","N/A",IF(C$2&lt;=loan_moratorium,0,$B$660/(term_tenor-loan_moratorium)))))</f>
        <v>0</v>
      </c>
      <c r="D666" s="360">
        <f t="shared" si="323"/>
        <v>0</v>
      </c>
      <c r="E666" s="360">
        <f t="shared" si="323"/>
        <v>0</v>
      </c>
      <c r="F666" s="360">
        <f t="shared" si="323"/>
        <v>0</v>
      </c>
      <c r="G666" s="360">
        <f t="shared" si="323"/>
        <v>0</v>
      </c>
      <c r="H666" s="360">
        <f t="shared" si="323"/>
        <v>0</v>
      </c>
      <c r="I666" s="360">
        <f t="shared" si="323"/>
        <v>0</v>
      </c>
      <c r="J666" s="360">
        <f t="shared" si="323"/>
        <v>0</v>
      </c>
      <c r="K666" s="360">
        <f t="shared" si="323"/>
        <v>0</v>
      </c>
      <c r="L666" s="360">
        <f t="shared" si="323"/>
        <v>0</v>
      </c>
      <c r="M666" s="360">
        <f t="shared" si="323"/>
        <v>0</v>
      </c>
      <c r="N666" s="360">
        <f t="shared" si="323"/>
        <v>0</v>
      </c>
      <c r="O666" s="360">
        <f t="shared" si="323"/>
        <v>0</v>
      </c>
      <c r="P666" s="360">
        <f t="shared" si="323"/>
        <v>0</v>
      </c>
      <c r="Q666" s="360">
        <f t="shared" si="323"/>
        <v>0</v>
      </c>
      <c r="R666" s="360">
        <f t="shared" si="323"/>
        <v>0</v>
      </c>
      <c r="S666" s="360">
        <f t="shared" si="323"/>
        <v>0</v>
      </c>
      <c r="T666" s="360">
        <f t="shared" si="323"/>
        <v>0</v>
      </c>
      <c r="U666" s="360">
        <f t="shared" si="323"/>
        <v>0</v>
      </c>
      <c r="V666" s="360">
        <f t="shared" si="323"/>
        <v>0</v>
      </c>
      <c r="W666" s="360">
        <f t="shared" si="323"/>
        <v>0</v>
      </c>
      <c r="X666" s="360">
        <f t="shared" si="323"/>
        <v>0</v>
      </c>
      <c r="Y666" s="360">
        <f t="shared" si="323"/>
        <v>0</v>
      </c>
      <c r="Z666" s="360">
        <f t="shared" si="323"/>
        <v>0</v>
      </c>
      <c r="AA666" s="360">
        <f t="shared" si="323"/>
        <v>0</v>
      </c>
      <c r="AB666" s="360">
        <f t="shared" si="323"/>
        <v>0</v>
      </c>
      <c r="AC666" s="360">
        <f t="shared" si="323"/>
        <v>0</v>
      </c>
      <c r="AD666" s="360">
        <f t="shared" si="323"/>
        <v>0</v>
      </c>
      <c r="AE666" s="360">
        <f t="shared" si="323"/>
        <v>0</v>
      </c>
      <c r="AF666" s="360">
        <f t="shared" si="323"/>
        <v>0</v>
      </c>
      <c r="AG666" s="360">
        <f t="shared" si="323"/>
        <v>0</v>
      </c>
      <c r="AH666" s="360">
        <f t="shared" si="323"/>
        <v>0</v>
      </c>
      <c r="AI666" s="360">
        <f t="shared" si="323"/>
        <v>0</v>
      </c>
      <c r="AJ666" s="360">
        <f t="shared" si="323"/>
        <v>0</v>
      </c>
      <c r="AK666" s="360">
        <f t="shared" si="323"/>
        <v>0</v>
      </c>
      <c r="AL666" s="360">
        <f t="shared" si="323"/>
        <v>0</v>
      </c>
      <c r="AM666" s="360">
        <f t="shared" si="323"/>
        <v>0</v>
      </c>
      <c r="AN666" s="360">
        <f t="shared" si="323"/>
        <v>0</v>
      </c>
      <c r="AO666" s="360">
        <f t="shared" si="323"/>
        <v>0</v>
      </c>
      <c r="AP666" s="360">
        <f t="shared" si="323"/>
        <v>0</v>
      </c>
    </row>
    <row r="667" spans="1:42" s="16" customFormat="1" x14ac:dyDescent="0.2">
      <c r="A667" s="26"/>
      <c r="B667" s="188"/>
      <c r="C667" s="193"/>
      <c r="D667" s="193"/>
      <c r="E667" s="193"/>
      <c r="F667" s="193"/>
      <c r="G667" s="193"/>
      <c r="H667" s="193"/>
      <c r="I667" s="193"/>
      <c r="J667" s="193"/>
      <c r="K667" s="193"/>
      <c r="L667" s="193"/>
      <c r="M667" s="193"/>
      <c r="N667" s="193"/>
      <c r="O667" s="193"/>
      <c r="P667" s="193"/>
      <c r="Q667" s="193"/>
      <c r="R667" s="193"/>
      <c r="S667" s="193"/>
      <c r="T667" s="193"/>
      <c r="U667" s="193"/>
      <c r="V667" s="193"/>
      <c r="W667" s="193"/>
      <c r="X667" s="193"/>
      <c r="Y667" s="193"/>
      <c r="Z667" s="193"/>
      <c r="AA667" s="193"/>
      <c r="AB667" s="193"/>
      <c r="AC667" s="193"/>
      <c r="AD667" s="193"/>
      <c r="AE667" s="193"/>
      <c r="AF667" s="193"/>
      <c r="AG667" s="193"/>
      <c r="AH667" s="193"/>
      <c r="AI667" s="193"/>
      <c r="AJ667" s="193"/>
      <c r="AK667" s="193"/>
      <c r="AL667" s="193"/>
      <c r="AM667" s="193"/>
      <c r="AN667" s="193"/>
      <c r="AO667" s="193"/>
      <c r="AP667" s="193"/>
    </row>
    <row r="668" spans="1:42" s="16" customFormat="1" x14ac:dyDescent="0.2">
      <c r="A668" s="23" t="s">
        <v>244</v>
      </c>
      <c r="B668" s="145">
        <f>MIN(C668:AP668)</f>
        <v>0</v>
      </c>
      <c r="C668" s="151" t="str">
        <f t="shared" ref="C668:AP668" si="324">IF(DebtServiceCoverageRatio="Calculated",IF(AND(C$2&lt;=term_tenor,C$2&lt;=analysis_period),C$653/C$645,"N/A"),IF(AND(C$2&lt;=term_tenor,C$2&lt;=analysis_period),DebtServiceCoverageRatio,"N/A"))</f>
        <v>N/A</v>
      </c>
      <c r="D668" s="151" t="str">
        <f t="shared" si="324"/>
        <v>N/A</v>
      </c>
      <c r="E668" s="151" t="str">
        <f t="shared" si="324"/>
        <v>N/A</v>
      </c>
      <c r="F668" s="151" t="str">
        <f t="shared" si="324"/>
        <v>N/A</v>
      </c>
      <c r="G668" s="151" t="str">
        <f t="shared" si="324"/>
        <v>N/A</v>
      </c>
      <c r="H668" s="151" t="str">
        <f t="shared" si="324"/>
        <v>N/A</v>
      </c>
      <c r="I668" s="151" t="str">
        <f t="shared" si="324"/>
        <v>N/A</v>
      </c>
      <c r="J668" s="151" t="str">
        <f t="shared" si="324"/>
        <v>N/A</v>
      </c>
      <c r="K668" s="151" t="str">
        <f t="shared" si="324"/>
        <v>N/A</v>
      </c>
      <c r="L668" s="151" t="str">
        <f t="shared" si="324"/>
        <v>N/A</v>
      </c>
      <c r="M668" s="151" t="str">
        <f t="shared" si="324"/>
        <v>N/A</v>
      </c>
      <c r="N668" s="151" t="str">
        <f t="shared" si="324"/>
        <v>N/A</v>
      </c>
      <c r="O668" s="151" t="str">
        <f t="shared" si="324"/>
        <v>N/A</v>
      </c>
      <c r="P668" s="151" t="str">
        <f t="shared" si="324"/>
        <v>N/A</v>
      </c>
      <c r="Q668" s="151" t="str">
        <f t="shared" si="324"/>
        <v>N/A</v>
      </c>
      <c r="R668" s="151" t="str">
        <f t="shared" si="324"/>
        <v>N/A</v>
      </c>
      <c r="S668" s="151" t="str">
        <f t="shared" si="324"/>
        <v>N/A</v>
      </c>
      <c r="T668" s="151" t="str">
        <f t="shared" si="324"/>
        <v>N/A</v>
      </c>
      <c r="U668" s="151" t="str">
        <f t="shared" si="324"/>
        <v>N/A</v>
      </c>
      <c r="V668" s="151" t="str">
        <f t="shared" si="324"/>
        <v>N/A</v>
      </c>
      <c r="W668" s="151" t="str">
        <f t="shared" si="324"/>
        <v>N/A</v>
      </c>
      <c r="X668" s="151" t="str">
        <f t="shared" si="324"/>
        <v>N/A</v>
      </c>
      <c r="Y668" s="151" t="str">
        <f t="shared" si="324"/>
        <v>N/A</v>
      </c>
      <c r="Z668" s="151" t="str">
        <f t="shared" si="324"/>
        <v>N/A</v>
      </c>
      <c r="AA668" s="151" t="str">
        <f t="shared" si="324"/>
        <v>N/A</v>
      </c>
      <c r="AB668" s="151" t="str">
        <f t="shared" si="324"/>
        <v>N/A</v>
      </c>
      <c r="AC668" s="151" t="str">
        <f t="shared" si="324"/>
        <v>N/A</v>
      </c>
      <c r="AD668" s="151" t="str">
        <f t="shared" si="324"/>
        <v>N/A</v>
      </c>
      <c r="AE668" s="151" t="str">
        <f t="shared" si="324"/>
        <v>N/A</v>
      </c>
      <c r="AF668" s="151" t="str">
        <f t="shared" si="324"/>
        <v>N/A</v>
      </c>
      <c r="AG668" s="151" t="str">
        <f t="shared" si="324"/>
        <v>N/A</v>
      </c>
      <c r="AH668" s="151" t="str">
        <f t="shared" si="324"/>
        <v>N/A</v>
      </c>
      <c r="AI668" s="151" t="str">
        <f t="shared" si="324"/>
        <v>N/A</v>
      </c>
      <c r="AJ668" s="151" t="str">
        <f t="shared" si="324"/>
        <v>N/A</v>
      </c>
      <c r="AK668" s="151" t="str">
        <f t="shared" si="324"/>
        <v>N/A</v>
      </c>
      <c r="AL668" s="151" t="str">
        <f t="shared" si="324"/>
        <v>N/A</v>
      </c>
      <c r="AM668" s="151" t="str">
        <f t="shared" si="324"/>
        <v>N/A</v>
      </c>
      <c r="AN668" s="151" t="str">
        <f t="shared" si="324"/>
        <v>N/A</v>
      </c>
      <c r="AO668" s="151" t="str">
        <f t="shared" si="324"/>
        <v>N/A</v>
      </c>
      <c r="AP668" s="151" t="str">
        <f t="shared" si="324"/>
        <v>N/A</v>
      </c>
    </row>
    <row r="669" spans="1:42" s="16" customFormat="1" x14ac:dyDescent="0.2">
      <c r="A669" s="116" t="s">
        <v>414</v>
      </c>
      <c r="B669" s="145">
        <f>IF(dscr_limit_debt_fraction="Yes",SUM(B658:AP658)/(-$B$109*dscr_maximum_debt_fraction/100)*DebtServiceCoverageRatio,B668)</f>
        <v>0</v>
      </c>
      <c r="C669" s="151" t="str">
        <f t="shared" ref="C669:AP669" si="325">IF(dscr_limit_debt_fraction="Yes",$B$669,C$668)</f>
        <v>N/A</v>
      </c>
      <c r="D669" s="151" t="str">
        <f t="shared" si="325"/>
        <v>N/A</v>
      </c>
      <c r="E669" s="151" t="str">
        <f t="shared" si="325"/>
        <v>N/A</v>
      </c>
      <c r="F669" s="151" t="str">
        <f t="shared" si="325"/>
        <v>N/A</v>
      </c>
      <c r="G669" s="151" t="str">
        <f t="shared" si="325"/>
        <v>N/A</v>
      </c>
      <c r="H669" s="151" t="str">
        <f t="shared" si="325"/>
        <v>N/A</v>
      </c>
      <c r="I669" s="151" t="str">
        <f t="shared" si="325"/>
        <v>N/A</v>
      </c>
      <c r="J669" s="151" t="str">
        <f t="shared" si="325"/>
        <v>N/A</v>
      </c>
      <c r="K669" s="151" t="str">
        <f t="shared" si="325"/>
        <v>N/A</v>
      </c>
      <c r="L669" s="151" t="str">
        <f t="shared" si="325"/>
        <v>N/A</v>
      </c>
      <c r="M669" s="151" t="str">
        <f t="shared" si="325"/>
        <v>N/A</v>
      </c>
      <c r="N669" s="151" t="str">
        <f t="shared" si="325"/>
        <v>N/A</v>
      </c>
      <c r="O669" s="151" t="str">
        <f t="shared" si="325"/>
        <v>N/A</v>
      </c>
      <c r="P669" s="151" t="str">
        <f t="shared" si="325"/>
        <v>N/A</v>
      </c>
      <c r="Q669" s="151" t="str">
        <f t="shared" si="325"/>
        <v>N/A</v>
      </c>
      <c r="R669" s="151" t="str">
        <f t="shared" si="325"/>
        <v>N/A</v>
      </c>
      <c r="S669" s="151" t="str">
        <f t="shared" si="325"/>
        <v>N/A</v>
      </c>
      <c r="T669" s="151" t="str">
        <f t="shared" si="325"/>
        <v>N/A</v>
      </c>
      <c r="U669" s="151" t="str">
        <f t="shared" si="325"/>
        <v>N/A</v>
      </c>
      <c r="V669" s="151" t="str">
        <f t="shared" si="325"/>
        <v>N/A</v>
      </c>
      <c r="W669" s="151" t="str">
        <f t="shared" si="325"/>
        <v>N/A</v>
      </c>
      <c r="X669" s="151" t="str">
        <f t="shared" si="325"/>
        <v>N/A</v>
      </c>
      <c r="Y669" s="151" t="str">
        <f t="shared" si="325"/>
        <v>N/A</v>
      </c>
      <c r="Z669" s="151" t="str">
        <f t="shared" si="325"/>
        <v>N/A</v>
      </c>
      <c r="AA669" s="151" t="str">
        <f t="shared" si="325"/>
        <v>N/A</v>
      </c>
      <c r="AB669" s="151" t="str">
        <f t="shared" si="325"/>
        <v>N/A</v>
      </c>
      <c r="AC669" s="151" t="str">
        <f t="shared" si="325"/>
        <v>N/A</v>
      </c>
      <c r="AD669" s="151" t="str">
        <f t="shared" si="325"/>
        <v>N/A</v>
      </c>
      <c r="AE669" s="151" t="str">
        <f t="shared" si="325"/>
        <v>N/A</v>
      </c>
      <c r="AF669" s="151" t="str">
        <f t="shared" si="325"/>
        <v>N/A</v>
      </c>
      <c r="AG669" s="151" t="str">
        <f t="shared" si="325"/>
        <v>N/A</v>
      </c>
      <c r="AH669" s="151" t="str">
        <f t="shared" si="325"/>
        <v>N/A</v>
      </c>
      <c r="AI669" s="151" t="str">
        <f t="shared" si="325"/>
        <v>N/A</v>
      </c>
      <c r="AJ669" s="151" t="str">
        <f t="shared" si="325"/>
        <v>N/A</v>
      </c>
      <c r="AK669" s="151" t="str">
        <f t="shared" si="325"/>
        <v>N/A</v>
      </c>
      <c r="AL669" s="151" t="str">
        <f t="shared" si="325"/>
        <v>N/A</v>
      </c>
      <c r="AM669" s="151" t="str">
        <f t="shared" si="325"/>
        <v>N/A</v>
      </c>
      <c r="AN669" s="151" t="str">
        <f t="shared" si="325"/>
        <v>N/A</v>
      </c>
      <c r="AO669" s="151" t="str">
        <f t="shared" si="325"/>
        <v>N/A</v>
      </c>
      <c r="AP669" s="151" t="str">
        <f t="shared" si="325"/>
        <v>N/A</v>
      </c>
    </row>
    <row r="670" spans="1:42" x14ac:dyDescent="0.2">
      <c r="A670" s="30"/>
      <c r="B670" s="240"/>
    </row>
    <row r="671" spans="1:42" x14ac:dyDescent="0.2">
      <c r="A671" s="108" t="s">
        <v>73</v>
      </c>
      <c r="B671" s="282"/>
      <c r="C671" s="282"/>
      <c r="D671" s="282"/>
      <c r="E671" s="282"/>
      <c r="F671" s="282"/>
      <c r="G671" s="282"/>
      <c r="H671" s="282"/>
      <c r="I671" s="282"/>
      <c r="J671" s="282"/>
      <c r="K671" s="282"/>
      <c r="L671" s="282"/>
      <c r="M671" s="282"/>
      <c r="N671" s="282"/>
      <c r="O671" s="282"/>
      <c r="P671" s="282"/>
      <c r="Q671" s="282"/>
      <c r="R671" s="282"/>
      <c r="S671" s="282"/>
      <c r="T671" s="282"/>
      <c r="U671" s="282"/>
      <c r="V671" s="282"/>
      <c r="W671" s="282"/>
      <c r="X671" s="282"/>
      <c r="Y671" s="282"/>
      <c r="Z671" s="282"/>
      <c r="AA671" s="282"/>
      <c r="AB671" s="282"/>
      <c r="AC671" s="282"/>
      <c r="AD671" s="282"/>
      <c r="AE671" s="282"/>
      <c r="AF671" s="282"/>
      <c r="AG671" s="282"/>
      <c r="AH671" s="282"/>
      <c r="AI671" s="282"/>
      <c r="AJ671" s="282"/>
      <c r="AK671" s="282"/>
      <c r="AL671" s="282"/>
      <c r="AM671" s="282"/>
      <c r="AN671" s="282"/>
      <c r="AO671" s="282"/>
      <c r="AP671" s="282"/>
    </row>
    <row r="672" spans="1:42" x14ac:dyDescent="0.2">
      <c r="A672" s="25" t="s">
        <v>282</v>
      </c>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row>
    <row r="673" spans="1:42" x14ac:dyDescent="0.2">
      <c r="A673" s="4" t="s">
        <v>283</v>
      </c>
      <c r="B673" s="215">
        <v>0</v>
      </c>
      <c r="C673" s="215">
        <f>B676</f>
        <v>0</v>
      </c>
      <c r="D673" s="215">
        <f t="shared" ref="D673:AP673" si="326">C676</f>
        <v>0</v>
      </c>
      <c r="E673" s="215">
        <f t="shared" si="326"/>
        <v>0</v>
      </c>
      <c r="F673" s="215">
        <f t="shared" si="326"/>
        <v>0</v>
      </c>
      <c r="G673" s="215">
        <f t="shared" si="326"/>
        <v>0</v>
      </c>
      <c r="H673" s="215">
        <f t="shared" si="326"/>
        <v>0</v>
      </c>
      <c r="I673" s="215">
        <f t="shared" si="326"/>
        <v>0</v>
      </c>
      <c r="J673" s="215">
        <f t="shared" si="326"/>
        <v>0</v>
      </c>
      <c r="K673" s="215">
        <f t="shared" si="326"/>
        <v>0</v>
      </c>
      <c r="L673" s="215">
        <f t="shared" si="326"/>
        <v>0</v>
      </c>
      <c r="M673" s="215">
        <f t="shared" si="326"/>
        <v>0</v>
      </c>
      <c r="N673" s="215">
        <f t="shared" si="326"/>
        <v>0</v>
      </c>
      <c r="O673" s="215">
        <f t="shared" si="326"/>
        <v>0</v>
      </c>
      <c r="P673" s="215">
        <f t="shared" si="326"/>
        <v>0</v>
      </c>
      <c r="Q673" s="215">
        <f t="shared" si="326"/>
        <v>0</v>
      </c>
      <c r="R673" s="215">
        <f t="shared" si="326"/>
        <v>0</v>
      </c>
      <c r="S673" s="215">
        <f t="shared" si="326"/>
        <v>0</v>
      </c>
      <c r="T673" s="215">
        <f t="shared" si="326"/>
        <v>0</v>
      </c>
      <c r="U673" s="215">
        <f t="shared" si="326"/>
        <v>0</v>
      </c>
      <c r="V673" s="215">
        <f t="shared" si="326"/>
        <v>0</v>
      </c>
      <c r="W673" s="215">
        <f t="shared" si="326"/>
        <v>0</v>
      </c>
      <c r="X673" s="215">
        <f t="shared" si="326"/>
        <v>0</v>
      </c>
      <c r="Y673" s="215">
        <f t="shared" si="326"/>
        <v>0</v>
      </c>
      <c r="Z673" s="215">
        <f t="shared" si="326"/>
        <v>0</v>
      </c>
      <c r="AA673" s="215">
        <f t="shared" si="326"/>
        <v>0</v>
      </c>
      <c r="AB673" s="215">
        <f t="shared" si="326"/>
        <v>0</v>
      </c>
      <c r="AC673" s="215">
        <f t="shared" si="326"/>
        <v>0</v>
      </c>
      <c r="AD673" s="215">
        <f t="shared" si="326"/>
        <v>0</v>
      </c>
      <c r="AE673" s="215">
        <f t="shared" si="326"/>
        <v>0</v>
      </c>
      <c r="AF673" s="215">
        <f t="shared" si="326"/>
        <v>0</v>
      </c>
      <c r="AG673" s="215">
        <f t="shared" si="326"/>
        <v>0</v>
      </c>
      <c r="AH673" s="215">
        <f t="shared" si="326"/>
        <v>0</v>
      </c>
      <c r="AI673" s="215">
        <f t="shared" si="326"/>
        <v>0</v>
      </c>
      <c r="AJ673" s="215">
        <f t="shared" si="326"/>
        <v>0</v>
      </c>
      <c r="AK673" s="215">
        <f t="shared" si="326"/>
        <v>0</v>
      </c>
      <c r="AL673" s="215">
        <f t="shared" si="326"/>
        <v>0</v>
      </c>
      <c r="AM673" s="215">
        <f t="shared" si="326"/>
        <v>0</v>
      </c>
      <c r="AN673" s="215">
        <f t="shared" si="326"/>
        <v>0</v>
      </c>
      <c r="AO673" s="215">
        <f t="shared" si="326"/>
        <v>0</v>
      </c>
      <c r="AP673" s="215">
        <f t="shared" si="326"/>
        <v>0</v>
      </c>
    </row>
    <row r="674" spans="1:42" x14ac:dyDescent="0.2">
      <c r="A674" s="4" t="s">
        <v>23</v>
      </c>
      <c r="B674" s="215">
        <f t="array" ref="B674:AP674">Inputs!C225:AQ225</f>
        <v>0</v>
      </c>
      <c r="C674" s="215">
        <v>0</v>
      </c>
      <c r="D674" s="215">
        <v>0</v>
      </c>
      <c r="E674" s="215">
        <v>0</v>
      </c>
      <c r="F674" s="215">
        <v>0</v>
      </c>
      <c r="G674" s="215">
        <v>0</v>
      </c>
      <c r="H674" s="215">
        <v>0</v>
      </c>
      <c r="I674" s="215">
        <v>0</v>
      </c>
      <c r="J674" s="215">
        <v>0</v>
      </c>
      <c r="K674" s="215">
        <v>0</v>
      </c>
      <c r="L674" s="215">
        <v>0</v>
      </c>
      <c r="M674" s="215">
        <v>0</v>
      </c>
      <c r="N674" s="215">
        <v>0</v>
      </c>
      <c r="O674" s="215">
        <v>0</v>
      </c>
      <c r="P674" s="215">
        <v>0</v>
      </c>
      <c r="Q674" s="215">
        <v>0</v>
      </c>
      <c r="R674" s="215">
        <v>0</v>
      </c>
      <c r="S674" s="215">
        <v>0</v>
      </c>
      <c r="T674" s="215">
        <v>0</v>
      </c>
      <c r="U674" s="215">
        <v>0</v>
      </c>
      <c r="V674" s="215">
        <v>0</v>
      </c>
      <c r="W674" s="215">
        <v>0</v>
      </c>
      <c r="X674" s="215">
        <v>0</v>
      </c>
      <c r="Y674" s="215">
        <v>0</v>
      </c>
      <c r="Z674" s="215">
        <v>0</v>
      </c>
      <c r="AA674" s="215">
        <v>0</v>
      </c>
      <c r="AB674" s="215">
        <v>0</v>
      </c>
      <c r="AC674" s="215">
        <v>0</v>
      </c>
      <c r="AD674" s="215">
        <v>0</v>
      </c>
      <c r="AE674" s="215">
        <v>0</v>
      </c>
      <c r="AF674" s="215">
        <v>0</v>
      </c>
      <c r="AG674" s="215">
        <v>0</v>
      </c>
      <c r="AH674" s="215">
        <v>0</v>
      </c>
      <c r="AI674" s="215">
        <v>0</v>
      </c>
      <c r="AJ674" s="215">
        <v>0</v>
      </c>
      <c r="AK674" s="215">
        <v>0</v>
      </c>
      <c r="AL674" s="215">
        <v>0</v>
      </c>
      <c r="AM674" s="215">
        <v>0</v>
      </c>
      <c r="AN674" s="215">
        <v>0</v>
      </c>
      <c r="AO674" s="215">
        <v>0</v>
      </c>
      <c r="AP674" s="215">
        <v>0</v>
      </c>
    </row>
    <row r="675" spans="1:42" x14ac:dyDescent="0.2">
      <c r="A675" s="4" t="s">
        <v>284</v>
      </c>
      <c r="B675" s="216">
        <f t="array" ref="B675:AP675">Inputs!C226:AQ226</f>
        <v>0</v>
      </c>
      <c r="C675" s="216">
        <v>0</v>
      </c>
      <c r="D675" s="216">
        <v>0</v>
      </c>
      <c r="E675" s="216">
        <v>0</v>
      </c>
      <c r="F675" s="216">
        <v>0</v>
      </c>
      <c r="G675" s="216">
        <v>0</v>
      </c>
      <c r="H675" s="216">
        <v>0</v>
      </c>
      <c r="I675" s="216">
        <v>0</v>
      </c>
      <c r="J675" s="216">
        <v>0</v>
      </c>
      <c r="K675" s="216">
        <v>0</v>
      </c>
      <c r="L675" s="216">
        <v>0</v>
      </c>
      <c r="M675" s="216">
        <v>0</v>
      </c>
      <c r="N675" s="216">
        <v>0</v>
      </c>
      <c r="O675" s="216">
        <v>0</v>
      </c>
      <c r="P675" s="216">
        <v>0</v>
      </c>
      <c r="Q675" s="216">
        <v>0</v>
      </c>
      <c r="R675" s="216">
        <v>0</v>
      </c>
      <c r="S675" s="216">
        <v>0</v>
      </c>
      <c r="T675" s="216">
        <v>0</v>
      </c>
      <c r="U675" s="216">
        <v>0</v>
      </c>
      <c r="V675" s="216">
        <v>0</v>
      </c>
      <c r="W675" s="216">
        <v>0</v>
      </c>
      <c r="X675" s="216">
        <v>0</v>
      </c>
      <c r="Y675" s="216">
        <v>0</v>
      </c>
      <c r="Z675" s="216">
        <v>0</v>
      </c>
      <c r="AA675" s="216">
        <v>0</v>
      </c>
      <c r="AB675" s="216">
        <v>0</v>
      </c>
      <c r="AC675" s="216">
        <v>0</v>
      </c>
      <c r="AD675" s="216">
        <v>0</v>
      </c>
      <c r="AE675" s="216">
        <v>0</v>
      </c>
      <c r="AF675" s="216">
        <v>0</v>
      </c>
      <c r="AG675" s="216">
        <v>0</v>
      </c>
      <c r="AH675" s="216">
        <v>0</v>
      </c>
      <c r="AI675" s="216">
        <v>0</v>
      </c>
      <c r="AJ675" s="216">
        <v>0</v>
      </c>
      <c r="AK675" s="216">
        <v>0</v>
      </c>
      <c r="AL675" s="216">
        <v>0</v>
      </c>
      <c r="AM675" s="216">
        <v>0</v>
      </c>
      <c r="AN675" s="216">
        <v>0</v>
      </c>
      <c r="AO675" s="216">
        <v>0</v>
      </c>
      <c r="AP675" s="216">
        <v>0</v>
      </c>
    </row>
    <row r="676" spans="1:42" x14ac:dyDescent="0.2">
      <c r="A676" s="4" t="s">
        <v>245</v>
      </c>
      <c r="B676" s="215">
        <f t="array" ref="B676:AP676">Inputs!C227:AQ227</f>
        <v>0</v>
      </c>
      <c r="C676" s="215">
        <v>0</v>
      </c>
      <c r="D676" s="215">
        <v>0</v>
      </c>
      <c r="E676" s="215">
        <v>0</v>
      </c>
      <c r="F676" s="215">
        <v>0</v>
      </c>
      <c r="G676" s="215">
        <v>0</v>
      </c>
      <c r="H676" s="215">
        <v>0</v>
      </c>
      <c r="I676" s="215">
        <v>0</v>
      </c>
      <c r="J676" s="215">
        <v>0</v>
      </c>
      <c r="K676" s="215">
        <v>0</v>
      </c>
      <c r="L676" s="215">
        <v>0</v>
      </c>
      <c r="M676" s="215">
        <v>0</v>
      </c>
      <c r="N676" s="215">
        <v>0</v>
      </c>
      <c r="O676" s="215">
        <v>0</v>
      </c>
      <c r="P676" s="215">
        <v>0</v>
      </c>
      <c r="Q676" s="215">
        <v>0</v>
      </c>
      <c r="R676" s="215">
        <v>0</v>
      </c>
      <c r="S676" s="215">
        <v>0</v>
      </c>
      <c r="T676" s="215">
        <v>0</v>
      </c>
      <c r="U676" s="215">
        <v>0</v>
      </c>
      <c r="V676" s="215">
        <v>0</v>
      </c>
      <c r="W676" s="215">
        <v>0</v>
      </c>
      <c r="X676" s="215">
        <v>0</v>
      </c>
      <c r="Y676" s="215">
        <v>0</v>
      </c>
      <c r="Z676" s="215">
        <v>0</v>
      </c>
      <c r="AA676" s="215">
        <v>0</v>
      </c>
      <c r="AB676" s="215">
        <v>0</v>
      </c>
      <c r="AC676" s="215">
        <v>0</v>
      </c>
      <c r="AD676" s="215">
        <v>0</v>
      </c>
      <c r="AE676" s="215">
        <v>0</v>
      </c>
      <c r="AF676" s="215">
        <v>0</v>
      </c>
      <c r="AG676" s="215">
        <v>0</v>
      </c>
      <c r="AH676" s="215">
        <v>0</v>
      </c>
      <c r="AI676" s="215">
        <v>0</v>
      </c>
      <c r="AJ676" s="215">
        <v>0</v>
      </c>
      <c r="AK676" s="215">
        <v>0</v>
      </c>
      <c r="AL676" s="215">
        <v>0</v>
      </c>
      <c r="AM676" s="215">
        <v>0</v>
      </c>
      <c r="AN676" s="215">
        <v>0</v>
      </c>
      <c r="AO676" s="215">
        <v>0</v>
      </c>
      <c r="AP676" s="215">
        <v>0</v>
      </c>
    </row>
    <row r="677" spans="1:42" x14ac:dyDescent="0.2">
      <c r="B677" s="20"/>
      <c r="C677" s="20"/>
      <c r="D677" s="20"/>
      <c r="E677" s="20"/>
      <c r="F677" s="20"/>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row>
    <row r="678" spans="1:42" x14ac:dyDescent="0.2">
      <c r="A678" s="25" t="s">
        <v>281</v>
      </c>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row>
    <row r="679" spans="1:42" x14ac:dyDescent="0.2">
      <c r="A679" s="4" t="s">
        <v>283</v>
      </c>
      <c r="B679" s="215">
        <v>0</v>
      </c>
      <c r="C679" s="215">
        <f>B682</f>
        <v>0</v>
      </c>
      <c r="D679" s="215">
        <f t="shared" ref="D679:AP679" si="327">C682</f>
        <v>0</v>
      </c>
      <c r="E679" s="215">
        <f t="shared" si="327"/>
        <v>0</v>
      </c>
      <c r="F679" s="215">
        <f t="shared" si="327"/>
        <v>0</v>
      </c>
      <c r="G679" s="215">
        <f t="shared" si="327"/>
        <v>0</v>
      </c>
      <c r="H679" s="215">
        <f t="shared" si="327"/>
        <v>0</v>
      </c>
      <c r="I679" s="215">
        <f t="shared" si="327"/>
        <v>0</v>
      </c>
      <c r="J679" s="215">
        <f t="shared" si="327"/>
        <v>0</v>
      </c>
      <c r="K679" s="215">
        <f t="shared" si="327"/>
        <v>0</v>
      </c>
      <c r="L679" s="215">
        <f t="shared" si="327"/>
        <v>0</v>
      </c>
      <c r="M679" s="215">
        <f t="shared" si="327"/>
        <v>0</v>
      </c>
      <c r="N679" s="215">
        <f t="shared" si="327"/>
        <v>0</v>
      </c>
      <c r="O679" s="215">
        <f t="shared" si="327"/>
        <v>0</v>
      </c>
      <c r="P679" s="215">
        <f t="shared" si="327"/>
        <v>0</v>
      </c>
      <c r="Q679" s="215">
        <f t="shared" si="327"/>
        <v>0</v>
      </c>
      <c r="R679" s="215">
        <f t="shared" si="327"/>
        <v>0</v>
      </c>
      <c r="S679" s="215">
        <f t="shared" si="327"/>
        <v>0</v>
      </c>
      <c r="T679" s="215">
        <f t="shared" si="327"/>
        <v>0</v>
      </c>
      <c r="U679" s="215">
        <f t="shared" si="327"/>
        <v>0</v>
      </c>
      <c r="V679" s="215">
        <f t="shared" si="327"/>
        <v>0</v>
      </c>
      <c r="W679" s="215">
        <f t="shared" si="327"/>
        <v>0</v>
      </c>
      <c r="X679" s="215">
        <f t="shared" si="327"/>
        <v>0</v>
      </c>
      <c r="Y679" s="215">
        <f t="shared" si="327"/>
        <v>0</v>
      </c>
      <c r="Z679" s="215">
        <f t="shared" si="327"/>
        <v>0</v>
      </c>
      <c r="AA679" s="215">
        <f t="shared" si="327"/>
        <v>0</v>
      </c>
      <c r="AB679" s="215">
        <f t="shared" si="327"/>
        <v>0</v>
      </c>
      <c r="AC679" s="215">
        <f t="shared" si="327"/>
        <v>0</v>
      </c>
      <c r="AD679" s="215">
        <f t="shared" si="327"/>
        <v>0</v>
      </c>
      <c r="AE679" s="215">
        <f t="shared" si="327"/>
        <v>0</v>
      </c>
      <c r="AF679" s="215">
        <f t="shared" si="327"/>
        <v>0</v>
      </c>
      <c r="AG679" s="215">
        <f t="shared" si="327"/>
        <v>0</v>
      </c>
      <c r="AH679" s="215">
        <f t="shared" si="327"/>
        <v>0</v>
      </c>
      <c r="AI679" s="215">
        <f t="shared" si="327"/>
        <v>0</v>
      </c>
      <c r="AJ679" s="215">
        <f t="shared" si="327"/>
        <v>0</v>
      </c>
      <c r="AK679" s="215">
        <f t="shared" si="327"/>
        <v>0</v>
      </c>
      <c r="AL679" s="215">
        <f t="shared" si="327"/>
        <v>0</v>
      </c>
      <c r="AM679" s="215">
        <f t="shared" si="327"/>
        <v>0</v>
      </c>
      <c r="AN679" s="215">
        <f t="shared" si="327"/>
        <v>0</v>
      </c>
      <c r="AO679" s="215">
        <f t="shared" si="327"/>
        <v>0</v>
      </c>
      <c r="AP679" s="215">
        <f t="shared" si="327"/>
        <v>0</v>
      </c>
    </row>
    <row r="680" spans="1:42" x14ac:dyDescent="0.2">
      <c r="A680" s="4" t="s">
        <v>23</v>
      </c>
      <c r="B680" s="215">
        <f t="shared" ref="B680:AP680" si="328">IF(B$2&lt;analysis_period,B682-B679,0)</f>
        <v>0</v>
      </c>
      <c r="C680" s="215">
        <f t="shared" si="328"/>
        <v>0</v>
      </c>
      <c r="D680" s="215">
        <f t="shared" si="328"/>
        <v>0</v>
      </c>
      <c r="E680" s="215">
        <f t="shared" si="328"/>
        <v>0</v>
      </c>
      <c r="F680" s="215">
        <f t="shared" si="328"/>
        <v>0</v>
      </c>
      <c r="G680" s="215">
        <f t="shared" si="328"/>
        <v>0</v>
      </c>
      <c r="H680" s="215">
        <f t="shared" si="328"/>
        <v>0</v>
      </c>
      <c r="I680" s="215">
        <f t="shared" si="328"/>
        <v>0</v>
      </c>
      <c r="J680" s="215">
        <f t="shared" si="328"/>
        <v>0</v>
      </c>
      <c r="K680" s="215">
        <f t="shared" si="328"/>
        <v>0</v>
      </c>
      <c r="L680" s="215">
        <f t="shared" si="328"/>
        <v>0</v>
      </c>
      <c r="M680" s="215">
        <f t="shared" si="328"/>
        <v>0</v>
      </c>
      <c r="N680" s="215">
        <f t="shared" si="328"/>
        <v>0</v>
      </c>
      <c r="O680" s="215">
        <f t="shared" si="328"/>
        <v>0</v>
      </c>
      <c r="P680" s="215">
        <f t="shared" si="328"/>
        <v>0</v>
      </c>
      <c r="Q680" s="215">
        <f t="shared" si="328"/>
        <v>0</v>
      </c>
      <c r="R680" s="215">
        <f t="shared" si="328"/>
        <v>0</v>
      </c>
      <c r="S680" s="215">
        <f t="shared" si="328"/>
        <v>0</v>
      </c>
      <c r="T680" s="215">
        <f t="shared" si="328"/>
        <v>0</v>
      </c>
      <c r="U680" s="215">
        <f t="shared" si="328"/>
        <v>0</v>
      </c>
      <c r="V680" s="215">
        <f t="shared" si="328"/>
        <v>0</v>
      </c>
      <c r="W680" s="215">
        <f t="shared" si="328"/>
        <v>0</v>
      </c>
      <c r="X680" s="215">
        <f t="shared" si="328"/>
        <v>0</v>
      </c>
      <c r="Y680" s="215">
        <f t="shared" si="328"/>
        <v>0</v>
      </c>
      <c r="Z680" s="215">
        <f t="shared" si="328"/>
        <v>0</v>
      </c>
      <c r="AA680" s="215">
        <f t="shared" si="328"/>
        <v>0</v>
      </c>
      <c r="AB680" s="215">
        <f t="shared" si="328"/>
        <v>0</v>
      </c>
      <c r="AC680" s="215">
        <f t="shared" si="328"/>
        <v>0</v>
      </c>
      <c r="AD680" s="215">
        <f t="shared" si="328"/>
        <v>0</v>
      </c>
      <c r="AE680" s="215">
        <f t="shared" si="328"/>
        <v>0</v>
      </c>
      <c r="AF680" s="215">
        <f t="shared" si="328"/>
        <v>0</v>
      </c>
      <c r="AG680" s="215">
        <f t="shared" si="328"/>
        <v>0</v>
      </c>
      <c r="AH680" s="215">
        <f t="shared" si="328"/>
        <v>0</v>
      </c>
      <c r="AI680" s="215">
        <f t="shared" si="328"/>
        <v>0</v>
      </c>
      <c r="AJ680" s="215">
        <f t="shared" si="328"/>
        <v>0</v>
      </c>
      <c r="AK680" s="215">
        <f t="shared" si="328"/>
        <v>0</v>
      </c>
      <c r="AL680" s="215">
        <f t="shared" si="328"/>
        <v>0</v>
      </c>
      <c r="AM680" s="215">
        <f t="shared" si="328"/>
        <v>0</v>
      </c>
      <c r="AN680" s="215">
        <f t="shared" si="328"/>
        <v>0</v>
      </c>
      <c r="AO680" s="215">
        <f t="shared" si="328"/>
        <v>0</v>
      </c>
      <c r="AP680" s="215">
        <f t="shared" si="328"/>
        <v>0</v>
      </c>
    </row>
    <row r="681" spans="1:42" x14ac:dyDescent="0.2">
      <c r="A681" s="4" t="s">
        <v>284</v>
      </c>
      <c r="B681" s="216">
        <v>0</v>
      </c>
      <c r="C681" s="216">
        <f t="shared" ref="C681:AP681" si="329">IF(C$2=analysis_period,-C679,0)</f>
        <v>0</v>
      </c>
      <c r="D681" s="216">
        <f t="shared" si="329"/>
        <v>0</v>
      </c>
      <c r="E681" s="216">
        <f t="shared" si="329"/>
        <v>0</v>
      </c>
      <c r="F681" s="216">
        <f t="shared" si="329"/>
        <v>0</v>
      </c>
      <c r="G681" s="216">
        <f t="shared" si="329"/>
        <v>0</v>
      </c>
      <c r="H681" s="216">
        <f t="shared" si="329"/>
        <v>0</v>
      </c>
      <c r="I681" s="216">
        <f t="shared" si="329"/>
        <v>0</v>
      </c>
      <c r="J681" s="216">
        <f t="shared" si="329"/>
        <v>0</v>
      </c>
      <c r="K681" s="216">
        <f t="shared" si="329"/>
        <v>0</v>
      </c>
      <c r="L681" s="216">
        <f t="shared" si="329"/>
        <v>0</v>
      </c>
      <c r="M681" s="216">
        <f t="shared" si="329"/>
        <v>0</v>
      </c>
      <c r="N681" s="216">
        <f t="shared" si="329"/>
        <v>0</v>
      </c>
      <c r="O681" s="216">
        <f t="shared" si="329"/>
        <v>0</v>
      </c>
      <c r="P681" s="216">
        <f t="shared" si="329"/>
        <v>0</v>
      </c>
      <c r="Q681" s="216">
        <f t="shared" si="329"/>
        <v>0</v>
      </c>
      <c r="R681" s="216">
        <f t="shared" si="329"/>
        <v>0</v>
      </c>
      <c r="S681" s="216">
        <f t="shared" si="329"/>
        <v>0</v>
      </c>
      <c r="T681" s="216">
        <f t="shared" si="329"/>
        <v>0</v>
      </c>
      <c r="U681" s="216">
        <f t="shared" si="329"/>
        <v>0</v>
      </c>
      <c r="V681" s="216">
        <f t="shared" si="329"/>
        <v>0</v>
      </c>
      <c r="W681" s="216">
        <f t="shared" si="329"/>
        <v>0</v>
      </c>
      <c r="X681" s="216">
        <f t="shared" si="329"/>
        <v>0</v>
      </c>
      <c r="Y681" s="216">
        <f t="shared" si="329"/>
        <v>0</v>
      </c>
      <c r="Z681" s="216">
        <f t="shared" si="329"/>
        <v>0</v>
      </c>
      <c r="AA681" s="216">
        <f t="shared" si="329"/>
        <v>0</v>
      </c>
      <c r="AB681" s="216">
        <f t="shared" si="329"/>
        <v>0</v>
      </c>
      <c r="AC681" s="216">
        <f t="shared" si="329"/>
        <v>0</v>
      </c>
      <c r="AD681" s="216">
        <f t="shared" si="329"/>
        <v>0</v>
      </c>
      <c r="AE681" s="216">
        <f t="shared" si="329"/>
        <v>0</v>
      </c>
      <c r="AF681" s="216">
        <f t="shared" si="329"/>
        <v>0</v>
      </c>
      <c r="AG681" s="216">
        <f t="shared" si="329"/>
        <v>0</v>
      </c>
      <c r="AH681" s="216">
        <f t="shared" si="329"/>
        <v>0</v>
      </c>
      <c r="AI681" s="216">
        <f t="shared" si="329"/>
        <v>0</v>
      </c>
      <c r="AJ681" s="216">
        <f t="shared" si="329"/>
        <v>0</v>
      </c>
      <c r="AK681" s="216">
        <f t="shared" si="329"/>
        <v>0</v>
      </c>
      <c r="AL681" s="216">
        <f t="shared" si="329"/>
        <v>0</v>
      </c>
      <c r="AM681" s="216">
        <f t="shared" si="329"/>
        <v>0</v>
      </c>
      <c r="AN681" s="216">
        <f t="shared" si="329"/>
        <v>0</v>
      </c>
      <c r="AO681" s="216">
        <f t="shared" si="329"/>
        <v>0</v>
      </c>
      <c r="AP681" s="216">
        <f t="shared" si="329"/>
        <v>0</v>
      </c>
    </row>
    <row r="682" spans="1:42" s="16" customFormat="1" x14ac:dyDescent="0.2">
      <c r="A682" s="16" t="s">
        <v>245</v>
      </c>
      <c r="B682" s="209">
        <f t="shared" ref="B682:AP682" si="330">C$64*(months_working_reserve/12)</f>
        <v>0</v>
      </c>
      <c r="C682" s="209">
        <f t="shared" si="330"/>
        <v>0</v>
      </c>
      <c r="D682" s="209">
        <f t="shared" si="330"/>
        <v>0</v>
      </c>
      <c r="E682" s="209">
        <f t="shared" si="330"/>
        <v>0</v>
      </c>
      <c r="F682" s="209">
        <f t="shared" si="330"/>
        <v>0</v>
      </c>
      <c r="G682" s="209">
        <f t="shared" si="330"/>
        <v>0</v>
      </c>
      <c r="H682" s="209">
        <f t="shared" si="330"/>
        <v>0</v>
      </c>
      <c r="I682" s="209">
        <f t="shared" si="330"/>
        <v>0</v>
      </c>
      <c r="J682" s="209">
        <f t="shared" si="330"/>
        <v>0</v>
      </c>
      <c r="K682" s="209">
        <f t="shared" si="330"/>
        <v>0</v>
      </c>
      <c r="L682" s="209">
        <f t="shared" si="330"/>
        <v>0</v>
      </c>
      <c r="M682" s="209">
        <f t="shared" si="330"/>
        <v>0</v>
      </c>
      <c r="N682" s="209">
        <f t="shared" si="330"/>
        <v>0</v>
      </c>
      <c r="O682" s="209">
        <f t="shared" si="330"/>
        <v>0</v>
      </c>
      <c r="P682" s="209">
        <f t="shared" si="330"/>
        <v>0</v>
      </c>
      <c r="Q682" s="209">
        <f t="shared" si="330"/>
        <v>0</v>
      </c>
      <c r="R682" s="209">
        <f t="shared" si="330"/>
        <v>0</v>
      </c>
      <c r="S682" s="209">
        <f t="shared" si="330"/>
        <v>0</v>
      </c>
      <c r="T682" s="209">
        <f t="shared" si="330"/>
        <v>0</v>
      </c>
      <c r="U682" s="209">
        <f t="shared" si="330"/>
        <v>0</v>
      </c>
      <c r="V682" s="209">
        <f t="shared" si="330"/>
        <v>0</v>
      </c>
      <c r="W682" s="209">
        <f t="shared" si="330"/>
        <v>0</v>
      </c>
      <c r="X682" s="209">
        <f t="shared" si="330"/>
        <v>0</v>
      </c>
      <c r="Y682" s="209">
        <f t="shared" si="330"/>
        <v>0</v>
      </c>
      <c r="Z682" s="209">
        <f t="shared" si="330"/>
        <v>0</v>
      </c>
      <c r="AA682" s="209">
        <f t="shared" si="330"/>
        <v>0</v>
      </c>
      <c r="AB682" s="209">
        <f t="shared" si="330"/>
        <v>0</v>
      </c>
      <c r="AC682" s="209">
        <f t="shared" si="330"/>
        <v>0</v>
      </c>
      <c r="AD682" s="209">
        <f t="shared" si="330"/>
        <v>0</v>
      </c>
      <c r="AE682" s="209">
        <f t="shared" si="330"/>
        <v>0</v>
      </c>
      <c r="AF682" s="209">
        <f t="shared" si="330"/>
        <v>0</v>
      </c>
      <c r="AG682" s="209">
        <f t="shared" si="330"/>
        <v>0</v>
      </c>
      <c r="AH682" s="209">
        <f t="shared" si="330"/>
        <v>0</v>
      </c>
      <c r="AI682" s="209">
        <f t="shared" si="330"/>
        <v>0</v>
      </c>
      <c r="AJ682" s="209">
        <f t="shared" si="330"/>
        <v>0</v>
      </c>
      <c r="AK682" s="209">
        <f t="shared" si="330"/>
        <v>0</v>
      </c>
      <c r="AL682" s="209">
        <f t="shared" si="330"/>
        <v>0</v>
      </c>
      <c r="AM682" s="209">
        <f t="shared" si="330"/>
        <v>0</v>
      </c>
      <c r="AN682" s="209">
        <f t="shared" si="330"/>
        <v>0</v>
      </c>
      <c r="AO682" s="209">
        <f t="shared" si="330"/>
        <v>0</v>
      </c>
      <c r="AP682" s="209">
        <f t="shared" si="330"/>
        <v>0</v>
      </c>
    </row>
    <row r="683" spans="1:42" s="16" customFormat="1" x14ac:dyDescent="0.2">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25" t="s">
        <v>293</v>
      </c>
      <c r="B684" s="209"/>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D684" s="209"/>
      <c r="AE684" s="209"/>
      <c r="AF684" s="209"/>
      <c r="AG684" s="209"/>
      <c r="AH684" s="209"/>
      <c r="AI684" s="209"/>
      <c r="AJ684" s="209"/>
      <c r="AK684" s="209"/>
      <c r="AL684" s="209"/>
      <c r="AM684" s="209"/>
      <c r="AN684" s="209"/>
      <c r="AO684" s="209"/>
      <c r="AP684" s="209"/>
    </row>
    <row r="685" spans="1:42" s="16" customFormat="1" x14ac:dyDescent="0.2">
      <c r="A685" s="4" t="s">
        <v>283</v>
      </c>
      <c r="B685" s="215">
        <v>0</v>
      </c>
      <c r="C685" s="215">
        <f>B688</f>
        <v>0</v>
      </c>
      <c r="D685" s="215">
        <f t="shared" ref="D685" si="331">C688</f>
        <v>0</v>
      </c>
      <c r="E685" s="215">
        <f t="shared" ref="E685" si="332">D688</f>
        <v>0</v>
      </c>
      <c r="F685" s="215">
        <f t="shared" ref="F685" si="333">E688</f>
        <v>0</v>
      </c>
      <c r="G685" s="215">
        <f t="shared" ref="G685" si="334">F688</f>
        <v>0</v>
      </c>
      <c r="H685" s="215">
        <f t="shared" ref="H685" si="335">G688</f>
        <v>0</v>
      </c>
      <c r="I685" s="215">
        <f t="shared" ref="I685" si="336">H688</f>
        <v>0</v>
      </c>
      <c r="J685" s="215">
        <f t="shared" ref="J685" si="337">I688</f>
        <v>0</v>
      </c>
      <c r="K685" s="215">
        <f t="shared" ref="K685" si="338">J688</f>
        <v>0</v>
      </c>
      <c r="L685" s="215">
        <f t="shared" ref="L685" si="339">K688</f>
        <v>0</v>
      </c>
      <c r="M685" s="215">
        <f t="shared" ref="M685" si="340">L688</f>
        <v>0</v>
      </c>
      <c r="N685" s="215">
        <f t="shared" ref="N685" si="341">M688</f>
        <v>0</v>
      </c>
      <c r="O685" s="215">
        <f t="shared" ref="O685" si="342">N688</f>
        <v>0</v>
      </c>
      <c r="P685" s="215">
        <f t="shared" ref="P685" si="343">O688</f>
        <v>0</v>
      </c>
      <c r="Q685" s="215">
        <f t="shared" ref="Q685" si="344">P688</f>
        <v>0</v>
      </c>
      <c r="R685" s="215">
        <f t="shared" ref="R685" si="345">Q688</f>
        <v>0</v>
      </c>
      <c r="S685" s="215">
        <f t="shared" ref="S685" si="346">R688</f>
        <v>0</v>
      </c>
      <c r="T685" s="215">
        <f t="shared" ref="T685" si="347">S688</f>
        <v>0</v>
      </c>
      <c r="U685" s="215">
        <f t="shared" ref="U685" si="348">T688</f>
        <v>0</v>
      </c>
      <c r="V685" s="215">
        <f t="shared" ref="V685" si="349">U688</f>
        <v>0</v>
      </c>
      <c r="W685" s="215">
        <f t="shared" ref="W685" si="350">V688</f>
        <v>0</v>
      </c>
      <c r="X685" s="215">
        <f t="shared" ref="X685" si="351">W688</f>
        <v>0</v>
      </c>
      <c r="Y685" s="215">
        <f t="shared" ref="Y685" si="352">X688</f>
        <v>0</v>
      </c>
      <c r="Z685" s="215">
        <f t="shared" ref="Z685" si="353">Y688</f>
        <v>0</v>
      </c>
      <c r="AA685" s="215">
        <f t="shared" ref="AA685" si="354">Z688</f>
        <v>0</v>
      </c>
      <c r="AB685" s="215">
        <f t="shared" ref="AB685" si="355">AA688</f>
        <v>0</v>
      </c>
      <c r="AC685" s="215">
        <f t="shared" ref="AC685" si="356">AB688</f>
        <v>0</v>
      </c>
      <c r="AD685" s="215">
        <f t="shared" ref="AD685" si="357">AC688</f>
        <v>0</v>
      </c>
      <c r="AE685" s="215">
        <f t="shared" ref="AE685" si="358">AD688</f>
        <v>0</v>
      </c>
      <c r="AF685" s="215">
        <f t="shared" ref="AF685" si="359">AE688</f>
        <v>0</v>
      </c>
      <c r="AG685" s="215">
        <f t="shared" ref="AG685" si="360">AF688</f>
        <v>0</v>
      </c>
      <c r="AH685" s="215">
        <f t="shared" ref="AH685" si="361">AG688</f>
        <v>0</v>
      </c>
      <c r="AI685" s="215">
        <f t="shared" ref="AI685" si="362">AH688</f>
        <v>0</v>
      </c>
      <c r="AJ685" s="215">
        <f t="shared" ref="AJ685" si="363">AI688</f>
        <v>0</v>
      </c>
      <c r="AK685" s="215">
        <f t="shared" ref="AK685" si="364">AJ688</f>
        <v>0</v>
      </c>
      <c r="AL685" s="215">
        <f t="shared" ref="AL685" si="365">AK688</f>
        <v>0</v>
      </c>
      <c r="AM685" s="215">
        <f t="shared" ref="AM685" si="366">AL688</f>
        <v>0</v>
      </c>
      <c r="AN685" s="215">
        <f t="shared" ref="AN685" si="367">AM688</f>
        <v>0</v>
      </c>
      <c r="AO685" s="215">
        <f t="shared" ref="AO685" si="368">AN688</f>
        <v>0</v>
      </c>
      <c r="AP685" s="215">
        <f t="shared" ref="AP685" si="369">AO688</f>
        <v>0</v>
      </c>
    </row>
    <row r="686" spans="1:42" s="16" customFormat="1" x14ac:dyDescent="0.2">
      <c r="A686" s="4" t="s">
        <v>23</v>
      </c>
      <c r="B686" s="215">
        <f t="shared" ref="B686:AP686" si="370">IF(B$2&lt;analysis_period,B688-B685,0)</f>
        <v>0</v>
      </c>
      <c r="C686" s="215">
        <f t="shared" si="370"/>
        <v>0</v>
      </c>
      <c r="D686" s="215">
        <f t="shared" si="370"/>
        <v>0</v>
      </c>
      <c r="E686" s="215">
        <f t="shared" si="370"/>
        <v>0</v>
      </c>
      <c r="F686" s="215">
        <f t="shared" si="370"/>
        <v>0</v>
      </c>
      <c r="G686" s="215">
        <f t="shared" si="370"/>
        <v>0</v>
      </c>
      <c r="H686" s="215">
        <f t="shared" si="370"/>
        <v>0</v>
      </c>
      <c r="I686" s="215">
        <f t="shared" si="370"/>
        <v>0</v>
      </c>
      <c r="J686" s="215">
        <f t="shared" si="370"/>
        <v>0</v>
      </c>
      <c r="K686" s="215">
        <f t="shared" si="370"/>
        <v>0</v>
      </c>
      <c r="L686" s="215">
        <f t="shared" si="370"/>
        <v>0</v>
      </c>
      <c r="M686" s="215">
        <f t="shared" si="370"/>
        <v>0</v>
      </c>
      <c r="N686" s="215">
        <f t="shared" si="370"/>
        <v>0</v>
      </c>
      <c r="O686" s="215">
        <f t="shared" si="370"/>
        <v>0</v>
      </c>
      <c r="P686" s="215">
        <f t="shared" si="370"/>
        <v>0</v>
      </c>
      <c r="Q686" s="215">
        <f t="shared" si="370"/>
        <v>0</v>
      </c>
      <c r="R686" s="215">
        <f t="shared" si="370"/>
        <v>0</v>
      </c>
      <c r="S686" s="215">
        <f t="shared" si="370"/>
        <v>0</v>
      </c>
      <c r="T686" s="215">
        <f t="shared" si="370"/>
        <v>0</v>
      </c>
      <c r="U686" s="215">
        <f t="shared" si="370"/>
        <v>0</v>
      </c>
      <c r="V686" s="215">
        <f t="shared" si="370"/>
        <v>0</v>
      </c>
      <c r="W686" s="215">
        <f t="shared" si="370"/>
        <v>0</v>
      </c>
      <c r="X686" s="215">
        <f t="shared" si="370"/>
        <v>0</v>
      </c>
      <c r="Y686" s="215">
        <f t="shared" si="370"/>
        <v>0</v>
      </c>
      <c r="Z686" s="215">
        <f t="shared" si="370"/>
        <v>0</v>
      </c>
      <c r="AA686" s="215">
        <f t="shared" si="370"/>
        <v>0</v>
      </c>
      <c r="AB686" s="215">
        <f t="shared" si="370"/>
        <v>0</v>
      </c>
      <c r="AC686" s="215">
        <f t="shared" si="370"/>
        <v>0</v>
      </c>
      <c r="AD686" s="215">
        <f t="shared" si="370"/>
        <v>0</v>
      </c>
      <c r="AE686" s="215">
        <f t="shared" si="370"/>
        <v>0</v>
      </c>
      <c r="AF686" s="215">
        <f t="shared" si="370"/>
        <v>0</v>
      </c>
      <c r="AG686" s="215">
        <f t="shared" si="370"/>
        <v>0</v>
      </c>
      <c r="AH686" s="215">
        <f t="shared" si="370"/>
        <v>0</v>
      </c>
      <c r="AI686" s="215">
        <f t="shared" si="370"/>
        <v>0</v>
      </c>
      <c r="AJ686" s="215">
        <f t="shared" si="370"/>
        <v>0</v>
      </c>
      <c r="AK686" s="215">
        <f t="shared" si="370"/>
        <v>0</v>
      </c>
      <c r="AL686" s="215">
        <f t="shared" si="370"/>
        <v>0</v>
      </c>
      <c r="AM686" s="215">
        <f t="shared" si="370"/>
        <v>0</v>
      </c>
      <c r="AN686" s="215">
        <f t="shared" si="370"/>
        <v>0</v>
      </c>
      <c r="AO686" s="215">
        <f t="shared" si="370"/>
        <v>0</v>
      </c>
      <c r="AP686" s="215">
        <f t="shared" si="370"/>
        <v>0</v>
      </c>
    </row>
    <row r="687" spans="1:42" s="16" customFormat="1" x14ac:dyDescent="0.2">
      <c r="A687" s="4" t="s">
        <v>284</v>
      </c>
      <c r="B687" s="216">
        <v>0</v>
      </c>
      <c r="C687" s="216">
        <f t="shared" ref="C687:AP687" si="371">IF(C$2=analysis_period,-C685,0)</f>
        <v>0</v>
      </c>
      <c r="D687" s="216">
        <f t="shared" si="371"/>
        <v>0</v>
      </c>
      <c r="E687" s="216">
        <f t="shared" si="371"/>
        <v>0</v>
      </c>
      <c r="F687" s="216">
        <f t="shared" si="371"/>
        <v>0</v>
      </c>
      <c r="G687" s="216">
        <f t="shared" si="371"/>
        <v>0</v>
      </c>
      <c r="H687" s="216">
        <f t="shared" si="371"/>
        <v>0</v>
      </c>
      <c r="I687" s="216">
        <f t="shared" si="371"/>
        <v>0</v>
      </c>
      <c r="J687" s="216">
        <f t="shared" si="371"/>
        <v>0</v>
      </c>
      <c r="K687" s="216">
        <f t="shared" si="371"/>
        <v>0</v>
      </c>
      <c r="L687" s="216">
        <f t="shared" si="371"/>
        <v>0</v>
      </c>
      <c r="M687" s="216">
        <f t="shared" si="371"/>
        <v>0</v>
      </c>
      <c r="N687" s="216">
        <f t="shared" si="371"/>
        <v>0</v>
      </c>
      <c r="O687" s="216">
        <f t="shared" si="371"/>
        <v>0</v>
      </c>
      <c r="P687" s="216">
        <f t="shared" si="371"/>
        <v>0</v>
      </c>
      <c r="Q687" s="216">
        <f t="shared" si="371"/>
        <v>0</v>
      </c>
      <c r="R687" s="216">
        <f t="shared" si="371"/>
        <v>0</v>
      </c>
      <c r="S687" s="216">
        <f t="shared" si="371"/>
        <v>0</v>
      </c>
      <c r="T687" s="216">
        <f t="shared" si="371"/>
        <v>0</v>
      </c>
      <c r="U687" s="216">
        <f t="shared" si="371"/>
        <v>0</v>
      </c>
      <c r="V687" s="216">
        <f t="shared" si="371"/>
        <v>0</v>
      </c>
      <c r="W687" s="216">
        <f t="shared" si="371"/>
        <v>0</v>
      </c>
      <c r="X687" s="216">
        <f t="shared" si="371"/>
        <v>0</v>
      </c>
      <c r="Y687" s="216">
        <f t="shared" si="371"/>
        <v>0</v>
      </c>
      <c r="Z687" s="216">
        <f t="shared" si="371"/>
        <v>0</v>
      </c>
      <c r="AA687" s="216">
        <f t="shared" si="371"/>
        <v>0</v>
      </c>
      <c r="AB687" s="216">
        <f t="shared" si="371"/>
        <v>0</v>
      </c>
      <c r="AC687" s="216">
        <f t="shared" si="371"/>
        <v>0</v>
      </c>
      <c r="AD687" s="216">
        <f t="shared" si="371"/>
        <v>0</v>
      </c>
      <c r="AE687" s="216">
        <f t="shared" si="371"/>
        <v>0</v>
      </c>
      <c r="AF687" s="216">
        <f t="shared" si="371"/>
        <v>0</v>
      </c>
      <c r="AG687" s="216">
        <f t="shared" si="371"/>
        <v>0</v>
      </c>
      <c r="AH687" s="216">
        <f t="shared" si="371"/>
        <v>0</v>
      </c>
      <c r="AI687" s="216">
        <f t="shared" si="371"/>
        <v>0</v>
      </c>
      <c r="AJ687" s="216">
        <f t="shared" si="371"/>
        <v>0</v>
      </c>
      <c r="AK687" s="216">
        <f t="shared" si="371"/>
        <v>0</v>
      </c>
      <c r="AL687" s="216">
        <f t="shared" si="371"/>
        <v>0</v>
      </c>
      <c r="AM687" s="216">
        <f t="shared" si="371"/>
        <v>0</v>
      </c>
      <c r="AN687" s="216">
        <f t="shared" si="371"/>
        <v>0</v>
      </c>
      <c r="AO687" s="216">
        <f t="shared" si="371"/>
        <v>0</v>
      </c>
      <c r="AP687" s="216">
        <f t="shared" si="371"/>
        <v>0</v>
      </c>
    </row>
    <row r="688" spans="1:42" x14ac:dyDescent="0.2">
      <c r="A688" s="16" t="s">
        <v>245</v>
      </c>
      <c r="B688" s="209">
        <f t="shared" ref="B688:AP688" si="372">C$17*(months_receivables_reserve/12)</f>
        <v>0</v>
      </c>
      <c r="C688" s="209">
        <f t="shared" si="372"/>
        <v>0</v>
      </c>
      <c r="D688" s="209">
        <f t="shared" si="372"/>
        <v>0</v>
      </c>
      <c r="E688" s="209">
        <f t="shared" si="372"/>
        <v>0</v>
      </c>
      <c r="F688" s="209">
        <f t="shared" si="372"/>
        <v>0</v>
      </c>
      <c r="G688" s="209">
        <f t="shared" si="372"/>
        <v>0</v>
      </c>
      <c r="H688" s="209">
        <f t="shared" si="372"/>
        <v>0</v>
      </c>
      <c r="I688" s="209">
        <f t="shared" si="372"/>
        <v>0</v>
      </c>
      <c r="J688" s="209">
        <f t="shared" si="372"/>
        <v>0</v>
      </c>
      <c r="K688" s="209">
        <f t="shared" si="372"/>
        <v>0</v>
      </c>
      <c r="L688" s="209">
        <f t="shared" si="372"/>
        <v>0</v>
      </c>
      <c r="M688" s="209">
        <f t="shared" si="372"/>
        <v>0</v>
      </c>
      <c r="N688" s="209">
        <f t="shared" si="372"/>
        <v>0</v>
      </c>
      <c r="O688" s="209">
        <f t="shared" si="372"/>
        <v>0</v>
      </c>
      <c r="P688" s="209">
        <f t="shared" si="372"/>
        <v>0</v>
      </c>
      <c r="Q688" s="209">
        <f t="shared" si="372"/>
        <v>0</v>
      </c>
      <c r="R688" s="209">
        <f t="shared" si="372"/>
        <v>0</v>
      </c>
      <c r="S688" s="209">
        <f t="shared" si="372"/>
        <v>0</v>
      </c>
      <c r="T688" s="209">
        <f t="shared" si="372"/>
        <v>0</v>
      </c>
      <c r="U688" s="209">
        <f t="shared" si="372"/>
        <v>0</v>
      </c>
      <c r="V688" s="209">
        <f t="shared" si="372"/>
        <v>0</v>
      </c>
      <c r="W688" s="209">
        <f t="shared" si="372"/>
        <v>0</v>
      </c>
      <c r="X688" s="209">
        <f t="shared" si="372"/>
        <v>0</v>
      </c>
      <c r="Y688" s="209">
        <f t="shared" si="372"/>
        <v>0</v>
      </c>
      <c r="Z688" s="209">
        <f t="shared" si="372"/>
        <v>0</v>
      </c>
      <c r="AA688" s="209">
        <f t="shared" si="372"/>
        <v>0</v>
      </c>
      <c r="AB688" s="209">
        <f t="shared" si="372"/>
        <v>0</v>
      </c>
      <c r="AC688" s="209">
        <f t="shared" si="372"/>
        <v>0</v>
      </c>
      <c r="AD688" s="209">
        <f t="shared" si="372"/>
        <v>0</v>
      </c>
      <c r="AE688" s="209">
        <f t="shared" si="372"/>
        <v>0</v>
      </c>
      <c r="AF688" s="209">
        <f t="shared" si="372"/>
        <v>0</v>
      </c>
      <c r="AG688" s="209">
        <f t="shared" si="372"/>
        <v>0</v>
      </c>
      <c r="AH688" s="209">
        <f t="shared" si="372"/>
        <v>0</v>
      </c>
      <c r="AI688" s="209">
        <f t="shared" si="372"/>
        <v>0</v>
      </c>
      <c r="AJ688" s="209">
        <f t="shared" si="372"/>
        <v>0</v>
      </c>
      <c r="AK688" s="209">
        <f t="shared" si="372"/>
        <v>0</v>
      </c>
      <c r="AL688" s="209">
        <f t="shared" si="372"/>
        <v>0</v>
      </c>
      <c r="AM688" s="209">
        <f t="shared" si="372"/>
        <v>0</v>
      </c>
      <c r="AN688" s="209">
        <f t="shared" si="372"/>
        <v>0</v>
      </c>
      <c r="AO688" s="209">
        <f t="shared" si="372"/>
        <v>0</v>
      </c>
      <c r="AP688" s="209">
        <f t="shared" si="372"/>
        <v>0</v>
      </c>
    </row>
    <row r="689" spans="1:42" x14ac:dyDescent="0.2">
      <c r="A689" s="16"/>
      <c r="B689" s="20"/>
      <c r="C689" s="20"/>
      <c r="D689" s="20"/>
      <c r="E689" s="20"/>
      <c r="F689" s="20"/>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row>
    <row r="690" spans="1:42" x14ac:dyDescent="0.2">
      <c r="A690" s="25" t="s">
        <v>285</v>
      </c>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4" t="s">
        <v>283</v>
      </c>
      <c r="B691" s="215">
        <v>0</v>
      </c>
      <c r="C691" s="215">
        <f>B694</f>
        <v>0</v>
      </c>
      <c r="D691" s="215">
        <f t="shared" ref="D691:AP691" si="373">C694</f>
        <v>0</v>
      </c>
      <c r="E691" s="215">
        <f t="shared" si="373"/>
        <v>0</v>
      </c>
      <c r="F691" s="215">
        <f t="shared" si="373"/>
        <v>0</v>
      </c>
      <c r="G691" s="215">
        <f t="shared" si="373"/>
        <v>0</v>
      </c>
      <c r="H691" s="215">
        <f t="shared" si="373"/>
        <v>0</v>
      </c>
      <c r="I691" s="215">
        <f t="shared" si="373"/>
        <v>0</v>
      </c>
      <c r="J691" s="215">
        <f t="shared" si="373"/>
        <v>0</v>
      </c>
      <c r="K691" s="215">
        <f t="shared" si="373"/>
        <v>0</v>
      </c>
      <c r="L691" s="215">
        <f t="shared" si="373"/>
        <v>0</v>
      </c>
      <c r="M691" s="215">
        <f t="shared" si="373"/>
        <v>0</v>
      </c>
      <c r="N691" s="215">
        <f t="shared" si="373"/>
        <v>0</v>
      </c>
      <c r="O691" s="215">
        <f t="shared" si="373"/>
        <v>0</v>
      </c>
      <c r="P691" s="215">
        <f t="shared" si="373"/>
        <v>0</v>
      </c>
      <c r="Q691" s="215">
        <f t="shared" si="373"/>
        <v>0</v>
      </c>
      <c r="R691" s="215">
        <f t="shared" si="373"/>
        <v>0</v>
      </c>
      <c r="S691" s="215">
        <f t="shared" si="373"/>
        <v>0</v>
      </c>
      <c r="T691" s="215">
        <f t="shared" si="373"/>
        <v>0</v>
      </c>
      <c r="U691" s="215">
        <f t="shared" si="373"/>
        <v>0</v>
      </c>
      <c r="V691" s="215">
        <f t="shared" si="373"/>
        <v>0</v>
      </c>
      <c r="W691" s="215">
        <f t="shared" si="373"/>
        <v>0</v>
      </c>
      <c r="X691" s="215">
        <f t="shared" si="373"/>
        <v>0</v>
      </c>
      <c r="Y691" s="215">
        <f t="shared" si="373"/>
        <v>0</v>
      </c>
      <c r="Z691" s="215">
        <f t="shared" si="373"/>
        <v>0</v>
      </c>
      <c r="AA691" s="215">
        <f t="shared" si="373"/>
        <v>0</v>
      </c>
      <c r="AB691" s="215">
        <f t="shared" si="373"/>
        <v>0</v>
      </c>
      <c r="AC691" s="215">
        <f t="shared" si="373"/>
        <v>0</v>
      </c>
      <c r="AD691" s="215">
        <f t="shared" si="373"/>
        <v>0</v>
      </c>
      <c r="AE691" s="215">
        <f t="shared" si="373"/>
        <v>0</v>
      </c>
      <c r="AF691" s="215">
        <f t="shared" si="373"/>
        <v>0</v>
      </c>
      <c r="AG691" s="215">
        <f t="shared" si="373"/>
        <v>0</v>
      </c>
      <c r="AH691" s="215">
        <f t="shared" si="373"/>
        <v>0</v>
      </c>
      <c r="AI691" s="215">
        <f t="shared" si="373"/>
        <v>0</v>
      </c>
      <c r="AJ691" s="215">
        <f t="shared" si="373"/>
        <v>0</v>
      </c>
      <c r="AK691" s="215">
        <f t="shared" si="373"/>
        <v>0</v>
      </c>
      <c r="AL691" s="215">
        <f t="shared" si="373"/>
        <v>0</v>
      </c>
      <c r="AM691" s="215">
        <f t="shared" si="373"/>
        <v>0</v>
      </c>
      <c r="AN691" s="215">
        <f t="shared" si="373"/>
        <v>0</v>
      </c>
      <c r="AO691" s="215">
        <f t="shared" si="373"/>
        <v>0</v>
      </c>
      <c r="AP691" s="215">
        <f t="shared" si="373"/>
        <v>0</v>
      </c>
    </row>
    <row r="692" spans="1:42" x14ac:dyDescent="0.2">
      <c r="A692" s="4" t="s">
        <v>74</v>
      </c>
      <c r="B692" s="215">
        <v>0</v>
      </c>
      <c r="C692" s="215">
        <f>C720</f>
        <v>0</v>
      </c>
      <c r="D692" s="215">
        <f t="shared" ref="D692:AP692" si="374">D720</f>
        <v>0</v>
      </c>
      <c r="E692" s="215">
        <f t="shared" si="374"/>
        <v>0</v>
      </c>
      <c r="F692" s="215">
        <f t="shared" si="374"/>
        <v>0</v>
      </c>
      <c r="G692" s="215">
        <f t="shared" si="374"/>
        <v>0</v>
      </c>
      <c r="H692" s="215">
        <f t="shared" si="374"/>
        <v>0</v>
      </c>
      <c r="I692" s="215">
        <f t="shared" si="374"/>
        <v>0</v>
      </c>
      <c r="J692" s="215">
        <f t="shared" si="374"/>
        <v>0</v>
      </c>
      <c r="K692" s="215">
        <f t="shared" si="374"/>
        <v>0</v>
      </c>
      <c r="L692" s="215">
        <f t="shared" si="374"/>
        <v>0</v>
      </c>
      <c r="M692" s="215">
        <f t="shared" si="374"/>
        <v>0</v>
      </c>
      <c r="N692" s="215">
        <f t="shared" si="374"/>
        <v>0</v>
      </c>
      <c r="O692" s="215">
        <f t="shared" si="374"/>
        <v>0</v>
      </c>
      <c r="P692" s="215">
        <f t="shared" si="374"/>
        <v>0</v>
      </c>
      <c r="Q692" s="215">
        <f t="shared" si="374"/>
        <v>0</v>
      </c>
      <c r="R692" s="215">
        <f t="shared" si="374"/>
        <v>0</v>
      </c>
      <c r="S692" s="215">
        <f t="shared" si="374"/>
        <v>0</v>
      </c>
      <c r="T692" s="215">
        <f t="shared" si="374"/>
        <v>0</v>
      </c>
      <c r="U692" s="215">
        <f t="shared" si="374"/>
        <v>0</v>
      </c>
      <c r="V692" s="215">
        <f t="shared" si="374"/>
        <v>0</v>
      </c>
      <c r="W692" s="215">
        <f t="shared" si="374"/>
        <v>0</v>
      </c>
      <c r="X692" s="215">
        <f t="shared" si="374"/>
        <v>0</v>
      </c>
      <c r="Y692" s="215">
        <f t="shared" si="374"/>
        <v>0</v>
      </c>
      <c r="Z692" s="215">
        <f t="shared" si="374"/>
        <v>0</v>
      </c>
      <c r="AA692" s="215">
        <f t="shared" si="374"/>
        <v>0</v>
      </c>
      <c r="AB692" s="215">
        <f t="shared" si="374"/>
        <v>0</v>
      </c>
      <c r="AC692" s="215">
        <f t="shared" si="374"/>
        <v>0</v>
      </c>
      <c r="AD692" s="215">
        <f t="shared" si="374"/>
        <v>0</v>
      </c>
      <c r="AE692" s="215">
        <f t="shared" si="374"/>
        <v>0</v>
      </c>
      <c r="AF692" s="215">
        <f t="shared" si="374"/>
        <v>0</v>
      </c>
      <c r="AG692" s="215">
        <f t="shared" si="374"/>
        <v>0</v>
      </c>
      <c r="AH692" s="215">
        <f t="shared" si="374"/>
        <v>0</v>
      </c>
      <c r="AI692" s="215">
        <f t="shared" si="374"/>
        <v>0</v>
      </c>
      <c r="AJ692" s="215">
        <f t="shared" si="374"/>
        <v>0</v>
      </c>
      <c r="AK692" s="215">
        <f t="shared" si="374"/>
        <v>0</v>
      </c>
      <c r="AL692" s="215">
        <f t="shared" si="374"/>
        <v>0</v>
      </c>
      <c r="AM692" s="215">
        <f t="shared" si="374"/>
        <v>0</v>
      </c>
      <c r="AN692" s="215">
        <f t="shared" si="374"/>
        <v>0</v>
      </c>
      <c r="AO692" s="215">
        <f t="shared" si="374"/>
        <v>0</v>
      </c>
      <c r="AP692" s="215">
        <f t="shared" si="374"/>
        <v>0</v>
      </c>
    </row>
    <row r="693" spans="1:42" x14ac:dyDescent="0.2">
      <c r="A693" s="4" t="s">
        <v>284</v>
      </c>
      <c r="B693" s="216">
        <v>0</v>
      </c>
      <c r="C693" s="216">
        <f>-C708</f>
        <v>0</v>
      </c>
      <c r="D693" s="216">
        <f t="shared" ref="D693:AP693" si="375">-D708</f>
        <v>0</v>
      </c>
      <c r="E693" s="216">
        <f t="shared" si="375"/>
        <v>0</v>
      </c>
      <c r="F693" s="216">
        <f t="shared" si="375"/>
        <v>0</v>
      </c>
      <c r="G693" s="216">
        <f t="shared" si="375"/>
        <v>0</v>
      </c>
      <c r="H693" s="216">
        <f t="shared" si="375"/>
        <v>0</v>
      </c>
      <c r="I693" s="216">
        <f t="shared" si="375"/>
        <v>0</v>
      </c>
      <c r="J693" s="216">
        <f t="shared" si="375"/>
        <v>0</v>
      </c>
      <c r="K693" s="216">
        <f t="shared" si="375"/>
        <v>0</v>
      </c>
      <c r="L693" s="216">
        <f t="shared" si="375"/>
        <v>0</v>
      </c>
      <c r="M693" s="216">
        <f t="shared" si="375"/>
        <v>0</v>
      </c>
      <c r="N693" s="216">
        <f t="shared" si="375"/>
        <v>0</v>
      </c>
      <c r="O693" s="216">
        <f t="shared" si="375"/>
        <v>0</v>
      </c>
      <c r="P693" s="216">
        <f t="shared" si="375"/>
        <v>0</v>
      </c>
      <c r="Q693" s="216">
        <f t="shared" si="375"/>
        <v>0</v>
      </c>
      <c r="R693" s="216">
        <f t="shared" si="375"/>
        <v>0</v>
      </c>
      <c r="S693" s="216">
        <f t="shared" si="375"/>
        <v>0</v>
      </c>
      <c r="T693" s="216">
        <f t="shared" si="375"/>
        <v>0</v>
      </c>
      <c r="U693" s="216">
        <f t="shared" si="375"/>
        <v>0</v>
      </c>
      <c r="V693" s="216">
        <f t="shared" si="375"/>
        <v>0</v>
      </c>
      <c r="W693" s="216">
        <f t="shared" si="375"/>
        <v>0</v>
      </c>
      <c r="X693" s="216">
        <f t="shared" si="375"/>
        <v>0</v>
      </c>
      <c r="Y693" s="216">
        <f t="shared" si="375"/>
        <v>0</v>
      </c>
      <c r="Z693" s="216">
        <f t="shared" si="375"/>
        <v>0</v>
      </c>
      <c r="AA693" s="216">
        <f t="shared" si="375"/>
        <v>0</v>
      </c>
      <c r="AB693" s="216">
        <f t="shared" si="375"/>
        <v>0</v>
      </c>
      <c r="AC693" s="216">
        <f t="shared" si="375"/>
        <v>0</v>
      </c>
      <c r="AD693" s="216">
        <f t="shared" si="375"/>
        <v>0</v>
      </c>
      <c r="AE693" s="216">
        <f t="shared" si="375"/>
        <v>0</v>
      </c>
      <c r="AF693" s="216">
        <f t="shared" si="375"/>
        <v>0</v>
      </c>
      <c r="AG693" s="216">
        <f t="shared" si="375"/>
        <v>0</v>
      </c>
      <c r="AH693" s="216">
        <f t="shared" si="375"/>
        <v>0</v>
      </c>
      <c r="AI693" s="216">
        <f t="shared" si="375"/>
        <v>0</v>
      </c>
      <c r="AJ693" s="216">
        <f t="shared" si="375"/>
        <v>0</v>
      </c>
      <c r="AK693" s="216">
        <f t="shared" si="375"/>
        <v>0</v>
      </c>
      <c r="AL693" s="216">
        <f t="shared" si="375"/>
        <v>0</v>
      </c>
      <c r="AM693" s="216">
        <f t="shared" si="375"/>
        <v>0</v>
      </c>
      <c r="AN693" s="216">
        <f t="shared" si="375"/>
        <v>0</v>
      </c>
      <c r="AO693" s="216">
        <f t="shared" si="375"/>
        <v>0</v>
      </c>
      <c r="AP693" s="216">
        <f t="shared" si="375"/>
        <v>0</v>
      </c>
    </row>
    <row r="694" spans="1:42" x14ac:dyDescent="0.2">
      <c r="A694" s="4" t="s">
        <v>245</v>
      </c>
      <c r="B694" s="215">
        <f>SUM(B691:B693)</f>
        <v>0</v>
      </c>
      <c r="C694" s="215">
        <f>SUM(C691:C693)</f>
        <v>0</v>
      </c>
      <c r="D694" s="215">
        <f t="shared" ref="D694:AP694" si="376">SUM(D691:D693)</f>
        <v>0</v>
      </c>
      <c r="E694" s="215">
        <f t="shared" si="376"/>
        <v>0</v>
      </c>
      <c r="F694" s="215">
        <f t="shared" si="376"/>
        <v>0</v>
      </c>
      <c r="G694" s="215">
        <f t="shared" si="376"/>
        <v>0</v>
      </c>
      <c r="H694" s="215">
        <f t="shared" si="376"/>
        <v>0</v>
      </c>
      <c r="I694" s="215">
        <f t="shared" si="376"/>
        <v>0</v>
      </c>
      <c r="J694" s="215">
        <f t="shared" si="376"/>
        <v>0</v>
      </c>
      <c r="K694" s="215">
        <f t="shared" si="376"/>
        <v>0</v>
      </c>
      <c r="L694" s="215">
        <f t="shared" si="376"/>
        <v>0</v>
      </c>
      <c r="M694" s="215">
        <f t="shared" si="376"/>
        <v>0</v>
      </c>
      <c r="N694" s="215">
        <f t="shared" si="376"/>
        <v>0</v>
      </c>
      <c r="O694" s="215">
        <f t="shared" si="376"/>
        <v>0</v>
      </c>
      <c r="P694" s="215">
        <f t="shared" si="376"/>
        <v>0</v>
      </c>
      <c r="Q694" s="215">
        <f t="shared" si="376"/>
        <v>0</v>
      </c>
      <c r="R694" s="215">
        <f t="shared" si="376"/>
        <v>0</v>
      </c>
      <c r="S694" s="215">
        <f t="shared" si="376"/>
        <v>0</v>
      </c>
      <c r="T694" s="215">
        <f t="shared" si="376"/>
        <v>0</v>
      </c>
      <c r="U694" s="215">
        <f t="shared" si="376"/>
        <v>0</v>
      </c>
      <c r="V694" s="215">
        <f t="shared" si="376"/>
        <v>0</v>
      </c>
      <c r="W694" s="215">
        <f t="shared" si="376"/>
        <v>0</v>
      </c>
      <c r="X694" s="215">
        <f t="shared" si="376"/>
        <v>0</v>
      </c>
      <c r="Y694" s="215">
        <f t="shared" si="376"/>
        <v>0</v>
      </c>
      <c r="Z694" s="215">
        <f t="shared" si="376"/>
        <v>0</v>
      </c>
      <c r="AA694" s="215">
        <f t="shared" si="376"/>
        <v>0</v>
      </c>
      <c r="AB694" s="215">
        <f t="shared" si="376"/>
        <v>0</v>
      </c>
      <c r="AC694" s="215">
        <f t="shared" si="376"/>
        <v>0</v>
      </c>
      <c r="AD694" s="215">
        <f t="shared" si="376"/>
        <v>0</v>
      </c>
      <c r="AE694" s="215">
        <f t="shared" si="376"/>
        <v>0</v>
      </c>
      <c r="AF694" s="215">
        <f t="shared" si="376"/>
        <v>0</v>
      </c>
      <c r="AG694" s="215">
        <f t="shared" si="376"/>
        <v>0</v>
      </c>
      <c r="AH694" s="215">
        <f t="shared" si="376"/>
        <v>0</v>
      </c>
      <c r="AI694" s="215">
        <f t="shared" si="376"/>
        <v>0</v>
      </c>
      <c r="AJ694" s="215">
        <f t="shared" si="376"/>
        <v>0</v>
      </c>
      <c r="AK694" s="215">
        <f t="shared" si="376"/>
        <v>0</v>
      </c>
      <c r="AL694" s="215">
        <f t="shared" si="376"/>
        <v>0</v>
      </c>
      <c r="AM694" s="215">
        <f t="shared" si="376"/>
        <v>0</v>
      </c>
      <c r="AN694" s="215">
        <f t="shared" si="376"/>
        <v>0</v>
      </c>
      <c r="AO694" s="215">
        <f t="shared" si="376"/>
        <v>0</v>
      </c>
      <c r="AP694" s="215">
        <f t="shared" si="376"/>
        <v>0</v>
      </c>
    </row>
    <row r="695" spans="1:42" x14ac:dyDescent="0.2">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286</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t="s">
        <v>287</v>
      </c>
      <c r="B697" s="20"/>
      <c r="C697" s="20"/>
      <c r="D697" s="20"/>
      <c r="E697" s="20"/>
      <c r="F697" s="20"/>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row>
    <row r="698" spans="1:42" x14ac:dyDescent="0.2">
      <c r="A698" s="4">
        <v>1</v>
      </c>
      <c r="B698" s="231">
        <f t="shared" ref="B698:B707" si="377">SUM(C698:AP698)</f>
        <v>0</v>
      </c>
      <c r="C698" s="211">
        <f t="shared" ref="C698:AP698" si="378">IF(C$2&gt;analysis_period,0,IF(C$2=equip1_reserve_freq*$A698,equip1_reserve_cost*system_capacity*1000*(1+inflation_rate/100)^B$2,0))</f>
        <v>0</v>
      </c>
      <c r="D698" s="211">
        <f t="shared" si="378"/>
        <v>0</v>
      </c>
      <c r="E698" s="211">
        <f t="shared" si="378"/>
        <v>0</v>
      </c>
      <c r="F698" s="211">
        <f t="shared" si="378"/>
        <v>0</v>
      </c>
      <c r="G698" s="211">
        <f t="shared" si="378"/>
        <v>0</v>
      </c>
      <c r="H698" s="211">
        <f t="shared" si="378"/>
        <v>0</v>
      </c>
      <c r="I698" s="211">
        <f t="shared" si="378"/>
        <v>0</v>
      </c>
      <c r="J698" s="211">
        <f t="shared" si="378"/>
        <v>0</v>
      </c>
      <c r="K698" s="211">
        <f t="shared" si="378"/>
        <v>0</v>
      </c>
      <c r="L698" s="211">
        <f t="shared" si="378"/>
        <v>0</v>
      </c>
      <c r="M698" s="211">
        <f t="shared" si="378"/>
        <v>0</v>
      </c>
      <c r="N698" s="211">
        <f t="shared" si="378"/>
        <v>0</v>
      </c>
      <c r="O698" s="211">
        <f t="shared" si="378"/>
        <v>0</v>
      </c>
      <c r="P698" s="211">
        <f t="shared" si="378"/>
        <v>0</v>
      </c>
      <c r="Q698" s="211">
        <f t="shared" si="378"/>
        <v>0</v>
      </c>
      <c r="R698" s="211">
        <f t="shared" si="378"/>
        <v>0</v>
      </c>
      <c r="S698" s="211">
        <f t="shared" si="378"/>
        <v>0</v>
      </c>
      <c r="T698" s="211">
        <f t="shared" si="378"/>
        <v>0</v>
      </c>
      <c r="U698" s="211">
        <f t="shared" si="378"/>
        <v>0</v>
      </c>
      <c r="V698" s="211">
        <f t="shared" si="378"/>
        <v>0</v>
      </c>
      <c r="W698" s="211">
        <f t="shared" si="378"/>
        <v>0</v>
      </c>
      <c r="X698" s="211">
        <f t="shared" si="378"/>
        <v>0</v>
      </c>
      <c r="Y698" s="211">
        <f t="shared" si="378"/>
        <v>0</v>
      </c>
      <c r="Z698" s="211">
        <f t="shared" si="378"/>
        <v>0</v>
      </c>
      <c r="AA698" s="211">
        <f t="shared" si="378"/>
        <v>0</v>
      </c>
      <c r="AB698" s="211">
        <f t="shared" si="378"/>
        <v>0</v>
      </c>
      <c r="AC698" s="211">
        <f t="shared" si="378"/>
        <v>0</v>
      </c>
      <c r="AD698" s="211">
        <f t="shared" si="378"/>
        <v>0</v>
      </c>
      <c r="AE698" s="211">
        <f t="shared" si="378"/>
        <v>0</v>
      </c>
      <c r="AF698" s="211">
        <f t="shared" si="378"/>
        <v>0</v>
      </c>
      <c r="AG698" s="211">
        <f t="shared" si="378"/>
        <v>0</v>
      </c>
      <c r="AH698" s="211">
        <f t="shared" si="378"/>
        <v>0</v>
      </c>
      <c r="AI698" s="211">
        <f t="shared" si="378"/>
        <v>0</v>
      </c>
      <c r="AJ698" s="211">
        <f t="shared" si="378"/>
        <v>0</v>
      </c>
      <c r="AK698" s="211">
        <f t="shared" si="378"/>
        <v>0</v>
      </c>
      <c r="AL698" s="211">
        <f t="shared" si="378"/>
        <v>0</v>
      </c>
      <c r="AM698" s="211">
        <f t="shared" si="378"/>
        <v>0</v>
      </c>
      <c r="AN698" s="211">
        <f t="shared" si="378"/>
        <v>0</v>
      </c>
      <c r="AO698" s="211">
        <f t="shared" si="378"/>
        <v>0</v>
      </c>
      <c r="AP698" s="211">
        <f t="shared" si="378"/>
        <v>0</v>
      </c>
    </row>
    <row r="699" spans="1:42" x14ac:dyDescent="0.2">
      <c r="A699" s="4">
        <f>A698+1</f>
        <v>2</v>
      </c>
      <c r="B699" s="231">
        <f t="shared" si="377"/>
        <v>0</v>
      </c>
      <c r="C699" s="211">
        <f t="shared" ref="C699:AP699" si="379">IF(C$2&gt;analysis_period,0,IF(C$2=equip1_reserve_freq*$A699,equip1_reserve_cost*system_capacity*1000*(1+inflation_rate/100)^B$2,0))</f>
        <v>0</v>
      </c>
      <c r="D699" s="211">
        <f t="shared" si="379"/>
        <v>0</v>
      </c>
      <c r="E699" s="211">
        <f t="shared" si="379"/>
        <v>0</v>
      </c>
      <c r="F699" s="211">
        <f t="shared" si="379"/>
        <v>0</v>
      </c>
      <c r="G699" s="211">
        <f t="shared" si="379"/>
        <v>0</v>
      </c>
      <c r="H699" s="211">
        <f t="shared" si="379"/>
        <v>0</v>
      </c>
      <c r="I699" s="211">
        <f t="shared" si="379"/>
        <v>0</v>
      </c>
      <c r="J699" s="211">
        <f t="shared" si="379"/>
        <v>0</v>
      </c>
      <c r="K699" s="211">
        <f t="shared" si="379"/>
        <v>0</v>
      </c>
      <c r="L699" s="211">
        <f t="shared" si="379"/>
        <v>0</v>
      </c>
      <c r="M699" s="211">
        <f t="shared" si="379"/>
        <v>0</v>
      </c>
      <c r="N699" s="211">
        <f t="shared" si="379"/>
        <v>0</v>
      </c>
      <c r="O699" s="211">
        <f t="shared" si="379"/>
        <v>0</v>
      </c>
      <c r="P699" s="211">
        <f t="shared" si="379"/>
        <v>0</v>
      </c>
      <c r="Q699" s="211">
        <f t="shared" si="379"/>
        <v>0</v>
      </c>
      <c r="R699" s="211">
        <f t="shared" si="379"/>
        <v>0</v>
      </c>
      <c r="S699" s="211">
        <f t="shared" si="379"/>
        <v>0</v>
      </c>
      <c r="T699" s="211">
        <f t="shared" si="379"/>
        <v>0</v>
      </c>
      <c r="U699" s="211">
        <f t="shared" si="379"/>
        <v>0</v>
      </c>
      <c r="V699" s="211">
        <f t="shared" si="379"/>
        <v>0</v>
      </c>
      <c r="W699" s="211">
        <f t="shared" si="379"/>
        <v>0</v>
      </c>
      <c r="X699" s="211">
        <f t="shared" si="379"/>
        <v>0</v>
      </c>
      <c r="Y699" s="211">
        <f t="shared" si="379"/>
        <v>0</v>
      </c>
      <c r="Z699" s="211">
        <f t="shared" si="379"/>
        <v>0</v>
      </c>
      <c r="AA699" s="211">
        <f t="shared" si="379"/>
        <v>0</v>
      </c>
      <c r="AB699" s="211">
        <f t="shared" si="379"/>
        <v>0</v>
      </c>
      <c r="AC699" s="211">
        <f t="shared" si="379"/>
        <v>0</v>
      </c>
      <c r="AD699" s="211">
        <f t="shared" si="379"/>
        <v>0</v>
      </c>
      <c r="AE699" s="211">
        <f t="shared" si="379"/>
        <v>0</v>
      </c>
      <c r="AF699" s="211">
        <f t="shared" si="379"/>
        <v>0</v>
      </c>
      <c r="AG699" s="211">
        <f t="shared" si="379"/>
        <v>0</v>
      </c>
      <c r="AH699" s="211">
        <f t="shared" si="379"/>
        <v>0</v>
      </c>
      <c r="AI699" s="211">
        <f t="shared" si="379"/>
        <v>0</v>
      </c>
      <c r="AJ699" s="211">
        <f t="shared" si="379"/>
        <v>0</v>
      </c>
      <c r="AK699" s="211">
        <f t="shared" si="379"/>
        <v>0</v>
      </c>
      <c r="AL699" s="211">
        <f t="shared" si="379"/>
        <v>0</v>
      </c>
      <c r="AM699" s="211">
        <f t="shared" si="379"/>
        <v>0</v>
      </c>
      <c r="AN699" s="211">
        <f t="shared" si="379"/>
        <v>0</v>
      </c>
      <c r="AO699" s="211">
        <f t="shared" si="379"/>
        <v>0</v>
      </c>
      <c r="AP699" s="211">
        <f t="shared" si="379"/>
        <v>0</v>
      </c>
    </row>
    <row r="700" spans="1:42" x14ac:dyDescent="0.2">
      <c r="A700" s="4">
        <f t="shared" ref="A700:A707" si="380">A699+1</f>
        <v>3</v>
      </c>
      <c r="B700" s="231">
        <f t="shared" si="377"/>
        <v>0</v>
      </c>
      <c r="C700" s="211">
        <f t="shared" ref="C700:AP700" si="381">IF(C$2&gt;analysis_period,0,IF(C$2=equip1_reserve_freq*$A700,equip1_reserve_cost*system_capacity*1000*(1+inflation_rate/100)^B$2,0))</f>
        <v>0</v>
      </c>
      <c r="D700" s="211">
        <f t="shared" si="381"/>
        <v>0</v>
      </c>
      <c r="E700" s="211">
        <f t="shared" si="381"/>
        <v>0</v>
      </c>
      <c r="F700" s="211">
        <f t="shared" si="381"/>
        <v>0</v>
      </c>
      <c r="G700" s="211">
        <f t="shared" si="381"/>
        <v>0</v>
      </c>
      <c r="H700" s="211">
        <f t="shared" si="381"/>
        <v>0</v>
      </c>
      <c r="I700" s="211">
        <f t="shared" si="381"/>
        <v>0</v>
      </c>
      <c r="J700" s="211">
        <f t="shared" si="381"/>
        <v>0</v>
      </c>
      <c r="K700" s="211">
        <f t="shared" si="381"/>
        <v>0</v>
      </c>
      <c r="L700" s="211">
        <f t="shared" si="381"/>
        <v>0</v>
      </c>
      <c r="M700" s="211">
        <f t="shared" si="381"/>
        <v>0</v>
      </c>
      <c r="N700" s="211">
        <f t="shared" si="381"/>
        <v>0</v>
      </c>
      <c r="O700" s="211">
        <f t="shared" si="381"/>
        <v>0</v>
      </c>
      <c r="P700" s="211">
        <f t="shared" si="381"/>
        <v>0</v>
      </c>
      <c r="Q700" s="211">
        <f t="shared" si="381"/>
        <v>0</v>
      </c>
      <c r="R700" s="211">
        <f t="shared" si="381"/>
        <v>0</v>
      </c>
      <c r="S700" s="211">
        <f t="shared" si="381"/>
        <v>0</v>
      </c>
      <c r="T700" s="211">
        <f t="shared" si="381"/>
        <v>0</v>
      </c>
      <c r="U700" s="211">
        <f t="shared" si="381"/>
        <v>0</v>
      </c>
      <c r="V700" s="211">
        <f t="shared" si="381"/>
        <v>0</v>
      </c>
      <c r="W700" s="211">
        <f t="shared" si="381"/>
        <v>0</v>
      </c>
      <c r="X700" s="211">
        <f t="shared" si="381"/>
        <v>0</v>
      </c>
      <c r="Y700" s="211">
        <f t="shared" si="381"/>
        <v>0</v>
      </c>
      <c r="Z700" s="211">
        <f t="shared" si="381"/>
        <v>0</v>
      </c>
      <c r="AA700" s="211">
        <f t="shared" si="381"/>
        <v>0</v>
      </c>
      <c r="AB700" s="211">
        <f t="shared" si="381"/>
        <v>0</v>
      </c>
      <c r="AC700" s="211">
        <f t="shared" si="381"/>
        <v>0</v>
      </c>
      <c r="AD700" s="211">
        <f t="shared" si="381"/>
        <v>0</v>
      </c>
      <c r="AE700" s="211">
        <f t="shared" si="381"/>
        <v>0</v>
      </c>
      <c r="AF700" s="211">
        <f t="shared" si="381"/>
        <v>0</v>
      </c>
      <c r="AG700" s="211">
        <f t="shared" si="381"/>
        <v>0</v>
      </c>
      <c r="AH700" s="211">
        <f t="shared" si="381"/>
        <v>0</v>
      </c>
      <c r="AI700" s="211">
        <f t="shared" si="381"/>
        <v>0</v>
      </c>
      <c r="AJ700" s="211">
        <f t="shared" si="381"/>
        <v>0</v>
      </c>
      <c r="AK700" s="211">
        <f t="shared" si="381"/>
        <v>0</v>
      </c>
      <c r="AL700" s="211">
        <f t="shared" si="381"/>
        <v>0</v>
      </c>
      <c r="AM700" s="211">
        <f t="shared" si="381"/>
        <v>0</v>
      </c>
      <c r="AN700" s="211">
        <f t="shared" si="381"/>
        <v>0</v>
      </c>
      <c r="AO700" s="211">
        <f t="shared" si="381"/>
        <v>0</v>
      </c>
      <c r="AP700" s="211">
        <f t="shared" si="381"/>
        <v>0</v>
      </c>
    </row>
    <row r="701" spans="1:42" x14ac:dyDescent="0.2">
      <c r="A701" s="4">
        <f t="shared" si="380"/>
        <v>4</v>
      </c>
      <c r="B701" s="231">
        <f t="shared" si="377"/>
        <v>0</v>
      </c>
      <c r="C701" s="211">
        <f t="shared" ref="C701:AP701" si="382">IF(C$2&gt;analysis_period,0,IF(C$2=equip1_reserve_freq*$A701,equip1_reserve_cost*system_capacity*1000*(1+inflation_rate/100)^B$2,0))</f>
        <v>0</v>
      </c>
      <c r="D701" s="211">
        <f t="shared" si="382"/>
        <v>0</v>
      </c>
      <c r="E701" s="211">
        <f t="shared" si="382"/>
        <v>0</v>
      </c>
      <c r="F701" s="211">
        <f t="shared" si="382"/>
        <v>0</v>
      </c>
      <c r="G701" s="211">
        <f t="shared" si="382"/>
        <v>0</v>
      </c>
      <c r="H701" s="211">
        <f t="shared" si="382"/>
        <v>0</v>
      </c>
      <c r="I701" s="211">
        <f t="shared" si="382"/>
        <v>0</v>
      </c>
      <c r="J701" s="211">
        <f t="shared" si="382"/>
        <v>0</v>
      </c>
      <c r="K701" s="211">
        <f t="shared" si="382"/>
        <v>0</v>
      </c>
      <c r="L701" s="211">
        <f t="shared" si="382"/>
        <v>0</v>
      </c>
      <c r="M701" s="211">
        <f t="shared" si="382"/>
        <v>0</v>
      </c>
      <c r="N701" s="211">
        <f t="shared" si="382"/>
        <v>0</v>
      </c>
      <c r="O701" s="211">
        <f t="shared" si="382"/>
        <v>0</v>
      </c>
      <c r="P701" s="211">
        <f t="shared" si="382"/>
        <v>0</v>
      </c>
      <c r="Q701" s="211">
        <f t="shared" si="382"/>
        <v>0</v>
      </c>
      <c r="R701" s="211">
        <f t="shared" si="382"/>
        <v>0</v>
      </c>
      <c r="S701" s="211">
        <f t="shared" si="382"/>
        <v>0</v>
      </c>
      <c r="T701" s="211">
        <f t="shared" si="382"/>
        <v>0</v>
      </c>
      <c r="U701" s="211">
        <f t="shared" si="382"/>
        <v>0</v>
      </c>
      <c r="V701" s="211">
        <f t="shared" si="382"/>
        <v>0</v>
      </c>
      <c r="W701" s="211">
        <f t="shared" si="382"/>
        <v>0</v>
      </c>
      <c r="X701" s="211">
        <f t="shared" si="382"/>
        <v>0</v>
      </c>
      <c r="Y701" s="211">
        <f t="shared" si="382"/>
        <v>0</v>
      </c>
      <c r="Z701" s="211">
        <f t="shared" si="382"/>
        <v>0</v>
      </c>
      <c r="AA701" s="211">
        <f t="shared" si="382"/>
        <v>0</v>
      </c>
      <c r="AB701" s="211">
        <f t="shared" si="382"/>
        <v>0</v>
      </c>
      <c r="AC701" s="211">
        <f t="shared" si="382"/>
        <v>0</v>
      </c>
      <c r="AD701" s="211">
        <f t="shared" si="382"/>
        <v>0</v>
      </c>
      <c r="AE701" s="211">
        <f t="shared" si="382"/>
        <v>0</v>
      </c>
      <c r="AF701" s="211">
        <f t="shared" si="382"/>
        <v>0</v>
      </c>
      <c r="AG701" s="211">
        <f t="shared" si="382"/>
        <v>0</v>
      </c>
      <c r="AH701" s="211">
        <f t="shared" si="382"/>
        <v>0</v>
      </c>
      <c r="AI701" s="211">
        <f t="shared" si="382"/>
        <v>0</v>
      </c>
      <c r="AJ701" s="211">
        <f t="shared" si="382"/>
        <v>0</v>
      </c>
      <c r="AK701" s="211">
        <f t="shared" si="382"/>
        <v>0</v>
      </c>
      <c r="AL701" s="211">
        <f t="shared" si="382"/>
        <v>0</v>
      </c>
      <c r="AM701" s="211">
        <f t="shared" si="382"/>
        <v>0</v>
      </c>
      <c r="AN701" s="211">
        <f t="shared" si="382"/>
        <v>0</v>
      </c>
      <c r="AO701" s="211">
        <f t="shared" si="382"/>
        <v>0</v>
      </c>
      <c r="AP701" s="211">
        <f t="shared" si="382"/>
        <v>0</v>
      </c>
    </row>
    <row r="702" spans="1:42" x14ac:dyDescent="0.2">
      <c r="A702" s="4">
        <f t="shared" si="380"/>
        <v>5</v>
      </c>
      <c r="B702" s="231">
        <f t="shared" si="377"/>
        <v>0</v>
      </c>
      <c r="C702" s="211">
        <f t="shared" ref="C702:AP702" si="383">IF(C$2&gt;analysis_period,0,IF(C$2=equip1_reserve_freq*$A702,equip1_reserve_cost*system_capacity*1000*(1+inflation_rate/100)^B$2,0))</f>
        <v>0</v>
      </c>
      <c r="D702" s="211">
        <f t="shared" si="383"/>
        <v>0</v>
      </c>
      <c r="E702" s="211">
        <f t="shared" si="383"/>
        <v>0</v>
      </c>
      <c r="F702" s="211">
        <f t="shared" si="383"/>
        <v>0</v>
      </c>
      <c r="G702" s="211">
        <f t="shared" si="383"/>
        <v>0</v>
      </c>
      <c r="H702" s="211">
        <f t="shared" si="383"/>
        <v>0</v>
      </c>
      <c r="I702" s="211">
        <f t="shared" si="383"/>
        <v>0</v>
      </c>
      <c r="J702" s="211">
        <f t="shared" si="383"/>
        <v>0</v>
      </c>
      <c r="K702" s="211">
        <f t="shared" si="383"/>
        <v>0</v>
      </c>
      <c r="L702" s="211">
        <f t="shared" si="383"/>
        <v>0</v>
      </c>
      <c r="M702" s="211">
        <f t="shared" si="383"/>
        <v>0</v>
      </c>
      <c r="N702" s="211">
        <f t="shared" si="383"/>
        <v>0</v>
      </c>
      <c r="O702" s="211">
        <f t="shared" si="383"/>
        <v>0</v>
      </c>
      <c r="P702" s="211">
        <f t="shared" si="383"/>
        <v>0</v>
      </c>
      <c r="Q702" s="211">
        <f t="shared" si="383"/>
        <v>0</v>
      </c>
      <c r="R702" s="211">
        <f t="shared" si="383"/>
        <v>0</v>
      </c>
      <c r="S702" s="211">
        <f t="shared" si="383"/>
        <v>0</v>
      </c>
      <c r="T702" s="211">
        <f t="shared" si="383"/>
        <v>0</v>
      </c>
      <c r="U702" s="211">
        <f t="shared" si="383"/>
        <v>0</v>
      </c>
      <c r="V702" s="211">
        <f t="shared" si="383"/>
        <v>0</v>
      </c>
      <c r="W702" s="211">
        <f t="shared" si="383"/>
        <v>0</v>
      </c>
      <c r="X702" s="211">
        <f t="shared" si="383"/>
        <v>0</v>
      </c>
      <c r="Y702" s="211">
        <f t="shared" si="383"/>
        <v>0</v>
      </c>
      <c r="Z702" s="211">
        <f t="shared" si="383"/>
        <v>0</v>
      </c>
      <c r="AA702" s="211">
        <f t="shared" si="383"/>
        <v>0</v>
      </c>
      <c r="AB702" s="211">
        <f t="shared" si="383"/>
        <v>0</v>
      </c>
      <c r="AC702" s="211">
        <f t="shared" si="383"/>
        <v>0</v>
      </c>
      <c r="AD702" s="211">
        <f t="shared" si="383"/>
        <v>0</v>
      </c>
      <c r="AE702" s="211">
        <f t="shared" si="383"/>
        <v>0</v>
      </c>
      <c r="AF702" s="211">
        <f t="shared" si="383"/>
        <v>0</v>
      </c>
      <c r="AG702" s="211">
        <f t="shared" si="383"/>
        <v>0</v>
      </c>
      <c r="AH702" s="211">
        <f t="shared" si="383"/>
        <v>0</v>
      </c>
      <c r="AI702" s="211">
        <f t="shared" si="383"/>
        <v>0</v>
      </c>
      <c r="AJ702" s="211">
        <f t="shared" si="383"/>
        <v>0</v>
      </c>
      <c r="AK702" s="211">
        <f t="shared" si="383"/>
        <v>0</v>
      </c>
      <c r="AL702" s="211">
        <f t="shared" si="383"/>
        <v>0</v>
      </c>
      <c r="AM702" s="211">
        <f t="shared" si="383"/>
        <v>0</v>
      </c>
      <c r="AN702" s="211">
        <f t="shared" si="383"/>
        <v>0</v>
      </c>
      <c r="AO702" s="211">
        <f t="shared" si="383"/>
        <v>0</v>
      </c>
      <c r="AP702" s="211">
        <f t="shared" si="383"/>
        <v>0</v>
      </c>
    </row>
    <row r="703" spans="1:42" x14ac:dyDescent="0.2">
      <c r="A703" s="4">
        <f t="shared" si="380"/>
        <v>6</v>
      </c>
      <c r="B703" s="231">
        <f t="shared" si="377"/>
        <v>0</v>
      </c>
      <c r="C703" s="211">
        <f t="shared" ref="C703:AP703" si="384">IF(C$2&gt;analysis_period,0,IF(C$2=equip1_reserve_freq*$A703,equip1_reserve_cost*system_capacity*1000*(1+inflation_rate/100)^B$2,0))</f>
        <v>0</v>
      </c>
      <c r="D703" s="211">
        <f t="shared" si="384"/>
        <v>0</v>
      </c>
      <c r="E703" s="211">
        <f t="shared" si="384"/>
        <v>0</v>
      </c>
      <c r="F703" s="211">
        <f t="shared" si="384"/>
        <v>0</v>
      </c>
      <c r="G703" s="211">
        <f t="shared" si="384"/>
        <v>0</v>
      </c>
      <c r="H703" s="211">
        <f t="shared" si="384"/>
        <v>0</v>
      </c>
      <c r="I703" s="211">
        <f t="shared" si="384"/>
        <v>0</v>
      </c>
      <c r="J703" s="211">
        <f t="shared" si="384"/>
        <v>0</v>
      </c>
      <c r="K703" s="211">
        <f t="shared" si="384"/>
        <v>0</v>
      </c>
      <c r="L703" s="211">
        <f t="shared" si="384"/>
        <v>0</v>
      </c>
      <c r="M703" s="211">
        <f t="shared" si="384"/>
        <v>0</v>
      </c>
      <c r="N703" s="211">
        <f t="shared" si="384"/>
        <v>0</v>
      </c>
      <c r="O703" s="211">
        <f t="shared" si="384"/>
        <v>0</v>
      </c>
      <c r="P703" s="211">
        <f t="shared" si="384"/>
        <v>0</v>
      </c>
      <c r="Q703" s="211">
        <f t="shared" si="384"/>
        <v>0</v>
      </c>
      <c r="R703" s="211">
        <f t="shared" si="384"/>
        <v>0</v>
      </c>
      <c r="S703" s="211">
        <f t="shared" si="384"/>
        <v>0</v>
      </c>
      <c r="T703" s="211">
        <f t="shared" si="384"/>
        <v>0</v>
      </c>
      <c r="U703" s="211">
        <f t="shared" si="384"/>
        <v>0</v>
      </c>
      <c r="V703" s="211">
        <f t="shared" si="384"/>
        <v>0</v>
      </c>
      <c r="W703" s="211">
        <f t="shared" si="384"/>
        <v>0</v>
      </c>
      <c r="X703" s="211">
        <f t="shared" si="384"/>
        <v>0</v>
      </c>
      <c r="Y703" s="211">
        <f t="shared" si="384"/>
        <v>0</v>
      </c>
      <c r="Z703" s="211">
        <f t="shared" si="384"/>
        <v>0</v>
      </c>
      <c r="AA703" s="211">
        <f t="shared" si="384"/>
        <v>0</v>
      </c>
      <c r="AB703" s="211">
        <f t="shared" si="384"/>
        <v>0</v>
      </c>
      <c r="AC703" s="211">
        <f t="shared" si="384"/>
        <v>0</v>
      </c>
      <c r="AD703" s="211">
        <f t="shared" si="384"/>
        <v>0</v>
      </c>
      <c r="AE703" s="211">
        <f t="shared" si="384"/>
        <v>0</v>
      </c>
      <c r="AF703" s="211">
        <f t="shared" si="384"/>
        <v>0</v>
      </c>
      <c r="AG703" s="211">
        <f t="shared" si="384"/>
        <v>0</v>
      </c>
      <c r="AH703" s="211">
        <f t="shared" si="384"/>
        <v>0</v>
      </c>
      <c r="AI703" s="211">
        <f t="shared" si="384"/>
        <v>0</v>
      </c>
      <c r="AJ703" s="211">
        <f t="shared" si="384"/>
        <v>0</v>
      </c>
      <c r="AK703" s="211">
        <f t="shared" si="384"/>
        <v>0</v>
      </c>
      <c r="AL703" s="211">
        <f t="shared" si="384"/>
        <v>0</v>
      </c>
      <c r="AM703" s="211">
        <f t="shared" si="384"/>
        <v>0</v>
      </c>
      <c r="AN703" s="211">
        <f t="shared" si="384"/>
        <v>0</v>
      </c>
      <c r="AO703" s="211">
        <f t="shared" si="384"/>
        <v>0</v>
      </c>
      <c r="AP703" s="211">
        <f t="shared" si="384"/>
        <v>0</v>
      </c>
    </row>
    <row r="704" spans="1:42" x14ac:dyDescent="0.2">
      <c r="A704" s="4">
        <f t="shared" si="380"/>
        <v>7</v>
      </c>
      <c r="B704" s="231">
        <f t="shared" si="377"/>
        <v>0</v>
      </c>
      <c r="C704" s="211">
        <f t="shared" ref="C704:AP704" si="385">IF(C$2&gt;analysis_period,0,IF(C$2=equip1_reserve_freq*$A704,equip1_reserve_cost*system_capacity*1000*(1+inflation_rate/100)^B$2,0))</f>
        <v>0</v>
      </c>
      <c r="D704" s="211">
        <f t="shared" si="385"/>
        <v>0</v>
      </c>
      <c r="E704" s="211">
        <f t="shared" si="385"/>
        <v>0</v>
      </c>
      <c r="F704" s="211">
        <f t="shared" si="385"/>
        <v>0</v>
      </c>
      <c r="G704" s="211">
        <f t="shared" si="385"/>
        <v>0</v>
      </c>
      <c r="H704" s="211">
        <f t="shared" si="385"/>
        <v>0</v>
      </c>
      <c r="I704" s="211">
        <f t="shared" si="385"/>
        <v>0</v>
      </c>
      <c r="J704" s="211">
        <f t="shared" si="385"/>
        <v>0</v>
      </c>
      <c r="K704" s="211">
        <f t="shared" si="385"/>
        <v>0</v>
      </c>
      <c r="L704" s="211">
        <f t="shared" si="385"/>
        <v>0</v>
      </c>
      <c r="M704" s="211">
        <f t="shared" si="385"/>
        <v>0</v>
      </c>
      <c r="N704" s="211">
        <f t="shared" si="385"/>
        <v>0</v>
      </c>
      <c r="O704" s="211">
        <f t="shared" si="385"/>
        <v>0</v>
      </c>
      <c r="P704" s="211">
        <f t="shared" si="385"/>
        <v>0</v>
      </c>
      <c r="Q704" s="211">
        <f t="shared" si="385"/>
        <v>0</v>
      </c>
      <c r="R704" s="211">
        <f t="shared" si="385"/>
        <v>0</v>
      </c>
      <c r="S704" s="211">
        <f t="shared" si="385"/>
        <v>0</v>
      </c>
      <c r="T704" s="211">
        <f t="shared" si="385"/>
        <v>0</v>
      </c>
      <c r="U704" s="211">
        <f t="shared" si="385"/>
        <v>0</v>
      </c>
      <c r="V704" s="211">
        <f t="shared" si="385"/>
        <v>0</v>
      </c>
      <c r="W704" s="211">
        <f t="shared" si="385"/>
        <v>0</v>
      </c>
      <c r="X704" s="211">
        <f t="shared" si="385"/>
        <v>0</v>
      </c>
      <c r="Y704" s="211">
        <f t="shared" si="385"/>
        <v>0</v>
      </c>
      <c r="Z704" s="211">
        <f t="shared" si="385"/>
        <v>0</v>
      </c>
      <c r="AA704" s="211">
        <f t="shared" si="385"/>
        <v>0</v>
      </c>
      <c r="AB704" s="211">
        <f t="shared" si="385"/>
        <v>0</v>
      </c>
      <c r="AC704" s="211">
        <f t="shared" si="385"/>
        <v>0</v>
      </c>
      <c r="AD704" s="211">
        <f t="shared" si="385"/>
        <v>0</v>
      </c>
      <c r="AE704" s="211">
        <f t="shared" si="385"/>
        <v>0</v>
      </c>
      <c r="AF704" s="211">
        <f t="shared" si="385"/>
        <v>0</v>
      </c>
      <c r="AG704" s="211">
        <f t="shared" si="385"/>
        <v>0</v>
      </c>
      <c r="AH704" s="211">
        <f t="shared" si="385"/>
        <v>0</v>
      </c>
      <c r="AI704" s="211">
        <f t="shared" si="385"/>
        <v>0</v>
      </c>
      <c r="AJ704" s="211">
        <f t="shared" si="385"/>
        <v>0</v>
      </c>
      <c r="AK704" s="211">
        <f t="shared" si="385"/>
        <v>0</v>
      </c>
      <c r="AL704" s="211">
        <f t="shared" si="385"/>
        <v>0</v>
      </c>
      <c r="AM704" s="211">
        <f t="shared" si="385"/>
        <v>0</v>
      </c>
      <c r="AN704" s="211">
        <f t="shared" si="385"/>
        <v>0</v>
      </c>
      <c r="AO704" s="211">
        <f t="shared" si="385"/>
        <v>0</v>
      </c>
      <c r="AP704" s="211">
        <f t="shared" si="385"/>
        <v>0</v>
      </c>
    </row>
    <row r="705" spans="1:42" x14ac:dyDescent="0.2">
      <c r="A705" s="4">
        <f t="shared" si="380"/>
        <v>8</v>
      </c>
      <c r="B705" s="231">
        <f t="shared" si="377"/>
        <v>0</v>
      </c>
      <c r="C705" s="211">
        <f t="shared" ref="C705:AP705" si="386">IF(C$2&gt;analysis_period,0,IF(C$2=equip1_reserve_freq*$A705,equip1_reserve_cost*system_capacity*1000*(1+inflation_rate/100)^B$2,0))</f>
        <v>0</v>
      </c>
      <c r="D705" s="211">
        <f t="shared" si="386"/>
        <v>0</v>
      </c>
      <c r="E705" s="211">
        <f t="shared" si="386"/>
        <v>0</v>
      </c>
      <c r="F705" s="211">
        <f t="shared" si="386"/>
        <v>0</v>
      </c>
      <c r="G705" s="211">
        <f t="shared" si="386"/>
        <v>0</v>
      </c>
      <c r="H705" s="211">
        <f t="shared" si="386"/>
        <v>0</v>
      </c>
      <c r="I705" s="211">
        <f t="shared" si="386"/>
        <v>0</v>
      </c>
      <c r="J705" s="211">
        <f t="shared" si="386"/>
        <v>0</v>
      </c>
      <c r="K705" s="211">
        <f t="shared" si="386"/>
        <v>0</v>
      </c>
      <c r="L705" s="211">
        <f t="shared" si="386"/>
        <v>0</v>
      </c>
      <c r="M705" s="211">
        <f t="shared" si="386"/>
        <v>0</v>
      </c>
      <c r="N705" s="211">
        <f t="shared" si="386"/>
        <v>0</v>
      </c>
      <c r="O705" s="211">
        <f t="shared" si="386"/>
        <v>0</v>
      </c>
      <c r="P705" s="211">
        <f t="shared" si="386"/>
        <v>0</v>
      </c>
      <c r="Q705" s="211">
        <f t="shared" si="386"/>
        <v>0</v>
      </c>
      <c r="R705" s="211">
        <f t="shared" si="386"/>
        <v>0</v>
      </c>
      <c r="S705" s="211">
        <f t="shared" si="386"/>
        <v>0</v>
      </c>
      <c r="T705" s="211">
        <f t="shared" si="386"/>
        <v>0</v>
      </c>
      <c r="U705" s="211">
        <f t="shared" si="386"/>
        <v>0</v>
      </c>
      <c r="V705" s="211">
        <f t="shared" si="386"/>
        <v>0</v>
      </c>
      <c r="W705" s="211">
        <f t="shared" si="386"/>
        <v>0</v>
      </c>
      <c r="X705" s="211">
        <f t="shared" si="386"/>
        <v>0</v>
      </c>
      <c r="Y705" s="211">
        <f t="shared" si="386"/>
        <v>0</v>
      </c>
      <c r="Z705" s="211">
        <f t="shared" si="386"/>
        <v>0</v>
      </c>
      <c r="AA705" s="211">
        <f t="shared" si="386"/>
        <v>0</v>
      </c>
      <c r="AB705" s="211">
        <f t="shared" si="386"/>
        <v>0</v>
      </c>
      <c r="AC705" s="211">
        <f t="shared" si="386"/>
        <v>0</v>
      </c>
      <c r="AD705" s="211">
        <f t="shared" si="386"/>
        <v>0</v>
      </c>
      <c r="AE705" s="211">
        <f t="shared" si="386"/>
        <v>0</v>
      </c>
      <c r="AF705" s="211">
        <f t="shared" si="386"/>
        <v>0</v>
      </c>
      <c r="AG705" s="211">
        <f t="shared" si="386"/>
        <v>0</v>
      </c>
      <c r="AH705" s="211">
        <f t="shared" si="386"/>
        <v>0</v>
      </c>
      <c r="AI705" s="211">
        <f t="shared" si="386"/>
        <v>0</v>
      </c>
      <c r="AJ705" s="211">
        <f t="shared" si="386"/>
        <v>0</v>
      </c>
      <c r="AK705" s="211">
        <f t="shared" si="386"/>
        <v>0</v>
      </c>
      <c r="AL705" s="211">
        <f t="shared" si="386"/>
        <v>0</v>
      </c>
      <c r="AM705" s="211">
        <f t="shared" si="386"/>
        <v>0</v>
      </c>
      <c r="AN705" s="211">
        <f t="shared" si="386"/>
        <v>0</v>
      </c>
      <c r="AO705" s="211">
        <f t="shared" si="386"/>
        <v>0</v>
      </c>
      <c r="AP705" s="211">
        <f t="shared" si="386"/>
        <v>0</v>
      </c>
    </row>
    <row r="706" spans="1:42" x14ac:dyDescent="0.2">
      <c r="A706" s="4">
        <f>A705+1</f>
        <v>9</v>
      </c>
      <c r="B706" s="231">
        <f t="shared" si="377"/>
        <v>0</v>
      </c>
      <c r="C706" s="211">
        <f t="shared" ref="C706:AP706" si="387">IF(C$2&gt;analysis_period,0,IF(C$2=equip1_reserve_freq*$A706,equip1_reserve_cost*system_capacity*1000*(1+inflation_rate/100)^B$2,0))</f>
        <v>0</v>
      </c>
      <c r="D706" s="211">
        <f t="shared" si="387"/>
        <v>0</v>
      </c>
      <c r="E706" s="211">
        <f t="shared" si="387"/>
        <v>0</v>
      </c>
      <c r="F706" s="211">
        <f t="shared" si="387"/>
        <v>0</v>
      </c>
      <c r="G706" s="211">
        <f t="shared" si="387"/>
        <v>0</v>
      </c>
      <c r="H706" s="211">
        <f t="shared" si="387"/>
        <v>0</v>
      </c>
      <c r="I706" s="211">
        <f t="shared" si="387"/>
        <v>0</v>
      </c>
      <c r="J706" s="211">
        <f t="shared" si="387"/>
        <v>0</v>
      </c>
      <c r="K706" s="211">
        <f t="shared" si="387"/>
        <v>0</v>
      </c>
      <c r="L706" s="211">
        <f t="shared" si="387"/>
        <v>0</v>
      </c>
      <c r="M706" s="211">
        <f t="shared" si="387"/>
        <v>0</v>
      </c>
      <c r="N706" s="211">
        <f t="shared" si="387"/>
        <v>0</v>
      </c>
      <c r="O706" s="211">
        <f t="shared" si="387"/>
        <v>0</v>
      </c>
      <c r="P706" s="211">
        <f t="shared" si="387"/>
        <v>0</v>
      </c>
      <c r="Q706" s="211">
        <f t="shared" si="387"/>
        <v>0</v>
      </c>
      <c r="R706" s="211">
        <f t="shared" si="387"/>
        <v>0</v>
      </c>
      <c r="S706" s="211">
        <f t="shared" si="387"/>
        <v>0</v>
      </c>
      <c r="T706" s="211">
        <f t="shared" si="387"/>
        <v>0</v>
      </c>
      <c r="U706" s="211">
        <f t="shared" si="387"/>
        <v>0</v>
      </c>
      <c r="V706" s="211">
        <f t="shared" si="387"/>
        <v>0</v>
      </c>
      <c r="W706" s="211">
        <f t="shared" si="387"/>
        <v>0</v>
      </c>
      <c r="X706" s="211">
        <f t="shared" si="387"/>
        <v>0</v>
      </c>
      <c r="Y706" s="211">
        <f t="shared" si="387"/>
        <v>0</v>
      </c>
      <c r="Z706" s="211">
        <f t="shared" si="387"/>
        <v>0</v>
      </c>
      <c r="AA706" s="211">
        <f t="shared" si="387"/>
        <v>0</v>
      </c>
      <c r="AB706" s="211">
        <f t="shared" si="387"/>
        <v>0</v>
      </c>
      <c r="AC706" s="211">
        <f t="shared" si="387"/>
        <v>0</v>
      </c>
      <c r="AD706" s="211">
        <f t="shared" si="387"/>
        <v>0</v>
      </c>
      <c r="AE706" s="211">
        <f t="shared" si="387"/>
        <v>0</v>
      </c>
      <c r="AF706" s="211">
        <f t="shared" si="387"/>
        <v>0</v>
      </c>
      <c r="AG706" s="211">
        <f t="shared" si="387"/>
        <v>0</v>
      </c>
      <c r="AH706" s="211">
        <f t="shared" si="387"/>
        <v>0</v>
      </c>
      <c r="AI706" s="211">
        <f t="shared" si="387"/>
        <v>0</v>
      </c>
      <c r="AJ706" s="211">
        <f t="shared" si="387"/>
        <v>0</v>
      </c>
      <c r="AK706" s="211">
        <f t="shared" si="387"/>
        <v>0</v>
      </c>
      <c r="AL706" s="211">
        <f t="shared" si="387"/>
        <v>0</v>
      </c>
      <c r="AM706" s="211">
        <f t="shared" si="387"/>
        <v>0</v>
      </c>
      <c r="AN706" s="211">
        <f t="shared" si="387"/>
        <v>0</v>
      </c>
      <c r="AO706" s="211">
        <f t="shared" si="387"/>
        <v>0</v>
      </c>
      <c r="AP706" s="211">
        <f t="shared" si="387"/>
        <v>0</v>
      </c>
    </row>
    <row r="707" spans="1:42" x14ac:dyDescent="0.2">
      <c r="A707" s="4">
        <f t="shared" si="380"/>
        <v>10</v>
      </c>
      <c r="B707" s="231">
        <f t="shared" si="377"/>
        <v>0</v>
      </c>
      <c r="C707" s="211">
        <f t="shared" ref="C707:AP707" si="388">IF(C$2&gt;analysis_period,0,IF(C$2=equip1_reserve_freq*$A707,equip1_reserve_cost*system_capacity*1000*(1+inflation_rate/100)^B$2,0))</f>
        <v>0</v>
      </c>
      <c r="D707" s="211">
        <f t="shared" si="388"/>
        <v>0</v>
      </c>
      <c r="E707" s="211">
        <f t="shared" si="388"/>
        <v>0</v>
      </c>
      <c r="F707" s="211">
        <f t="shared" si="388"/>
        <v>0</v>
      </c>
      <c r="G707" s="211">
        <f t="shared" si="388"/>
        <v>0</v>
      </c>
      <c r="H707" s="211">
        <f t="shared" si="388"/>
        <v>0</v>
      </c>
      <c r="I707" s="211">
        <f t="shared" si="388"/>
        <v>0</v>
      </c>
      <c r="J707" s="211">
        <f t="shared" si="388"/>
        <v>0</v>
      </c>
      <c r="K707" s="211">
        <f t="shared" si="388"/>
        <v>0</v>
      </c>
      <c r="L707" s="211">
        <f t="shared" si="388"/>
        <v>0</v>
      </c>
      <c r="M707" s="211">
        <f t="shared" si="388"/>
        <v>0</v>
      </c>
      <c r="N707" s="211">
        <f t="shared" si="388"/>
        <v>0</v>
      </c>
      <c r="O707" s="211">
        <f t="shared" si="388"/>
        <v>0</v>
      </c>
      <c r="P707" s="211">
        <f t="shared" si="388"/>
        <v>0</v>
      </c>
      <c r="Q707" s="211">
        <f t="shared" si="388"/>
        <v>0</v>
      </c>
      <c r="R707" s="211">
        <f t="shared" si="388"/>
        <v>0</v>
      </c>
      <c r="S707" s="211">
        <f t="shared" si="388"/>
        <v>0</v>
      </c>
      <c r="T707" s="211">
        <f t="shared" si="388"/>
        <v>0</v>
      </c>
      <c r="U707" s="211">
        <f t="shared" si="388"/>
        <v>0</v>
      </c>
      <c r="V707" s="211">
        <f t="shared" si="388"/>
        <v>0</v>
      </c>
      <c r="W707" s="211">
        <f t="shared" si="388"/>
        <v>0</v>
      </c>
      <c r="X707" s="211">
        <f t="shared" si="388"/>
        <v>0</v>
      </c>
      <c r="Y707" s="211">
        <f t="shared" si="388"/>
        <v>0</v>
      </c>
      <c r="Z707" s="211">
        <f t="shared" si="388"/>
        <v>0</v>
      </c>
      <c r="AA707" s="211">
        <f t="shared" si="388"/>
        <v>0</v>
      </c>
      <c r="AB707" s="211">
        <f t="shared" si="388"/>
        <v>0</v>
      </c>
      <c r="AC707" s="211">
        <f t="shared" si="388"/>
        <v>0</v>
      </c>
      <c r="AD707" s="211">
        <f t="shared" si="388"/>
        <v>0</v>
      </c>
      <c r="AE707" s="211">
        <f t="shared" si="388"/>
        <v>0</v>
      </c>
      <c r="AF707" s="211">
        <f t="shared" si="388"/>
        <v>0</v>
      </c>
      <c r="AG707" s="211">
        <f t="shared" si="388"/>
        <v>0</v>
      </c>
      <c r="AH707" s="211">
        <f t="shared" si="388"/>
        <v>0</v>
      </c>
      <c r="AI707" s="211">
        <f t="shared" si="388"/>
        <v>0</v>
      </c>
      <c r="AJ707" s="211">
        <f t="shared" si="388"/>
        <v>0</v>
      </c>
      <c r="AK707" s="211">
        <f t="shared" si="388"/>
        <v>0</v>
      </c>
      <c r="AL707" s="211">
        <f t="shared" si="388"/>
        <v>0</v>
      </c>
      <c r="AM707" s="211">
        <f t="shared" si="388"/>
        <v>0</v>
      </c>
      <c r="AN707" s="211">
        <f t="shared" si="388"/>
        <v>0</v>
      </c>
      <c r="AO707" s="211">
        <f t="shared" si="388"/>
        <v>0</v>
      </c>
      <c r="AP707" s="211">
        <f t="shared" si="388"/>
        <v>0</v>
      </c>
    </row>
    <row r="708" spans="1:42" x14ac:dyDescent="0.2">
      <c r="A708" s="36" t="s">
        <v>12</v>
      </c>
      <c r="B708" s="27"/>
      <c r="C708" s="215">
        <f>SUM(C698:C707)</f>
        <v>0</v>
      </c>
      <c r="D708" s="215">
        <f t="shared" ref="D708:AD708" si="389">SUM(D698:D707)</f>
        <v>0</v>
      </c>
      <c r="E708" s="215">
        <f t="shared" si="389"/>
        <v>0</v>
      </c>
      <c r="F708" s="215">
        <f t="shared" si="389"/>
        <v>0</v>
      </c>
      <c r="G708" s="215">
        <f t="shared" si="389"/>
        <v>0</v>
      </c>
      <c r="H708" s="215">
        <f t="shared" si="389"/>
        <v>0</v>
      </c>
      <c r="I708" s="215">
        <f t="shared" si="389"/>
        <v>0</v>
      </c>
      <c r="J708" s="215">
        <f t="shared" si="389"/>
        <v>0</v>
      </c>
      <c r="K708" s="215">
        <f t="shared" si="389"/>
        <v>0</v>
      </c>
      <c r="L708" s="215">
        <f t="shared" si="389"/>
        <v>0</v>
      </c>
      <c r="M708" s="215">
        <f t="shared" si="389"/>
        <v>0</v>
      </c>
      <c r="N708" s="215">
        <f t="shared" si="389"/>
        <v>0</v>
      </c>
      <c r="O708" s="215">
        <f t="shared" si="389"/>
        <v>0</v>
      </c>
      <c r="P708" s="215">
        <f t="shared" si="389"/>
        <v>0</v>
      </c>
      <c r="Q708" s="215">
        <f t="shared" si="389"/>
        <v>0</v>
      </c>
      <c r="R708" s="215">
        <f t="shared" si="389"/>
        <v>0</v>
      </c>
      <c r="S708" s="215">
        <f t="shared" si="389"/>
        <v>0</v>
      </c>
      <c r="T708" s="215">
        <f t="shared" si="389"/>
        <v>0</v>
      </c>
      <c r="U708" s="215">
        <f t="shared" si="389"/>
        <v>0</v>
      </c>
      <c r="V708" s="215">
        <f t="shared" si="389"/>
        <v>0</v>
      </c>
      <c r="W708" s="215">
        <f t="shared" si="389"/>
        <v>0</v>
      </c>
      <c r="X708" s="215">
        <f t="shared" si="389"/>
        <v>0</v>
      </c>
      <c r="Y708" s="215">
        <f t="shared" si="389"/>
        <v>0</v>
      </c>
      <c r="Z708" s="215">
        <f t="shared" si="389"/>
        <v>0</v>
      </c>
      <c r="AA708" s="215">
        <f t="shared" si="389"/>
        <v>0</v>
      </c>
      <c r="AB708" s="215">
        <f t="shared" si="389"/>
        <v>0</v>
      </c>
      <c r="AC708" s="215">
        <f t="shared" si="389"/>
        <v>0</v>
      </c>
      <c r="AD708" s="215">
        <f t="shared" si="389"/>
        <v>0</v>
      </c>
      <c r="AE708" s="215">
        <f t="shared" ref="AE708" si="390">SUM(AE698:AE707)</f>
        <v>0</v>
      </c>
      <c r="AF708" s="215">
        <f t="shared" ref="AF708:AP708" si="391">SUM(AF698:AF707)</f>
        <v>0</v>
      </c>
      <c r="AG708" s="215">
        <f t="shared" si="391"/>
        <v>0</v>
      </c>
      <c r="AH708" s="215">
        <f t="shared" si="391"/>
        <v>0</v>
      </c>
      <c r="AI708" s="215">
        <f t="shared" si="391"/>
        <v>0</v>
      </c>
      <c r="AJ708" s="215">
        <f t="shared" si="391"/>
        <v>0</v>
      </c>
      <c r="AK708" s="215">
        <f t="shared" si="391"/>
        <v>0</v>
      </c>
      <c r="AL708" s="215">
        <f t="shared" si="391"/>
        <v>0</v>
      </c>
      <c r="AM708" s="215">
        <f t="shared" si="391"/>
        <v>0</v>
      </c>
      <c r="AN708" s="215">
        <f t="shared" si="391"/>
        <v>0</v>
      </c>
      <c r="AO708" s="215">
        <f t="shared" si="391"/>
        <v>0</v>
      </c>
      <c r="AP708" s="215">
        <f t="shared" si="391"/>
        <v>0</v>
      </c>
    </row>
    <row r="709" spans="1:42" x14ac:dyDescent="0.2">
      <c r="A709" s="4" t="s">
        <v>288</v>
      </c>
      <c r="B709" s="20"/>
      <c r="C709" s="20"/>
      <c r="D709" s="20"/>
      <c r="E709" s="20"/>
      <c r="F709" s="20"/>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row>
    <row r="710" spans="1:42" x14ac:dyDescent="0.2">
      <c r="A710" s="4">
        <v>1</v>
      </c>
      <c r="B710" s="231">
        <f t="shared" ref="B710:B719" si="392">SUM(C710:AP710)</f>
        <v>0</v>
      </c>
      <c r="C710" s="215">
        <f t="shared" ref="C710:AP710" si="393">IF(C$2&lt;=equip1_reserve_freq*$A$698,$B$698/(equip1_reserve_freq),0)</f>
        <v>0</v>
      </c>
      <c r="D710" s="215">
        <f t="shared" si="393"/>
        <v>0</v>
      </c>
      <c r="E710" s="215">
        <f t="shared" si="393"/>
        <v>0</v>
      </c>
      <c r="F710" s="215">
        <f t="shared" si="393"/>
        <v>0</v>
      </c>
      <c r="G710" s="215">
        <f t="shared" si="393"/>
        <v>0</v>
      </c>
      <c r="H710" s="215">
        <f t="shared" si="393"/>
        <v>0</v>
      </c>
      <c r="I710" s="215">
        <f t="shared" si="393"/>
        <v>0</v>
      </c>
      <c r="J710" s="215">
        <f t="shared" si="393"/>
        <v>0</v>
      </c>
      <c r="K710" s="215">
        <f t="shared" si="393"/>
        <v>0</v>
      </c>
      <c r="L710" s="215">
        <f t="shared" si="393"/>
        <v>0</v>
      </c>
      <c r="M710" s="215">
        <f t="shared" si="393"/>
        <v>0</v>
      </c>
      <c r="N710" s="215">
        <f t="shared" si="393"/>
        <v>0</v>
      </c>
      <c r="O710" s="215">
        <f t="shared" si="393"/>
        <v>0</v>
      </c>
      <c r="P710" s="215">
        <f t="shared" si="393"/>
        <v>0</v>
      </c>
      <c r="Q710" s="215">
        <f t="shared" si="393"/>
        <v>0</v>
      </c>
      <c r="R710" s="215">
        <f t="shared" si="393"/>
        <v>0</v>
      </c>
      <c r="S710" s="215">
        <f t="shared" si="393"/>
        <v>0</v>
      </c>
      <c r="T710" s="215">
        <f t="shared" si="393"/>
        <v>0</v>
      </c>
      <c r="U710" s="215">
        <f t="shared" si="393"/>
        <v>0</v>
      </c>
      <c r="V710" s="215">
        <f t="shared" si="393"/>
        <v>0</v>
      </c>
      <c r="W710" s="215">
        <f t="shared" si="393"/>
        <v>0</v>
      </c>
      <c r="X710" s="215">
        <f t="shared" si="393"/>
        <v>0</v>
      </c>
      <c r="Y710" s="215">
        <f t="shared" si="393"/>
        <v>0</v>
      </c>
      <c r="Z710" s="215">
        <f t="shared" si="393"/>
        <v>0</v>
      </c>
      <c r="AA710" s="215">
        <f t="shared" si="393"/>
        <v>0</v>
      </c>
      <c r="AB710" s="215">
        <f t="shared" si="393"/>
        <v>0</v>
      </c>
      <c r="AC710" s="215">
        <f t="shared" si="393"/>
        <v>0</v>
      </c>
      <c r="AD710" s="215">
        <f t="shared" si="393"/>
        <v>0</v>
      </c>
      <c r="AE710" s="215">
        <f t="shared" si="393"/>
        <v>0</v>
      </c>
      <c r="AF710" s="215">
        <f t="shared" si="393"/>
        <v>0</v>
      </c>
      <c r="AG710" s="215">
        <f t="shared" si="393"/>
        <v>0</v>
      </c>
      <c r="AH710" s="215">
        <f t="shared" si="393"/>
        <v>0</v>
      </c>
      <c r="AI710" s="215">
        <f t="shared" si="393"/>
        <v>0</v>
      </c>
      <c r="AJ710" s="215">
        <f t="shared" si="393"/>
        <v>0</v>
      </c>
      <c r="AK710" s="215">
        <f t="shared" si="393"/>
        <v>0</v>
      </c>
      <c r="AL710" s="215">
        <f t="shared" si="393"/>
        <v>0</v>
      </c>
      <c r="AM710" s="215">
        <f t="shared" si="393"/>
        <v>0</v>
      </c>
      <c r="AN710" s="215">
        <f t="shared" si="393"/>
        <v>0</v>
      </c>
      <c r="AO710" s="215">
        <f t="shared" si="393"/>
        <v>0</v>
      </c>
      <c r="AP710" s="215">
        <f t="shared" si="393"/>
        <v>0</v>
      </c>
    </row>
    <row r="711" spans="1:42" x14ac:dyDescent="0.2">
      <c r="A711" s="4">
        <f>A710+1</f>
        <v>2</v>
      </c>
      <c r="B711" s="231">
        <f t="shared" si="392"/>
        <v>0</v>
      </c>
      <c r="C711" s="233">
        <f t="shared" ref="C711:AP711" si="394">IF(AND(C$2&gt;equip1_reserve_freq*$A698,C$2&lt;=equip1_reserve_freq*$A699),$B699/(equip1_reserve_freq),0)</f>
        <v>0</v>
      </c>
      <c r="D711" s="211">
        <f t="shared" si="394"/>
        <v>0</v>
      </c>
      <c r="E711" s="211">
        <f t="shared" si="394"/>
        <v>0</v>
      </c>
      <c r="F711" s="211">
        <f t="shared" si="394"/>
        <v>0</v>
      </c>
      <c r="G711" s="211">
        <f t="shared" si="394"/>
        <v>0</v>
      </c>
      <c r="H711" s="211">
        <f t="shared" si="394"/>
        <v>0</v>
      </c>
      <c r="I711" s="211">
        <f t="shared" si="394"/>
        <v>0</v>
      </c>
      <c r="J711" s="211">
        <f t="shared" si="394"/>
        <v>0</v>
      </c>
      <c r="K711" s="211">
        <f t="shared" si="394"/>
        <v>0</v>
      </c>
      <c r="L711" s="211">
        <f t="shared" si="394"/>
        <v>0</v>
      </c>
      <c r="M711" s="211">
        <f t="shared" si="394"/>
        <v>0</v>
      </c>
      <c r="N711" s="211">
        <f t="shared" si="394"/>
        <v>0</v>
      </c>
      <c r="O711" s="211">
        <f t="shared" si="394"/>
        <v>0</v>
      </c>
      <c r="P711" s="211">
        <f t="shared" si="394"/>
        <v>0</v>
      </c>
      <c r="Q711" s="211">
        <f t="shared" si="394"/>
        <v>0</v>
      </c>
      <c r="R711" s="211">
        <f t="shared" si="394"/>
        <v>0</v>
      </c>
      <c r="S711" s="211">
        <f t="shared" si="394"/>
        <v>0</v>
      </c>
      <c r="T711" s="211">
        <f t="shared" si="394"/>
        <v>0</v>
      </c>
      <c r="U711" s="211">
        <f t="shared" si="394"/>
        <v>0</v>
      </c>
      <c r="V711" s="211">
        <f t="shared" si="394"/>
        <v>0</v>
      </c>
      <c r="W711" s="211">
        <f t="shared" si="394"/>
        <v>0</v>
      </c>
      <c r="X711" s="211">
        <f t="shared" si="394"/>
        <v>0</v>
      </c>
      <c r="Y711" s="211">
        <f t="shared" si="394"/>
        <v>0</v>
      </c>
      <c r="Z711" s="211">
        <f t="shared" si="394"/>
        <v>0</v>
      </c>
      <c r="AA711" s="211">
        <f t="shared" si="394"/>
        <v>0</v>
      </c>
      <c r="AB711" s="211">
        <f t="shared" si="394"/>
        <v>0</v>
      </c>
      <c r="AC711" s="211">
        <f t="shared" si="394"/>
        <v>0</v>
      </c>
      <c r="AD711" s="211">
        <f t="shared" si="394"/>
        <v>0</v>
      </c>
      <c r="AE711" s="211">
        <f t="shared" si="394"/>
        <v>0</v>
      </c>
      <c r="AF711" s="211">
        <f t="shared" si="394"/>
        <v>0</v>
      </c>
      <c r="AG711" s="211">
        <f t="shared" si="394"/>
        <v>0</v>
      </c>
      <c r="AH711" s="211">
        <f t="shared" si="394"/>
        <v>0</v>
      </c>
      <c r="AI711" s="211">
        <f t="shared" si="394"/>
        <v>0</v>
      </c>
      <c r="AJ711" s="211">
        <f t="shared" si="394"/>
        <v>0</v>
      </c>
      <c r="AK711" s="211">
        <f t="shared" si="394"/>
        <v>0</v>
      </c>
      <c r="AL711" s="211">
        <f t="shared" si="394"/>
        <v>0</v>
      </c>
      <c r="AM711" s="211">
        <f t="shared" si="394"/>
        <v>0</v>
      </c>
      <c r="AN711" s="211">
        <f t="shared" si="394"/>
        <v>0</v>
      </c>
      <c r="AO711" s="211">
        <f t="shared" si="394"/>
        <v>0</v>
      </c>
      <c r="AP711" s="211">
        <f t="shared" si="394"/>
        <v>0</v>
      </c>
    </row>
    <row r="712" spans="1:42" x14ac:dyDescent="0.2">
      <c r="A712" s="4">
        <f t="shared" ref="A712:A717" si="395">A711+1</f>
        <v>3</v>
      </c>
      <c r="B712" s="231">
        <f t="shared" si="392"/>
        <v>0</v>
      </c>
      <c r="C712" s="233">
        <f t="shared" ref="C712:AP712" si="396">IF(AND(C$2&gt;equip1_reserve_freq*$A699,C$2&lt;=equip1_reserve_freq*$A700),$B700/(equip1_reserve_freq),0)</f>
        <v>0</v>
      </c>
      <c r="D712" s="211">
        <f t="shared" si="396"/>
        <v>0</v>
      </c>
      <c r="E712" s="211">
        <f t="shared" si="396"/>
        <v>0</v>
      </c>
      <c r="F712" s="211">
        <f t="shared" si="396"/>
        <v>0</v>
      </c>
      <c r="G712" s="211">
        <f t="shared" si="396"/>
        <v>0</v>
      </c>
      <c r="H712" s="211">
        <f t="shared" si="396"/>
        <v>0</v>
      </c>
      <c r="I712" s="211">
        <f t="shared" si="396"/>
        <v>0</v>
      </c>
      <c r="J712" s="211">
        <f t="shared" si="396"/>
        <v>0</v>
      </c>
      <c r="K712" s="211">
        <f t="shared" si="396"/>
        <v>0</v>
      </c>
      <c r="L712" s="211">
        <f t="shared" si="396"/>
        <v>0</v>
      </c>
      <c r="M712" s="211">
        <f t="shared" si="396"/>
        <v>0</v>
      </c>
      <c r="N712" s="211">
        <f t="shared" si="396"/>
        <v>0</v>
      </c>
      <c r="O712" s="211">
        <f t="shared" si="396"/>
        <v>0</v>
      </c>
      <c r="P712" s="211">
        <f t="shared" si="396"/>
        <v>0</v>
      </c>
      <c r="Q712" s="211">
        <f t="shared" si="396"/>
        <v>0</v>
      </c>
      <c r="R712" s="211">
        <f t="shared" si="396"/>
        <v>0</v>
      </c>
      <c r="S712" s="211">
        <f t="shared" si="396"/>
        <v>0</v>
      </c>
      <c r="T712" s="211">
        <f t="shared" si="396"/>
        <v>0</v>
      </c>
      <c r="U712" s="211">
        <f t="shared" si="396"/>
        <v>0</v>
      </c>
      <c r="V712" s="211">
        <f t="shared" si="396"/>
        <v>0</v>
      </c>
      <c r="W712" s="211">
        <f t="shared" si="396"/>
        <v>0</v>
      </c>
      <c r="X712" s="211">
        <f t="shared" si="396"/>
        <v>0</v>
      </c>
      <c r="Y712" s="211">
        <f t="shared" si="396"/>
        <v>0</v>
      </c>
      <c r="Z712" s="211">
        <f t="shared" si="396"/>
        <v>0</v>
      </c>
      <c r="AA712" s="211">
        <f t="shared" si="396"/>
        <v>0</v>
      </c>
      <c r="AB712" s="211">
        <f t="shared" si="396"/>
        <v>0</v>
      </c>
      <c r="AC712" s="211">
        <f t="shared" si="396"/>
        <v>0</v>
      </c>
      <c r="AD712" s="211">
        <f t="shared" si="396"/>
        <v>0</v>
      </c>
      <c r="AE712" s="211">
        <f t="shared" si="396"/>
        <v>0</v>
      </c>
      <c r="AF712" s="211">
        <f t="shared" si="396"/>
        <v>0</v>
      </c>
      <c r="AG712" s="211">
        <f t="shared" si="396"/>
        <v>0</v>
      </c>
      <c r="AH712" s="211">
        <f t="shared" si="396"/>
        <v>0</v>
      </c>
      <c r="AI712" s="211">
        <f t="shared" si="396"/>
        <v>0</v>
      </c>
      <c r="AJ712" s="211">
        <f t="shared" si="396"/>
        <v>0</v>
      </c>
      <c r="AK712" s="211">
        <f t="shared" si="396"/>
        <v>0</v>
      </c>
      <c r="AL712" s="211">
        <f t="shared" si="396"/>
        <v>0</v>
      </c>
      <c r="AM712" s="211">
        <f t="shared" si="396"/>
        <v>0</v>
      </c>
      <c r="AN712" s="211">
        <f t="shared" si="396"/>
        <v>0</v>
      </c>
      <c r="AO712" s="211">
        <f t="shared" si="396"/>
        <v>0</v>
      </c>
      <c r="AP712" s="211">
        <f t="shared" si="396"/>
        <v>0</v>
      </c>
    </row>
    <row r="713" spans="1:42" x14ac:dyDescent="0.2">
      <c r="A713" s="4">
        <f t="shared" si="395"/>
        <v>4</v>
      </c>
      <c r="B713" s="231">
        <f t="shared" si="392"/>
        <v>0</v>
      </c>
      <c r="C713" s="233">
        <f t="shared" ref="C713:AP713" si="397">IF(AND(C$2&gt;equip1_reserve_freq*$A700,C$2&lt;=equip1_reserve_freq*$A701),$B701/(equip1_reserve_freq),0)</f>
        <v>0</v>
      </c>
      <c r="D713" s="211">
        <f t="shared" si="397"/>
        <v>0</v>
      </c>
      <c r="E713" s="211">
        <f t="shared" si="397"/>
        <v>0</v>
      </c>
      <c r="F713" s="211">
        <f t="shared" si="397"/>
        <v>0</v>
      </c>
      <c r="G713" s="211">
        <f t="shared" si="397"/>
        <v>0</v>
      </c>
      <c r="H713" s="211">
        <f t="shared" si="397"/>
        <v>0</v>
      </c>
      <c r="I713" s="211">
        <f t="shared" si="397"/>
        <v>0</v>
      </c>
      <c r="J713" s="211">
        <f t="shared" si="397"/>
        <v>0</v>
      </c>
      <c r="K713" s="211">
        <f t="shared" si="397"/>
        <v>0</v>
      </c>
      <c r="L713" s="211">
        <f t="shared" si="397"/>
        <v>0</v>
      </c>
      <c r="M713" s="211">
        <f t="shared" si="397"/>
        <v>0</v>
      </c>
      <c r="N713" s="211">
        <f t="shared" si="397"/>
        <v>0</v>
      </c>
      <c r="O713" s="211">
        <f t="shared" si="397"/>
        <v>0</v>
      </c>
      <c r="P713" s="211">
        <f t="shared" si="397"/>
        <v>0</v>
      </c>
      <c r="Q713" s="211">
        <f t="shared" si="397"/>
        <v>0</v>
      </c>
      <c r="R713" s="211">
        <f t="shared" si="397"/>
        <v>0</v>
      </c>
      <c r="S713" s="211">
        <f t="shared" si="397"/>
        <v>0</v>
      </c>
      <c r="T713" s="211">
        <f t="shared" si="397"/>
        <v>0</v>
      </c>
      <c r="U713" s="211">
        <f t="shared" si="397"/>
        <v>0</v>
      </c>
      <c r="V713" s="211">
        <f t="shared" si="397"/>
        <v>0</v>
      </c>
      <c r="W713" s="211">
        <f t="shared" si="397"/>
        <v>0</v>
      </c>
      <c r="X713" s="211">
        <f t="shared" si="397"/>
        <v>0</v>
      </c>
      <c r="Y713" s="211">
        <f t="shared" si="397"/>
        <v>0</v>
      </c>
      <c r="Z713" s="211">
        <f t="shared" si="397"/>
        <v>0</v>
      </c>
      <c r="AA713" s="211">
        <f t="shared" si="397"/>
        <v>0</v>
      </c>
      <c r="AB713" s="211">
        <f t="shared" si="397"/>
        <v>0</v>
      </c>
      <c r="AC713" s="211">
        <f t="shared" si="397"/>
        <v>0</v>
      </c>
      <c r="AD713" s="211">
        <f t="shared" si="397"/>
        <v>0</v>
      </c>
      <c r="AE713" s="211">
        <f t="shared" si="397"/>
        <v>0</v>
      </c>
      <c r="AF713" s="211">
        <f t="shared" si="397"/>
        <v>0</v>
      </c>
      <c r="AG713" s="211">
        <f t="shared" si="397"/>
        <v>0</v>
      </c>
      <c r="AH713" s="211">
        <f t="shared" si="397"/>
        <v>0</v>
      </c>
      <c r="AI713" s="211">
        <f t="shared" si="397"/>
        <v>0</v>
      </c>
      <c r="AJ713" s="211">
        <f t="shared" si="397"/>
        <v>0</v>
      </c>
      <c r="AK713" s="211">
        <f t="shared" si="397"/>
        <v>0</v>
      </c>
      <c r="AL713" s="211">
        <f t="shared" si="397"/>
        <v>0</v>
      </c>
      <c r="AM713" s="211">
        <f t="shared" si="397"/>
        <v>0</v>
      </c>
      <c r="AN713" s="211">
        <f t="shared" si="397"/>
        <v>0</v>
      </c>
      <c r="AO713" s="211">
        <f t="shared" si="397"/>
        <v>0</v>
      </c>
      <c r="AP713" s="211">
        <f t="shared" si="397"/>
        <v>0</v>
      </c>
    </row>
    <row r="714" spans="1:42" x14ac:dyDescent="0.2">
      <c r="A714" s="4">
        <f t="shared" si="395"/>
        <v>5</v>
      </c>
      <c r="B714" s="231">
        <f t="shared" si="392"/>
        <v>0</v>
      </c>
      <c r="C714" s="233">
        <f t="shared" ref="C714:AP714" si="398">IF(AND(C$2&gt;equip1_reserve_freq*$A701,C$2&lt;=equip1_reserve_freq*$A702),$B702/(equip1_reserve_freq),0)</f>
        <v>0</v>
      </c>
      <c r="D714" s="211">
        <f t="shared" si="398"/>
        <v>0</v>
      </c>
      <c r="E714" s="211">
        <f t="shared" si="398"/>
        <v>0</v>
      </c>
      <c r="F714" s="211">
        <f t="shared" si="398"/>
        <v>0</v>
      </c>
      <c r="G714" s="211">
        <f t="shared" si="398"/>
        <v>0</v>
      </c>
      <c r="H714" s="211">
        <f t="shared" si="398"/>
        <v>0</v>
      </c>
      <c r="I714" s="211">
        <f t="shared" si="398"/>
        <v>0</v>
      </c>
      <c r="J714" s="211">
        <f t="shared" si="398"/>
        <v>0</v>
      </c>
      <c r="K714" s="211">
        <f t="shared" si="398"/>
        <v>0</v>
      </c>
      <c r="L714" s="211">
        <f t="shared" si="398"/>
        <v>0</v>
      </c>
      <c r="M714" s="211">
        <f t="shared" si="398"/>
        <v>0</v>
      </c>
      <c r="N714" s="211">
        <f t="shared" si="398"/>
        <v>0</v>
      </c>
      <c r="O714" s="211">
        <f t="shared" si="398"/>
        <v>0</v>
      </c>
      <c r="P714" s="211">
        <f t="shared" si="398"/>
        <v>0</v>
      </c>
      <c r="Q714" s="211">
        <f t="shared" si="398"/>
        <v>0</v>
      </c>
      <c r="R714" s="211">
        <f t="shared" si="398"/>
        <v>0</v>
      </c>
      <c r="S714" s="211">
        <f t="shared" si="398"/>
        <v>0</v>
      </c>
      <c r="T714" s="211">
        <f t="shared" si="398"/>
        <v>0</v>
      </c>
      <c r="U714" s="211">
        <f t="shared" si="398"/>
        <v>0</v>
      </c>
      <c r="V714" s="211">
        <f t="shared" si="398"/>
        <v>0</v>
      </c>
      <c r="W714" s="211">
        <f t="shared" si="398"/>
        <v>0</v>
      </c>
      <c r="X714" s="211">
        <f t="shared" si="398"/>
        <v>0</v>
      </c>
      <c r="Y714" s="211">
        <f t="shared" si="398"/>
        <v>0</v>
      </c>
      <c r="Z714" s="211">
        <f t="shared" si="398"/>
        <v>0</v>
      </c>
      <c r="AA714" s="211">
        <f t="shared" si="398"/>
        <v>0</v>
      </c>
      <c r="AB714" s="211">
        <f t="shared" si="398"/>
        <v>0</v>
      </c>
      <c r="AC714" s="211">
        <f t="shared" si="398"/>
        <v>0</v>
      </c>
      <c r="AD714" s="211">
        <f t="shared" si="398"/>
        <v>0</v>
      </c>
      <c r="AE714" s="211">
        <f t="shared" si="398"/>
        <v>0</v>
      </c>
      <c r="AF714" s="211">
        <f t="shared" si="398"/>
        <v>0</v>
      </c>
      <c r="AG714" s="211">
        <f t="shared" si="398"/>
        <v>0</v>
      </c>
      <c r="AH714" s="211">
        <f t="shared" si="398"/>
        <v>0</v>
      </c>
      <c r="AI714" s="211">
        <f t="shared" si="398"/>
        <v>0</v>
      </c>
      <c r="AJ714" s="211">
        <f t="shared" si="398"/>
        <v>0</v>
      </c>
      <c r="AK714" s="211">
        <f t="shared" si="398"/>
        <v>0</v>
      </c>
      <c r="AL714" s="211">
        <f t="shared" si="398"/>
        <v>0</v>
      </c>
      <c r="AM714" s="211">
        <f t="shared" si="398"/>
        <v>0</v>
      </c>
      <c r="AN714" s="211">
        <f t="shared" si="398"/>
        <v>0</v>
      </c>
      <c r="AO714" s="211">
        <f t="shared" si="398"/>
        <v>0</v>
      </c>
      <c r="AP714" s="211">
        <f t="shared" si="398"/>
        <v>0</v>
      </c>
    </row>
    <row r="715" spans="1:42" x14ac:dyDescent="0.2">
      <c r="A715" s="4">
        <f t="shared" si="395"/>
        <v>6</v>
      </c>
      <c r="B715" s="231">
        <f t="shared" si="392"/>
        <v>0</v>
      </c>
      <c r="C715" s="233">
        <f t="shared" ref="C715:AP715" si="399">IF(AND(C$2&gt;equip1_reserve_freq*$A702,C$2&lt;=equip1_reserve_freq*$A703),$B703/(equip1_reserve_freq),0)</f>
        <v>0</v>
      </c>
      <c r="D715" s="211">
        <f t="shared" si="399"/>
        <v>0</v>
      </c>
      <c r="E715" s="211">
        <f t="shared" si="399"/>
        <v>0</v>
      </c>
      <c r="F715" s="211">
        <f t="shared" si="399"/>
        <v>0</v>
      </c>
      <c r="G715" s="211">
        <f t="shared" si="399"/>
        <v>0</v>
      </c>
      <c r="H715" s="211">
        <f t="shared" si="399"/>
        <v>0</v>
      </c>
      <c r="I715" s="211">
        <f t="shared" si="399"/>
        <v>0</v>
      </c>
      <c r="J715" s="211">
        <f t="shared" si="399"/>
        <v>0</v>
      </c>
      <c r="K715" s="211">
        <f t="shared" si="399"/>
        <v>0</v>
      </c>
      <c r="L715" s="211">
        <f t="shared" si="399"/>
        <v>0</v>
      </c>
      <c r="M715" s="211">
        <f t="shared" si="399"/>
        <v>0</v>
      </c>
      <c r="N715" s="211">
        <f t="shared" si="399"/>
        <v>0</v>
      </c>
      <c r="O715" s="211">
        <f t="shared" si="399"/>
        <v>0</v>
      </c>
      <c r="P715" s="211">
        <f t="shared" si="399"/>
        <v>0</v>
      </c>
      <c r="Q715" s="211">
        <f t="shared" si="399"/>
        <v>0</v>
      </c>
      <c r="R715" s="211">
        <f t="shared" si="399"/>
        <v>0</v>
      </c>
      <c r="S715" s="211">
        <f t="shared" si="399"/>
        <v>0</v>
      </c>
      <c r="T715" s="211">
        <f t="shared" si="399"/>
        <v>0</v>
      </c>
      <c r="U715" s="211">
        <f t="shared" si="399"/>
        <v>0</v>
      </c>
      <c r="V715" s="211">
        <f t="shared" si="399"/>
        <v>0</v>
      </c>
      <c r="W715" s="211">
        <f t="shared" si="399"/>
        <v>0</v>
      </c>
      <c r="X715" s="211">
        <f t="shared" si="399"/>
        <v>0</v>
      </c>
      <c r="Y715" s="211">
        <f t="shared" si="399"/>
        <v>0</v>
      </c>
      <c r="Z715" s="211">
        <f t="shared" si="399"/>
        <v>0</v>
      </c>
      <c r="AA715" s="211">
        <f t="shared" si="399"/>
        <v>0</v>
      </c>
      <c r="AB715" s="211">
        <f t="shared" si="399"/>
        <v>0</v>
      </c>
      <c r="AC715" s="211">
        <f t="shared" si="399"/>
        <v>0</v>
      </c>
      <c r="AD715" s="211">
        <f t="shared" si="399"/>
        <v>0</v>
      </c>
      <c r="AE715" s="211">
        <f t="shared" si="399"/>
        <v>0</v>
      </c>
      <c r="AF715" s="211">
        <f t="shared" si="399"/>
        <v>0</v>
      </c>
      <c r="AG715" s="211">
        <f t="shared" si="399"/>
        <v>0</v>
      </c>
      <c r="AH715" s="211">
        <f t="shared" si="399"/>
        <v>0</v>
      </c>
      <c r="AI715" s="211">
        <f t="shared" si="399"/>
        <v>0</v>
      </c>
      <c r="AJ715" s="211">
        <f t="shared" si="399"/>
        <v>0</v>
      </c>
      <c r="AK715" s="211">
        <f t="shared" si="399"/>
        <v>0</v>
      </c>
      <c r="AL715" s="211">
        <f t="shared" si="399"/>
        <v>0</v>
      </c>
      <c r="AM715" s="211">
        <f t="shared" si="399"/>
        <v>0</v>
      </c>
      <c r="AN715" s="211">
        <f t="shared" si="399"/>
        <v>0</v>
      </c>
      <c r="AO715" s="211">
        <f t="shared" si="399"/>
        <v>0</v>
      </c>
      <c r="AP715" s="211">
        <f t="shared" si="399"/>
        <v>0</v>
      </c>
    </row>
    <row r="716" spans="1:42" x14ac:dyDescent="0.2">
      <c r="A716" s="4">
        <f t="shared" si="395"/>
        <v>7</v>
      </c>
      <c r="B716" s="231">
        <f t="shared" si="392"/>
        <v>0</v>
      </c>
      <c r="C716" s="233">
        <f t="shared" ref="C716:AP716" si="400">IF(AND(C$2&gt;equip1_reserve_freq*$A703,C$2&lt;=equip1_reserve_freq*$A704),$B704/(equip1_reserve_freq),0)</f>
        <v>0</v>
      </c>
      <c r="D716" s="211">
        <f t="shared" si="400"/>
        <v>0</v>
      </c>
      <c r="E716" s="211">
        <f t="shared" si="400"/>
        <v>0</v>
      </c>
      <c r="F716" s="211">
        <f t="shared" si="400"/>
        <v>0</v>
      </c>
      <c r="G716" s="211">
        <f t="shared" si="400"/>
        <v>0</v>
      </c>
      <c r="H716" s="211">
        <f t="shared" si="400"/>
        <v>0</v>
      </c>
      <c r="I716" s="211">
        <f t="shared" si="400"/>
        <v>0</v>
      </c>
      <c r="J716" s="211">
        <f t="shared" si="400"/>
        <v>0</v>
      </c>
      <c r="K716" s="211">
        <f t="shared" si="400"/>
        <v>0</v>
      </c>
      <c r="L716" s="211">
        <f t="shared" si="400"/>
        <v>0</v>
      </c>
      <c r="M716" s="211">
        <f t="shared" si="400"/>
        <v>0</v>
      </c>
      <c r="N716" s="211">
        <f t="shared" si="400"/>
        <v>0</v>
      </c>
      <c r="O716" s="211">
        <f t="shared" si="400"/>
        <v>0</v>
      </c>
      <c r="P716" s="211">
        <f t="shared" si="400"/>
        <v>0</v>
      </c>
      <c r="Q716" s="211">
        <f t="shared" si="400"/>
        <v>0</v>
      </c>
      <c r="R716" s="211">
        <f t="shared" si="400"/>
        <v>0</v>
      </c>
      <c r="S716" s="211">
        <f t="shared" si="400"/>
        <v>0</v>
      </c>
      <c r="T716" s="211">
        <f t="shared" si="400"/>
        <v>0</v>
      </c>
      <c r="U716" s="211">
        <f t="shared" si="400"/>
        <v>0</v>
      </c>
      <c r="V716" s="211">
        <f t="shared" si="400"/>
        <v>0</v>
      </c>
      <c r="W716" s="211">
        <f t="shared" si="400"/>
        <v>0</v>
      </c>
      <c r="X716" s="211">
        <f t="shared" si="400"/>
        <v>0</v>
      </c>
      <c r="Y716" s="211">
        <f t="shared" si="400"/>
        <v>0</v>
      </c>
      <c r="Z716" s="211">
        <f t="shared" si="400"/>
        <v>0</v>
      </c>
      <c r="AA716" s="211">
        <f t="shared" si="400"/>
        <v>0</v>
      </c>
      <c r="AB716" s="211">
        <f t="shared" si="400"/>
        <v>0</v>
      </c>
      <c r="AC716" s="211">
        <f t="shared" si="400"/>
        <v>0</v>
      </c>
      <c r="AD716" s="211">
        <f t="shared" si="400"/>
        <v>0</v>
      </c>
      <c r="AE716" s="211">
        <f t="shared" si="400"/>
        <v>0</v>
      </c>
      <c r="AF716" s="211">
        <f t="shared" si="400"/>
        <v>0</v>
      </c>
      <c r="AG716" s="211">
        <f t="shared" si="400"/>
        <v>0</v>
      </c>
      <c r="AH716" s="211">
        <f t="shared" si="400"/>
        <v>0</v>
      </c>
      <c r="AI716" s="211">
        <f t="shared" si="400"/>
        <v>0</v>
      </c>
      <c r="AJ716" s="211">
        <f t="shared" si="400"/>
        <v>0</v>
      </c>
      <c r="AK716" s="211">
        <f t="shared" si="400"/>
        <v>0</v>
      </c>
      <c r="AL716" s="211">
        <f t="shared" si="400"/>
        <v>0</v>
      </c>
      <c r="AM716" s="211">
        <f t="shared" si="400"/>
        <v>0</v>
      </c>
      <c r="AN716" s="211">
        <f t="shared" si="400"/>
        <v>0</v>
      </c>
      <c r="AO716" s="211">
        <f t="shared" si="400"/>
        <v>0</v>
      </c>
      <c r="AP716" s="211">
        <f t="shared" si="400"/>
        <v>0</v>
      </c>
    </row>
    <row r="717" spans="1:42" x14ac:dyDescent="0.2">
      <c r="A717" s="4">
        <f t="shared" si="395"/>
        <v>8</v>
      </c>
      <c r="B717" s="231">
        <f t="shared" si="392"/>
        <v>0</v>
      </c>
      <c r="C717" s="233">
        <f t="shared" ref="C717:AP717" si="401">IF(AND(C$2&gt;equip1_reserve_freq*$A704,C$2&lt;=equip1_reserve_freq*$A705),$B705/(equip1_reserve_freq),0)</f>
        <v>0</v>
      </c>
      <c r="D717" s="211">
        <f t="shared" si="401"/>
        <v>0</v>
      </c>
      <c r="E717" s="211">
        <f t="shared" si="401"/>
        <v>0</v>
      </c>
      <c r="F717" s="211">
        <f t="shared" si="401"/>
        <v>0</v>
      </c>
      <c r="G717" s="211">
        <f t="shared" si="401"/>
        <v>0</v>
      </c>
      <c r="H717" s="211">
        <f t="shared" si="401"/>
        <v>0</v>
      </c>
      <c r="I717" s="211">
        <f t="shared" si="401"/>
        <v>0</v>
      </c>
      <c r="J717" s="211">
        <f t="shared" si="401"/>
        <v>0</v>
      </c>
      <c r="K717" s="211">
        <f t="shared" si="401"/>
        <v>0</v>
      </c>
      <c r="L717" s="211">
        <f t="shared" si="401"/>
        <v>0</v>
      </c>
      <c r="M717" s="211">
        <f t="shared" si="401"/>
        <v>0</v>
      </c>
      <c r="N717" s="211">
        <f t="shared" si="401"/>
        <v>0</v>
      </c>
      <c r="O717" s="211">
        <f t="shared" si="401"/>
        <v>0</v>
      </c>
      <c r="P717" s="211">
        <f t="shared" si="401"/>
        <v>0</v>
      </c>
      <c r="Q717" s="211">
        <f t="shared" si="401"/>
        <v>0</v>
      </c>
      <c r="R717" s="211">
        <f t="shared" si="401"/>
        <v>0</v>
      </c>
      <c r="S717" s="211">
        <f t="shared" si="401"/>
        <v>0</v>
      </c>
      <c r="T717" s="211">
        <f t="shared" si="401"/>
        <v>0</v>
      </c>
      <c r="U717" s="211">
        <f t="shared" si="401"/>
        <v>0</v>
      </c>
      <c r="V717" s="211">
        <f t="shared" si="401"/>
        <v>0</v>
      </c>
      <c r="W717" s="211">
        <f t="shared" si="401"/>
        <v>0</v>
      </c>
      <c r="X717" s="211">
        <f t="shared" si="401"/>
        <v>0</v>
      </c>
      <c r="Y717" s="211">
        <f t="shared" si="401"/>
        <v>0</v>
      </c>
      <c r="Z717" s="211">
        <f t="shared" si="401"/>
        <v>0</v>
      </c>
      <c r="AA717" s="211">
        <f t="shared" si="401"/>
        <v>0</v>
      </c>
      <c r="AB717" s="211">
        <f t="shared" si="401"/>
        <v>0</v>
      </c>
      <c r="AC717" s="211">
        <f t="shared" si="401"/>
        <v>0</v>
      </c>
      <c r="AD717" s="211">
        <f t="shared" si="401"/>
        <v>0</v>
      </c>
      <c r="AE717" s="211">
        <f t="shared" si="401"/>
        <v>0</v>
      </c>
      <c r="AF717" s="211">
        <f t="shared" si="401"/>
        <v>0</v>
      </c>
      <c r="AG717" s="211">
        <f t="shared" si="401"/>
        <v>0</v>
      </c>
      <c r="AH717" s="211">
        <f t="shared" si="401"/>
        <v>0</v>
      </c>
      <c r="AI717" s="211">
        <f t="shared" si="401"/>
        <v>0</v>
      </c>
      <c r="AJ717" s="211">
        <f t="shared" si="401"/>
        <v>0</v>
      </c>
      <c r="AK717" s="211">
        <f t="shared" si="401"/>
        <v>0</v>
      </c>
      <c r="AL717" s="211">
        <f t="shared" si="401"/>
        <v>0</v>
      </c>
      <c r="AM717" s="211">
        <f t="shared" si="401"/>
        <v>0</v>
      </c>
      <c r="AN717" s="211">
        <f t="shared" si="401"/>
        <v>0</v>
      </c>
      <c r="AO717" s="211">
        <f t="shared" si="401"/>
        <v>0</v>
      </c>
      <c r="AP717" s="211">
        <f t="shared" si="401"/>
        <v>0</v>
      </c>
    </row>
    <row r="718" spans="1:42" x14ac:dyDescent="0.2">
      <c r="A718" s="4">
        <f>A717+1</f>
        <v>9</v>
      </c>
      <c r="B718" s="231">
        <f t="shared" si="392"/>
        <v>0</v>
      </c>
      <c r="C718" s="233">
        <f t="shared" ref="C718:AP718" si="402">IF(AND(C$2&gt;equip1_reserve_freq*$A705,C$2&lt;=equip1_reserve_freq*$A706),$B706/(equip1_reserve_freq),0)</f>
        <v>0</v>
      </c>
      <c r="D718" s="211">
        <f t="shared" si="402"/>
        <v>0</v>
      </c>
      <c r="E718" s="211">
        <f t="shared" si="402"/>
        <v>0</v>
      </c>
      <c r="F718" s="211">
        <f t="shared" si="402"/>
        <v>0</v>
      </c>
      <c r="G718" s="211">
        <f t="shared" si="402"/>
        <v>0</v>
      </c>
      <c r="H718" s="211">
        <f t="shared" si="402"/>
        <v>0</v>
      </c>
      <c r="I718" s="211">
        <f t="shared" si="402"/>
        <v>0</v>
      </c>
      <c r="J718" s="211">
        <f t="shared" si="402"/>
        <v>0</v>
      </c>
      <c r="K718" s="211">
        <f t="shared" si="402"/>
        <v>0</v>
      </c>
      <c r="L718" s="211">
        <f t="shared" si="402"/>
        <v>0</v>
      </c>
      <c r="M718" s="211">
        <f t="shared" si="402"/>
        <v>0</v>
      </c>
      <c r="N718" s="211">
        <f t="shared" si="402"/>
        <v>0</v>
      </c>
      <c r="O718" s="211">
        <f t="shared" si="402"/>
        <v>0</v>
      </c>
      <c r="P718" s="211">
        <f t="shared" si="402"/>
        <v>0</v>
      </c>
      <c r="Q718" s="211">
        <f t="shared" si="402"/>
        <v>0</v>
      </c>
      <c r="R718" s="211">
        <f t="shared" si="402"/>
        <v>0</v>
      </c>
      <c r="S718" s="211">
        <f t="shared" si="402"/>
        <v>0</v>
      </c>
      <c r="T718" s="211">
        <f t="shared" si="402"/>
        <v>0</v>
      </c>
      <c r="U718" s="211">
        <f t="shared" si="402"/>
        <v>0</v>
      </c>
      <c r="V718" s="211">
        <f t="shared" si="402"/>
        <v>0</v>
      </c>
      <c r="W718" s="211">
        <f t="shared" si="402"/>
        <v>0</v>
      </c>
      <c r="X718" s="211">
        <f t="shared" si="402"/>
        <v>0</v>
      </c>
      <c r="Y718" s="211">
        <f t="shared" si="402"/>
        <v>0</v>
      </c>
      <c r="Z718" s="211">
        <f t="shared" si="402"/>
        <v>0</v>
      </c>
      <c r="AA718" s="211">
        <f t="shared" si="402"/>
        <v>0</v>
      </c>
      <c r="AB718" s="211">
        <f t="shared" si="402"/>
        <v>0</v>
      </c>
      <c r="AC718" s="211">
        <f t="shared" si="402"/>
        <v>0</v>
      </c>
      <c r="AD718" s="211">
        <f t="shared" si="402"/>
        <v>0</v>
      </c>
      <c r="AE718" s="211">
        <f t="shared" si="402"/>
        <v>0</v>
      </c>
      <c r="AF718" s="211">
        <f t="shared" si="402"/>
        <v>0</v>
      </c>
      <c r="AG718" s="211">
        <f t="shared" si="402"/>
        <v>0</v>
      </c>
      <c r="AH718" s="211">
        <f t="shared" si="402"/>
        <v>0</v>
      </c>
      <c r="AI718" s="211">
        <f t="shared" si="402"/>
        <v>0</v>
      </c>
      <c r="AJ718" s="211">
        <f t="shared" si="402"/>
        <v>0</v>
      </c>
      <c r="AK718" s="211">
        <f t="shared" si="402"/>
        <v>0</v>
      </c>
      <c r="AL718" s="211">
        <f t="shared" si="402"/>
        <v>0</v>
      </c>
      <c r="AM718" s="211">
        <f t="shared" si="402"/>
        <v>0</v>
      </c>
      <c r="AN718" s="211">
        <f t="shared" si="402"/>
        <v>0</v>
      </c>
      <c r="AO718" s="211">
        <f t="shared" si="402"/>
        <v>0</v>
      </c>
      <c r="AP718" s="211">
        <f t="shared" si="402"/>
        <v>0</v>
      </c>
    </row>
    <row r="719" spans="1:42" x14ac:dyDescent="0.2">
      <c r="A719" s="4">
        <f t="shared" ref="A719" si="403">A718+1</f>
        <v>10</v>
      </c>
      <c r="B719" s="231">
        <f t="shared" si="392"/>
        <v>0</v>
      </c>
      <c r="C719" s="232">
        <f t="shared" ref="C719:AP719" si="404">IF(AND(C$2&gt;equip1_reserve_freq*$A706,C$2&lt;=equip1_reserve_freq*$A707),$B707/(equip1_reserve_freq),0)</f>
        <v>0</v>
      </c>
      <c r="D719" s="216">
        <f t="shared" si="404"/>
        <v>0</v>
      </c>
      <c r="E719" s="216">
        <f t="shared" si="404"/>
        <v>0</v>
      </c>
      <c r="F719" s="216">
        <f t="shared" si="404"/>
        <v>0</v>
      </c>
      <c r="G719" s="216">
        <f t="shared" si="404"/>
        <v>0</v>
      </c>
      <c r="H719" s="216">
        <f t="shared" si="404"/>
        <v>0</v>
      </c>
      <c r="I719" s="216">
        <f t="shared" si="404"/>
        <v>0</v>
      </c>
      <c r="J719" s="216">
        <f t="shared" si="404"/>
        <v>0</v>
      </c>
      <c r="K719" s="216">
        <f t="shared" si="404"/>
        <v>0</v>
      </c>
      <c r="L719" s="216">
        <f t="shared" si="404"/>
        <v>0</v>
      </c>
      <c r="M719" s="216">
        <f t="shared" si="404"/>
        <v>0</v>
      </c>
      <c r="N719" s="216">
        <f t="shared" si="404"/>
        <v>0</v>
      </c>
      <c r="O719" s="216">
        <f t="shared" si="404"/>
        <v>0</v>
      </c>
      <c r="P719" s="216">
        <f t="shared" si="404"/>
        <v>0</v>
      </c>
      <c r="Q719" s="216">
        <f t="shared" si="404"/>
        <v>0</v>
      </c>
      <c r="R719" s="216">
        <f t="shared" si="404"/>
        <v>0</v>
      </c>
      <c r="S719" s="216">
        <f t="shared" si="404"/>
        <v>0</v>
      </c>
      <c r="T719" s="216">
        <f t="shared" si="404"/>
        <v>0</v>
      </c>
      <c r="U719" s="216">
        <f t="shared" si="404"/>
        <v>0</v>
      </c>
      <c r="V719" s="216">
        <f t="shared" si="404"/>
        <v>0</v>
      </c>
      <c r="W719" s="216">
        <f t="shared" si="404"/>
        <v>0</v>
      </c>
      <c r="X719" s="216">
        <f t="shared" si="404"/>
        <v>0</v>
      </c>
      <c r="Y719" s="216">
        <f t="shared" si="404"/>
        <v>0</v>
      </c>
      <c r="Z719" s="216">
        <f t="shared" si="404"/>
        <v>0</v>
      </c>
      <c r="AA719" s="216">
        <f t="shared" si="404"/>
        <v>0</v>
      </c>
      <c r="AB719" s="216">
        <f t="shared" si="404"/>
        <v>0</v>
      </c>
      <c r="AC719" s="216">
        <f t="shared" si="404"/>
        <v>0</v>
      </c>
      <c r="AD719" s="216">
        <f t="shared" si="404"/>
        <v>0</v>
      </c>
      <c r="AE719" s="216">
        <f t="shared" si="404"/>
        <v>0</v>
      </c>
      <c r="AF719" s="216">
        <f t="shared" si="404"/>
        <v>0</v>
      </c>
      <c r="AG719" s="216">
        <f t="shared" si="404"/>
        <v>0</v>
      </c>
      <c r="AH719" s="216">
        <f t="shared" si="404"/>
        <v>0</v>
      </c>
      <c r="AI719" s="216">
        <f t="shared" si="404"/>
        <v>0</v>
      </c>
      <c r="AJ719" s="216">
        <f t="shared" si="404"/>
        <v>0</v>
      </c>
      <c r="AK719" s="216">
        <f t="shared" si="404"/>
        <v>0</v>
      </c>
      <c r="AL719" s="216">
        <f t="shared" si="404"/>
        <v>0</v>
      </c>
      <c r="AM719" s="216">
        <f t="shared" si="404"/>
        <v>0</v>
      </c>
      <c r="AN719" s="216">
        <f t="shared" si="404"/>
        <v>0</v>
      </c>
      <c r="AO719" s="216">
        <f t="shared" si="404"/>
        <v>0</v>
      </c>
      <c r="AP719" s="216">
        <f t="shared" si="404"/>
        <v>0</v>
      </c>
    </row>
    <row r="720" spans="1:42" x14ac:dyDescent="0.2">
      <c r="A720" s="36" t="s">
        <v>12</v>
      </c>
      <c r="B720" s="27"/>
      <c r="C720" s="20">
        <f>SUM(C710:C719)</f>
        <v>0</v>
      </c>
      <c r="D720" s="20">
        <f t="shared" ref="D720:AP720" si="405">SUM(D710:D719)</f>
        <v>0</v>
      </c>
      <c r="E720" s="20">
        <f t="shared" si="405"/>
        <v>0</v>
      </c>
      <c r="F720" s="20">
        <f t="shared" si="405"/>
        <v>0</v>
      </c>
      <c r="G720" s="20">
        <f t="shared" si="405"/>
        <v>0</v>
      </c>
      <c r="H720" s="20">
        <f t="shared" si="405"/>
        <v>0</v>
      </c>
      <c r="I720" s="20">
        <f t="shared" si="405"/>
        <v>0</v>
      </c>
      <c r="J720" s="20">
        <f t="shared" si="405"/>
        <v>0</v>
      </c>
      <c r="K720" s="20">
        <f t="shared" si="405"/>
        <v>0</v>
      </c>
      <c r="L720" s="20">
        <f t="shared" si="405"/>
        <v>0</v>
      </c>
      <c r="M720" s="20">
        <f t="shared" si="405"/>
        <v>0</v>
      </c>
      <c r="N720" s="20">
        <f t="shared" si="405"/>
        <v>0</v>
      </c>
      <c r="O720" s="20">
        <f t="shared" si="405"/>
        <v>0</v>
      </c>
      <c r="P720" s="20">
        <f t="shared" si="405"/>
        <v>0</v>
      </c>
      <c r="Q720" s="20">
        <f t="shared" si="405"/>
        <v>0</v>
      </c>
      <c r="R720" s="20">
        <f t="shared" si="405"/>
        <v>0</v>
      </c>
      <c r="S720" s="20">
        <f t="shared" si="405"/>
        <v>0</v>
      </c>
      <c r="T720" s="20">
        <f t="shared" si="405"/>
        <v>0</v>
      </c>
      <c r="U720" s="20">
        <f t="shared" si="405"/>
        <v>0</v>
      </c>
      <c r="V720" s="20">
        <f t="shared" si="405"/>
        <v>0</v>
      </c>
      <c r="W720" s="20">
        <f t="shared" si="405"/>
        <v>0</v>
      </c>
      <c r="X720" s="20">
        <f t="shared" si="405"/>
        <v>0</v>
      </c>
      <c r="Y720" s="20">
        <f t="shared" si="405"/>
        <v>0</v>
      </c>
      <c r="Z720" s="20">
        <f t="shared" si="405"/>
        <v>0</v>
      </c>
      <c r="AA720" s="20">
        <f t="shared" si="405"/>
        <v>0</v>
      </c>
      <c r="AB720" s="20">
        <f t="shared" si="405"/>
        <v>0</v>
      </c>
      <c r="AC720" s="20">
        <f t="shared" si="405"/>
        <v>0</v>
      </c>
      <c r="AD720" s="20">
        <f t="shared" si="405"/>
        <v>0</v>
      </c>
      <c r="AE720" s="20">
        <f t="shared" si="405"/>
        <v>0</v>
      </c>
      <c r="AF720" s="20">
        <f t="shared" si="405"/>
        <v>0</v>
      </c>
      <c r="AG720" s="20">
        <f t="shared" si="405"/>
        <v>0</v>
      </c>
      <c r="AH720" s="20">
        <f t="shared" si="405"/>
        <v>0</v>
      </c>
      <c r="AI720" s="20">
        <f t="shared" si="405"/>
        <v>0</v>
      </c>
      <c r="AJ720" s="20">
        <f t="shared" si="405"/>
        <v>0</v>
      </c>
      <c r="AK720" s="20">
        <f t="shared" si="405"/>
        <v>0</v>
      </c>
      <c r="AL720" s="20">
        <f t="shared" si="405"/>
        <v>0</v>
      </c>
      <c r="AM720" s="20">
        <f t="shared" si="405"/>
        <v>0</v>
      </c>
      <c r="AN720" s="20">
        <f t="shared" si="405"/>
        <v>0</v>
      </c>
      <c r="AO720" s="20">
        <f t="shared" si="405"/>
        <v>0</v>
      </c>
      <c r="AP720" s="20">
        <f t="shared" si="405"/>
        <v>0</v>
      </c>
    </row>
    <row r="721" spans="1:42" x14ac:dyDescent="0.2">
      <c r="B721" s="27"/>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25" t="s">
        <v>291</v>
      </c>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row>
    <row r="723" spans="1:42" x14ac:dyDescent="0.2">
      <c r="A723" s="4" t="s">
        <v>283</v>
      </c>
      <c r="B723" s="215">
        <v>0</v>
      </c>
      <c r="C723" s="215">
        <f>B726</f>
        <v>0</v>
      </c>
      <c r="D723" s="215">
        <f t="shared" ref="D723:AP723" si="406">C726</f>
        <v>0</v>
      </c>
      <c r="E723" s="215">
        <f t="shared" si="406"/>
        <v>0</v>
      </c>
      <c r="F723" s="215">
        <f t="shared" si="406"/>
        <v>0</v>
      </c>
      <c r="G723" s="215">
        <f t="shared" si="406"/>
        <v>0</v>
      </c>
      <c r="H723" s="215">
        <f t="shared" si="406"/>
        <v>0</v>
      </c>
      <c r="I723" s="215">
        <f t="shared" si="406"/>
        <v>0</v>
      </c>
      <c r="J723" s="215">
        <f t="shared" si="406"/>
        <v>0</v>
      </c>
      <c r="K723" s="215">
        <f t="shared" si="406"/>
        <v>0</v>
      </c>
      <c r="L723" s="215">
        <f t="shared" si="406"/>
        <v>0</v>
      </c>
      <c r="M723" s="215">
        <f t="shared" si="406"/>
        <v>0</v>
      </c>
      <c r="N723" s="215">
        <f t="shared" si="406"/>
        <v>0</v>
      </c>
      <c r="O723" s="215">
        <f t="shared" si="406"/>
        <v>0</v>
      </c>
      <c r="P723" s="215">
        <f t="shared" si="406"/>
        <v>0</v>
      </c>
      <c r="Q723" s="215">
        <f t="shared" si="406"/>
        <v>0</v>
      </c>
      <c r="R723" s="215">
        <f t="shared" si="406"/>
        <v>0</v>
      </c>
      <c r="S723" s="215">
        <f t="shared" si="406"/>
        <v>0</v>
      </c>
      <c r="T723" s="215">
        <f t="shared" si="406"/>
        <v>0</v>
      </c>
      <c r="U723" s="215">
        <f t="shared" si="406"/>
        <v>0</v>
      </c>
      <c r="V723" s="215">
        <f t="shared" si="406"/>
        <v>0</v>
      </c>
      <c r="W723" s="215">
        <f t="shared" si="406"/>
        <v>0</v>
      </c>
      <c r="X723" s="215">
        <f t="shared" si="406"/>
        <v>0</v>
      </c>
      <c r="Y723" s="215">
        <f t="shared" si="406"/>
        <v>0</v>
      </c>
      <c r="Z723" s="215">
        <f t="shared" si="406"/>
        <v>0</v>
      </c>
      <c r="AA723" s="215">
        <f t="shared" si="406"/>
        <v>0</v>
      </c>
      <c r="AB723" s="215">
        <f t="shared" si="406"/>
        <v>0</v>
      </c>
      <c r="AC723" s="215">
        <f t="shared" si="406"/>
        <v>0</v>
      </c>
      <c r="AD723" s="215">
        <f t="shared" si="406"/>
        <v>0</v>
      </c>
      <c r="AE723" s="215">
        <f t="shared" si="406"/>
        <v>0</v>
      </c>
      <c r="AF723" s="215">
        <f t="shared" si="406"/>
        <v>0</v>
      </c>
      <c r="AG723" s="215">
        <f t="shared" si="406"/>
        <v>0</v>
      </c>
      <c r="AH723" s="215">
        <f t="shared" si="406"/>
        <v>0</v>
      </c>
      <c r="AI723" s="215">
        <f t="shared" si="406"/>
        <v>0</v>
      </c>
      <c r="AJ723" s="215">
        <f t="shared" si="406"/>
        <v>0</v>
      </c>
      <c r="AK723" s="215">
        <f t="shared" si="406"/>
        <v>0</v>
      </c>
      <c r="AL723" s="215">
        <f t="shared" si="406"/>
        <v>0</v>
      </c>
      <c r="AM723" s="215">
        <f t="shared" si="406"/>
        <v>0</v>
      </c>
      <c r="AN723" s="215">
        <f t="shared" si="406"/>
        <v>0</v>
      </c>
      <c r="AO723" s="215">
        <f t="shared" si="406"/>
        <v>0</v>
      </c>
      <c r="AP723" s="215">
        <f t="shared" si="406"/>
        <v>0</v>
      </c>
    </row>
    <row r="724" spans="1:42" x14ac:dyDescent="0.2">
      <c r="A724" s="4" t="s">
        <v>74</v>
      </c>
      <c r="B724" s="215">
        <v>0</v>
      </c>
      <c r="C724" s="215">
        <f>C752</f>
        <v>0</v>
      </c>
      <c r="D724" s="215">
        <f t="shared" ref="D724:AP724" si="407">D752</f>
        <v>0</v>
      </c>
      <c r="E724" s="215">
        <f t="shared" si="407"/>
        <v>0</v>
      </c>
      <c r="F724" s="215">
        <f t="shared" si="407"/>
        <v>0</v>
      </c>
      <c r="G724" s="215">
        <f t="shared" si="407"/>
        <v>0</v>
      </c>
      <c r="H724" s="215">
        <f t="shared" si="407"/>
        <v>0</v>
      </c>
      <c r="I724" s="215">
        <f t="shared" si="407"/>
        <v>0</v>
      </c>
      <c r="J724" s="215">
        <f t="shared" si="407"/>
        <v>0</v>
      </c>
      <c r="K724" s="215">
        <f t="shared" si="407"/>
        <v>0</v>
      </c>
      <c r="L724" s="215">
        <f t="shared" si="407"/>
        <v>0</v>
      </c>
      <c r="M724" s="215">
        <f t="shared" si="407"/>
        <v>0</v>
      </c>
      <c r="N724" s="215">
        <f t="shared" si="407"/>
        <v>0</v>
      </c>
      <c r="O724" s="215">
        <f t="shared" si="407"/>
        <v>0</v>
      </c>
      <c r="P724" s="215">
        <f t="shared" si="407"/>
        <v>0</v>
      </c>
      <c r="Q724" s="215">
        <f t="shared" si="407"/>
        <v>0</v>
      </c>
      <c r="R724" s="215">
        <f t="shared" si="407"/>
        <v>0</v>
      </c>
      <c r="S724" s="215">
        <f t="shared" si="407"/>
        <v>0</v>
      </c>
      <c r="T724" s="215">
        <f t="shared" si="407"/>
        <v>0</v>
      </c>
      <c r="U724" s="215">
        <f t="shared" si="407"/>
        <v>0</v>
      </c>
      <c r="V724" s="215">
        <f t="shared" si="407"/>
        <v>0</v>
      </c>
      <c r="W724" s="215">
        <f t="shared" si="407"/>
        <v>0</v>
      </c>
      <c r="X724" s="215">
        <f t="shared" si="407"/>
        <v>0</v>
      </c>
      <c r="Y724" s="215">
        <f t="shared" si="407"/>
        <v>0</v>
      </c>
      <c r="Z724" s="215">
        <f t="shared" si="407"/>
        <v>0</v>
      </c>
      <c r="AA724" s="215">
        <f t="shared" si="407"/>
        <v>0</v>
      </c>
      <c r="AB724" s="215">
        <f t="shared" si="407"/>
        <v>0</v>
      </c>
      <c r="AC724" s="215">
        <f t="shared" si="407"/>
        <v>0</v>
      </c>
      <c r="AD724" s="215">
        <f t="shared" si="407"/>
        <v>0</v>
      </c>
      <c r="AE724" s="215">
        <f t="shared" si="407"/>
        <v>0</v>
      </c>
      <c r="AF724" s="215">
        <f t="shared" si="407"/>
        <v>0</v>
      </c>
      <c r="AG724" s="215">
        <f t="shared" si="407"/>
        <v>0</v>
      </c>
      <c r="AH724" s="215">
        <f t="shared" si="407"/>
        <v>0</v>
      </c>
      <c r="AI724" s="215">
        <f t="shared" si="407"/>
        <v>0</v>
      </c>
      <c r="AJ724" s="215">
        <f t="shared" si="407"/>
        <v>0</v>
      </c>
      <c r="AK724" s="215">
        <f t="shared" si="407"/>
        <v>0</v>
      </c>
      <c r="AL724" s="215">
        <f t="shared" si="407"/>
        <v>0</v>
      </c>
      <c r="AM724" s="215">
        <f t="shared" si="407"/>
        <v>0</v>
      </c>
      <c r="AN724" s="215">
        <f t="shared" si="407"/>
        <v>0</v>
      </c>
      <c r="AO724" s="215">
        <f t="shared" si="407"/>
        <v>0</v>
      </c>
      <c r="AP724" s="215">
        <f t="shared" si="407"/>
        <v>0</v>
      </c>
    </row>
    <row r="725" spans="1:42" x14ac:dyDescent="0.2">
      <c r="A725" s="4" t="s">
        <v>284</v>
      </c>
      <c r="B725" s="216">
        <v>0</v>
      </c>
      <c r="C725" s="216">
        <f>-C740</f>
        <v>0</v>
      </c>
      <c r="D725" s="216">
        <f t="shared" ref="D725:AP725" si="408">-D740</f>
        <v>0</v>
      </c>
      <c r="E725" s="216">
        <f t="shared" si="408"/>
        <v>0</v>
      </c>
      <c r="F725" s="216">
        <f t="shared" si="408"/>
        <v>0</v>
      </c>
      <c r="G725" s="216">
        <f t="shared" si="408"/>
        <v>0</v>
      </c>
      <c r="H725" s="216">
        <f t="shared" si="408"/>
        <v>0</v>
      </c>
      <c r="I725" s="216">
        <f t="shared" si="408"/>
        <v>0</v>
      </c>
      <c r="J725" s="216">
        <f t="shared" si="408"/>
        <v>0</v>
      </c>
      <c r="K725" s="216">
        <f t="shared" si="408"/>
        <v>0</v>
      </c>
      <c r="L725" s="216">
        <f t="shared" si="408"/>
        <v>0</v>
      </c>
      <c r="M725" s="216">
        <f t="shared" si="408"/>
        <v>0</v>
      </c>
      <c r="N725" s="216">
        <f t="shared" si="408"/>
        <v>0</v>
      </c>
      <c r="O725" s="216">
        <f t="shared" si="408"/>
        <v>0</v>
      </c>
      <c r="P725" s="216">
        <f t="shared" si="408"/>
        <v>0</v>
      </c>
      <c r="Q725" s="216">
        <f t="shared" si="408"/>
        <v>0</v>
      </c>
      <c r="R725" s="216">
        <f t="shared" si="408"/>
        <v>0</v>
      </c>
      <c r="S725" s="216">
        <f t="shared" si="408"/>
        <v>0</v>
      </c>
      <c r="T725" s="216">
        <f t="shared" si="408"/>
        <v>0</v>
      </c>
      <c r="U725" s="216">
        <f t="shared" si="408"/>
        <v>0</v>
      </c>
      <c r="V725" s="216">
        <f t="shared" si="408"/>
        <v>0</v>
      </c>
      <c r="W725" s="216">
        <f t="shared" si="408"/>
        <v>0</v>
      </c>
      <c r="X725" s="216">
        <f t="shared" si="408"/>
        <v>0</v>
      </c>
      <c r="Y725" s="216">
        <f t="shared" si="408"/>
        <v>0</v>
      </c>
      <c r="Z725" s="216">
        <f t="shared" si="408"/>
        <v>0</v>
      </c>
      <c r="AA725" s="216">
        <f t="shared" si="408"/>
        <v>0</v>
      </c>
      <c r="AB725" s="216">
        <f t="shared" si="408"/>
        <v>0</v>
      </c>
      <c r="AC725" s="216">
        <f t="shared" si="408"/>
        <v>0</v>
      </c>
      <c r="AD725" s="216">
        <f t="shared" si="408"/>
        <v>0</v>
      </c>
      <c r="AE725" s="216">
        <f t="shared" si="408"/>
        <v>0</v>
      </c>
      <c r="AF725" s="216">
        <f t="shared" si="408"/>
        <v>0</v>
      </c>
      <c r="AG725" s="216">
        <f t="shared" si="408"/>
        <v>0</v>
      </c>
      <c r="AH725" s="216">
        <f t="shared" si="408"/>
        <v>0</v>
      </c>
      <c r="AI725" s="216">
        <f t="shared" si="408"/>
        <v>0</v>
      </c>
      <c r="AJ725" s="216">
        <f t="shared" si="408"/>
        <v>0</v>
      </c>
      <c r="AK725" s="216">
        <f t="shared" si="408"/>
        <v>0</v>
      </c>
      <c r="AL725" s="216">
        <f t="shared" si="408"/>
        <v>0</v>
      </c>
      <c r="AM725" s="216">
        <f t="shared" si="408"/>
        <v>0</v>
      </c>
      <c r="AN725" s="216">
        <f t="shared" si="408"/>
        <v>0</v>
      </c>
      <c r="AO725" s="216">
        <f t="shared" si="408"/>
        <v>0</v>
      </c>
      <c r="AP725" s="216">
        <f t="shared" si="408"/>
        <v>0</v>
      </c>
    </row>
    <row r="726" spans="1:42" x14ac:dyDescent="0.2">
      <c r="A726" s="4" t="s">
        <v>245</v>
      </c>
      <c r="B726" s="215">
        <f>SUM(B723:B725)</f>
        <v>0</v>
      </c>
      <c r="C726" s="215">
        <f>SUM(C723:C725)</f>
        <v>0</v>
      </c>
      <c r="D726" s="215">
        <f t="shared" ref="D726:AP726" si="409">SUM(D723:D725)</f>
        <v>0</v>
      </c>
      <c r="E726" s="215">
        <f t="shared" si="409"/>
        <v>0</v>
      </c>
      <c r="F726" s="215">
        <f t="shared" si="409"/>
        <v>0</v>
      </c>
      <c r="G726" s="215">
        <f t="shared" si="409"/>
        <v>0</v>
      </c>
      <c r="H726" s="215">
        <f t="shared" si="409"/>
        <v>0</v>
      </c>
      <c r="I726" s="215">
        <f t="shared" si="409"/>
        <v>0</v>
      </c>
      <c r="J726" s="215">
        <f t="shared" si="409"/>
        <v>0</v>
      </c>
      <c r="K726" s="215">
        <f t="shared" si="409"/>
        <v>0</v>
      </c>
      <c r="L726" s="215">
        <f t="shared" si="409"/>
        <v>0</v>
      </c>
      <c r="M726" s="215">
        <f t="shared" si="409"/>
        <v>0</v>
      </c>
      <c r="N726" s="215">
        <f t="shared" si="409"/>
        <v>0</v>
      </c>
      <c r="O726" s="215">
        <f t="shared" si="409"/>
        <v>0</v>
      </c>
      <c r="P726" s="215">
        <f t="shared" si="409"/>
        <v>0</v>
      </c>
      <c r="Q726" s="215">
        <f t="shared" si="409"/>
        <v>0</v>
      </c>
      <c r="R726" s="215">
        <f t="shared" si="409"/>
        <v>0</v>
      </c>
      <c r="S726" s="215">
        <f t="shared" si="409"/>
        <v>0</v>
      </c>
      <c r="T726" s="215">
        <f t="shared" si="409"/>
        <v>0</v>
      </c>
      <c r="U726" s="215">
        <f t="shared" si="409"/>
        <v>0</v>
      </c>
      <c r="V726" s="215">
        <f t="shared" si="409"/>
        <v>0</v>
      </c>
      <c r="W726" s="215">
        <f t="shared" si="409"/>
        <v>0</v>
      </c>
      <c r="X726" s="215">
        <f t="shared" si="409"/>
        <v>0</v>
      </c>
      <c r="Y726" s="215">
        <f t="shared" si="409"/>
        <v>0</v>
      </c>
      <c r="Z726" s="215">
        <f t="shared" si="409"/>
        <v>0</v>
      </c>
      <c r="AA726" s="215">
        <f t="shared" si="409"/>
        <v>0</v>
      </c>
      <c r="AB726" s="215">
        <f t="shared" si="409"/>
        <v>0</v>
      </c>
      <c r="AC726" s="215">
        <f t="shared" si="409"/>
        <v>0</v>
      </c>
      <c r="AD726" s="215">
        <f t="shared" si="409"/>
        <v>0</v>
      </c>
      <c r="AE726" s="215">
        <f t="shared" si="409"/>
        <v>0</v>
      </c>
      <c r="AF726" s="215">
        <f t="shared" si="409"/>
        <v>0</v>
      </c>
      <c r="AG726" s="215">
        <f t="shared" si="409"/>
        <v>0</v>
      </c>
      <c r="AH726" s="215">
        <f t="shared" si="409"/>
        <v>0</v>
      </c>
      <c r="AI726" s="215">
        <f t="shared" si="409"/>
        <v>0</v>
      </c>
      <c r="AJ726" s="215">
        <f t="shared" si="409"/>
        <v>0</v>
      </c>
      <c r="AK726" s="215">
        <f t="shared" si="409"/>
        <v>0</v>
      </c>
      <c r="AL726" s="215">
        <f t="shared" si="409"/>
        <v>0</v>
      </c>
      <c r="AM726" s="215">
        <f t="shared" si="409"/>
        <v>0</v>
      </c>
      <c r="AN726" s="215">
        <f t="shared" si="409"/>
        <v>0</v>
      </c>
      <c r="AO726" s="215">
        <f t="shared" si="409"/>
        <v>0</v>
      </c>
      <c r="AP726" s="215">
        <f t="shared" si="409"/>
        <v>0</v>
      </c>
    </row>
    <row r="727" spans="1:42" s="121" customFormat="1" x14ac:dyDescent="0.2">
      <c r="A727" s="4"/>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286</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s="121" customFormat="1" x14ac:dyDescent="0.2">
      <c r="A729" s="4" t="s">
        <v>287</v>
      </c>
      <c r="G729" s="202"/>
      <c r="H729" s="202"/>
      <c r="I729" s="202"/>
      <c r="J729" s="202"/>
      <c r="K729" s="202"/>
      <c r="L729" s="202"/>
      <c r="M729" s="202"/>
      <c r="N729" s="202"/>
      <c r="O729" s="202"/>
      <c r="P729" s="202"/>
      <c r="Q729" s="202"/>
      <c r="R729" s="202"/>
      <c r="S729" s="202"/>
      <c r="T729" s="202"/>
      <c r="U729" s="202"/>
      <c r="V729" s="202"/>
      <c r="W729" s="202"/>
      <c r="X729" s="202"/>
      <c r="Y729" s="202"/>
      <c r="Z729" s="202"/>
      <c r="AA729" s="202"/>
      <c r="AB729" s="202"/>
      <c r="AC729" s="202"/>
      <c r="AD729" s="202"/>
      <c r="AE729" s="202"/>
      <c r="AF729" s="202"/>
      <c r="AG729" s="202"/>
      <c r="AH729" s="202"/>
      <c r="AI729" s="202"/>
      <c r="AJ729" s="202"/>
      <c r="AK729" s="202"/>
      <c r="AL729" s="202"/>
      <c r="AM729" s="202"/>
      <c r="AN729" s="202"/>
      <c r="AO729" s="202"/>
      <c r="AP729" s="202"/>
    </row>
    <row r="730" spans="1:42" x14ac:dyDescent="0.2">
      <c r="A730" s="4">
        <v>1</v>
      </c>
      <c r="B730" s="231">
        <f t="shared" ref="B730:B739" si="410">SUM(C730:AP730)</f>
        <v>0</v>
      </c>
      <c r="C730" s="211">
        <f t="shared" ref="C730:AP730" si="411">IF(C$2&gt;analysis_period,0,IF(C$2=equip2_reserve_freq*$A730,equip2_reserve_cost*system_capacity*1000*(1+inflation_rate/100)^B$2,0))</f>
        <v>0</v>
      </c>
      <c r="D730" s="211">
        <f t="shared" si="411"/>
        <v>0</v>
      </c>
      <c r="E730" s="211">
        <f t="shared" si="411"/>
        <v>0</v>
      </c>
      <c r="F730" s="211">
        <f t="shared" si="411"/>
        <v>0</v>
      </c>
      <c r="G730" s="211">
        <f t="shared" si="411"/>
        <v>0</v>
      </c>
      <c r="H730" s="211">
        <f t="shared" si="411"/>
        <v>0</v>
      </c>
      <c r="I730" s="211">
        <f t="shared" si="411"/>
        <v>0</v>
      </c>
      <c r="J730" s="211">
        <f t="shared" si="411"/>
        <v>0</v>
      </c>
      <c r="K730" s="211">
        <f t="shared" si="411"/>
        <v>0</v>
      </c>
      <c r="L730" s="211">
        <f t="shared" si="411"/>
        <v>0</v>
      </c>
      <c r="M730" s="211">
        <f t="shared" si="411"/>
        <v>0</v>
      </c>
      <c r="N730" s="211">
        <f t="shared" si="411"/>
        <v>0</v>
      </c>
      <c r="O730" s="211">
        <f t="shared" si="411"/>
        <v>0</v>
      </c>
      <c r="P730" s="211">
        <f t="shared" si="411"/>
        <v>0</v>
      </c>
      <c r="Q730" s="211">
        <f t="shared" si="411"/>
        <v>0</v>
      </c>
      <c r="R730" s="211">
        <f t="shared" si="411"/>
        <v>0</v>
      </c>
      <c r="S730" s="211">
        <f t="shared" si="411"/>
        <v>0</v>
      </c>
      <c r="T730" s="211">
        <f t="shared" si="411"/>
        <v>0</v>
      </c>
      <c r="U730" s="211">
        <f t="shared" si="411"/>
        <v>0</v>
      </c>
      <c r="V730" s="211">
        <f t="shared" si="411"/>
        <v>0</v>
      </c>
      <c r="W730" s="211">
        <f t="shared" si="411"/>
        <v>0</v>
      </c>
      <c r="X730" s="211">
        <f t="shared" si="411"/>
        <v>0</v>
      </c>
      <c r="Y730" s="211">
        <f t="shared" si="411"/>
        <v>0</v>
      </c>
      <c r="Z730" s="211">
        <f t="shared" si="411"/>
        <v>0</v>
      </c>
      <c r="AA730" s="211">
        <f t="shared" si="411"/>
        <v>0</v>
      </c>
      <c r="AB730" s="211">
        <f t="shared" si="411"/>
        <v>0</v>
      </c>
      <c r="AC730" s="211">
        <f t="shared" si="411"/>
        <v>0</v>
      </c>
      <c r="AD730" s="211">
        <f t="shared" si="411"/>
        <v>0</v>
      </c>
      <c r="AE730" s="211">
        <f t="shared" si="411"/>
        <v>0</v>
      </c>
      <c r="AF730" s="211">
        <f t="shared" si="411"/>
        <v>0</v>
      </c>
      <c r="AG730" s="211">
        <f t="shared" si="411"/>
        <v>0</v>
      </c>
      <c r="AH730" s="211">
        <f t="shared" si="411"/>
        <v>0</v>
      </c>
      <c r="AI730" s="211">
        <f t="shared" si="411"/>
        <v>0</v>
      </c>
      <c r="AJ730" s="211">
        <f t="shared" si="411"/>
        <v>0</v>
      </c>
      <c r="AK730" s="211">
        <f t="shared" si="411"/>
        <v>0</v>
      </c>
      <c r="AL730" s="211">
        <f t="shared" si="411"/>
        <v>0</v>
      </c>
      <c r="AM730" s="211">
        <f t="shared" si="411"/>
        <v>0</v>
      </c>
      <c r="AN730" s="211">
        <f t="shared" si="411"/>
        <v>0</v>
      </c>
      <c r="AO730" s="211">
        <f t="shared" si="411"/>
        <v>0</v>
      </c>
      <c r="AP730" s="211">
        <f t="shared" si="411"/>
        <v>0</v>
      </c>
    </row>
    <row r="731" spans="1:42" x14ac:dyDescent="0.2">
      <c r="A731" s="4">
        <f>A730+1</f>
        <v>2</v>
      </c>
      <c r="B731" s="231">
        <f t="shared" si="410"/>
        <v>0</v>
      </c>
      <c r="C731" s="211">
        <f t="shared" ref="C731:AP731" si="412">IF(C$2&gt;analysis_period,0,IF(C$2=equip2_reserve_freq*$A731,equip2_reserve_cost*system_capacity*1000*(1+inflation_rate/100)^B$2,0))</f>
        <v>0</v>
      </c>
      <c r="D731" s="211">
        <f t="shared" si="412"/>
        <v>0</v>
      </c>
      <c r="E731" s="211">
        <f t="shared" si="412"/>
        <v>0</v>
      </c>
      <c r="F731" s="211">
        <f t="shared" si="412"/>
        <v>0</v>
      </c>
      <c r="G731" s="211">
        <f t="shared" si="412"/>
        <v>0</v>
      </c>
      <c r="H731" s="211">
        <f t="shared" si="412"/>
        <v>0</v>
      </c>
      <c r="I731" s="211">
        <f t="shared" si="412"/>
        <v>0</v>
      </c>
      <c r="J731" s="211">
        <f t="shared" si="412"/>
        <v>0</v>
      </c>
      <c r="K731" s="211">
        <f t="shared" si="412"/>
        <v>0</v>
      </c>
      <c r="L731" s="211">
        <f t="shared" si="412"/>
        <v>0</v>
      </c>
      <c r="M731" s="211">
        <f t="shared" si="412"/>
        <v>0</v>
      </c>
      <c r="N731" s="211">
        <f t="shared" si="412"/>
        <v>0</v>
      </c>
      <c r="O731" s="211">
        <f t="shared" si="412"/>
        <v>0</v>
      </c>
      <c r="P731" s="211">
        <f t="shared" si="412"/>
        <v>0</v>
      </c>
      <c r="Q731" s="211">
        <f t="shared" si="412"/>
        <v>0</v>
      </c>
      <c r="R731" s="211">
        <f t="shared" si="412"/>
        <v>0</v>
      </c>
      <c r="S731" s="211">
        <f t="shared" si="412"/>
        <v>0</v>
      </c>
      <c r="T731" s="211">
        <f t="shared" si="412"/>
        <v>0</v>
      </c>
      <c r="U731" s="211">
        <f t="shared" si="412"/>
        <v>0</v>
      </c>
      <c r="V731" s="211">
        <f t="shared" si="412"/>
        <v>0</v>
      </c>
      <c r="W731" s="211">
        <f t="shared" si="412"/>
        <v>0</v>
      </c>
      <c r="X731" s="211">
        <f t="shared" si="412"/>
        <v>0</v>
      </c>
      <c r="Y731" s="211">
        <f t="shared" si="412"/>
        <v>0</v>
      </c>
      <c r="Z731" s="211">
        <f t="shared" si="412"/>
        <v>0</v>
      </c>
      <c r="AA731" s="211">
        <f t="shared" si="412"/>
        <v>0</v>
      </c>
      <c r="AB731" s="211">
        <f t="shared" si="412"/>
        <v>0</v>
      </c>
      <c r="AC731" s="211">
        <f t="shared" si="412"/>
        <v>0</v>
      </c>
      <c r="AD731" s="211">
        <f t="shared" si="412"/>
        <v>0</v>
      </c>
      <c r="AE731" s="211">
        <f t="shared" si="412"/>
        <v>0</v>
      </c>
      <c r="AF731" s="211">
        <f t="shared" si="412"/>
        <v>0</v>
      </c>
      <c r="AG731" s="211">
        <f t="shared" si="412"/>
        <v>0</v>
      </c>
      <c r="AH731" s="211">
        <f t="shared" si="412"/>
        <v>0</v>
      </c>
      <c r="AI731" s="211">
        <f t="shared" si="412"/>
        <v>0</v>
      </c>
      <c r="AJ731" s="211">
        <f t="shared" si="412"/>
        <v>0</v>
      </c>
      <c r="AK731" s="211">
        <f t="shared" si="412"/>
        <v>0</v>
      </c>
      <c r="AL731" s="211">
        <f t="shared" si="412"/>
        <v>0</v>
      </c>
      <c r="AM731" s="211">
        <f t="shared" si="412"/>
        <v>0</v>
      </c>
      <c r="AN731" s="211">
        <f t="shared" si="412"/>
        <v>0</v>
      </c>
      <c r="AO731" s="211">
        <f t="shared" si="412"/>
        <v>0</v>
      </c>
      <c r="AP731" s="211">
        <f t="shared" si="412"/>
        <v>0</v>
      </c>
    </row>
    <row r="732" spans="1:42" x14ac:dyDescent="0.2">
      <c r="A732" s="4">
        <f t="shared" ref="A732:A739" si="413">A731+1</f>
        <v>3</v>
      </c>
      <c r="B732" s="231">
        <f t="shared" si="410"/>
        <v>0</v>
      </c>
      <c r="C732" s="211">
        <f t="shared" ref="C732:AP732" si="414">IF(C$2&gt;analysis_period,0,IF(C$2=equip2_reserve_freq*$A732,equip2_reserve_cost*system_capacity*1000*(1+inflation_rate/100)^B$2,0))</f>
        <v>0</v>
      </c>
      <c r="D732" s="211">
        <f t="shared" si="414"/>
        <v>0</v>
      </c>
      <c r="E732" s="211">
        <f t="shared" si="414"/>
        <v>0</v>
      </c>
      <c r="F732" s="211">
        <f t="shared" si="414"/>
        <v>0</v>
      </c>
      <c r="G732" s="211">
        <f t="shared" si="414"/>
        <v>0</v>
      </c>
      <c r="H732" s="211">
        <f t="shared" si="414"/>
        <v>0</v>
      </c>
      <c r="I732" s="211">
        <f t="shared" si="414"/>
        <v>0</v>
      </c>
      <c r="J732" s="211">
        <f t="shared" si="414"/>
        <v>0</v>
      </c>
      <c r="K732" s="211">
        <f t="shared" si="414"/>
        <v>0</v>
      </c>
      <c r="L732" s="211">
        <f t="shared" si="414"/>
        <v>0</v>
      </c>
      <c r="M732" s="211">
        <f t="shared" si="414"/>
        <v>0</v>
      </c>
      <c r="N732" s="211">
        <f t="shared" si="414"/>
        <v>0</v>
      </c>
      <c r="O732" s="211">
        <f t="shared" si="414"/>
        <v>0</v>
      </c>
      <c r="P732" s="211">
        <f t="shared" si="414"/>
        <v>0</v>
      </c>
      <c r="Q732" s="211">
        <f t="shared" si="414"/>
        <v>0</v>
      </c>
      <c r="R732" s="211">
        <f t="shared" si="414"/>
        <v>0</v>
      </c>
      <c r="S732" s="211">
        <f t="shared" si="414"/>
        <v>0</v>
      </c>
      <c r="T732" s="211">
        <f t="shared" si="414"/>
        <v>0</v>
      </c>
      <c r="U732" s="211">
        <f t="shared" si="414"/>
        <v>0</v>
      </c>
      <c r="V732" s="211">
        <f t="shared" si="414"/>
        <v>0</v>
      </c>
      <c r="W732" s="211">
        <f t="shared" si="414"/>
        <v>0</v>
      </c>
      <c r="X732" s="211">
        <f t="shared" si="414"/>
        <v>0</v>
      </c>
      <c r="Y732" s="211">
        <f t="shared" si="414"/>
        <v>0</v>
      </c>
      <c r="Z732" s="211">
        <f t="shared" si="414"/>
        <v>0</v>
      </c>
      <c r="AA732" s="211">
        <f t="shared" si="414"/>
        <v>0</v>
      </c>
      <c r="AB732" s="211">
        <f t="shared" si="414"/>
        <v>0</v>
      </c>
      <c r="AC732" s="211">
        <f t="shared" si="414"/>
        <v>0</v>
      </c>
      <c r="AD732" s="211">
        <f t="shared" si="414"/>
        <v>0</v>
      </c>
      <c r="AE732" s="211">
        <f t="shared" si="414"/>
        <v>0</v>
      </c>
      <c r="AF732" s="211">
        <f t="shared" si="414"/>
        <v>0</v>
      </c>
      <c r="AG732" s="211">
        <f t="shared" si="414"/>
        <v>0</v>
      </c>
      <c r="AH732" s="211">
        <f t="shared" si="414"/>
        <v>0</v>
      </c>
      <c r="AI732" s="211">
        <f t="shared" si="414"/>
        <v>0</v>
      </c>
      <c r="AJ732" s="211">
        <f t="shared" si="414"/>
        <v>0</v>
      </c>
      <c r="AK732" s="211">
        <f t="shared" si="414"/>
        <v>0</v>
      </c>
      <c r="AL732" s="211">
        <f t="shared" si="414"/>
        <v>0</v>
      </c>
      <c r="AM732" s="211">
        <f t="shared" si="414"/>
        <v>0</v>
      </c>
      <c r="AN732" s="211">
        <f t="shared" si="414"/>
        <v>0</v>
      </c>
      <c r="AO732" s="211">
        <f t="shared" si="414"/>
        <v>0</v>
      </c>
      <c r="AP732" s="211">
        <f t="shared" si="414"/>
        <v>0</v>
      </c>
    </row>
    <row r="733" spans="1:42" x14ac:dyDescent="0.2">
      <c r="A733" s="4">
        <f t="shared" si="413"/>
        <v>4</v>
      </c>
      <c r="B733" s="231">
        <f t="shared" si="410"/>
        <v>0</v>
      </c>
      <c r="C733" s="211">
        <f t="shared" ref="C733:AP733" si="415">IF(C$2&gt;analysis_period,0,IF(C$2=equip2_reserve_freq*$A733,equip2_reserve_cost*system_capacity*1000*(1+inflation_rate/100)^B$2,0))</f>
        <v>0</v>
      </c>
      <c r="D733" s="211">
        <f t="shared" si="415"/>
        <v>0</v>
      </c>
      <c r="E733" s="211">
        <f t="shared" si="415"/>
        <v>0</v>
      </c>
      <c r="F733" s="211">
        <f t="shared" si="415"/>
        <v>0</v>
      </c>
      <c r="G733" s="211">
        <f t="shared" si="415"/>
        <v>0</v>
      </c>
      <c r="H733" s="211">
        <f t="shared" si="415"/>
        <v>0</v>
      </c>
      <c r="I733" s="211">
        <f t="shared" si="415"/>
        <v>0</v>
      </c>
      <c r="J733" s="211">
        <f t="shared" si="415"/>
        <v>0</v>
      </c>
      <c r="K733" s="211">
        <f t="shared" si="415"/>
        <v>0</v>
      </c>
      <c r="L733" s="211">
        <f t="shared" si="415"/>
        <v>0</v>
      </c>
      <c r="M733" s="211">
        <f t="shared" si="415"/>
        <v>0</v>
      </c>
      <c r="N733" s="211">
        <f t="shared" si="415"/>
        <v>0</v>
      </c>
      <c r="O733" s="211">
        <f t="shared" si="415"/>
        <v>0</v>
      </c>
      <c r="P733" s="211">
        <f t="shared" si="415"/>
        <v>0</v>
      </c>
      <c r="Q733" s="211">
        <f t="shared" si="415"/>
        <v>0</v>
      </c>
      <c r="R733" s="211">
        <f t="shared" si="415"/>
        <v>0</v>
      </c>
      <c r="S733" s="211">
        <f t="shared" si="415"/>
        <v>0</v>
      </c>
      <c r="T733" s="211">
        <f t="shared" si="415"/>
        <v>0</v>
      </c>
      <c r="U733" s="211">
        <f t="shared" si="415"/>
        <v>0</v>
      </c>
      <c r="V733" s="211">
        <f t="shared" si="415"/>
        <v>0</v>
      </c>
      <c r="W733" s="211">
        <f t="shared" si="415"/>
        <v>0</v>
      </c>
      <c r="X733" s="211">
        <f t="shared" si="415"/>
        <v>0</v>
      </c>
      <c r="Y733" s="211">
        <f t="shared" si="415"/>
        <v>0</v>
      </c>
      <c r="Z733" s="211">
        <f t="shared" si="415"/>
        <v>0</v>
      </c>
      <c r="AA733" s="211">
        <f t="shared" si="415"/>
        <v>0</v>
      </c>
      <c r="AB733" s="211">
        <f t="shared" si="415"/>
        <v>0</v>
      </c>
      <c r="AC733" s="211">
        <f t="shared" si="415"/>
        <v>0</v>
      </c>
      <c r="AD733" s="211">
        <f t="shared" si="415"/>
        <v>0</v>
      </c>
      <c r="AE733" s="211">
        <f t="shared" si="415"/>
        <v>0</v>
      </c>
      <c r="AF733" s="211">
        <f t="shared" si="415"/>
        <v>0</v>
      </c>
      <c r="AG733" s="211">
        <f t="shared" si="415"/>
        <v>0</v>
      </c>
      <c r="AH733" s="211">
        <f t="shared" si="415"/>
        <v>0</v>
      </c>
      <c r="AI733" s="211">
        <f t="shared" si="415"/>
        <v>0</v>
      </c>
      <c r="AJ733" s="211">
        <f t="shared" si="415"/>
        <v>0</v>
      </c>
      <c r="AK733" s="211">
        <f t="shared" si="415"/>
        <v>0</v>
      </c>
      <c r="AL733" s="211">
        <f t="shared" si="415"/>
        <v>0</v>
      </c>
      <c r="AM733" s="211">
        <f t="shared" si="415"/>
        <v>0</v>
      </c>
      <c r="AN733" s="211">
        <f t="shared" si="415"/>
        <v>0</v>
      </c>
      <c r="AO733" s="211">
        <f t="shared" si="415"/>
        <v>0</v>
      </c>
      <c r="AP733" s="211">
        <f t="shared" si="415"/>
        <v>0</v>
      </c>
    </row>
    <row r="734" spans="1:42" x14ac:dyDescent="0.2">
      <c r="A734" s="4">
        <f t="shared" si="413"/>
        <v>5</v>
      </c>
      <c r="B734" s="231">
        <f t="shared" si="410"/>
        <v>0</v>
      </c>
      <c r="C734" s="211">
        <f t="shared" ref="C734:AP734" si="416">IF(C$2&gt;analysis_period,0,IF(C$2=equip2_reserve_freq*$A734,equip2_reserve_cost*system_capacity*1000*(1+inflation_rate/100)^B$2,0))</f>
        <v>0</v>
      </c>
      <c r="D734" s="211">
        <f t="shared" si="416"/>
        <v>0</v>
      </c>
      <c r="E734" s="211">
        <f t="shared" si="416"/>
        <v>0</v>
      </c>
      <c r="F734" s="211">
        <f t="shared" si="416"/>
        <v>0</v>
      </c>
      <c r="G734" s="211">
        <f t="shared" si="416"/>
        <v>0</v>
      </c>
      <c r="H734" s="211">
        <f t="shared" si="416"/>
        <v>0</v>
      </c>
      <c r="I734" s="211">
        <f t="shared" si="416"/>
        <v>0</v>
      </c>
      <c r="J734" s="211">
        <f t="shared" si="416"/>
        <v>0</v>
      </c>
      <c r="K734" s="211">
        <f t="shared" si="416"/>
        <v>0</v>
      </c>
      <c r="L734" s="211">
        <f t="shared" si="416"/>
        <v>0</v>
      </c>
      <c r="M734" s="211">
        <f t="shared" si="416"/>
        <v>0</v>
      </c>
      <c r="N734" s="211">
        <f t="shared" si="416"/>
        <v>0</v>
      </c>
      <c r="O734" s="211">
        <f t="shared" si="416"/>
        <v>0</v>
      </c>
      <c r="P734" s="211">
        <f t="shared" si="416"/>
        <v>0</v>
      </c>
      <c r="Q734" s="211">
        <f t="shared" si="416"/>
        <v>0</v>
      </c>
      <c r="R734" s="211">
        <f t="shared" si="416"/>
        <v>0</v>
      </c>
      <c r="S734" s="211">
        <f t="shared" si="416"/>
        <v>0</v>
      </c>
      <c r="T734" s="211">
        <f t="shared" si="416"/>
        <v>0</v>
      </c>
      <c r="U734" s="211">
        <f t="shared" si="416"/>
        <v>0</v>
      </c>
      <c r="V734" s="211">
        <f t="shared" si="416"/>
        <v>0</v>
      </c>
      <c r="W734" s="211">
        <f t="shared" si="416"/>
        <v>0</v>
      </c>
      <c r="X734" s="211">
        <f t="shared" si="416"/>
        <v>0</v>
      </c>
      <c r="Y734" s="211">
        <f t="shared" si="416"/>
        <v>0</v>
      </c>
      <c r="Z734" s="211">
        <f t="shared" si="416"/>
        <v>0</v>
      </c>
      <c r="AA734" s="211">
        <f t="shared" si="416"/>
        <v>0</v>
      </c>
      <c r="AB734" s="211">
        <f t="shared" si="416"/>
        <v>0</v>
      </c>
      <c r="AC734" s="211">
        <f t="shared" si="416"/>
        <v>0</v>
      </c>
      <c r="AD734" s="211">
        <f t="shared" si="416"/>
        <v>0</v>
      </c>
      <c r="AE734" s="211">
        <f t="shared" si="416"/>
        <v>0</v>
      </c>
      <c r="AF734" s="211">
        <f t="shared" si="416"/>
        <v>0</v>
      </c>
      <c r="AG734" s="211">
        <f t="shared" si="416"/>
        <v>0</v>
      </c>
      <c r="AH734" s="211">
        <f t="shared" si="416"/>
        <v>0</v>
      </c>
      <c r="AI734" s="211">
        <f t="shared" si="416"/>
        <v>0</v>
      </c>
      <c r="AJ734" s="211">
        <f t="shared" si="416"/>
        <v>0</v>
      </c>
      <c r="AK734" s="211">
        <f t="shared" si="416"/>
        <v>0</v>
      </c>
      <c r="AL734" s="211">
        <f t="shared" si="416"/>
        <v>0</v>
      </c>
      <c r="AM734" s="211">
        <f t="shared" si="416"/>
        <v>0</v>
      </c>
      <c r="AN734" s="211">
        <f t="shared" si="416"/>
        <v>0</v>
      </c>
      <c r="AO734" s="211">
        <f t="shared" si="416"/>
        <v>0</v>
      </c>
      <c r="AP734" s="211">
        <f t="shared" si="416"/>
        <v>0</v>
      </c>
    </row>
    <row r="735" spans="1:42" x14ac:dyDescent="0.2">
      <c r="A735" s="4">
        <f t="shared" si="413"/>
        <v>6</v>
      </c>
      <c r="B735" s="231">
        <f t="shared" si="410"/>
        <v>0</v>
      </c>
      <c r="C735" s="211">
        <f t="shared" ref="C735:AP735" si="417">IF(C$2&gt;analysis_period,0,IF(C$2=equip2_reserve_freq*$A735,equip2_reserve_cost*system_capacity*1000*(1+inflation_rate/100)^B$2,0))</f>
        <v>0</v>
      </c>
      <c r="D735" s="211">
        <f t="shared" si="417"/>
        <v>0</v>
      </c>
      <c r="E735" s="211">
        <f t="shared" si="417"/>
        <v>0</v>
      </c>
      <c r="F735" s="211">
        <f t="shared" si="417"/>
        <v>0</v>
      </c>
      <c r="G735" s="211">
        <f t="shared" si="417"/>
        <v>0</v>
      </c>
      <c r="H735" s="211">
        <f t="shared" si="417"/>
        <v>0</v>
      </c>
      <c r="I735" s="211">
        <f t="shared" si="417"/>
        <v>0</v>
      </c>
      <c r="J735" s="211">
        <f t="shared" si="417"/>
        <v>0</v>
      </c>
      <c r="K735" s="211">
        <f t="shared" si="417"/>
        <v>0</v>
      </c>
      <c r="L735" s="211">
        <f t="shared" si="417"/>
        <v>0</v>
      </c>
      <c r="M735" s="211">
        <f t="shared" si="417"/>
        <v>0</v>
      </c>
      <c r="N735" s="211">
        <f t="shared" si="417"/>
        <v>0</v>
      </c>
      <c r="O735" s="211">
        <f t="shared" si="417"/>
        <v>0</v>
      </c>
      <c r="P735" s="211">
        <f t="shared" si="417"/>
        <v>0</v>
      </c>
      <c r="Q735" s="211">
        <f t="shared" si="417"/>
        <v>0</v>
      </c>
      <c r="R735" s="211">
        <f t="shared" si="417"/>
        <v>0</v>
      </c>
      <c r="S735" s="211">
        <f t="shared" si="417"/>
        <v>0</v>
      </c>
      <c r="T735" s="211">
        <f t="shared" si="417"/>
        <v>0</v>
      </c>
      <c r="U735" s="211">
        <f t="shared" si="417"/>
        <v>0</v>
      </c>
      <c r="V735" s="211">
        <f t="shared" si="417"/>
        <v>0</v>
      </c>
      <c r="W735" s="211">
        <f t="shared" si="417"/>
        <v>0</v>
      </c>
      <c r="X735" s="211">
        <f t="shared" si="417"/>
        <v>0</v>
      </c>
      <c r="Y735" s="211">
        <f t="shared" si="417"/>
        <v>0</v>
      </c>
      <c r="Z735" s="211">
        <f t="shared" si="417"/>
        <v>0</v>
      </c>
      <c r="AA735" s="211">
        <f t="shared" si="417"/>
        <v>0</v>
      </c>
      <c r="AB735" s="211">
        <f t="shared" si="417"/>
        <v>0</v>
      </c>
      <c r="AC735" s="211">
        <f t="shared" si="417"/>
        <v>0</v>
      </c>
      <c r="AD735" s="211">
        <f t="shared" si="417"/>
        <v>0</v>
      </c>
      <c r="AE735" s="211">
        <f t="shared" si="417"/>
        <v>0</v>
      </c>
      <c r="AF735" s="211">
        <f t="shared" si="417"/>
        <v>0</v>
      </c>
      <c r="AG735" s="211">
        <f t="shared" si="417"/>
        <v>0</v>
      </c>
      <c r="AH735" s="211">
        <f t="shared" si="417"/>
        <v>0</v>
      </c>
      <c r="AI735" s="211">
        <f t="shared" si="417"/>
        <v>0</v>
      </c>
      <c r="AJ735" s="211">
        <f t="shared" si="417"/>
        <v>0</v>
      </c>
      <c r="AK735" s="211">
        <f t="shared" si="417"/>
        <v>0</v>
      </c>
      <c r="AL735" s="211">
        <f t="shared" si="417"/>
        <v>0</v>
      </c>
      <c r="AM735" s="211">
        <f t="shared" si="417"/>
        <v>0</v>
      </c>
      <c r="AN735" s="211">
        <f t="shared" si="417"/>
        <v>0</v>
      </c>
      <c r="AO735" s="211">
        <f t="shared" si="417"/>
        <v>0</v>
      </c>
      <c r="AP735" s="211">
        <f t="shared" si="417"/>
        <v>0</v>
      </c>
    </row>
    <row r="736" spans="1:42" x14ac:dyDescent="0.2">
      <c r="A736" s="4">
        <f t="shared" si="413"/>
        <v>7</v>
      </c>
      <c r="B736" s="231">
        <f t="shared" si="410"/>
        <v>0</v>
      </c>
      <c r="C736" s="211">
        <f t="shared" ref="C736:AP736" si="418">IF(C$2&gt;analysis_period,0,IF(C$2=equip2_reserve_freq*$A736,equip2_reserve_cost*system_capacity*1000*(1+inflation_rate/100)^B$2,0))</f>
        <v>0</v>
      </c>
      <c r="D736" s="211">
        <f t="shared" si="418"/>
        <v>0</v>
      </c>
      <c r="E736" s="211">
        <f t="shared" si="418"/>
        <v>0</v>
      </c>
      <c r="F736" s="211">
        <f t="shared" si="418"/>
        <v>0</v>
      </c>
      <c r="G736" s="211">
        <f t="shared" si="418"/>
        <v>0</v>
      </c>
      <c r="H736" s="211">
        <f t="shared" si="418"/>
        <v>0</v>
      </c>
      <c r="I736" s="211">
        <f t="shared" si="418"/>
        <v>0</v>
      </c>
      <c r="J736" s="211">
        <f t="shared" si="418"/>
        <v>0</v>
      </c>
      <c r="K736" s="211">
        <f t="shared" si="418"/>
        <v>0</v>
      </c>
      <c r="L736" s="211">
        <f t="shared" si="418"/>
        <v>0</v>
      </c>
      <c r="M736" s="211">
        <f t="shared" si="418"/>
        <v>0</v>
      </c>
      <c r="N736" s="211">
        <f t="shared" si="418"/>
        <v>0</v>
      </c>
      <c r="O736" s="211">
        <f t="shared" si="418"/>
        <v>0</v>
      </c>
      <c r="P736" s="211">
        <f t="shared" si="418"/>
        <v>0</v>
      </c>
      <c r="Q736" s="211">
        <f t="shared" si="418"/>
        <v>0</v>
      </c>
      <c r="R736" s="211">
        <f t="shared" si="418"/>
        <v>0</v>
      </c>
      <c r="S736" s="211">
        <f t="shared" si="418"/>
        <v>0</v>
      </c>
      <c r="T736" s="211">
        <f t="shared" si="418"/>
        <v>0</v>
      </c>
      <c r="U736" s="211">
        <f t="shared" si="418"/>
        <v>0</v>
      </c>
      <c r="V736" s="211">
        <f t="shared" si="418"/>
        <v>0</v>
      </c>
      <c r="W736" s="211">
        <f t="shared" si="418"/>
        <v>0</v>
      </c>
      <c r="X736" s="211">
        <f t="shared" si="418"/>
        <v>0</v>
      </c>
      <c r="Y736" s="211">
        <f t="shared" si="418"/>
        <v>0</v>
      </c>
      <c r="Z736" s="211">
        <f t="shared" si="418"/>
        <v>0</v>
      </c>
      <c r="AA736" s="211">
        <f t="shared" si="418"/>
        <v>0</v>
      </c>
      <c r="AB736" s="211">
        <f t="shared" si="418"/>
        <v>0</v>
      </c>
      <c r="AC736" s="211">
        <f t="shared" si="418"/>
        <v>0</v>
      </c>
      <c r="AD736" s="211">
        <f t="shared" si="418"/>
        <v>0</v>
      </c>
      <c r="AE736" s="211">
        <f t="shared" si="418"/>
        <v>0</v>
      </c>
      <c r="AF736" s="211">
        <f t="shared" si="418"/>
        <v>0</v>
      </c>
      <c r="AG736" s="211">
        <f t="shared" si="418"/>
        <v>0</v>
      </c>
      <c r="AH736" s="211">
        <f t="shared" si="418"/>
        <v>0</v>
      </c>
      <c r="AI736" s="211">
        <f t="shared" si="418"/>
        <v>0</v>
      </c>
      <c r="AJ736" s="211">
        <f t="shared" si="418"/>
        <v>0</v>
      </c>
      <c r="AK736" s="211">
        <f t="shared" si="418"/>
        <v>0</v>
      </c>
      <c r="AL736" s="211">
        <f t="shared" si="418"/>
        <v>0</v>
      </c>
      <c r="AM736" s="211">
        <f t="shared" si="418"/>
        <v>0</v>
      </c>
      <c r="AN736" s="211">
        <f t="shared" si="418"/>
        <v>0</v>
      </c>
      <c r="AO736" s="211">
        <f t="shared" si="418"/>
        <v>0</v>
      </c>
      <c r="AP736" s="211">
        <f t="shared" si="418"/>
        <v>0</v>
      </c>
    </row>
    <row r="737" spans="1:42" x14ac:dyDescent="0.2">
      <c r="A737" s="4">
        <f t="shared" si="413"/>
        <v>8</v>
      </c>
      <c r="B737" s="231">
        <f t="shared" si="410"/>
        <v>0</v>
      </c>
      <c r="C737" s="211">
        <f t="shared" ref="C737:AP737" si="419">IF(C$2&gt;analysis_period,0,IF(C$2=equip2_reserve_freq*$A737,equip2_reserve_cost*system_capacity*1000*(1+inflation_rate/100)^B$2,0))</f>
        <v>0</v>
      </c>
      <c r="D737" s="211">
        <f t="shared" si="419"/>
        <v>0</v>
      </c>
      <c r="E737" s="211">
        <f t="shared" si="419"/>
        <v>0</v>
      </c>
      <c r="F737" s="211">
        <f t="shared" si="419"/>
        <v>0</v>
      </c>
      <c r="G737" s="211">
        <f t="shared" si="419"/>
        <v>0</v>
      </c>
      <c r="H737" s="211">
        <f t="shared" si="419"/>
        <v>0</v>
      </c>
      <c r="I737" s="211">
        <f t="shared" si="419"/>
        <v>0</v>
      </c>
      <c r="J737" s="211">
        <f t="shared" si="419"/>
        <v>0</v>
      </c>
      <c r="K737" s="211">
        <f t="shared" si="419"/>
        <v>0</v>
      </c>
      <c r="L737" s="211">
        <f t="shared" si="419"/>
        <v>0</v>
      </c>
      <c r="M737" s="211">
        <f t="shared" si="419"/>
        <v>0</v>
      </c>
      <c r="N737" s="211">
        <f t="shared" si="419"/>
        <v>0</v>
      </c>
      <c r="O737" s="211">
        <f t="shared" si="419"/>
        <v>0</v>
      </c>
      <c r="P737" s="211">
        <f t="shared" si="419"/>
        <v>0</v>
      </c>
      <c r="Q737" s="211">
        <f t="shared" si="419"/>
        <v>0</v>
      </c>
      <c r="R737" s="211">
        <f t="shared" si="419"/>
        <v>0</v>
      </c>
      <c r="S737" s="211">
        <f t="shared" si="419"/>
        <v>0</v>
      </c>
      <c r="T737" s="211">
        <f t="shared" si="419"/>
        <v>0</v>
      </c>
      <c r="U737" s="211">
        <f t="shared" si="419"/>
        <v>0</v>
      </c>
      <c r="V737" s="211">
        <f t="shared" si="419"/>
        <v>0</v>
      </c>
      <c r="W737" s="211">
        <f t="shared" si="419"/>
        <v>0</v>
      </c>
      <c r="X737" s="211">
        <f t="shared" si="419"/>
        <v>0</v>
      </c>
      <c r="Y737" s="211">
        <f t="shared" si="419"/>
        <v>0</v>
      </c>
      <c r="Z737" s="211">
        <f t="shared" si="419"/>
        <v>0</v>
      </c>
      <c r="AA737" s="211">
        <f t="shared" si="419"/>
        <v>0</v>
      </c>
      <c r="AB737" s="211">
        <f t="shared" si="419"/>
        <v>0</v>
      </c>
      <c r="AC737" s="211">
        <f t="shared" si="419"/>
        <v>0</v>
      </c>
      <c r="AD737" s="211">
        <f t="shared" si="419"/>
        <v>0</v>
      </c>
      <c r="AE737" s="211">
        <f t="shared" si="419"/>
        <v>0</v>
      </c>
      <c r="AF737" s="211">
        <f t="shared" si="419"/>
        <v>0</v>
      </c>
      <c r="AG737" s="211">
        <f t="shared" si="419"/>
        <v>0</v>
      </c>
      <c r="AH737" s="211">
        <f t="shared" si="419"/>
        <v>0</v>
      </c>
      <c r="AI737" s="211">
        <f t="shared" si="419"/>
        <v>0</v>
      </c>
      <c r="AJ737" s="211">
        <f t="shared" si="419"/>
        <v>0</v>
      </c>
      <c r="AK737" s="211">
        <f t="shared" si="419"/>
        <v>0</v>
      </c>
      <c r="AL737" s="211">
        <f t="shared" si="419"/>
        <v>0</v>
      </c>
      <c r="AM737" s="211">
        <f t="shared" si="419"/>
        <v>0</v>
      </c>
      <c r="AN737" s="211">
        <f t="shared" si="419"/>
        <v>0</v>
      </c>
      <c r="AO737" s="211">
        <f t="shared" si="419"/>
        <v>0</v>
      </c>
      <c r="AP737" s="211">
        <f t="shared" si="419"/>
        <v>0</v>
      </c>
    </row>
    <row r="738" spans="1:42" x14ac:dyDescent="0.2">
      <c r="A738" s="4">
        <f>A737+1</f>
        <v>9</v>
      </c>
      <c r="B738" s="231">
        <f t="shared" si="410"/>
        <v>0</v>
      </c>
      <c r="C738" s="211">
        <f t="shared" ref="C738:AP738" si="420">IF(C$2&gt;analysis_period,0,IF(C$2=equip2_reserve_freq*$A738,equip2_reserve_cost*system_capacity*1000*(1+inflation_rate/100)^B$2,0))</f>
        <v>0</v>
      </c>
      <c r="D738" s="211">
        <f t="shared" si="420"/>
        <v>0</v>
      </c>
      <c r="E738" s="211">
        <f t="shared" si="420"/>
        <v>0</v>
      </c>
      <c r="F738" s="211">
        <f t="shared" si="420"/>
        <v>0</v>
      </c>
      <c r="G738" s="211">
        <f t="shared" si="420"/>
        <v>0</v>
      </c>
      <c r="H738" s="211">
        <f t="shared" si="420"/>
        <v>0</v>
      </c>
      <c r="I738" s="211">
        <f t="shared" si="420"/>
        <v>0</v>
      </c>
      <c r="J738" s="211">
        <f t="shared" si="420"/>
        <v>0</v>
      </c>
      <c r="K738" s="211">
        <f t="shared" si="420"/>
        <v>0</v>
      </c>
      <c r="L738" s="211">
        <f t="shared" si="420"/>
        <v>0</v>
      </c>
      <c r="M738" s="211">
        <f t="shared" si="420"/>
        <v>0</v>
      </c>
      <c r="N738" s="211">
        <f t="shared" si="420"/>
        <v>0</v>
      </c>
      <c r="O738" s="211">
        <f t="shared" si="420"/>
        <v>0</v>
      </c>
      <c r="P738" s="211">
        <f t="shared" si="420"/>
        <v>0</v>
      </c>
      <c r="Q738" s="211">
        <f t="shared" si="420"/>
        <v>0</v>
      </c>
      <c r="R738" s="211">
        <f t="shared" si="420"/>
        <v>0</v>
      </c>
      <c r="S738" s="211">
        <f t="shared" si="420"/>
        <v>0</v>
      </c>
      <c r="T738" s="211">
        <f t="shared" si="420"/>
        <v>0</v>
      </c>
      <c r="U738" s="211">
        <f t="shared" si="420"/>
        <v>0</v>
      </c>
      <c r="V738" s="211">
        <f t="shared" si="420"/>
        <v>0</v>
      </c>
      <c r="W738" s="211">
        <f t="shared" si="420"/>
        <v>0</v>
      </c>
      <c r="X738" s="211">
        <f t="shared" si="420"/>
        <v>0</v>
      </c>
      <c r="Y738" s="211">
        <f t="shared" si="420"/>
        <v>0</v>
      </c>
      <c r="Z738" s="211">
        <f t="shared" si="420"/>
        <v>0</v>
      </c>
      <c r="AA738" s="211">
        <f t="shared" si="420"/>
        <v>0</v>
      </c>
      <c r="AB738" s="211">
        <f t="shared" si="420"/>
        <v>0</v>
      </c>
      <c r="AC738" s="211">
        <f t="shared" si="420"/>
        <v>0</v>
      </c>
      <c r="AD738" s="211">
        <f t="shared" si="420"/>
        <v>0</v>
      </c>
      <c r="AE738" s="211">
        <f t="shared" si="420"/>
        <v>0</v>
      </c>
      <c r="AF738" s="211">
        <f t="shared" si="420"/>
        <v>0</v>
      </c>
      <c r="AG738" s="211">
        <f t="shared" si="420"/>
        <v>0</v>
      </c>
      <c r="AH738" s="211">
        <f t="shared" si="420"/>
        <v>0</v>
      </c>
      <c r="AI738" s="211">
        <f t="shared" si="420"/>
        <v>0</v>
      </c>
      <c r="AJ738" s="211">
        <f t="shared" si="420"/>
        <v>0</v>
      </c>
      <c r="AK738" s="211">
        <f t="shared" si="420"/>
        <v>0</v>
      </c>
      <c r="AL738" s="211">
        <f t="shared" si="420"/>
        <v>0</v>
      </c>
      <c r="AM738" s="211">
        <f t="shared" si="420"/>
        <v>0</v>
      </c>
      <c r="AN738" s="211">
        <f t="shared" si="420"/>
        <v>0</v>
      </c>
      <c r="AO738" s="211">
        <f t="shared" si="420"/>
        <v>0</v>
      </c>
      <c r="AP738" s="211">
        <f t="shared" si="420"/>
        <v>0</v>
      </c>
    </row>
    <row r="739" spans="1:42" x14ac:dyDescent="0.2">
      <c r="A739" s="4">
        <f t="shared" si="413"/>
        <v>10</v>
      </c>
      <c r="B739" s="231">
        <f t="shared" si="410"/>
        <v>0</v>
      </c>
      <c r="C739" s="211">
        <f t="shared" ref="C739:AP739" si="421">IF(C$2&gt;analysis_period,0,IF(C$2=equip2_reserve_freq*$A739,equip2_reserve_cost*system_capacity*1000*(1+inflation_rate/100)^B$2,0))</f>
        <v>0</v>
      </c>
      <c r="D739" s="211">
        <f t="shared" si="421"/>
        <v>0</v>
      </c>
      <c r="E739" s="211">
        <f t="shared" si="421"/>
        <v>0</v>
      </c>
      <c r="F739" s="211">
        <f t="shared" si="421"/>
        <v>0</v>
      </c>
      <c r="G739" s="211">
        <f t="shared" si="421"/>
        <v>0</v>
      </c>
      <c r="H739" s="211">
        <f t="shared" si="421"/>
        <v>0</v>
      </c>
      <c r="I739" s="211">
        <f t="shared" si="421"/>
        <v>0</v>
      </c>
      <c r="J739" s="211">
        <f t="shared" si="421"/>
        <v>0</v>
      </c>
      <c r="K739" s="211">
        <f t="shared" si="421"/>
        <v>0</v>
      </c>
      <c r="L739" s="211">
        <f t="shared" si="421"/>
        <v>0</v>
      </c>
      <c r="M739" s="211">
        <f t="shared" si="421"/>
        <v>0</v>
      </c>
      <c r="N739" s="211">
        <f t="shared" si="421"/>
        <v>0</v>
      </c>
      <c r="O739" s="211">
        <f t="shared" si="421"/>
        <v>0</v>
      </c>
      <c r="P739" s="211">
        <f t="shared" si="421"/>
        <v>0</v>
      </c>
      <c r="Q739" s="211">
        <f t="shared" si="421"/>
        <v>0</v>
      </c>
      <c r="R739" s="211">
        <f t="shared" si="421"/>
        <v>0</v>
      </c>
      <c r="S739" s="211">
        <f t="shared" si="421"/>
        <v>0</v>
      </c>
      <c r="T739" s="211">
        <f t="shared" si="421"/>
        <v>0</v>
      </c>
      <c r="U739" s="211">
        <f t="shared" si="421"/>
        <v>0</v>
      </c>
      <c r="V739" s="211">
        <f t="shared" si="421"/>
        <v>0</v>
      </c>
      <c r="W739" s="211">
        <f t="shared" si="421"/>
        <v>0</v>
      </c>
      <c r="X739" s="211">
        <f t="shared" si="421"/>
        <v>0</v>
      </c>
      <c r="Y739" s="211">
        <f t="shared" si="421"/>
        <v>0</v>
      </c>
      <c r="Z739" s="211">
        <f t="shared" si="421"/>
        <v>0</v>
      </c>
      <c r="AA739" s="211">
        <f t="shared" si="421"/>
        <v>0</v>
      </c>
      <c r="AB739" s="211">
        <f t="shared" si="421"/>
        <v>0</v>
      </c>
      <c r="AC739" s="211">
        <f t="shared" si="421"/>
        <v>0</v>
      </c>
      <c r="AD739" s="211">
        <f t="shared" si="421"/>
        <v>0</v>
      </c>
      <c r="AE739" s="211">
        <f t="shared" si="421"/>
        <v>0</v>
      </c>
      <c r="AF739" s="211">
        <f t="shared" si="421"/>
        <v>0</v>
      </c>
      <c r="AG739" s="211">
        <f t="shared" si="421"/>
        <v>0</v>
      </c>
      <c r="AH739" s="211">
        <f t="shared" si="421"/>
        <v>0</v>
      </c>
      <c r="AI739" s="211">
        <f t="shared" si="421"/>
        <v>0</v>
      </c>
      <c r="AJ739" s="211">
        <f t="shared" si="421"/>
        <v>0</v>
      </c>
      <c r="AK739" s="211">
        <f t="shared" si="421"/>
        <v>0</v>
      </c>
      <c r="AL739" s="211">
        <f t="shared" si="421"/>
        <v>0</v>
      </c>
      <c r="AM739" s="211">
        <f t="shared" si="421"/>
        <v>0</v>
      </c>
      <c r="AN739" s="211">
        <f t="shared" si="421"/>
        <v>0</v>
      </c>
      <c r="AO739" s="211">
        <f t="shared" si="421"/>
        <v>0</v>
      </c>
      <c r="AP739" s="211">
        <f t="shared" si="421"/>
        <v>0</v>
      </c>
    </row>
    <row r="740" spans="1:42" x14ac:dyDescent="0.2">
      <c r="A740" s="36" t="s">
        <v>12</v>
      </c>
      <c r="B740" s="27"/>
      <c r="C740" s="215">
        <f>SUM(C730:C739)</f>
        <v>0</v>
      </c>
      <c r="D740" s="215">
        <f t="shared" ref="D740:AP740" si="422">SUM(D730:D739)</f>
        <v>0</v>
      </c>
      <c r="E740" s="215">
        <f t="shared" si="422"/>
        <v>0</v>
      </c>
      <c r="F740" s="215">
        <f t="shared" si="422"/>
        <v>0</v>
      </c>
      <c r="G740" s="215">
        <f t="shared" si="422"/>
        <v>0</v>
      </c>
      <c r="H740" s="215">
        <f t="shared" si="422"/>
        <v>0</v>
      </c>
      <c r="I740" s="215">
        <f t="shared" si="422"/>
        <v>0</v>
      </c>
      <c r="J740" s="215">
        <f t="shared" si="422"/>
        <v>0</v>
      </c>
      <c r="K740" s="215">
        <f t="shared" si="422"/>
        <v>0</v>
      </c>
      <c r="L740" s="215">
        <f t="shared" si="422"/>
        <v>0</v>
      </c>
      <c r="M740" s="215">
        <f t="shared" si="422"/>
        <v>0</v>
      </c>
      <c r="N740" s="215">
        <f t="shared" si="422"/>
        <v>0</v>
      </c>
      <c r="O740" s="215">
        <f t="shared" si="422"/>
        <v>0</v>
      </c>
      <c r="P740" s="215">
        <f t="shared" si="422"/>
        <v>0</v>
      </c>
      <c r="Q740" s="215">
        <f t="shared" si="422"/>
        <v>0</v>
      </c>
      <c r="R740" s="215">
        <f t="shared" si="422"/>
        <v>0</v>
      </c>
      <c r="S740" s="215">
        <f t="shared" si="422"/>
        <v>0</v>
      </c>
      <c r="T740" s="215">
        <f t="shared" si="422"/>
        <v>0</v>
      </c>
      <c r="U740" s="215">
        <f t="shared" si="422"/>
        <v>0</v>
      </c>
      <c r="V740" s="215">
        <f t="shared" si="422"/>
        <v>0</v>
      </c>
      <c r="W740" s="215">
        <f t="shared" si="422"/>
        <v>0</v>
      </c>
      <c r="X740" s="215">
        <f t="shared" si="422"/>
        <v>0</v>
      </c>
      <c r="Y740" s="215">
        <f t="shared" si="422"/>
        <v>0</v>
      </c>
      <c r="Z740" s="215">
        <f t="shared" si="422"/>
        <v>0</v>
      </c>
      <c r="AA740" s="215">
        <f t="shared" si="422"/>
        <v>0</v>
      </c>
      <c r="AB740" s="215">
        <f t="shared" si="422"/>
        <v>0</v>
      </c>
      <c r="AC740" s="215">
        <f t="shared" si="422"/>
        <v>0</v>
      </c>
      <c r="AD740" s="215">
        <f t="shared" si="422"/>
        <v>0</v>
      </c>
      <c r="AE740" s="215">
        <f t="shared" si="422"/>
        <v>0</v>
      </c>
      <c r="AF740" s="215">
        <f t="shared" si="422"/>
        <v>0</v>
      </c>
      <c r="AG740" s="215">
        <f t="shared" si="422"/>
        <v>0</v>
      </c>
      <c r="AH740" s="215">
        <f t="shared" si="422"/>
        <v>0</v>
      </c>
      <c r="AI740" s="215">
        <f t="shared" si="422"/>
        <v>0</v>
      </c>
      <c r="AJ740" s="215">
        <f t="shared" si="422"/>
        <v>0</v>
      </c>
      <c r="AK740" s="215">
        <f t="shared" si="422"/>
        <v>0</v>
      </c>
      <c r="AL740" s="215">
        <f t="shared" si="422"/>
        <v>0</v>
      </c>
      <c r="AM740" s="215">
        <f t="shared" si="422"/>
        <v>0</v>
      </c>
      <c r="AN740" s="215">
        <f t="shared" si="422"/>
        <v>0</v>
      </c>
      <c r="AO740" s="215">
        <f t="shared" si="422"/>
        <v>0</v>
      </c>
      <c r="AP740" s="215">
        <f t="shared" si="422"/>
        <v>0</v>
      </c>
    </row>
    <row r="741" spans="1:42" s="121" customFormat="1" x14ac:dyDescent="0.2">
      <c r="A741" s="4" t="s">
        <v>288</v>
      </c>
      <c r="G741" s="202"/>
      <c r="H741" s="202"/>
      <c r="I741" s="202"/>
      <c r="J741" s="202"/>
      <c r="K741" s="202"/>
      <c r="L741" s="202"/>
      <c r="M741" s="202"/>
      <c r="N741" s="202"/>
      <c r="O741" s="202"/>
      <c r="P741" s="202"/>
      <c r="Q741" s="202"/>
      <c r="R741" s="202"/>
      <c r="S741" s="202"/>
      <c r="T741" s="202"/>
      <c r="U741" s="202"/>
      <c r="V741" s="202"/>
      <c r="W741" s="202"/>
      <c r="X741" s="202"/>
      <c r="Y741" s="202"/>
      <c r="Z741" s="202"/>
      <c r="AA741" s="202"/>
      <c r="AB741" s="202"/>
      <c r="AC741" s="202"/>
      <c r="AD741" s="202"/>
      <c r="AE741" s="202"/>
      <c r="AF741" s="202"/>
      <c r="AG741" s="202"/>
      <c r="AH741" s="202"/>
      <c r="AI741" s="202"/>
      <c r="AJ741" s="202"/>
      <c r="AK741" s="202"/>
      <c r="AL741" s="202"/>
      <c r="AM741" s="202"/>
      <c r="AN741" s="202"/>
      <c r="AO741" s="202"/>
      <c r="AP741" s="202"/>
    </row>
    <row r="742" spans="1:42" x14ac:dyDescent="0.2">
      <c r="A742" s="4">
        <v>1</v>
      </c>
      <c r="B742" s="236">
        <f t="shared" ref="B742:B751" si="423">SUM(C742:AP742)</f>
        <v>0</v>
      </c>
      <c r="C742" s="211">
        <f t="shared" ref="C742:AP742" si="424">IF(C$2&lt;=equip2_reserve_freq*$A$730,$B$730/(equip2_reserve_freq),0)</f>
        <v>0</v>
      </c>
      <c r="D742" s="211">
        <f t="shared" si="424"/>
        <v>0</v>
      </c>
      <c r="E742" s="211">
        <f t="shared" si="424"/>
        <v>0</v>
      </c>
      <c r="F742" s="211">
        <f t="shared" si="424"/>
        <v>0</v>
      </c>
      <c r="G742" s="211">
        <f t="shared" si="424"/>
        <v>0</v>
      </c>
      <c r="H742" s="211">
        <f t="shared" si="424"/>
        <v>0</v>
      </c>
      <c r="I742" s="211">
        <f t="shared" si="424"/>
        <v>0</v>
      </c>
      <c r="J742" s="211">
        <f t="shared" si="424"/>
        <v>0</v>
      </c>
      <c r="K742" s="211">
        <f t="shared" si="424"/>
        <v>0</v>
      </c>
      <c r="L742" s="211">
        <f t="shared" si="424"/>
        <v>0</v>
      </c>
      <c r="M742" s="211">
        <f t="shared" si="424"/>
        <v>0</v>
      </c>
      <c r="N742" s="211">
        <f t="shared" si="424"/>
        <v>0</v>
      </c>
      <c r="O742" s="211">
        <f t="shared" si="424"/>
        <v>0</v>
      </c>
      <c r="P742" s="211">
        <f t="shared" si="424"/>
        <v>0</v>
      </c>
      <c r="Q742" s="211">
        <f t="shared" si="424"/>
        <v>0</v>
      </c>
      <c r="R742" s="211">
        <f t="shared" si="424"/>
        <v>0</v>
      </c>
      <c r="S742" s="211">
        <f t="shared" si="424"/>
        <v>0</v>
      </c>
      <c r="T742" s="211">
        <f t="shared" si="424"/>
        <v>0</v>
      </c>
      <c r="U742" s="211">
        <f t="shared" si="424"/>
        <v>0</v>
      </c>
      <c r="V742" s="211">
        <f t="shared" si="424"/>
        <v>0</v>
      </c>
      <c r="W742" s="211">
        <f t="shared" si="424"/>
        <v>0</v>
      </c>
      <c r="X742" s="211">
        <f t="shared" si="424"/>
        <v>0</v>
      </c>
      <c r="Y742" s="211">
        <f t="shared" si="424"/>
        <v>0</v>
      </c>
      <c r="Z742" s="211">
        <f t="shared" si="424"/>
        <v>0</v>
      </c>
      <c r="AA742" s="211">
        <f t="shared" si="424"/>
        <v>0</v>
      </c>
      <c r="AB742" s="211">
        <f t="shared" si="424"/>
        <v>0</v>
      </c>
      <c r="AC742" s="211">
        <f t="shared" si="424"/>
        <v>0</v>
      </c>
      <c r="AD742" s="211">
        <f t="shared" si="424"/>
        <v>0</v>
      </c>
      <c r="AE742" s="211">
        <f t="shared" si="424"/>
        <v>0</v>
      </c>
      <c r="AF742" s="211">
        <f t="shared" si="424"/>
        <v>0</v>
      </c>
      <c r="AG742" s="211">
        <f t="shared" si="424"/>
        <v>0</v>
      </c>
      <c r="AH742" s="211">
        <f t="shared" si="424"/>
        <v>0</v>
      </c>
      <c r="AI742" s="211">
        <f t="shared" si="424"/>
        <v>0</v>
      </c>
      <c r="AJ742" s="211">
        <f t="shared" si="424"/>
        <v>0</v>
      </c>
      <c r="AK742" s="211">
        <f t="shared" si="424"/>
        <v>0</v>
      </c>
      <c r="AL742" s="211">
        <f t="shared" si="424"/>
        <v>0</v>
      </c>
      <c r="AM742" s="211">
        <f t="shared" si="424"/>
        <v>0</v>
      </c>
      <c r="AN742" s="211">
        <f t="shared" si="424"/>
        <v>0</v>
      </c>
      <c r="AO742" s="211">
        <f t="shared" si="424"/>
        <v>0</v>
      </c>
      <c r="AP742" s="211">
        <f t="shared" si="424"/>
        <v>0</v>
      </c>
    </row>
    <row r="743" spans="1:42" x14ac:dyDescent="0.2">
      <c r="A743" s="4">
        <f>A742+1</f>
        <v>2</v>
      </c>
      <c r="B743" s="236">
        <f t="shared" si="423"/>
        <v>0</v>
      </c>
      <c r="C743" s="211">
        <f t="shared" ref="C743:AP743" si="425">IF(AND(C$2&gt;equip2_reserve_freq*$A730,C$2&lt;=equip2_reserve_freq*$A731),$B731/(equip2_reserve_freq),0)</f>
        <v>0</v>
      </c>
      <c r="D743" s="211">
        <f t="shared" si="425"/>
        <v>0</v>
      </c>
      <c r="E743" s="211">
        <f t="shared" si="425"/>
        <v>0</v>
      </c>
      <c r="F743" s="211">
        <f t="shared" si="425"/>
        <v>0</v>
      </c>
      <c r="G743" s="211">
        <f t="shared" si="425"/>
        <v>0</v>
      </c>
      <c r="H743" s="211">
        <f t="shared" si="425"/>
        <v>0</v>
      </c>
      <c r="I743" s="211">
        <f t="shared" si="425"/>
        <v>0</v>
      </c>
      <c r="J743" s="211">
        <f t="shared" si="425"/>
        <v>0</v>
      </c>
      <c r="K743" s="211">
        <f t="shared" si="425"/>
        <v>0</v>
      </c>
      <c r="L743" s="211">
        <f t="shared" si="425"/>
        <v>0</v>
      </c>
      <c r="M743" s="211">
        <f t="shared" si="425"/>
        <v>0</v>
      </c>
      <c r="N743" s="211">
        <f t="shared" si="425"/>
        <v>0</v>
      </c>
      <c r="O743" s="211">
        <f t="shared" si="425"/>
        <v>0</v>
      </c>
      <c r="P743" s="211">
        <f t="shared" si="425"/>
        <v>0</v>
      </c>
      <c r="Q743" s="211">
        <f t="shared" si="425"/>
        <v>0</v>
      </c>
      <c r="R743" s="211">
        <f t="shared" si="425"/>
        <v>0</v>
      </c>
      <c r="S743" s="211">
        <f t="shared" si="425"/>
        <v>0</v>
      </c>
      <c r="T743" s="211">
        <f t="shared" si="425"/>
        <v>0</v>
      </c>
      <c r="U743" s="211">
        <f t="shared" si="425"/>
        <v>0</v>
      </c>
      <c r="V743" s="211">
        <f t="shared" si="425"/>
        <v>0</v>
      </c>
      <c r="W743" s="211">
        <f t="shared" si="425"/>
        <v>0</v>
      </c>
      <c r="X743" s="211">
        <f t="shared" si="425"/>
        <v>0</v>
      </c>
      <c r="Y743" s="211">
        <f t="shared" si="425"/>
        <v>0</v>
      </c>
      <c r="Z743" s="211">
        <f t="shared" si="425"/>
        <v>0</v>
      </c>
      <c r="AA743" s="211">
        <f t="shared" si="425"/>
        <v>0</v>
      </c>
      <c r="AB743" s="211">
        <f t="shared" si="425"/>
        <v>0</v>
      </c>
      <c r="AC743" s="211">
        <f t="shared" si="425"/>
        <v>0</v>
      </c>
      <c r="AD743" s="211">
        <f t="shared" si="425"/>
        <v>0</v>
      </c>
      <c r="AE743" s="211">
        <f t="shared" si="425"/>
        <v>0</v>
      </c>
      <c r="AF743" s="211">
        <f t="shared" si="425"/>
        <v>0</v>
      </c>
      <c r="AG743" s="211">
        <f t="shared" si="425"/>
        <v>0</v>
      </c>
      <c r="AH743" s="211">
        <f t="shared" si="425"/>
        <v>0</v>
      </c>
      <c r="AI743" s="211">
        <f t="shared" si="425"/>
        <v>0</v>
      </c>
      <c r="AJ743" s="211">
        <f t="shared" si="425"/>
        <v>0</v>
      </c>
      <c r="AK743" s="211">
        <f t="shared" si="425"/>
        <v>0</v>
      </c>
      <c r="AL743" s="211">
        <f t="shared" si="425"/>
        <v>0</v>
      </c>
      <c r="AM743" s="211">
        <f t="shared" si="425"/>
        <v>0</v>
      </c>
      <c r="AN743" s="211">
        <f t="shared" si="425"/>
        <v>0</v>
      </c>
      <c r="AO743" s="211">
        <f t="shared" si="425"/>
        <v>0</v>
      </c>
      <c r="AP743" s="211">
        <f t="shared" si="425"/>
        <v>0</v>
      </c>
    </row>
    <row r="744" spans="1:42" x14ac:dyDescent="0.2">
      <c r="A744" s="4">
        <f t="shared" ref="A744:A749" si="426">A743+1</f>
        <v>3</v>
      </c>
      <c r="B744" s="236">
        <f t="shared" si="423"/>
        <v>0</v>
      </c>
      <c r="C744" s="211">
        <f t="shared" ref="C744:AP744" si="427">IF(AND(C$2&gt;equip2_reserve_freq*$A731,C$2&lt;=equip2_reserve_freq*$A732),$B732/(equip2_reserve_freq),0)</f>
        <v>0</v>
      </c>
      <c r="D744" s="211">
        <f t="shared" si="427"/>
        <v>0</v>
      </c>
      <c r="E744" s="211">
        <f t="shared" si="427"/>
        <v>0</v>
      </c>
      <c r="F744" s="211">
        <f t="shared" si="427"/>
        <v>0</v>
      </c>
      <c r="G744" s="211">
        <f t="shared" si="427"/>
        <v>0</v>
      </c>
      <c r="H744" s="211">
        <f t="shared" si="427"/>
        <v>0</v>
      </c>
      <c r="I744" s="211">
        <f t="shared" si="427"/>
        <v>0</v>
      </c>
      <c r="J744" s="211">
        <f t="shared" si="427"/>
        <v>0</v>
      </c>
      <c r="K744" s="211">
        <f t="shared" si="427"/>
        <v>0</v>
      </c>
      <c r="L744" s="211">
        <f t="shared" si="427"/>
        <v>0</v>
      </c>
      <c r="M744" s="211">
        <f t="shared" si="427"/>
        <v>0</v>
      </c>
      <c r="N744" s="211">
        <f t="shared" si="427"/>
        <v>0</v>
      </c>
      <c r="O744" s="211">
        <f t="shared" si="427"/>
        <v>0</v>
      </c>
      <c r="P744" s="211">
        <f t="shared" si="427"/>
        <v>0</v>
      </c>
      <c r="Q744" s="211">
        <f t="shared" si="427"/>
        <v>0</v>
      </c>
      <c r="R744" s="211">
        <f t="shared" si="427"/>
        <v>0</v>
      </c>
      <c r="S744" s="211">
        <f t="shared" si="427"/>
        <v>0</v>
      </c>
      <c r="T744" s="211">
        <f t="shared" si="427"/>
        <v>0</v>
      </c>
      <c r="U744" s="211">
        <f t="shared" si="427"/>
        <v>0</v>
      </c>
      <c r="V744" s="211">
        <f t="shared" si="427"/>
        <v>0</v>
      </c>
      <c r="W744" s="211">
        <f t="shared" si="427"/>
        <v>0</v>
      </c>
      <c r="X744" s="211">
        <f t="shared" si="427"/>
        <v>0</v>
      </c>
      <c r="Y744" s="211">
        <f t="shared" si="427"/>
        <v>0</v>
      </c>
      <c r="Z744" s="211">
        <f t="shared" si="427"/>
        <v>0</v>
      </c>
      <c r="AA744" s="211">
        <f t="shared" si="427"/>
        <v>0</v>
      </c>
      <c r="AB744" s="211">
        <f t="shared" si="427"/>
        <v>0</v>
      </c>
      <c r="AC744" s="211">
        <f t="shared" si="427"/>
        <v>0</v>
      </c>
      <c r="AD744" s="211">
        <f t="shared" si="427"/>
        <v>0</v>
      </c>
      <c r="AE744" s="211">
        <f t="shared" si="427"/>
        <v>0</v>
      </c>
      <c r="AF744" s="211">
        <f t="shared" si="427"/>
        <v>0</v>
      </c>
      <c r="AG744" s="211">
        <f t="shared" si="427"/>
        <v>0</v>
      </c>
      <c r="AH744" s="211">
        <f t="shared" si="427"/>
        <v>0</v>
      </c>
      <c r="AI744" s="211">
        <f t="shared" si="427"/>
        <v>0</v>
      </c>
      <c r="AJ744" s="211">
        <f t="shared" si="427"/>
        <v>0</v>
      </c>
      <c r="AK744" s="211">
        <f t="shared" si="427"/>
        <v>0</v>
      </c>
      <c r="AL744" s="211">
        <f t="shared" si="427"/>
        <v>0</v>
      </c>
      <c r="AM744" s="211">
        <f t="shared" si="427"/>
        <v>0</v>
      </c>
      <c r="AN744" s="211">
        <f t="shared" si="427"/>
        <v>0</v>
      </c>
      <c r="AO744" s="211">
        <f t="shared" si="427"/>
        <v>0</v>
      </c>
      <c r="AP744" s="211">
        <f t="shared" si="427"/>
        <v>0</v>
      </c>
    </row>
    <row r="745" spans="1:42" x14ac:dyDescent="0.2">
      <c r="A745" s="4">
        <f t="shared" si="426"/>
        <v>4</v>
      </c>
      <c r="B745" s="236">
        <f t="shared" si="423"/>
        <v>0</v>
      </c>
      <c r="C745" s="211">
        <f t="shared" ref="C745:AP745" si="428">IF(AND(C$2&gt;equip2_reserve_freq*$A732,C$2&lt;=equip2_reserve_freq*$A733),$B733/(equip2_reserve_freq),0)</f>
        <v>0</v>
      </c>
      <c r="D745" s="211">
        <f t="shared" si="428"/>
        <v>0</v>
      </c>
      <c r="E745" s="211">
        <f t="shared" si="428"/>
        <v>0</v>
      </c>
      <c r="F745" s="211">
        <f t="shared" si="428"/>
        <v>0</v>
      </c>
      <c r="G745" s="211">
        <f t="shared" si="428"/>
        <v>0</v>
      </c>
      <c r="H745" s="211">
        <f t="shared" si="428"/>
        <v>0</v>
      </c>
      <c r="I745" s="211">
        <f t="shared" si="428"/>
        <v>0</v>
      </c>
      <c r="J745" s="211">
        <f t="shared" si="428"/>
        <v>0</v>
      </c>
      <c r="K745" s="211">
        <f t="shared" si="428"/>
        <v>0</v>
      </c>
      <c r="L745" s="211">
        <f t="shared" si="428"/>
        <v>0</v>
      </c>
      <c r="M745" s="211">
        <f t="shared" si="428"/>
        <v>0</v>
      </c>
      <c r="N745" s="211">
        <f t="shared" si="428"/>
        <v>0</v>
      </c>
      <c r="O745" s="211">
        <f t="shared" si="428"/>
        <v>0</v>
      </c>
      <c r="P745" s="211">
        <f t="shared" si="428"/>
        <v>0</v>
      </c>
      <c r="Q745" s="211">
        <f t="shared" si="428"/>
        <v>0</v>
      </c>
      <c r="R745" s="211">
        <f t="shared" si="428"/>
        <v>0</v>
      </c>
      <c r="S745" s="211">
        <f t="shared" si="428"/>
        <v>0</v>
      </c>
      <c r="T745" s="211">
        <f t="shared" si="428"/>
        <v>0</v>
      </c>
      <c r="U745" s="211">
        <f t="shared" si="428"/>
        <v>0</v>
      </c>
      <c r="V745" s="211">
        <f t="shared" si="428"/>
        <v>0</v>
      </c>
      <c r="W745" s="211">
        <f t="shared" si="428"/>
        <v>0</v>
      </c>
      <c r="X745" s="211">
        <f t="shared" si="428"/>
        <v>0</v>
      </c>
      <c r="Y745" s="211">
        <f t="shared" si="428"/>
        <v>0</v>
      </c>
      <c r="Z745" s="211">
        <f t="shared" si="428"/>
        <v>0</v>
      </c>
      <c r="AA745" s="211">
        <f t="shared" si="428"/>
        <v>0</v>
      </c>
      <c r="AB745" s="211">
        <f t="shared" si="428"/>
        <v>0</v>
      </c>
      <c r="AC745" s="211">
        <f t="shared" si="428"/>
        <v>0</v>
      </c>
      <c r="AD745" s="211">
        <f t="shared" si="428"/>
        <v>0</v>
      </c>
      <c r="AE745" s="211">
        <f t="shared" si="428"/>
        <v>0</v>
      </c>
      <c r="AF745" s="211">
        <f t="shared" si="428"/>
        <v>0</v>
      </c>
      <c r="AG745" s="211">
        <f t="shared" si="428"/>
        <v>0</v>
      </c>
      <c r="AH745" s="211">
        <f t="shared" si="428"/>
        <v>0</v>
      </c>
      <c r="AI745" s="211">
        <f t="shared" si="428"/>
        <v>0</v>
      </c>
      <c r="AJ745" s="211">
        <f t="shared" si="428"/>
        <v>0</v>
      </c>
      <c r="AK745" s="211">
        <f t="shared" si="428"/>
        <v>0</v>
      </c>
      <c r="AL745" s="211">
        <f t="shared" si="428"/>
        <v>0</v>
      </c>
      <c r="AM745" s="211">
        <f t="shared" si="428"/>
        <v>0</v>
      </c>
      <c r="AN745" s="211">
        <f t="shared" si="428"/>
        <v>0</v>
      </c>
      <c r="AO745" s="211">
        <f t="shared" si="428"/>
        <v>0</v>
      </c>
      <c r="AP745" s="211">
        <f t="shared" si="428"/>
        <v>0</v>
      </c>
    </row>
    <row r="746" spans="1:42" x14ac:dyDescent="0.2">
      <c r="A746" s="4">
        <f t="shared" si="426"/>
        <v>5</v>
      </c>
      <c r="B746" s="236">
        <f t="shared" si="423"/>
        <v>0</v>
      </c>
      <c r="C746" s="211">
        <f t="shared" ref="C746:AP746" si="429">IF(AND(C$2&gt;equip2_reserve_freq*$A733,C$2&lt;=equip2_reserve_freq*$A734),$B734/(equip2_reserve_freq),0)</f>
        <v>0</v>
      </c>
      <c r="D746" s="211">
        <f t="shared" si="429"/>
        <v>0</v>
      </c>
      <c r="E746" s="211">
        <f t="shared" si="429"/>
        <v>0</v>
      </c>
      <c r="F746" s="211">
        <f t="shared" si="429"/>
        <v>0</v>
      </c>
      <c r="G746" s="211">
        <f t="shared" si="429"/>
        <v>0</v>
      </c>
      <c r="H746" s="211">
        <f t="shared" si="429"/>
        <v>0</v>
      </c>
      <c r="I746" s="211">
        <f t="shared" si="429"/>
        <v>0</v>
      </c>
      <c r="J746" s="211">
        <f t="shared" si="429"/>
        <v>0</v>
      </c>
      <c r="K746" s="211">
        <f t="shared" si="429"/>
        <v>0</v>
      </c>
      <c r="L746" s="211">
        <f t="shared" si="429"/>
        <v>0</v>
      </c>
      <c r="M746" s="211">
        <f t="shared" si="429"/>
        <v>0</v>
      </c>
      <c r="N746" s="211">
        <f t="shared" si="429"/>
        <v>0</v>
      </c>
      <c r="O746" s="211">
        <f t="shared" si="429"/>
        <v>0</v>
      </c>
      <c r="P746" s="211">
        <f t="shared" si="429"/>
        <v>0</v>
      </c>
      <c r="Q746" s="211">
        <f t="shared" si="429"/>
        <v>0</v>
      </c>
      <c r="R746" s="211">
        <f t="shared" si="429"/>
        <v>0</v>
      </c>
      <c r="S746" s="211">
        <f t="shared" si="429"/>
        <v>0</v>
      </c>
      <c r="T746" s="211">
        <f t="shared" si="429"/>
        <v>0</v>
      </c>
      <c r="U746" s="211">
        <f t="shared" si="429"/>
        <v>0</v>
      </c>
      <c r="V746" s="211">
        <f t="shared" si="429"/>
        <v>0</v>
      </c>
      <c r="W746" s="211">
        <f t="shared" si="429"/>
        <v>0</v>
      </c>
      <c r="X746" s="211">
        <f t="shared" si="429"/>
        <v>0</v>
      </c>
      <c r="Y746" s="211">
        <f t="shared" si="429"/>
        <v>0</v>
      </c>
      <c r="Z746" s="211">
        <f t="shared" si="429"/>
        <v>0</v>
      </c>
      <c r="AA746" s="211">
        <f t="shared" si="429"/>
        <v>0</v>
      </c>
      <c r="AB746" s="211">
        <f t="shared" si="429"/>
        <v>0</v>
      </c>
      <c r="AC746" s="211">
        <f t="shared" si="429"/>
        <v>0</v>
      </c>
      <c r="AD746" s="211">
        <f t="shared" si="429"/>
        <v>0</v>
      </c>
      <c r="AE746" s="211">
        <f t="shared" si="429"/>
        <v>0</v>
      </c>
      <c r="AF746" s="211">
        <f t="shared" si="429"/>
        <v>0</v>
      </c>
      <c r="AG746" s="211">
        <f t="shared" si="429"/>
        <v>0</v>
      </c>
      <c r="AH746" s="211">
        <f t="shared" si="429"/>
        <v>0</v>
      </c>
      <c r="AI746" s="211">
        <f t="shared" si="429"/>
        <v>0</v>
      </c>
      <c r="AJ746" s="211">
        <f t="shared" si="429"/>
        <v>0</v>
      </c>
      <c r="AK746" s="211">
        <f t="shared" si="429"/>
        <v>0</v>
      </c>
      <c r="AL746" s="211">
        <f t="shared" si="429"/>
        <v>0</v>
      </c>
      <c r="AM746" s="211">
        <f t="shared" si="429"/>
        <v>0</v>
      </c>
      <c r="AN746" s="211">
        <f t="shared" si="429"/>
        <v>0</v>
      </c>
      <c r="AO746" s="211">
        <f t="shared" si="429"/>
        <v>0</v>
      </c>
      <c r="AP746" s="211">
        <f t="shared" si="429"/>
        <v>0</v>
      </c>
    </row>
    <row r="747" spans="1:42" x14ac:dyDescent="0.2">
      <c r="A747" s="4">
        <f t="shared" si="426"/>
        <v>6</v>
      </c>
      <c r="B747" s="236">
        <f t="shared" si="423"/>
        <v>0</v>
      </c>
      <c r="C747" s="211">
        <f t="shared" ref="C747:AP747" si="430">IF(AND(C$2&gt;equip2_reserve_freq*$A734,C$2&lt;=equip2_reserve_freq*$A735),$B735/(equip2_reserve_freq),0)</f>
        <v>0</v>
      </c>
      <c r="D747" s="211">
        <f t="shared" si="430"/>
        <v>0</v>
      </c>
      <c r="E747" s="211">
        <f t="shared" si="430"/>
        <v>0</v>
      </c>
      <c r="F747" s="211">
        <f t="shared" si="430"/>
        <v>0</v>
      </c>
      <c r="G747" s="211">
        <f t="shared" si="430"/>
        <v>0</v>
      </c>
      <c r="H747" s="211">
        <f t="shared" si="430"/>
        <v>0</v>
      </c>
      <c r="I747" s="211">
        <f t="shared" si="430"/>
        <v>0</v>
      </c>
      <c r="J747" s="211">
        <f t="shared" si="430"/>
        <v>0</v>
      </c>
      <c r="K747" s="211">
        <f t="shared" si="430"/>
        <v>0</v>
      </c>
      <c r="L747" s="211">
        <f t="shared" si="430"/>
        <v>0</v>
      </c>
      <c r="M747" s="211">
        <f t="shared" si="430"/>
        <v>0</v>
      </c>
      <c r="N747" s="211">
        <f t="shared" si="430"/>
        <v>0</v>
      </c>
      <c r="O747" s="211">
        <f t="shared" si="430"/>
        <v>0</v>
      </c>
      <c r="P747" s="211">
        <f t="shared" si="430"/>
        <v>0</v>
      </c>
      <c r="Q747" s="211">
        <f t="shared" si="430"/>
        <v>0</v>
      </c>
      <c r="R747" s="211">
        <f t="shared" si="430"/>
        <v>0</v>
      </c>
      <c r="S747" s="211">
        <f t="shared" si="430"/>
        <v>0</v>
      </c>
      <c r="T747" s="211">
        <f t="shared" si="430"/>
        <v>0</v>
      </c>
      <c r="U747" s="211">
        <f t="shared" si="430"/>
        <v>0</v>
      </c>
      <c r="V747" s="211">
        <f t="shared" si="430"/>
        <v>0</v>
      </c>
      <c r="W747" s="211">
        <f t="shared" si="430"/>
        <v>0</v>
      </c>
      <c r="X747" s="211">
        <f t="shared" si="430"/>
        <v>0</v>
      </c>
      <c r="Y747" s="211">
        <f t="shared" si="430"/>
        <v>0</v>
      </c>
      <c r="Z747" s="211">
        <f t="shared" si="430"/>
        <v>0</v>
      </c>
      <c r="AA747" s="211">
        <f t="shared" si="430"/>
        <v>0</v>
      </c>
      <c r="AB747" s="211">
        <f t="shared" si="430"/>
        <v>0</v>
      </c>
      <c r="AC747" s="211">
        <f t="shared" si="430"/>
        <v>0</v>
      </c>
      <c r="AD747" s="211">
        <f t="shared" si="430"/>
        <v>0</v>
      </c>
      <c r="AE747" s="211">
        <f t="shared" si="430"/>
        <v>0</v>
      </c>
      <c r="AF747" s="211">
        <f t="shared" si="430"/>
        <v>0</v>
      </c>
      <c r="AG747" s="211">
        <f t="shared" si="430"/>
        <v>0</v>
      </c>
      <c r="AH747" s="211">
        <f t="shared" si="430"/>
        <v>0</v>
      </c>
      <c r="AI747" s="211">
        <f t="shared" si="430"/>
        <v>0</v>
      </c>
      <c r="AJ747" s="211">
        <f t="shared" si="430"/>
        <v>0</v>
      </c>
      <c r="AK747" s="211">
        <f t="shared" si="430"/>
        <v>0</v>
      </c>
      <c r="AL747" s="211">
        <f t="shared" si="430"/>
        <v>0</v>
      </c>
      <c r="AM747" s="211">
        <f t="shared" si="430"/>
        <v>0</v>
      </c>
      <c r="AN747" s="211">
        <f t="shared" si="430"/>
        <v>0</v>
      </c>
      <c r="AO747" s="211">
        <f t="shared" si="430"/>
        <v>0</v>
      </c>
      <c r="AP747" s="211">
        <f t="shared" si="430"/>
        <v>0</v>
      </c>
    </row>
    <row r="748" spans="1:42" x14ac:dyDescent="0.2">
      <c r="A748" s="4">
        <f t="shared" si="426"/>
        <v>7</v>
      </c>
      <c r="B748" s="236">
        <f t="shared" si="423"/>
        <v>0</v>
      </c>
      <c r="C748" s="211">
        <f t="shared" ref="C748:AP748" si="431">IF(AND(C$2&gt;equip2_reserve_freq*$A735,C$2&lt;=equip2_reserve_freq*$A736),$B736/(equip2_reserve_freq),0)</f>
        <v>0</v>
      </c>
      <c r="D748" s="211">
        <f t="shared" si="431"/>
        <v>0</v>
      </c>
      <c r="E748" s="211">
        <f t="shared" si="431"/>
        <v>0</v>
      </c>
      <c r="F748" s="211">
        <f t="shared" si="431"/>
        <v>0</v>
      </c>
      <c r="G748" s="211">
        <f t="shared" si="431"/>
        <v>0</v>
      </c>
      <c r="H748" s="211">
        <f t="shared" si="431"/>
        <v>0</v>
      </c>
      <c r="I748" s="211">
        <f t="shared" si="431"/>
        <v>0</v>
      </c>
      <c r="J748" s="211">
        <f t="shared" si="431"/>
        <v>0</v>
      </c>
      <c r="K748" s="211">
        <f t="shared" si="431"/>
        <v>0</v>
      </c>
      <c r="L748" s="211">
        <f t="shared" si="431"/>
        <v>0</v>
      </c>
      <c r="M748" s="211">
        <f t="shared" si="431"/>
        <v>0</v>
      </c>
      <c r="N748" s="211">
        <f t="shared" si="431"/>
        <v>0</v>
      </c>
      <c r="O748" s="211">
        <f t="shared" si="431"/>
        <v>0</v>
      </c>
      <c r="P748" s="211">
        <f t="shared" si="431"/>
        <v>0</v>
      </c>
      <c r="Q748" s="211">
        <f t="shared" si="431"/>
        <v>0</v>
      </c>
      <c r="R748" s="211">
        <f t="shared" si="431"/>
        <v>0</v>
      </c>
      <c r="S748" s="211">
        <f t="shared" si="431"/>
        <v>0</v>
      </c>
      <c r="T748" s="211">
        <f t="shared" si="431"/>
        <v>0</v>
      </c>
      <c r="U748" s="211">
        <f t="shared" si="431"/>
        <v>0</v>
      </c>
      <c r="V748" s="211">
        <f t="shared" si="431"/>
        <v>0</v>
      </c>
      <c r="W748" s="211">
        <f t="shared" si="431"/>
        <v>0</v>
      </c>
      <c r="X748" s="211">
        <f t="shared" si="431"/>
        <v>0</v>
      </c>
      <c r="Y748" s="211">
        <f t="shared" si="431"/>
        <v>0</v>
      </c>
      <c r="Z748" s="211">
        <f t="shared" si="431"/>
        <v>0</v>
      </c>
      <c r="AA748" s="211">
        <f t="shared" si="431"/>
        <v>0</v>
      </c>
      <c r="AB748" s="211">
        <f t="shared" si="431"/>
        <v>0</v>
      </c>
      <c r="AC748" s="211">
        <f t="shared" si="431"/>
        <v>0</v>
      </c>
      <c r="AD748" s="211">
        <f t="shared" si="431"/>
        <v>0</v>
      </c>
      <c r="AE748" s="211">
        <f t="shared" si="431"/>
        <v>0</v>
      </c>
      <c r="AF748" s="211">
        <f t="shared" si="431"/>
        <v>0</v>
      </c>
      <c r="AG748" s="211">
        <f t="shared" si="431"/>
        <v>0</v>
      </c>
      <c r="AH748" s="211">
        <f t="shared" si="431"/>
        <v>0</v>
      </c>
      <c r="AI748" s="211">
        <f t="shared" si="431"/>
        <v>0</v>
      </c>
      <c r="AJ748" s="211">
        <f t="shared" si="431"/>
        <v>0</v>
      </c>
      <c r="AK748" s="211">
        <f t="shared" si="431"/>
        <v>0</v>
      </c>
      <c r="AL748" s="211">
        <f t="shared" si="431"/>
        <v>0</v>
      </c>
      <c r="AM748" s="211">
        <f t="shared" si="431"/>
        <v>0</v>
      </c>
      <c r="AN748" s="211">
        <f t="shared" si="431"/>
        <v>0</v>
      </c>
      <c r="AO748" s="211">
        <f t="shared" si="431"/>
        <v>0</v>
      </c>
      <c r="AP748" s="211">
        <f t="shared" si="431"/>
        <v>0</v>
      </c>
    </row>
    <row r="749" spans="1:42" x14ac:dyDescent="0.2">
      <c r="A749" s="4">
        <f t="shared" si="426"/>
        <v>8</v>
      </c>
      <c r="B749" s="236">
        <f t="shared" si="423"/>
        <v>0</v>
      </c>
      <c r="C749" s="211">
        <f t="shared" ref="C749:AP749" si="432">IF(AND(C$2&gt;equip2_reserve_freq*$A736,C$2&lt;=equip2_reserve_freq*$A737),$B737/(equip2_reserve_freq),0)</f>
        <v>0</v>
      </c>
      <c r="D749" s="211">
        <f t="shared" si="432"/>
        <v>0</v>
      </c>
      <c r="E749" s="211">
        <f t="shared" si="432"/>
        <v>0</v>
      </c>
      <c r="F749" s="211">
        <f t="shared" si="432"/>
        <v>0</v>
      </c>
      <c r="G749" s="211">
        <f t="shared" si="432"/>
        <v>0</v>
      </c>
      <c r="H749" s="211">
        <f t="shared" si="432"/>
        <v>0</v>
      </c>
      <c r="I749" s="211">
        <f t="shared" si="432"/>
        <v>0</v>
      </c>
      <c r="J749" s="211">
        <f t="shared" si="432"/>
        <v>0</v>
      </c>
      <c r="K749" s="211">
        <f t="shared" si="432"/>
        <v>0</v>
      </c>
      <c r="L749" s="211">
        <f t="shared" si="432"/>
        <v>0</v>
      </c>
      <c r="M749" s="211">
        <f t="shared" si="432"/>
        <v>0</v>
      </c>
      <c r="N749" s="211">
        <f t="shared" si="432"/>
        <v>0</v>
      </c>
      <c r="O749" s="211">
        <f t="shared" si="432"/>
        <v>0</v>
      </c>
      <c r="P749" s="211">
        <f t="shared" si="432"/>
        <v>0</v>
      </c>
      <c r="Q749" s="211">
        <f t="shared" si="432"/>
        <v>0</v>
      </c>
      <c r="R749" s="211">
        <f t="shared" si="432"/>
        <v>0</v>
      </c>
      <c r="S749" s="211">
        <f t="shared" si="432"/>
        <v>0</v>
      </c>
      <c r="T749" s="211">
        <f t="shared" si="432"/>
        <v>0</v>
      </c>
      <c r="U749" s="211">
        <f t="shared" si="432"/>
        <v>0</v>
      </c>
      <c r="V749" s="211">
        <f t="shared" si="432"/>
        <v>0</v>
      </c>
      <c r="W749" s="211">
        <f t="shared" si="432"/>
        <v>0</v>
      </c>
      <c r="X749" s="211">
        <f t="shared" si="432"/>
        <v>0</v>
      </c>
      <c r="Y749" s="211">
        <f t="shared" si="432"/>
        <v>0</v>
      </c>
      <c r="Z749" s="211">
        <f t="shared" si="432"/>
        <v>0</v>
      </c>
      <c r="AA749" s="211">
        <f t="shared" si="432"/>
        <v>0</v>
      </c>
      <c r="AB749" s="211">
        <f t="shared" si="432"/>
        <v>0</v>
      </c>
      <c r="AC749" s="211">
        <f t="shared" si="432"/>
        <v>0</v>
      </c>
      <c r="AD749" s="211">
        <f t="shared" si="432"/>
        <v>0</v>
      </c>
      <c r="AE749" s="211">
        <f t="shared" si="432"/>
        <v>0</v>
      </c>
      <c r="AF749" s="211">
        <f t="shared" si="432"/>
        <v>0</v>
      </c>
      <c r="AG749" s="211">
        <f t="shared" si="432"/>
        <v>0</v>
      </c>
      <c r="AH749" s="211">
        <f t="shared" si="432"/>
        <v>0</v>
      </c>
      <c r="AI749" s="211">
        <f t="shared" si="432"/>
        <v>0</v>
      </c>
      <c r="AJ749" s="211">
        <f t="shared" si="432"/>
        <v>0</v>
      </c>
      <c r="AK749" s="211">
        <f t="shared" si="432"/>
        <v>0</v>
      </c>
      <c r="AL749" s="211">
        <f t="shared" si="432"/>
        <v>0</v>
      </c>
      <c r="AM749" s="211">
        <f t="shared" si="432"/>
        <v>0</v>
      </c>
      <c r="AN749" s="211">
        <f t="shared" si="432"/>
        <v>0</v>
      </c>
      <c r="AO749" s="211">
        <f t="shared" si="432"/>
        <v>0</v>
      </c>
      <c r="AP749" s="211">
        <f t="shared" si="432"/>
        <v>0</v>
      </c>
    </row>
    <row r="750" spans="1:42" x14ac:dyDescent="0.2">
      <c r="A750" s="4">
        <f>A749+1</f>
        <v>9</v>
      </c>
      <c r="B750" s="236">
        <f t="shared" si="423"/>
        <v>0</v>
      </c>
      <c r="C750" s="211">
        <f t="shared" ref="C750:AP750" si="433">IF(AND(C$2&gt;equip2_reserve_freq*$A737,C$2&lt;=equip2_reserve_freq*$A738),$B738/(equip2_reserve_freq),0)</f>
        <v>0</v>
      </c>
      <c r="D750" s="211">
        <f t="shared" si="433"/>
        <v>0</v>
      </c>
      <c r="E750" s="211">
        <f t="shared" si="433"/>
        <v>0</v>
      </c>
      <c r="F750" s="211">
        <f t="shared" si="433"/>
        <v>0</v>
      </c>
      <c r="G750" s="211">
        <f t="shared" si="433"/>
        <v>0</v>
      </c>
      <c r="H750" s="211">
        <f t="shared" si="433"/>
        <v>0</v>
      </c>
      <c r="I750" s="211">
        <f t="shared" si="433"/>
        <v>0</v>
      </c>
      <c r="J750" s="211">
        <f t="shared" si="433"/>
        <v>0</v>
      </c>
      <c r="K750" s="211">
        <f t="shared" si="433"/>
        <v>0</v>
      </c>
      <c r="L750" s="211">
        <f t="shared" si="433"/>
        <v>0</v>
      </c>
      <c r="M750" s="211">
        <f t="shared" si="433"/>
        <v>0</v>
      </c>
      <c r="N750" s="211">
        <f t="shared" si="433"/>
        <v>0</v>
      </c>
      <c r="O750" s="211">
        <f t="shared" si="433"/>
        <v>0</v>
      </c>
      <c r="P750" s="211">
        <f t="shared" si="433"/>
        <v>0</v>
      </c>
      <c r="Q750" s="211">
        <f t="shared" si="433"/>
        <v>0</v>
      </c>
      <c r="R750" s="211">
        <f t="shared" si="433"/>
        <v>0</v>
      </c>
      <c r="S750" s="211">
        <f t="shared" si="433"/>
        <v>0</v>
      </c>
      <c r="T750" s="211">
        <f t="shared" si="433"/>
        <v>0</v>
      </c>
      <c r="U750" s="211">
        <f t="shared" si="433"/>
        <v>0</v>
      </c>
      <c r="V750" s="211">
        <f t="shared" si="433"/>
        <v>0</v>
      </c>
      <c r="W750" s="211">
        <f t="shared" si="433"/>
        <v>0</v>
      </c>
      <c r="X750" s="211">
        <f t="shared" si="433"/>
        <v>0</v>
      </c>
      <c r="Y750" s="211">
        <f t="shared" si="433"/>
        <v>0</v>
      </c>
      <c r="Z750" s="211">
        <f t="shared" si="433"/>
        <v>0</v>
      </c>
      <c r="AA750" s="211">
        <f t="shared" si="433"/>
        <v>0</v>
      </c>
      <c r="AB750" s="211">
        <f t="shared" si="433"/>
        <v>0</v>
      </c>
      <c r="AC750" s="211">
        <f t="shared" si="433"/>
        <v>0</v>
      </c>
      <c r="AD750" s="211">
        <f t="shared" si="433"/>
        <v>0</v>
      </c>
      <c r="AE750" s="211">
        <f t="shared" si="433"/>
        <v>0</v>
      </c>
      <c r="AF750" s="211">
        <f t="shared" si="433"/>
        <v>0</v>
      </c>
      <c r="AG750" s="211">
        <f t="shared" si="433"/>
        <v>0</v>
      </c>
      <c r="AH750" s="211">
        <f t="shared" si="433"/>
        <v>0</v>
      </c>
      <c r="AI750" s="211">
        <f t="shared" si="433"/>
        <v>0</v>
      </c>
      <c r="AJ750" s="211">
        <f t="shared" si="433"/>
        <v>0</v>
      </c>
      <c r="AK750" s="211">
        <f t="shared" si="433"/>
        <v>0</v>
      </c>
      <c r="AL750" s="211">
        <f t="shared" si="433"/>
        <v>0</v>
      </c>
      <c r="AM750" s="211">
        <f t="shared" si="433"/>
        <v>0</v>
      </c>
      <c r="AN750" s="211">
        <f t="shared" si="433"/>
        <v>0</v>
      </c>
      <c r="AO750" s="211">
        <f t="shared" si="433"/>
        <v>0</v>
      </c>
      <c r="AP750" s="211">
        <f t="shared" si="433"/>
        <v>0</v>
      </c>
    </row>
    <row r="751" spans="1:42" x14ac:dyDescent="0.2">
      <c r="A751" s="4">
        <f t="shared" ref="A751" si="434">A750+1</f>
        <v>10</v>
      </c>
      <c r="B751" s="236">
        <f t="shared" si="423"/>
        <v>0</v>
      </c>
      <c r="C751" s="216">
        <f t="shared" ref="C751:AP751" si="435">IF(AND(C$2&gt;equip2_reserve_freq*$A738,C$2&lt;=equip2_reserve_freq*$A739),$B739/(equip2_reserve_freq),0)</f>
        <v>0</v>
      </c>
      <c r="D751" s="216">
        <f t="shared" si="435"/>
        <v>0</v>
      </c>
      <c r="E751" s="216">
        <f t="shared" si="435"/>
        <v>0</v>
      </c>
      <c r="F751" s="216">
        <f t="shared" si="435"/>
        <v>0</v>
      </c>
      <c r="G751" s="216">
        <f t="shared" si="435"/>
        <v>0</v>
      </c>
      <c r="H751" s="216">
        <f t="shared" si="435"/>
        <v>0</v>
      </c>
      <c r="I751" s="216">
        <f t="shared" si="435"/>
        <v>0</v>
      </c>
      <c r="J751" s="216">
        <f t="shared" si="435"/>
        <v>0</v>
      </c>
      <c r="K751" s="216">
        <f t="shared" si="435"/>
        <v>0</v>
      </c>
      <c r="L751" s="216">
        <f t="shared" si="435"/>
        <v>0</v>
      </c>
      <c r="M751" s="216">
        <f t="shared" si="435"/>
        <v>0</v>
      </c>
      <c r="N751" s="216">
        <f t="shared" si="435"/>
        <v>0</v>
      </c>
      <c r="O751" s="216">
        <f t="shared" si="435"/>
        <v>0</v>
      </c>
      <c r="P751" s="216">
        <f t="shared" si="435"/>
        <v>0</v>
      </c>
      <c r="Q751" s="216">
        <f t="shared" si="435"/>
        <v>0</v>
      </c>
      <c r="R751" s="216">
        <f t="shared" si="435"/>
        <v>0</v>
      </c>
      <c r="S751" s="216">
        <f t="shared" si="435"/>
        <v>0</v>
      </c>
      <c r="T751" s="216">
        <f t="shared" si="435"/>
        <v>0</v>
      </c>
      <c r="U751" s="216">
        <f t="shared" si="435"/>
        <v>0</v>
      </c>
      <c r="V751" s="216">
        <f t="shared" si="435"/>
        <v>0</v>
      </c>
      <c r="W751" s="216">
        <f t="shared" si="435"/>
        <v>0</v>
      </c>
      <c r="X751" s="216">
        <f t="shared" si="435"/>
        <v>0</v>
      </c>
      <c r="Y751" s="216">
        <f t="shared" si="435"/>
        <v>0</v>
      </c>
      <c r="Z751" s="216">
        <f t="shared" si="435"/>
        <v>0</v>
      </c>
      <c r="AA751" s="216">
        <f t="shared" si="435"/>
        <v>0</v>
      </c>
      <c r="AB751" s="216">
        <f t="shared" si="435"/>
        <v>0</v>
      </c>
      <c r="AC751" s="216">
        <f t="shared" si="435"/>
        <v>0</v>
      </c>
      <c r="AD751" s="216">
        <f t="shared" si="435"/>
        <v>0</v>
      </c>
      <c r="AE751" s="216">
        <f t="shared" si="435"/>
        <v>0</v>
      </c>
      <c r="AF751" s="216">
        <f t="shared" si="435"/>
        <v>0</v>
      </c>
      <c r="AG751" s="216">
        <f t="shared" si="435"/>
        <v>0</v>
      </c>
      <c r="AH751" s="216">
        <f t="shared" si="435"/>
        <v>0</v>
      </c>
      <c r="AI751" s="216">
        <f t="shared" si="435"/>
        <v>0</v>
      </c>
      <c r="AJ751" s="216">
        <f t="shared" si="435"/>
        <v>0</v>
      </c>
      <c r="AK751" s="216">
        <f t="shared" si="435"/>
        <v>0</v>
      </c>
      <c r="AL751" s="216">
        <f t="shared" si="435"/>
        <v>0</v>
      </c>
      <c r="AM751" s="216">
        <f t="shared" si="435"/>
        <v>0</v>
      </c>
      <c r="AN751" s="216">
        <f t="shared" si="435"/>
        <v>0</v>
      </c>
      <c r="AO751" s="216">
        <f t="shared" si="435"/>
        <v>0</v>
      </c>
      <c r="AP751" s="216">
        <f t="shared" si="435"/>
        <v>0</v>
      </c>
    </row>
    <row r="752" spans="1:42" x14ac:dyDescent="0.2">
      <c r="A752" s="36" t="s">
        <v>12</v>
      </c>
      <c r="B752" s="27"/>
      <c r="C752" s="215">
        <f>SUM(C742:C751)</f>
        <v>0</v>
      </c>
      <c r="D752" s="215">
        <f t="shared" ref="D752:AP752" si="436">SUM(D742:D751)</f>
        <v>0</v>
      </c>
      <c r="E752" s="215">
        <f t="shared" si="436"/>
        <v>0</v>
      </c>
      <c r="F752" s="215">
        <f t="shared" si="436"/>
        <v>0</v>
      </c>
      <c r="G752" s="215">
        <f t="shared" si="436"/>
        <v>0</v>
      </c>
      <c r="H752" s="215">
        <f t="shared" si="436"/>
        <v>0</v>
      </c>
      <c r="I752" s="215">
        <f t="shared" si="436"/>
        <v>0</v>
      </c>
      <c r="J752" s="215">
        <f t="shared" si="436"/>
        <v>0</v>
      </c>
      <c r="K752" s="215">
        <f t="shared" si="436"/>
        <v>0</v>
      </c>
      <c r="L752" s="215">
        <f t="shared" si="436"/>
        <v>0</v>
      </c>
      <c r="M752" s="215">
        <f t="shared" si="436"/>
        <v>0</v>
      </c>
      <c r="N752" s="215">
        <f t="shared" si="436"/>
        <v>0</v>
      </c>
      <c r="O752" s="215">
        <f t="shared" si="436"/>
        <v>0</v>
      </c>
      <c r="P752" s="215">
        <f t="shared" si="436"/>
        <v>0</v>
      </c>
      <c r="Q752" s="215">
        <f t="shared" si="436"/>
        <v>0</v>
      </c>
      <c r="R752" s="215">
        <f t="shared" si="436"/>
        <v>0</v>
      </c>
      <c r="S752" s="215">
        <f t="shared" si="436"/>
        <v>0</v>
      </c>
      <c r="T752" s="215">
        <f t="shared" si="436"/>
        <v>0</v>
      </c>
      <c r="U752" s="215">
        <f t="shared" si="436"/>
        <v>0</v>
      </c>
      <c r="V752" s="215">
        <f t="shared" si="436"/>
        <v>0</v>
      </c>
      <c r="W752" s="215">
        <f t="shared" si="436"/>
        <v>0</v>
      </c>
      <c r="X752" s="215">
        <f t="shared" si="436"/>
        <v>0</v>
      </c>
      <c r="Y752" s="215">
        <f t="shared" si="436"/>
        <v>0</v>
      </c>
      <c r="Z752" s="215">
        <f t="shared" si="436"/>
        <v>0</v>
      </c>
      <c r="AA752" s="215">
        <f t="shared" si="436"/>
        <v>0</v>
      </c>
      <c r="AB752" s="215">
        <f t="shared" si="436"/>
        <v>0</v>
      </c>
      <c r="AC752" s="215">
        <f t="shared" si="436"/>
        <v>0</v>
      </c>
      <c r="AD752" s="215">
        <f t="shared" si="436"/>
        <v>0</v>
      </c>
      <c r="AE752" s="215">
        <f t="shared" si="436"/>
        <v>0</v>
      </c>
      <c r="AF752" s="215">
        <f t="shared" si="436"/>
        <v>0</v>
      </c>
      <c r="AG752" s="215">
        <f t="shared" si="436"/>
        <v>0</v>
      </c>
      <c r="AH752" s="215">
        <f t="shared" si="436"/>
        <v>0</v>
      </c>
      <c r="AI752" s="215">
        <f t="shared" si="436"/>
        <v>0</v>
      </c>
      <c r="AJ752" s="215">
        <f t="shared" si="436"/>
        <v>0</v>
      </c>
      <c r="AK752" s="215">
        <f t="shared" si="436"/>
        <v>0</v>
      </c>
      <c r="AL752" s="215">
        <f t="shared" si="436"/>
        <v>0</v>
      </c>
      <c r="AM752" s="215">
        <f t="shared" si="436"/>
        <v>0</v>
      </c>
      <c r="AN752" s="215">
        <f t="shared" si="436"/>
        <v>0</v>
      </c>
      <c r="AO752" s="215">
        <f t="shared" si="436"/>
        <v>0</v>
      </c>
      <c r="AP752" s="215">
        <f t="shared" si="436"/>
        <v>0</v>
      </c>
    </row>
    <row r="753" spans="1:42" s="121" customFormat="1" x14ac:dyDescent="0.2">
      <c r="A753" s="4"/>
      <c r="B753" s="202"/>
    </row>
    <row r="754" spans="1:42" s="121" customFormat="1" x14ac:dyDescent="0.2">
      <c r="A754" s="25" t="s">
        <v>292</v>
      </c>
    </row>
    <row r="755" spans="1:42" x14ac:dyDescent="0.2">
      <c r="A755" s="4" t="s">
        <v>283</v>
      </c>
      <c r="B755" s="215">
        <v>0</v>
      </c>
      <c r="C755" s="215">
        <f>B758</f>
        <v>0</v>
      </c>
      <c r="D755" s="215">
        <f t="shared" ref="D755:AP755" si="437">C758</f>
        <v>0</v>
      </c>
      <c r="E755" s="215">
        <f t="shared" si="437"/>
        <v>0</v>
      </c>
      <c r="F755" s="215">
        <f t="shared" si="437"/>
        <v>0</v>
      </c>
      <c r="G755" s="215">
        <f t="shared" si="437"/>
        <v>0</v>
      </c>
      <c r="H755" s="215">
        <f t="shared" si="437"/>
        <v>0</v>
      </c>
      <c r="I755" s="215">
        <f t="shared" si="437"/>
        <v>0</v>
      </c>
      <c r="J755" s="215">
        <f t="shared" si="437"/>
        <v>0</v>
      </c>
      <c r="K755" s="215">
        <f t="shared" si="437"/>
        <v>0</v>
      </c>
      <c r="L755" s="215">
        <f t="shared" si="437"/>
        <v>0</v>
      </c>
      <c r="M755" s="215">
        <f t="shared" si="437"/>
        <v>0</v>
      </c>
      <c r="N755" s="215">
        <f t="shared" si="437"/>
        <v>0</v>
      </c>
      <c r="O755" s="215">
        <f t="shared" si="437"/>
        <v>0</v>
      </c>
      <c r="P755" s="215">
        <f t="shared" si="437"/>
        <v>0</v>
      </c>
      <c r="Q755" s="215">
        <f t="shared" si="437"/>
        <v>0</v>
      </c>
      <c r="R755" s="215">
        <f t="shared" si="437"/>
        <v>0</v>
      </c>
      <c r="S755" s="215">
        <f t="shared" si="437"/>
        <v>0</v>
      </c>
      <c r="T755" s="215">
        <f t="shared" si="437"/>
        <v>0</v>
      </c>
      <c r="U755" s="215">
        <f t="shared" si="437"/>
        <v>0</v>
      </c>
      <c r="V755" s="215">
        <f t="shared" si="437"/>
        <v>0</v>
      </c>
      <c r="W755" s="215">
        <f t="shared" si="437"/>
        <v>0</v>
      </c>
      <c r="X755" s="215">
        <f t="shared" si="437"/>
        <v>0</v>
      </c>
      <c r="Y755" s="215">
        <f t="shared" si="437"/>
        <v>0</v>
      </c>
      <c r="Z755" s="215">
        <f t="shared" si="437"/>
        <v>0</v>
      </c>
      <c r="AA755" s="215">
        <f t="shared" si="437"/>
        <v>0</v>
      </c>
      <c r="AB755" s="215">
        <f t="shared" si="437"/>
        <v>0</v>
      </c>
      <c r="AC755" s="215">
        <f t="shared" si="437"/>
        <v>0</v>
      </c>
      <c r="AD755" s="215">
        <f t="shared" si="437"/>
        <v>0</v>
      </c>
      <c r="AE755" s="215">
        <f t="shared" si="437"/>
        <v>0</v>
      </c>
      <c r="AF755" s="215">
        <f t="shared" si="437"/>
        <v>0</v>
      </c>
      <c r="AG755" s="215">
        <f t="shared" si="437"/>
        <v>0</v>
      </c>
      <c r="AH755" s="215">
        <f t="shared" si="437"/>
        <v>0</v>
      </c>
      <c r="AI755" s="215">
        <f t="shared" si="437"/>
        <v>0</v>
      </c>
      <c r="AJ755" s="215">
        <f t="shared" si="437"/>
        <v>0</v>
      </c>
      <c r="AK755" s="215">
        <f t="shared" si="437"/>
        <v>0</v>
      </c>
      <c r="AL755" s="215">
        <f t="shared" si="437"/>
        <v>0</v>
      </c>
      <c r="AM755" s="215">
        <f t="shared" si="437"/>
        <v>0</v>
      </c>
      <c r="AN755" s="215">
        <f t="shared" si="437"/>
        <v>0</v>
      </c>
      <c r="AO755" s="215">
        <f t="shared" si="437"/>
        <v>0</v>
      </c>
      <c r="AP755" s="215">
        <f t="shared" si="437"/>
        <v>0</v>
      </c>
    </row>
    <row r="756" spans="1:42" x14ac:dyDescent="0.2">
      <c r="A756" s="4" t="s">
        <v>74</v>
      </c>
      <c r="B756" s="215">
        <v>0</v>
      </c>
      <c r="C756" s="215">
        <f>C784</f>
        <v>0</v>
      </c>
      <c r="D756" s="215">
        <f t="shared" ref="D756:AP756" si="438">D784</f>
        <v>0</v>
      </c>
      <c r="E756" s="215">
        <f t="shared" si="438"/>
        <v>0</v>
      </c>
      <c r="F756" s="215">
        <f t="shared" si="438"/>
        <v>0</v>
      </c>
      <c r="G756" s="215">
        <f t="shared" si="438"/>
        <v>0</v>
      </c>
      <c r="H756" s="215">
        <f t="shared" si="438"/>
        <v>0</v>
      </c>
      <c r="I756" s="215">
        <f t="shared" si="438"/>
        <v>0</v>
      </c>
      <c r="J756" s="215">
        <f t="shared" si="438"/>
        <v>0</v>
      </c>
      <c r="K756" s="215">
        <f t="shared" si="438"/>
        <v>0</v>
      </c>
      <c r="L756" s="215">
        <f t="shared" si="438"/>
        <v>0</v>
      </c>
      <c r="M756" s="215">
        <f t="shared" si="438"/>
        <v>0</v>
      </c>
      <c r="N756" s="215">
        <f t="shared" si="438"/>
        <v>0</v>
      </c>
      <c r="O756" s="215">
        <f t="shared" si="438"/>
        <v>0</v>
      </c>
      <c r="P756" s="215">
        <f t="shared" si="438"/>
        <v>0</v>
      </c>
      <c r="Q756" s="215">
        <f t="shared" si="438"/>
        <v>0</v>
      </c>
      <c r="R756" s="215">
        <f t="shared" si="438"/>
        <v>0</v>
      </c>
      <c r="S756" s="215">
        <f t="shared" si="438"/>
        <v>0</v>
      </c>
      <c r="T756" s="215">
        <f t="shared" si="438"/>
        <v>0</v>
      </c>
      <c r="U756" s="215">
        <f t="shared" si="438"/>
        <v>0</v>
      </c>
      <c r="V756" s="215">
        <f t="shared" si="438"/>
        <v>0</v>
      </c>
      <c r="W756" s="215">
        <f t="shared" si="438"/>
        <v>0</v>
      </c>
      <c r="X756" s="215">
        <f t="shared" si="438"/>
        <v>0</v>
      </c>
      <c r="Y756" s="215">
        <f t="shared" si="438"/>
        <v>0</v>
      </c>
      <c r="Z756" s="215">
        <f t="shared" si="438"/>
        <v>0</v>
      </c>
      <c r="AA756" s="215">
        <f t="shared" si="438"/>
        <v>0</v>
      </c>
      <c r="AB756" s="215">
        <f t="shared" si="438"/>
        <v>0</v>
      </c>
      <c r="AC756" s="215">
        <f t="shared" si="438"/>
        <v>0</v>
      </c>
      <c r="AD756" s="215">
        <f t="shared" si="438"/>
        <v>0</v>
      </c>
      <c r="AE756" s="215">
        <f t="shared" si="438"/>
        <v>0</v>
      </c>
      <c r="AF756" s="215">
        <f t="shared" si="438"/>
        <v>0</v>
      </c>
      <c r="AG756" s="215">
        <f t="shared" si="438"/>
        <v>0</v>
      </c>
      <c r="AH756" s="215">
        <f t="shared" si="438"/>
        <v>0</v>
      </c>
      <c r="AI756" s="215">
        <f t="shared" si="438"/>
        <v>0</v>
      </c>
      <c r="AJ756" s="215">
        <f t="shared" si="438"/>
        <v>0</v>
      </c>
      <c r="AK756" s="215">
        <f t="shared" si="438"/>
        <v>0</v>
      </c>
      <c r="AL756" s="215">
        <f t="shared" si="438"/>
        <v>0</v>
      </c>
      <c r="AM756" s="215">
        <f t="shared" si="438"/>
        <v>0</v>
      </c>
      <c r="AN756" s="215">
        <f t="shared" si="438"/>
        <v>0</v>
      </c>
      <c r="AO756" s="215">
        <f t="shared" si="438"/>
        <v>0</v>
      </c>
      <c r="AP756" s="215">
        <f t="shared" si="438"/>
        <v>0</v>
      </c>
    </row>
    <row r="757" spans="1:42" x14ac:dyDescent="0.2">
      <c r="A757" s="4" t="s">
        <v>284</v>
      </c>
      <c r="B757" s="216">
        <v>0</v>
      </c>
      <c r="C757" s="216">
        <f>-C772</f>
        <v>0</v>
      </c>
      <c r="D757" s="216">
        <f t="shared" ref="D757:AP757" si="439">-D772</f>
        <v>0</v>
      </c>
      <c r="E757" s="216">
        <f t="shared" si="439"/>
        <v>0</v>
      </c>
      <c r="F757" s="216">
        <f t="shared" si="439"/>
        <v>0</v>
      </c>
      <c r="G757" s="216">
        <f t="shared" si="439"/>
        <v>0</v>
      </c>
      <c r="H757" s="216">
        <f t="shared" si="439"/>
        <v>0</v>
      </c>
      <c r="I757" s="216">
        <f t="shared" si="439"/>
        <v>0</v>
      </c>
      <c r="J757" s="216">
        <f t="shared" si="439"/>
        <v>0</v>
      </c>
      <c r="K757" s="216">
        <f t="shared" si="439"/>
        <v>0</v>
      </c>
      <c r="L757" s="216">
        <f t="shared" si="439"/>
        <v>0</v>
      </c>
      <c r="M757" s="216">
        <f t="shared" si="439"/>
        <v>0</v>
      </c>
      <c r="N757" s="216">
        <f t="shared" si="439"/>
        <v>0</v>
      </c>
      <c r="O757" s="216">
        <f t="shared" si="439"/>
        <v>0</v>
      </c>
      <c r="P757" s="216">
        <f t="shared" si="439"/>
        <v>0</v>
      </c>
      <c r="Q757" s="216">
        <f t="shared" si="439"/>
        <v>0</v>
      </c>
      <c r="R757" s="216">
        <f t="shared" si="439"/>
        <v>0</v>
      </c>
      <c r="S757" s="216">
        <f t="shared" si="439"/>
        <v>0</v>
      </c>
      <c r="T757" s="216">
        <f t="shared" si="439"/>
        <v>0</v>
      </c>
      <c r="U757" s="216">
        <f t="shared" si="439"/>
        <v>0</v>
      </c>
      <c r="V757" s="216">
        <f t="shared" si="439"/>
        <v>0</v>
      </c>
      <c r="W757" s="216">
        <f t="shared" si="439"/>
        <v>0</v>
      </c>
      <c r="X757" s="216">
        <f t="shared" si="439"/>
        <v>0</v>
      </c>
      <c r="Y757" s="216">
        <f t="shared" si="439"/>
        <v>0</v>
      </c>
      <c r="Z757" s="216">
        <f t="shared" si="439"/>
        <v>0</v>
      </c>
      <c r="AA757" s="216">
        <f t="shared" si="439"/>
        <v>0</v>
      </c>
      <c r="AB757" s="216">
        <f t="shared" si="439"/>
        <v>0</v>
      </c>
      <c r="AC757" s="216">
        <f t="shared" si="439"/>
        <v>0</v>
      </c>
      <c r="AD757" s="216">
        <f t="shared" si="439"/>
        <v>0</v>
      </c>
      <c r="AE757" s="216">
        <f t="shared" si="439"/>
        <v>0</v>
      </c>
      <c r="AF757" s="216">
        <f t="shared" si="439"/>
        <v>0</v>
      </c>
      <c r="AG757" s="216">
        <f t="shared" si="439"/>
        <v>0</v>
      </c>
      <c r="AH757" s="216">
        <f t="shared" si="439"/>
        <v>0</v>
      </c>
      <c r="AI757" s="216">
        <f t="shared" si="439"/>
        <v>0</v>
      </c>
      <c r="AJ757" s="216">
        <f t="shared" si="439"/>
        <v>0</v>
      </c>
      <c r="AK757" s="216">
        <f t="shared" si="439"/>
        <v>0</v>
      </c>
      <c r="AL757" s="216">
        <f t="shared" si="439"/>
        <v>0</v>
      </c>
      <c r="AM757" s="216">
        <f t="shared" si="439"/>
        <v>0</v>
      </c>
      <c r="AN757" s="216">
        <f t="shared" si="439"/>
        <v>0</v>
      </c>
      <c r="AO757" s="216">
        <f t="shared" si="439"/>
        <v>0</v>
      </c>
      <c r="AP757" s="216">
        <f t="shared" si="439"/>
        <v>0</v>
      </c>
    </row>
    <row r="758" spans="1:42" x14ac:dyDescent="0.2">
      <c r="A758" s="4" t="s">
        <v>245</v>
      </c>
      <c r="B758" s="215">
        <f>SUM(B755:B757)</f>
        <v>0</v>
      </c>
      <c r="C758" s="215">
        <f>SUM(C755:C757)</f>
        <v>0</v>
      </c>
      <c r="D758" s="215">
        <f t="shared" ref="D758:AP758" si="440">SUM(D755:D757)</f>
        <v>0</v>
      </c>
      <c r="E758" s="215">
        <f t="shared" si="440"/>
        <v>0</v>
      </c>
      <c r="F758" s="215">
        <f t="shared" si="440"/>
        <v>0</v>
      </c>
      <c r="G758" s="215">
        <f t="shared" si="440"/>
        <v>0</v>
      </c>
      <c r="H758" s="215">
        <f t="shared" si="440"/>
        <v>0</v>
      </c>
      <c r="I758" s="215">
        <f t="shared" si="440"/>
        <v>0</v>
      </c>
      <c r="J758" s="215">
        <f t="shared" si="440"/>
        <v>0</v>
      </c>
      <c r="K758" s="215">
        <f t="shared" si="440"/>
        <v>0</v>
      </c>
      <c r="L758" s="215">
        <f t="shared" si="440"/>
        <v>0</v>
      </c>
      <c r="M758" s="215">
        <f t="shared" si="440"/>
        <v>0</v>
      </c>
      <c r="N758" s="215">
        <f t="shared" si="440"/>
        <v>0</v>
      </c>
      <c r="O758" s="215">
        <f t="shared" si="440"/>
        <v>0</v>
      </c>
      <c r="P758" s="215">
        <f t="shared" si="440"/>
        <v>0</v>
      </c>
      <c r="Q758" s="215">
        <f t="shared" si="440"/>
        <v>0</v>
      </c>
      <c r="R758" s="215">
        <f t="shared" si="440"/>
        <v>0</v>
      </c>
      <c r="S758" s="215">
        <f t="shared" si="440"/>
        <v>0</v>
      </c>
      <c r="T758" s="215">
        <f t="shared" si="440"/>
        <v>0</v>
      </c>
      <c r="U758" s="215">
        <f t="shared" si="440"/>
        <v>0</v>
      </c>
      <c r="V758" s="215">
        <f t="shared" si="440"/>
        <v>0</v>
      </c>
      <c r="W758" s="215">
        <f t="shared" si="440"/>
        <v>0</v>
      </c>
      <c r="X758" s="215">
        <f t="shared" si="440"/>
        <v>0</v>
      </c>
      <c r="Y758" s="215">
        <f t="shared" si="440"/>
        <v>0</v>
      </c>
      <c r="Z758" s="215">
        <f t="shared" si="440"/>
        <v>0</v>
      </c>
      <c r="AA758" s="215">
        <f t="shared" si="440"/>
        <v>0</v>
      </c>
      <c r="AB758" s="215">
        <f t="shared" si="440"/>
        <v>0</v>
      </c>
      <c r="AC758" s="215">
        <f t="shared" si="440"/>
        <v>0</v>
      </c>
      <c r="AD758" s="215">
        <f t="shared" si="440"/>
        <v>0</v>
      </c>
      <c r="AE758" s="215">
        <f t="shared" si="440"/>
        <v>0</v>
      </c>
      <c r="AF758" s="215">
        <f t="shared" si="440"/>
        <v>0</v>
      </c>
      <c r="AG758" s="215">
        <f t="shared" si="440"/>
        <v>0</v>
      </c>
      <c r="AH758" s="215">
        <f t="shared" si="440"/>
        <v>0</v>
      </c>
      <c r="AI758" s="215">
        <f t="shared" si="440"/>
        <v>0</v>
      </c>
      <c r="AJ758" s="215">
        <f t="shared" si="440"/>
        <v>0</v>
      </c>
      <c r="AK758" s="215">
        <f t="shared" si="440"/>
        <v>0</v>
      </c>
      <c r="AL758" s="215">
        <f t="shared" si="440"/>
        <v>0</v>
      </c>
      <c r="AM758" s="215">
        <f t="shared" si="440"/>
        <v>0</v>
      </c>
      <c r="AN758" s="215">
        <f t="shared" si="440"/>
        <v>0</v>
      </c>
      <c r="AO758" s="215">
        <f t="shared" si="440"/>
        <v>0</v>
      </c>
      <c r="AP758" s="215">
        <f t="shared" si="440"/>
        <v>0</v>
      </c>
    </row>
    <row r="759" spans="1:42" s="121" customFormat="1" x14ac:dyDescent="0.2">
      <c r="A759" s="4"/>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286</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s="121" customFormat="1" x14ac:dyDescent="0.2">
      <c r="A761" s="4" t="s">
        <v>287</v>
      </c>
      <c r="G761" s="202"/>
      <c r="H761" s="202"/>
      <c r="I761" s="202"/>
      <c r="J761" s="202"/>
      <c r="K761" s="202"/>
      <c r="L761" s="202"/>
      <c r="M761" s="202"/>
      <c r="N761" s="202"/>
      <c r="O761" s="202"/>
      <c r="P761" s="202"/>
      <c r="Q761" s="202"/>
      <c r="R761" s="202"/>
      <c r="S761" s="202"/>
      <c r="T761" s="202"/>
      <c r="U761" s="202"/>
      <c r="V761" s="202"/>
      <c r="W761" s="202"/>
      <c r="X761" s="202"/>
      <c r="Y761" s="202"/>
      <c r="Z761" s="202"/>
      <c r="AA761" s="202"/>
      <c r="AB761" s="202"/>
      <c r="AC761" s="202"/>
      <c r="AD761" s="202"/>
      <c r="AE761" s="202"/>
      <c r="AF761" s="202"/>
      <c r="AG761" s="202"/>
      <c r="AH761" s="202"/>
      <c r="AI761" s="202"/>
      <c r="AJ761" s="202"/>
      <c r="AK761" s="202"/>
      <c r="AL761" s="202"/>
      <c r="AM761" s="202"/>
      <c r="AN761" s="202"/>
      <c r="AO761" s="202"/>
      <c r="AP761" s="202"/>
    </row>
    <row r="762" spans="1:42" x14ac:dyDescent="0.2">
      <c r="A762" s="4">
        <v>1</v>
      </c>
      <c r="B762" s="236">
        <f t="shared" ref="B762:B771" si="441">SUM(C762:AP762)</f>
        <v>0</v>
      </c>
      <c r="C762" s="211">
        <f t="shared" ref="C762:AP762" si="442">IF(C$2&gt;analysis_period,0,IF(C$2=equip3_reserve_freq*$A762,equip3_reserve_cost*system_capacity*1000*(1+inflation_rate/100)^B$2,0))</f>
        <v>0</v>
      </c>
      <c r="D762" s="211">
        <f t="shared" si="442"/>
        <v>0</v>
      </c>
      <c r="E762" s="211">
        <f t="shared" si="442"/>
        <v>0</v>
      </c>
      <c r="F762" s="211">
        <f t="shared" si="442"/>
        <v>0</v>
      </c>
      <c r="G762" s="211">
        <f t="shared" si="442"/>
        <v>0</v>
      </c>
      <c r="H762" s="211">
        <f t="shared" si="442"/>
        <v>0</v>
      </c>
      <c r="I762" s="211">
        <f t="shared" si="442"/>
        <v>0</v>
      </c>
      <c r="J762" s="211">
        <f t="shared" si="442"/>
        <v>0</v>
      </c>
      <c r="K762" s="211">
        <f t="shared" si="442"/>
        <v>0</v>
      </c>
      <c r="L762" s="211">
        <f t="shared" si="442"/>
        <v>0</v>
      </c>
      <c r="M762" s="211">
        <f t="shared" si="442"/>
        <v>0</v>
      </c>
      <c r="N762" s="211">
        <f t="shared" si="442"/>
        <v>0</v>
      </c>
      <c r="O762" s="211">
        <f t="shared" si="442"/>
        <v>0</v>
      </c>
      <c r="P762" s="211">
        <f t="shared" si="442"/>
        <v>0</v>
      </c>
      <c r="Q762" s="211">
        <f t="shared" si="442"/>
        <v>0</v>
      </c>
      <c r="R762" s="211">
        <f t="shared" si="442"/>
        <v>0</v>
      </c>
      <c r="S762" s="211">
        <f t="shared" si="442"/>
        <v>0</v>
      </c>
      <c r="T762" s="211">
        <f t="shared" si="442"/>
        <v>0</v>
      </c>
      <c r="U762" s="211">
        <f t="shared" si="442"/>
        <v>0</v>
      </c>
      <c r="V762" s="211">
        <f t="shared" si="442"/>
        <v>0</v>
      </c>
      <c r="W762" s="211">
        <f t="shared" si="442"/>
        <v>0</v>
      </c>
      <c r="X762" s="211">
        <f t="shared" si="442"/>
        <v>0</v>
      </c>
      <c r="Y762" s="211">
        <f t="shared" si="442"/>
        <v>0</v>
      </c>
      <c r="Z762" s="211">
        <f t="shared" si="442"/>
        <v>0</v>
      </c>
      <c r="AA762" s="211">
        <f t="shared" si="442"/>
        <v>0</v>
      </c>
      <c r="AB762" s="211">
        <f t="shared" si="442"/>
        <v>0</v>
      </c>
      <c r="AC762" s="211">
        <f t="shared" si="442"/>
        <v>0</v>
      </c>
      <c r="AD762" s="211">
        <f t="shared" si="442"/>
        <v>0</v>
      </c>
      <c r="AE762" s="211">
        <f t="shared" si="442"/>
        <v>0</v>
      </c>
      <c r="AF762" s="211">
        <f t="shared" si="442"/>
        <v>0</v>
      </c>
      <c r="AG762" s="211">
        <f t="shared" si="442"/>
        <v>0</v>
      </c>
      <c r="AH762" s="211">
        <f t="shared" si="442"/>
        <v>0</v>
      </c>
      <c r="AI762" s="211">
        <f t="shared" si="442"/>
        <v>0</v>
      </c>
      <c r="AJ762" s="211">
        <f t="shared" si="442"/>
        <v>0</v>
      </c>
      <c r="AK762" s="211">
        <f t="shared" si="442"/>
        <v>0</v>
      </c>
      <c r="AL762" s="211">
        <f t="shared" si="442"/>
        <v>0</v>
      </c>
      <c r="AM762" s="211">
        <f t="shared" si="442"/>
        <v>0</v>
      </c>
      <c r="AN762" s="211">
        <f t="shared" si="442"/>
        <v>0</v>
      </c>
      <c r="AO762" s="211">
        <f t="shared" si="442"/>
        <v>0</v>
      </c>
      <c r="AP762" s="211">
        <f t="shared" si="442"/>
        <v>0</v>
      </c>
    </row>
    <row r="763" spans="1:42" x14ac:dyDescent="0.2">
      <c r="A763" s="4">
        <f>A762+1</f>
        <v>2</v>
      </c>
      <c r="B763" s="236">
        <f t="shared" si="441"/>
        <v>0</v>
      </c>
      <c r="C763" s="211">
        <f t="shared" ref="C763:AP763" si="443">IF(C$2&gt;analysis_period,0,IF(C$2=equip3_reserve_freq*$A763,equip3_reserve_cost*system_capacity*1000*(1+inflation_rate/100)^B$2,0))</f>
        <v>0</v>
      </c>
      <c r="D763" s="211">
        <f t="shared" si="443"/>
        <v>0</v>
      </c>
      <c r="E763" s="211">
        <f t="shared" si="443"/>
        <v>0</v>
      </c>
      <c r="F763" s="211">
        <f t="shared" si="443"/>
        <v>0</v>
      </c>
      <c r="G763" s="211">
        <f t="shared" si="443"/>
        <v>0</v>
      </c>
      <c r="H763" s="211">
        <f t="shared" si="443"/>
        <v>0</v>
      </c>
      <c r="I763" s="211">
        <f t="shared" si="443"/>
        <v>0</v>
      </c>
      <c r="J763" s="211">
        <f t="shared" si="443"/>
        <v>0</v>
      </c>
      <c r="K763" s="211">
        <f t="shared" si="443"/>
        <v>0</v>
      </c>
      <c r="L763" s="211">
        <f t="shared" si="443"/>
        <v>0</v>
      </c>
      <c r="M763" s="211">
        <f t="shared" si="443"/>
        <v>0</v>
      </c>
      <c r="N763" s="211">
        <f t="shared" si="443"/>
        <v>0</v>
      </c>
      <c r="O763" s="211">
        <f t="shared" si="443"/>
        <v>0</v>
      </c>
      <c r="P763" s="211">
        <f t="shared" si="443"/>
        <v>0</v>
      </c>
      <c r="Q763" s="211">
        <f t="shared" si="443"/>
        <v>0</v>
      </c>
      <c r="R763" s="211">
        <f t="shared" si="443"/>
        <v>0</v>
      </c>
      <c r="S763" s="211">
        <f t="shared" si="443"/>
        <v>0</v>
      </c>
      <c r="T763" s="211">
        <f t="shared" si="443"/>
        <v>0</v>
      </c>
      <c r="U763" s="211">
        <f t="shared" si="443"/>
        <v>0</v>
      </c>
      <c r="V763" s="211">
        <f t="shared" si="443"/>
        <v>0</v>
      </c>
      <c r="W763" s="211">
        <f t="shared" si="443"/>
        <v>0</v>
      </c>
      <c r="X763" s="211">
        <f t="shared" si="443"/>
        <v>0</v>
      </c>
      <c r="Y763" s="211">
        <f t="shared" si="443"/>
        <v>0</v>
      </c>
      <c r="Z763" s="211">
        <f t="shared" si="443"/>
        <v>0</v>
      </c>
      <c r="AA763" s="211">
        <f t="shared" si="443"/>
        <v>0</v>
      </c>
      <c r="AB763" s="211">
        <f t="shared" si="443"/>
        <v>0</v>
      </c>
      <c r="AC763" s="211">
        <f t="shared" si="443"/>
        <v>0</v>
      </c>
      <c r="AD763" s="211">
        <f t="shared" si="443"/>
        <v>0</v>
      </c>
      <c r="AE763" s="211">
        <f t="shared" si="443"/>
        <v>0</v>
      </c>
      <c r="AF763" s="211">
        <f t="shared" si="443"/>
        <v>0</v>
      </c>
      <c r="AG763" s="211">
        <f t="shared" si="443"/>
        <v>0</v>
      </c>
      <c r="AH763" s="211">
        <f t="shared" si="443"/>
        <v>0</v>
      </c>
      <c r="AI763" s="211">
        <f t="shared" si="443"/>
        <v>0</v>
      </c>
      <c r="AJ763" s="211">
        <f t="shared" si="443"/>
        <v>0</v>
      </c>
      <c r="AK763" s="211">
        <f t="shared" si="443"/>
        <v>0</v>
      </c>
      <c r="AL763" s="211">
        <f t="shared" si="443"/>
        <v>0</v>
      </c>
      <c r="AM763" s="211">
        <f t="shared" si="443"/>
        <v>0</v>
      </c>
      <c r="AN763" s="211">
        <f t="shared" si="443"/>
        <v>0</v>
      </c>
      <c r="AO763" s="211">
        <f t="shared" si="443"/>
        <v>0</v>
      </c>
      <c r="AP763" s="211">
        <f t="shared" si="443"/>
        <v>0</v>
      </c>
    </row>
    <row r="764" spans="1:42" x14ac:dyDescent="0.2">
      <c r="A764" s="4">
        <f t="shared" ref="A764:A771" si="444">A763+1</f>
        <v>3</v>
      </c>
      <c r="B764" s="236">
        <f t="shared" si="441"/>
        <v>0</v>
      </c>
      <c r="C764" s="211">
        <f t="shared" ref="C764:AP764" si="445">IF(C$2&gt;analysis_period,0,IF(C$2=equip3_reserve_freq*$A764,equip3_reserve_cost*system_capacity*1000*(1+inflation_rate/100)^B$2,0))</f>
        <v>0</v>
      </c>
      <c r="D764" s="211">
        <f t="shared" si="445"/>
        <v>0</v>
      </c>
      <c r="E764" s="211">
        <f t="shared" si="445"/>
        <v>0</v>
      </c>
      <c r="F764" s="211">
        <f t="shared" si="445"/>
        <v>0</v>
      </c>
      <c r="G764" s="211">
        <f t="shared" si="445"/>
        <v>0</v>
      </c>
      <c r="H764" s="211">
        <f t="shared" si="445"/>
        <v>0</v>
      </c>
      <c r="I764" s="211">
        <f t="shared" si="445"/>
        <v>0</v>
      </c>
      <c r="J764" s="211">
        <f t="shared" si="445"/>
        <v>0</v>
      </c>
      <c r="K764" s="211">
        <f t="shared" si="445"/>
        <v>0</v>
      </c>
      <c r="L764" s="211">
        <f t="shared" si="445"/>
        <v>0</v>
      </c>
      <c r="M764" s="211">
        <f t="shared" si="445"/>
        <v>0</v>
      </c>
      <c r="N764" s="211">
        <f t="shared" si="445"/>
        <v>0</v>
      </c>
      <c r="O764" s="211">
        <f t="shared" si="445"/>
        <v>0</v>
      </c>
      <c r="P764" s="211">
        <f t="shared" si="445"/>
        <v>0</v>
      </c>
      <c r="Q764" s="211">
        <f t="shared" si="445"/>
        <v>0</v>
      </c>
      <c r="R764" s="211">
        <f t="shared" si="445"/>
        <v>0</v>
      </c>
      <c r="S764" s="211">
        <f t="shared" si="445"/>
        <v>0</v>
      </c>
      <c r="T764" s="211">
        <f t="shared" si="445"/>
        <v>0</v>
      </c>
      <c r="U764" s="211">
        <f t="shared" si="445"/>
        <v>0</v>
      </c>
      <c r="V764" s="211">
        <f t="shared" si="445"/>
        <v>0</v>
      </c>
      <c r="W764" s="211">
        <f t="shared" si="445"/>
        <v>0</v>
      </c>
      <c r="X764" s="211">
        <f t="shared" si="445"/>
        <v>0</v>
      </c>
      <c r="Y764" s="211">
        <f t="shared" si="445"/>
        <v>0</v>
      </c>
      <c r="Z764" s="211">
        <f t="shared" si="445"/>
        <v>0</v>
      </c>
      <c r="AA764" s="211">
        <f t="shared" si="445"/>
        <v>0</v>
      </c>
      <c r="AB764" s="211">
        <f t="shared" si="445"/>
        <v>0</v>
      </c>
      <c r="AC764" s="211">
        <f t="shared" si="445"/>
        <v>0</v>
      </c>
      <c r="AD764" s="211">
        <f t="shared" si="445"/>
        <v>0</v>
      </c>
      <c r="AE764" s="211">
        <f t="shared" si="445"/>
        <v>0</v>
      </c>
      <c r="AF764" s="211">
        <f t="shared" si="445"/>
        <v>0</v>
      </c>
      <c r="AG764" s="211">
        <f t="shared" si="445"/>
        <v>0</v>
      </c>
      <c r="AH764" s="211">
        <f t="shared" si="445"/>
        <v>0</v>
      </c>
      <c r="AI764" s="211">
        <f t="shared" si="445"/>
        <v>0</v>
      </c>
      <c r="AJ764" s="211">
        <f t="shared" si="445"/>
        <v>0</v>
      </c>
      <c r="AK764" s="211">
        <f t="shared" si="445"/>
        <v>0</v>
      </c>
      <c r="AL764" s="211">
        <f t="shared" si="445"/>
        <v>0</v>
      </c>
      <c r="AM764" s="211">
        <f t="shared" si="445"/>
        <v>0</v>
      </c>
      <c r="AN764" s="211">
        <f t="shared" si="445"/>
        <v>0</v>
      </c>
      <c r="AO764" s="211">
        <f t="shared" si="445"/>
        <v>0</v>
      </c>
      <c r="AP764" s="211">
        <f t="shared" si="445"/>
        <v>0</v>
      </c>
    </row>
    <row r="765" spans="1:42" x14ac:dyDescent="0.2">
      <c r="A765" s="4">
        <f t="shared" si="444"/>
        <v>4</v>
      </c>
      <c r="B765" s="236">
        <f t="shared" si="441"/>
        <v>0</v>
      </c>
      <c r="C765" s="211">
        <f t="shared" ref="C765:AP765" si="446">IF(C$2&gt;analysis_period,0,IF(C$2=equip3_reserve_freq*$A765,equip3_reserve_cost*system_capacity*1000*(1+inflation_rate/100)^B$2,0))</f>
        <v>0</v>
      </c>
      <c r="D765" s="211">
        <f t="shared" si="446"/>
        <v>0</v>
      </c>
      <c r="E765" s="211">
        <f t="shared" si="446"/>
        <v>0</v>
      </c>
      <c r="F765" s="211">
        <f t="shared" si="446"/>
        <v>0</v>
      </c>
      <c r="G765" s="211">
        <f t="shared" si="446"/>
        <v>0</v>
      </c>
      <c r="H765" s="211">
        <f t="shared" si="446"/>
        <v>0</v>
      </c>
      <c r="I765" s="211">
        <f t="shared" si="446"/>
        <v>0</v>
      </c>
      <c r="J765" s="211">
        <f t="shared" si="446"/>
        <v>0</v>
      </c>
      <c r="K765" s="211">
        <f t="shared" si="446"/>
        <v>0</v>
      </c>
      <c r="L765" s="211">
        <f t="shared" si="446"/>
        <v>0</v>
      </c>
      <c r="M765" s="211">
        <f t="shared" si="446"/>
        <v>0</v>
      </c>
      <c r="N765" s="211">
        <f t="shared" si="446"/>
        <v>0</v>
      </c>
      <c r="O765" s="211">
        <f t="shared" si="446"/>
        <v>0</v>
      </c>
      <c r="P765" s="211">
        <f t="shared" si="446"/>
        <v>0</v>
      </c>
      <c r="Q765" s="211">
        <f t="shared" si="446"/>
        <v>0</v>
      </c>
      <c r="R765" s="211">
        <f t="shared" si="446"/>
        <v>0</v>
      </c>
      <c r="S765" s="211">
        <f t="shared" si="446"/>
        <v>0</v>
      </c>
      <c r="T765" s="211">
        <f t="shared" si="446"/>
        <v>0</v>
      </c>
      <c r="U765" s="211">
        <f t="shared" si="446"/>
        <v>0</v>
      </c>
      <c r="V765" s="211">
        <f t="shared" si="446"/>
        <v>0</v>
      </c>
      <c r="W765" s="211">
        <f t="shared" si="446"/>
        <v>0</v>
      </c>
      <c r="X765" s="211">
        <f t="shared" si="446"/>
        <v>0</v>
      </c>
      <c r="Y765" s="211">
        <f t="shared" si="446"/>
        <v>0</v>
      </c>
      <c r="Z765" s="211">
        <f t="shared" si="446"/>
        <v>0</v>
      </c>
      <c r="AA765" s="211">
        <f t="shared" si="446"/>
        <v>0</v>
      </c>
      <c r="AB765" s="211">
        <f t="shared" si="446"/>
        <v>0</v>
      </c>
      <c r="AC765" s="211">
        <f t="shared" si="446"/>
        <v>0</v>
      </c>
      <c r="AD765" s="211">
        <f t="shared" si="446"/>
        <v>0</v>
      </c>
      <c r="AE765" s="211">
        <f t="shared" si="446"/>
        <v>0</v>
      </c>
      <c r="AF765" s="211">
        <f t="shared" si="446"/>
        <v>0</v>
      </c>
      <c r="AG765" s="211">
        <f t="shared" si="446"/>
        <v>0</v>
      </c>
      <c r="AH765" s="211">
        <f t="shared" si="446"/>
        <v>0</v>
      </c>
      <c r="AI765" s="211">
        <f t="shared" si="446"/>
        <v>0</v>
      </c>
      <c r="AJ765" s="211">
        <f t="shared" si="446"/>
        <v>0</v>
      </c>
      <c r="AK765" s="211">
        <f t="shared" si="446"/>
        <v>0</v>
      </c>
      <c r="AL765" s="211">
        <f t="shared" si="446"/>
        <v>0</v>
      </c>
      <c r="AM765" s="211">
        <f t="shared" si="446"/>
        <v>0</v>
      </c>
      <c r="AN765" s="211">
        <f t="shared" si="446"/>
        <v>0</v>
      </c>
      <c r="AO765" s="211">
        <f t="shared" si="446"/>
        <v>0</v>
      </c>
      <c r="AP765" s="211">
        <f t="shared" si="446"/>
        <v>0</v>
      </c>
    </row>
    <row r="766" spans="1:42" x14ac:dyDescent="0.2">
      <c r="A766" s="4">
        <f t="shared" si="444"/>
        <v>5</v>
      </c>
      <c r="B766" s="236">
        <f t="shared" si="441"/>
        <v>0</v>
      </c>
      <c r="C766" s="211">
        <f t="shared" ref="C766:AP766" si="447">IF(C$2&gt;analysis_period,0,IF(C$2=equip3_reserve_freq*$A766,equip3_reserve_cost*system_capacity*1000*(1+inflation_rate/100)^B$2,0))</f>
        <v>0</v>
      </c>
      <c r="D766" s="211">
        <f t="shared" si="447"/>
        <v>0</v>
      </c>
      <c r="E766" s="211">
        <f t="shared" si="447"/>
        <v>0</v>
      </c>
      <c r="F766" s="211">
        <f t="shared" si="447"/>
        <v>0</v>
      </c>
      <c r="G766" s="211">
        <f t="shared" si="447"/>
        <v>0</v>
      </c>
      <c r="H766" s="211">
        <f t="shared" si="447"/>
        <v>0</v>
      </c>
      <c r="I766" s="211">
        <f t="shared" si="447"/>
        <v>0</v>
      </c>
      <c r="J766" s="211">
        <f t="shared" si="447"/>
        <v>0</v>
      </c>
      <c r="K766" s="211">
        <f t="shared" si="447"/>
        <v>0</v>
      </c>
      <c r="L766" s="211">
        <f t="shared" si="447"/>
        <v>0</v>
      </c>
      <c r="M766" s="211">
        <f t="shared" si="447"/>
        <v>0</v>
      </c>
      <c r="N766" s="211">
        <f t="shared" si="447"/>
        <v>0</v>
      </c>
      <c r="O766" s="211">
        <f t="shared" si="447"/>
        <v>0</v>
      </c>
      <c r="P766" s="211">
        <f t="shared" si="447"/>
        <v>0</v>
      </c>
      <c r="Q766" s="211">
        <f t="shared" si="447"/>
        <v>0</v>
      </c>
      <c r="R766" s="211">
        <f t="shared" si="447"/>
        <v>0</v>
      </c>
      <c r="S766" s="211">
        <f t="shared" si="447"/>
        <v>0</v>
      </c>
      <c r="T766" s="211">
        <f t="shared" si="447"/>
        <v>0</v>
      </c>
      <c r="U766" s="211">
        <f t="shared" si="447"/>
        <v>0</v>
      </c>
      <c r="V766" s="211">
        <f t="shared" si="447"/>
        <v>0</v>
      </c>
      <c r="W766" s="211">
        <f t="shared" si="447"/>
        <v>0</v>
      </c>
      <c r="X766" s="211">
        <f t="shared" si="447"/>
        <v>0</v>
      </c>
      <c r="Y766" s="211">
        <f t="shared" si="447"/>
        <v>0</v>
      </c>
      <c r="Z766" s="211">
        <f t="shared" si="447"/>
        <v>0</v>
      </c>
      <c r="AA766" s="211">
        <f t="shared" si="447"/>
        <v>0</v>
      </c>
      <c r="AB766" s="211">
        <f t="shared" si="447"/>
        <v>0</v>
      </c>
      <c r="AC766" s="211">
        <f t="shared" si="447"/>
        <v>0</v>
      </c>
      <c r="AD766" s="211">
        <f t="shared" si="447"/>
        <v>0</v>
      </c>
      <c r="AE766" s="211">
        <f t="shared" si="447"/>
        <v>0</v>
      </c>
      <c r="AF766" s="211">
        <f t="shared" si="447"/>
        <v>0</v>
      </c>
      <c r="AG766" s="211">
        <f t="shared" si="447"/>
        <v>0</v>
      </c>
      <c r="AH766" s="211">
        <f t="shared" si="447"/>
        <v>0</v>
      </c>
      <c r="AI766" s="211">
        <f t="shared" si="447"/>
        <v>0</v>
      </c>
      <c r="AJ766" s="211">
        <f t="shared" si="447"/>
        <v>0</v>
      </c>
      <c r="AK766" s="211">
        <f t="shared" si="447"/>
        <v>0</v>
      </c>
      <c r="AL766" s="211">
        <f t="shared" si="447"/>
        <v>0</v>
      </c>
      <c r="AM766" s="211">
        <f t="shared" si="447"/>
        <v>0</v>
      </c>
      <c r="AN766" s="211">
        <f t="shared" si="447"/>
        <v>0</v>
      </c>
      <c r="AO766" s="211">
        <f t="shared" si="447"/>
        <v>0</v>
      </c>
      <c r="AP766" s="211">
        <f t="shared" si="447"/>
        <v>0</v>
      </c>
    </row>
    <row r="767" spans="1:42" x14ac:dyDescent="0.2">
      <c r="A767" s="4">
        <f t="shared" si="444"/>
        <v>6</v>
      </c>
      <c r="B767" s="236">
        <f t="shared" si="441"/>
        <v>0</v>
      </c>
      <c r="C767" s="211">
        <f t="shared" ref="C767:AP767" si="448">IF(C$2&gt;analysis_period,0,IF(C$2=equip3_reserve_freq*$A767,equip3_reserve_cost*system_capacity*1000*(1+inflation_rate/100)^B$2,0))</f>
        <v>0</v>
      </c>
      <c r="D767" s="211">
        <f t="shared" si="448"/>
        <v>0</v>
      </c>
      <c r="E767" s="211">
        <f t="shared" si="448"/>
        <v>0</v>
      </c>
      <c r="F767" s="211">
        <f t="shared" si="448"/>
        <v>0</v>
      </c>
      <c r="G767" s="211">
        <f t="shared" si="448"/>
        <v>0</v>
      </c>
      <c r="H767" s="211">
        <f t="shared" si="448"/>
        <v>0</v>
      </c>
      <c r="I767" s="211">
        <f t="shared" si="448"/>
        <v>0</v>
      </c>
      <c r="J767" s="211">
        <f t="shared" si="448"/>
        <v>0</v>
      </c>
      <c r="K767" s="211">
        <f t="shared" si="448"/>
        <v>0</v>
      </c>
      <c r="L767" s="211">
        <f t="shared" si="448"/>
        <v>0</v>
      </c>
      <c r="M767" s="211">
        <f t="shared" si="448"/>
        <v>0</v>
      </c>
      <c r="N767" s="211">
        <f t="shared" si="448"/>
        <v>0</v>
      </c>
      <c r="O767" s="211">
        <f t="shared" si="448"/>
        <v>0</v>
      </c>
      <c r="P767" s="211">
        <f t="shared" si="448"/>
        <v>0</v>
      </c>
      <c r="Q767" s="211">
        <f t="shared" si="448"/>
        <v>0</v>
      </c>
      <c r="R767" s="211">
        <f t="shared" si="448"/>
        <v>0</v>
      </c>
      <c r="S767" s="211">
        <f t="shared" si="448"/>
        <v>0</v>
      </c>
      <c r="T767" s="211">
        <f t="shared" si="448"/>
        <v>0</v>
      </c>
      <c r="U767" s="211">
        <f t="shared" si="448"/>
        <v>0</v>
      </c>
      <c r="V767" s="211">
        <f t="shared" si="448"/>
        <v>0</v>
      </c>
      <c r="W767" s="211">
        <f t="shared" si="448"/>
        <v>0</v>
      </c>
      <c r="X767" s="211">
        <f t="shared" si="448"/>
        <v>0</v>
      </c>
      <c r="Y767" s="211">
        <f t="shared" si="448"/>
        <v>0</v>
      </c>
      <c r="Z767" s="211">
        <f t="shared" si="448"/>
        <v>0</v>
      </c>
      <c r="AA767" s="211">
        <f t="shared" si="448"/>
        <v>0</v>
      </c>
      <c r="AB767" s="211">
        <f t="shared" si="448"/>
        <v>0</v>
      </c>
      <c r="AC767" s="211">
        <f t="shared" si="448"/>
        <v>0</v>
      </c>
      <c r="AD767" s="211">
        <f t="shared" si="448"/>
        <v>0</v>
      </c>
      <c r="AE767" s="211">
        <f t="shared" si="448"/>
        <v>0</v>
      </c>
      <c r="AF767" s="211">
        <f t="shared" si="448"/>
        <v>0</v>
      </c>
      <c r="AG767" s="211">
        <f t="shared" si="448"/>
        <v>0</v>
      </c>
      <c r="AH767" s="211">
        <f t="shared" si="448"/>
        <v>0</v>
      </c>
      <c r="AI767" s="211">
        <f t="shared" si="448"/>
        <v>0</v>
      </c>
      <c r="AJ767" s="211">
        <f t="shared" si="448"/>
        <v>0</v>
      </c>
      <c r="AK767" s="211">
        <f t="shared" si="448"/>
        <v>0</v>
      </c>
      <c r="AL767" s="211">
        <f t="shared" si="448"/>
        <v>0</v>
      </c>
      <c r="AM767" s="211">
        <f t="shared" si="448"/>
        <v>0</v>
      </c>
      <c r="AN767" s="211">
        <f t="shared" si="448"/>
        <v>0</v>
      </c>
      <c r="AO767" s="211">
        <f t="shared" si="448"/>
        <v>0</v>
      </c>
      <c r="AP767" s="211">
        <f t="shared" si="448"/>
        <v>0</v>
      </c>
    </row>
    <row r="768" spans="1:42" x14ac:dyDescent="0.2">
      <c r="A768" s="4">
        <f t="shared" si="444"/>
        <v>7</v>
      </c>
      <c r="B768" s="236">
        <f t="shared" si="441"/>
        <v>0</v>
      </c>
      <c r="C768" s="211">
        <f t="shared" ref="C768:AP768" si="449">IF(C$2&gt;analysis_period,0,IF(C$2=equip3_reserve_freq*$A768,equip3_reserve_cost*system_capacity*1000*(1+inflation_rate/100)^B$2,0))</f>
        <v>0</v>
      </c>
      <c r="D768" s="211">
        <f t="shared" si="449"/>
        <v>0</v>
      </c>
      <c r="E768" s="211">
        <f t="shared" si="449"/>
        <v>0</v>
      </c>
      <c r="F768" s="211">
        <f t="shared" si="449"/>
        <v>0</v>
      </c>
      <c r="G768" s="211">
        <f t="shared" si="449"/>
        <v>0</v>
      </c>
      <c r="H768" s="211">
        <f t="shared" si="449"/>
        <v>0</v>
      </c>
      <c r="I768" s="211">
        <f t="shared" si="449"/>
        <v>0</v>
      </c>
      <c r="J768" s="211">
        <f t="shared" si="449"/>
        <v>0</v>
      </c>
      <c r="K768" s="211">
        <f t="shared" si="449"/>
        <v>0</v>
      </c>
      <c r="L768" s="211">
        <f t="shared" si="449"/>
        <v>0</v>
      </c>
      <c r="M768" s="211">
        <f t="shared" si="449"/>
        <v>0</v>
      </c>
      <c r="N768" s="211">
        <f t="shared" si="449"/>
        <v>0</v>
      </c>
      <c r="O768" s="211">
        <f t="shared" si="449"/>
        <v>0</v>
      </c>
      <c r="P768" s="211">
        <f t="shared" si="449"/>
        <v>0</v>
      </c>
      <c r="Q768" s="211">
        <f t="shared" si="449"/>
        <v>0</v>
      </c>
      <c r="R768" s="211">
        <f t="shared" si="449"/>
        <v>0</v>
      </c>
      <c r="S768" s="211">
        <f t="shared" si="449"/>
        <v>0</v>
      </c>
      <c r="T768" s="211">
        <f t="shared" si="449"/>
        <v>0</v>
      </c>
      <c r="U768" s="211">
        <f t="shared" si="449"/>
        <v>0</v>
      </c>
      <c r="V768" s="211">
        <f t="shared" si="449"/>
        <v>0</v>
      </c>
      <c r="W768" s="211">
        <f t="shared" si="449"/>
        <v>0</v>
      </c>
      <c r="X768" s="211">
        <f t="shared" si="449"/>
        <v>0</v>
      </c>
      <c r="Y768" s="211">
        <f t="shared" si="449"/>
        <v>0</v>
      </c>
      <c r="Z768" s="211">
        <f t="shared" si="449"/>
        <v>0</v>
      </c>
      <c r="AA768" s="211">
        <f t="shared" si="449"/>
        <v>0</v>
      </c>
      <c r="AB768" s="211">
        <f t="shared" si="449"/>
        <v>0</v>
      </c>
      <c r="AC768" s="211">
        <f t="shared" si="449"/>
        <v>0</v>
      </c>
      <c r="AD768" s="211">
        <f t="shared" si="449"/>
        <v>0</v>
      </c>
      <c r="AE768" s="211">
        <f t="shared" si="449"/>
        <v>0</v>
      </c>
      <c r="AF768" s="211">
        <f t="shared" si="449"/>
        <v>0</v>
      </c>
      <c r="AG768" s="211">
        <f t="shared" si="449"/>
        <v>0</v>
      </c>
      <c r="AH768" s="211">
        <f t="shared" si="449"/>
        <v>0</v>
      </c>
      <c r="AI768" s="211">
        <f t="shared" si="449"/>
        <v>0</v>
      </c>
      <c r="AJ768" s="211">
        <f t="shared" si="449"/>
        <v>0</v>
      </c>
      <c r="AK768" s="211">
        <f t="shared" si="449"/>
        <v>0</v>
      </c>
      <c r="AL768" s="211">
        <f t="shared" si="449"/>
        <v>0</v>
      </c>
      <c r="AM768" s="211">
        <f t="shared" si="449"/>
        <v>0</v>
      </c>
      <c r="AN768" s="211">
        <f t="shared" si="449"/>
        <v>0</v>
      </c>
      <c r="AO768" s="211">
        <f t="shared" si="449"/>
        <v>0</v>
      </c>
      <c r="AP768" s="211">
        <f t="shared" si="449"/>
        <v>0</v>
      </c>
    </row>
    <row r="769" spans="1:42" x14ac:dyDescent="0.2">
      <c r="A769" s="4">
        <f t="shared" si="444"/>
        <v>8</v>
      </c>
      <c r="B769" s="236">
        <f t="shared" si="441"/>
        <v>0</v>
      </c>
      <c r="C769" s="211">
        <f t="shared" ref="C769:AP769" si="450">IF(C$2&gt;analysis_period,0,IF(C$2=equip3_reserve_freq*$A769,equip3_reserve_cost*system_capacity*1000*(1+inflation_rate/100)^B$2,0))</f>
        <v>0</v>
      </c>
      <c r="D769" s="211">
        <f t="shared" si="450"/>
        <v>0</v>
      </c>
      <c r="E769" s="211">
        <f t="shared" si="450"/>
        <v>0</v>
      </c>
      <c r="F769" s="211">
        <f t="shared" si="450"/>
        <v>0</v>
      </c>
      <c r="G769" s="211">
        <f t="shared" si="450"/>
        <v>0</v>
      </c>
      <c r="H769" s="211">
        <f t="shared" si="450"/>
        <v>0</v>
      </c>
      <c r="I769" s="211">
        <f t="shared" si="450"/>
        <v>0</v>
      </c>
      <c r="J769" s="211">
        <f t="shared" si="450"/>
        <v>0</v>
      </c>
      <c r="K769" s="211">
        <f t="shared" si="450"/>
        <v>0</v>
      </c>
      <c r="L769" s="211">
        <f t="shared" si="450"/>
        <v>0</v>
      </c>
      <c r="M769" s="211">
        <f t="shared" si="450"/>
        <v>0</v>
      </c>
      <c r="N769" s="211">
        <f t="shared" si="450"/>
        <v>0</v>
      </c>
      <c r="O769" s="211">
        <f t="shared" si="450"/>
        <v>0</v>
      </c>
      <c r="P769" s="211">
        <f t="shared" si="450"/>
        <v>0</v>
      </c>
      <c r="Q769" s="211">
        <f t="shared" si="450"/>
        <v>0</v>
      </c>
      <c r="R769" s="211">
        <f t="shared" si="450"/>
        <v>0</v>
      </c>
      <c r="S769" s="211">
        <f t="shared" si="450"/>
        <v>0</v>
      </c>
      <c r="T769" s="211">
        <f t="shared" si="450"/>
        <v>0</v>
      </c>
      <c r="U769" s="211">
        <f t="shared" si="450"/>
        <v>0</v>
      </c>
      <c r="V769" s="211">
        <f t="shared" si="450"/>
        <v>0</v>
      </c>
      <c r="W769" s="211">
        <f t="shared" si="450"/>
        <v>0</v>
      </c>
      <c r="X769" s="211">
        <f t="shared" si="450"/>
        <v>0</v>
      </c>
      <c r="Y769" s="211">
        <f t="shared" si="450"/>
        <v>0</v>
      </c>
      <c r="Z769" s="211">
        <f t="shared" si="450"/>
        <v>0</v>
      </c>
      <c r="AA769" s="211">
        <f t="shared" si="450"/>
        <v>0</v>
      </c>
      <c r="AB769" s="211">
        <f t="shared" si="450"/>
        <v>0</v>
      </c>
      <c r="AC769" s="211">
        <f t="shared" si="450"/>
        <v>0</v>
      </c>
      <c r="AD769" s="211">
        <f t="shared" si="450"/>
        <v>0</v>
      </c>
      <c r="AE769" s="211">
        <f t="shared" si="450"/>
        <v>0</v>
      </c>
      <c r="AF769" s="211">
        <f t="shared" si="450"/>
        <v>0</v>
      </c>
      <c r="AG769" s="211">
        <f t="shared" si="450"/>
        <v>0</v>
      </c>
      <c r="AH769" s="211">
        <f t="shared" si="450"/>
        <v>0</v>
      </c>
      <c r="AI769" s="211">
        <f t="shared" si="450"/>
        <v>0</v>
      </c>
      <c r="AJ769" s="211">
        <f t="shared" si="450"/>
        <v>0</v>
      </c>
      <c r="AK769" s="211">
        <f t="shared" si="450"/>
        <v>0</v>
      </c>
      <c r="AL769" s="211">
        <f t="shared" si="450"/>
        <v>0</v>
      </c>
      <c r="AM769" s="211">
        <f t="shared" si="450"/>
        <v>0</v>
      </c>
      <c r="AN769" s="211">
        <f t="shared" si="450"/>
        <v>0</v>
      </c>
      <c r="AO769" s="211">
        <f t="shared" si="450"/>
        <v>0</v>
      </c>
      <c r="AP769" s="211">
        <f t="shared" si="450"/>
        <v>0</v>
      </c>
    </row>
    <row r="770" spans="1:42" x14ac:dyDescent="0.2">
      <c r="A770" s="4">
        <f>A769+1</f>
        <v>9</v>
      </c>
      <c r="B770" s="236">
        <f t="shared" si="441"/>
        <v>0</v>
      </c>
      <c r="C770" s="211">
        <f t="shared" ref="C770:AP770" si="451">IF(C$2&gt;analysis_period,0,IF(C$2=equip3_reserve_freq*$A770,equip3_reserve_cost*system_capacity*1000*(1+inflation_rate/100)^B$2,0))</f>
        <v>0</v>
      </c>
      <c r="D770" s="211">
        <f t="shared" si="451"/>
        <v>0</v>
      </c>
      <c r="E770" s="211">
        <f t="shared" si="451"/>
        <v>0</v>
      </c>
      <c r="F770" s="211">
        <f t="shared" si="451"/>
        <v>0</v>
      </c>
      <c r="G770" s="211">
        <f t="shared" si="451"/>
        <v>0</v>
      </c>
      <c r="H770" s="211">
        <f t="shared" si="451"/>
        <v>0</v>
      </c>
      <c r="I770" s="211">
        <f t="shared" si="451"/>
        <v>0</v>
      </c>
      <c r="J770" s="211">
        <f t="shared" si="451"/>
        <v>0</v>
      </c>
      <c r="K770" s="211">
        <f t="shared" si="451"/>
        <v>0</v>
      </c>
      <c r="L770" s="211">
        <f t="shared" si="451"/>
        <v>0</v>
      </c>
      <c r="M770" s="211">
        <f t="shared" si="451"/>
        <v>0</v>
      </c>
      <c r="N770" s="211">
        <f t="shared" si="451"/>
        <v>0</v>
      </c>
      <c r="O770" s="211">
        <f t="shared" si="451"/>
        <v>0</v>
      </c>
      <c r="P770" s="211">
        <f t="shared" si="451"/>
        <v>0</v>
      </c>
      <c r="Q770" s="211">
        <f t="shared" si="451"/>
        <v>0</v>
      </c>
      <c r="R770" s="211">
        <f t="shared" si="451"/>
        <v>0</v>
      </c>
      <c r="S770" s="211">
        <f t="shared" si="451"/>
        <v>0</v>
      </c>
      <c r="T770" s="211">
        <f t="shared" si="451"/>
        <v>0</v>
      </c>
      <c r="U770" s="211">
        <f t="shared" si="451"/>
        <v>0</v>
      </c>
      <c r="V770" s="211">
        <f t="shared" si="451"/>
        <v>0</v>
      </c>
      <c r="W770" s="211">
        <f t="shared" si="451"/>
        <v>0</v>
      </c>
      <c r="X770" s="211">
        <f t="shared" si="451"/>
        <v>0</v>
      </c>
      <c r="Y770" s="211">
        <f t="shared" si="451"/>
        <v>0</v>
      </c>
      <c r="Z770" s="211">
        <f t="shared" si="451"/>
        <v>0</v>
      </c>
      <c r="AA770" s="211">
        <f t="shared" si="451"/>
        <v>0</v>
      </c>
      <c r="AB770" s="211">
        <f t="shared" si="451"/>
        <v>0</v>
      </c>
      <c r="AC770" s="211">
        <f t="shared" si="451"/>
        <v>0</v>
      </c>
      <c r="AD770" s="211">
        <f t="shared" si="451"/>
        <v>0</v>
      </c>
      <c r="AE770" s="211">
        <f t="shared" si="451"/>
        <v>0</v>
      </c>
      <c r="AF770" s="211">
        <f t="shared" si="451"/>
        <v>0</v>
      </c>
      <c r="AG770" s="211">
        <f t="shared" si="451"/>
        <v>0</v>
      </c>
      <c r="AH770" s="211">
        <f t="shared" si="451"/>
        <v>0</v>
      </c>
      <c r="AI770" s="211">
        <f t="shared" si="451"/>
        <v>0</v>
      </c>
      <c r="AJ770" s="211">
        <f t="shared" si="451"/>
        <v>0</v>
      </c>
      <c r="AK770" s="211">
        <f t="shared" si="451"/>
        <v>0</v>
      </c>
      <c r="AL770" s="211">
        <f t="shared" si="451"/>
        <v>0</v>
      </c>
      <c r="AM770" s="211">
        <f t="shared" si="451"/>
        <v>0</v>
      </c>
      <c r="AN770" s="211">
        <f t="shared" si="451"/>
        <v>0</v>
      </c>
      <c r="AO770" s="211">
        <f t="shared" si="451"/>
        <v>0</v>
      </c>
      <c r="AP770" s="211">
        <f t="shared" si="451"/>
        <v>0</v>
      </c>
    </row>
    <row r="771" spans="1:42" x14ac:dyDescent="0.2">
      <c r="A771" s="4">
        <f t="shared" si="444"/>
        <v>10</v>
      </c>
      <c r="B771" s="236">
        <f t="shared" si="441"/>
        <v>0</v>
      </c>
      <c r="C771" s="211">
        <f t="shared" ref="C771:AP771" si="452">IF(C$2&gt;analysis_period,0,IF(C$2=equip3_reserve_freq*$A771,equip3_reserve_cost*system_capacity*1000*(1+inflation_rate/100)^B$2,0))</f>
        <v>0</v>
      </c>
      <c r="D771" s="211">
        <f t="shared" si="452"/>
        <v>0</v>
      </c>
      <c r="E771" s="211">
        <f t="shared" si="452"/>
        <v>0</v>
      </c>
      <c r="F771" s="211">
        <f t="shared" si="452"/>
        <v>0</v>
      </c>
      <c r="G771" s="211">
        <f t="shared" si="452"/>
        <v>0</v>
      </c>
      <c r="H771" s="211">
        <f t="shared" si="452"/>
        <v>0</v>
      </c>
      <c r="I771" s="211">
        <f t="shared" si="452"/>
        <v>0</v>
      </c>
      <c r="J771" s="211">
        <f t="shared" si="452"/>
        <v>0</v>
      </c>
      <c r="K771" s="211">
        <f t="shared" si="452"/>
        <v>0</v>
      </c>
      <c r="L771" s="211">
        <f t="shared" si="452"/>
        <v>0</v>
      </c>
      <c r="M771" s="211">
        <f t="shared" si="452"/>
        <v>0</v>
      </c>
      <c r="N771" s="211">
        <f t="shared" si="452"/>
        <v>0</v>
      </c>
      <c r="O771" s="211">
        <f t="shared" si="452"/>
        <v>0</v>
      </c>
      <c r="P771" s="211">
        <f t="shared" si="452"/>
        <v>0</v>
      </c>
      <c r="Q771" s="211">
        <f t="shared" si="452"/>
        <v>0</v>
      </c>
      <c r="R771" s="211">
        <f t="shared" si="452"/>
        <v>0</v>
      </c>
      <c r="S771" s="211">
        <f t="shared" si="452"/>
        <v>0</v>
      </c>
      <c r="T771" s="211">
        <f t="shared" si="452"/>
        <v>0</v>
      </c>
      <c r="U771" s="211">
        <f t="shared" si="452"/>
        <v>0</v>
      </c>
      <c r="V771" s="211">
        <f t="shared" si="452"/>
        <v>0</v>
      </c>
      <c r="W771" s="211">
        <f t="shared" si="452"/>
        <v>0</v>
      </c>
      <c r="X771" s="211">
        <f t="shared" si="452"/>
        <v>0</v>
      </c>
      <c r="Y771" s="211">
        <f t="shared" si="452"/>
        <v>0</v>
      </c>
      <c r="Z771" s="211">
        <f t="shared" si="452"/>
        <v>0</v>
      </c>
      <c r="AA771" s="211">
        <f t="shared" si="452"/>
        <v>0</v>
      </c>
      <c r="AB771" s="211">
        <f t="shared" si="452"/>
        <v>0</v>
      </c>
      <c r="AC771" s="211">
        <f t="shared" si="452"/>
        <v>0</v>
      </c>
      <c r="AD771" s="211">
        <f t="shared" si="452"/>
        <v>0</v>
      </c>
      <c r="AE771" s="211">
        <f t="shared" si="452"/>
        <v>0</v>
      </c>
      <c r="AF771" s="211">
        <f t="shared" si="452"/>
        <v>0</v>
      </c>
      <c r="AG771" s="211">
        <f t="shared" si="452"/>
        <v>0</v>
      </c>
      <c r="AH771" s="211">
        <f t="shared" si="452"/>
        <v>0</v>
      </c>
      <c r="AI771" s="211">
        <f t="shared" si="452"/>
        <v>0</v>
      </c>
      <c r="AJ771" s="211">
        <f t="shared" si="452"/>
        <v>0</v>
      </c>
      <c r="AK771" s="211">
        <f t="shared" si="452"/>
        <v>0</v>
      </c>
      <c r="AL771" s="211">
        <f t="shared" si="452"/>
        <v>0</v>
      </c>
      <c r="AM771" s="211">
        <f t="shared" si="452"/>
        <v>0</v>
      </c>
      <c r="AN771" s="211">
        <f t="shared" si="452"/>
        <v>0</v>
      </c>
      <c r="AO771" s="211">
        <f t="shared" si="452"/>
        <v>0</v>
      </c>
      <c r="AP771" s="211">
        <f t="shared" si="452"/>
        <v>0</v>
      </c>
    </row>
    <row r="772" spans="1:42" x14ac:dyDescent="0.2">
      <c r="A772" s="36" t="s">
        <v>12</v>
      </c>
      <c r="B772" s="27"/>
      <c r="C772" s="215">
        <f>SUM(C762:C771)</f>
        <v>0</v>
      </c>
      <c r="D772" s="215">
        <f t="shared" ref="D772:AP772" si="453">SUM(D762:D771)</f>
        <v>0</v>
      </c>
      <c r="E772" s="215">
        <f t="shared" si="453"/>
        <v>0</v>
      </c>
      <c r="F772" s="215">
        <f t="shared" si="453"/>
        <v>0</v>
      </c>
      <c r="G772" s="215">
        <f t="shared" si="453"/>
        <v>0</v>
      </c>
      <c r="H772" s="215">
        <f t="shared" si="453"/>
        <v>0</v>
      </c>
      <c r="I772" s="215">
        <f t="shared" si="453"/>
        <v>0</v>
      </c>
      <c r="J772" s="215">
        <f t="shared" si="453"/>
        <v>0</v>
      </c>
      <c r="K772" s="215">
        <f t="shared" si="453"/>
        <v>0</v>
      </c>
      <c r="L772" s="215">
        <f t="shared" si="453"/>
        <v>0</v>
      </c>
      <c r="M772" s="215">
        <f t="shared" si="453"/>
        <v>0</v>
      </c>
      <c r="N772" s="215">
        <f t="shared" si="453"/>
        <v>0</v>
      </c>
      <c r="O772" s="215">
        <f t="shared" si="453"/>
        <v>0</v>
      </c>
      <c r="P772" s="215">
        <f t="shared" si="453"/>
        <v>0</v>
      </c>
      <c r="Q772" s="215">
        <f t="shared" si="453"/>
        <v>0</v>
      </c>
      <c r="R772" s="215">
        <f t="shared" si="453"/>
        <v>0</v>
      </c>
      <c r="S772" s="215">
        <f t="shared" si="453"/>
        <v>0</v>
      </c>
      <c r="T772" s="215">
        <f t="shared" si="453"/>
        <v>0</v>
      </c>
      <c r="U772" s="215">
        <f t="shared" si="453"/>
        <v>0</v>
      </c>
      <c r="V772" s="215">
        <f t="shared" si="453"/>
        <v>0</v>
      </c>
      <c r="W772" s="215">
        <f t="shared" si="453"/>
        <v>0</v>
      </c>
      <c r="X772" s="215">
        <f t="shared" si="453"/>
        <v>0</v>
      </c>
      <c r="Y772" s="215">
        <f t="shared" si="453"/>
        <v>0</v>
      </c>
      <c r="Z772" s="215">
        <f t="shared" si="453"/>
        <v>0</v>
      </c>
      <c r="AA772" s="215">
        <f t="shared" si="453"/>
        <v>0</v>
      </c>
      <c r="AB772" s="215">
        <f t="shared" si="453"/>
        <v>0</v>
      </c>
      <c r="AC772" s="215">
        <f t="shared" si="453"/>
        <v>0</v>
      </c>
      <c r="AD772" s="215">
        <f t="shared" si="453"/>
        <v>0</v>
      </c>
      <c r="AE772" s="215">
        <f t="shared" si="453"/>
        <v>0</v>
      </c>
      <c r="AF772" s="215">
        <f t="shared" si="453"/>
        <v>0</v>
      </c>
      <c r="AG772" s="215">
        <f t="shared" si="453"/>
        <v>0</v>
      </c>
      <c r="AH772" s="215">
        <f t="shared" si="453"/>
        <v>0</v>
      </c>
      <c r="AI772" s="215">
        <f t="shared" si="453"/>
        <v>0</v>
      </c>
      <c r="AJ772" s="215">
        <f t="shared" si="453"/>
        <v>0</v>
      </c>
      <c r="AK772" s="215">
        <f t="shared" si="453"/>
        <v>0</v>
      </c>
      <c r="AL772" s="215">
        <f t="shared" si="453"/>
        <v>0</v>
      </c>
      <c r="AM772" s="215">
        <f t="shared" si="453"/>
        <v>0</v>
      </c>
      <c r="AN772" s="215">
        <f t="shared" si="453"/>
        <v>0</v>
      </c>
      <c r="AO772" s="215">
        <f t="shared" si="453"/>
        <v>0</v>
      </c>
      <c r="AP772" s="215">
        <f t="shared" si="453"/>
        <v>0</v>
      </c>
    </row>
    <row r="773" spans="1:42" s="121" customFormat="1" x14ac:dyDescent="0.2">
      <c r="A773" s="4" t="s">
        <v>288</v>
      </c>
      <c r="G773" s="202"/>
      <c r="H773" s="202"/>
      <c r="I773" s="202"/>
      <c r="J773" s="202"/>
      <c r="K773" s="202"/>
      <c r="L773" s="202"/>
      <c r="M773" s="202"/>
      <c r="N773" s="202"/>
      <c r="O773" s="202"/>
      <c r="P773" s="202"/>
      <c r="Q773" s="202"/>
      <c r="R773" s="202"/>
      <c r="S773" s="202"/>
      <c r="T773" s="202"/>
      <c r="U773" s="202"/>
      <c r="V773" s="202"/>
      <c r="W773" s="202"/>
      <c r="X773" s="202"/>
      <c r="Y773" s="202"/>
      <c r="Z773" s="202"/>
      <c r="AA773" s="202"/>
      <c r="AB773" s="202"/>
      <c r="AC773" s="202"/>
      <c r="AD773" s="202"/>
      <c r="AE773" s="202"/>
      <c r="AF773" s="202"/>
      <c r="AG773" s="202"/>
      <c r="AH773" s="202"/>
      <c r="AI773" s="202"/>
      <c r="AJ773" s="202"/>
      <c r="AK773" s="202"/>
      <c r="AL773" s="202"/>
      <c r="AM773" s="202"/>
      <c r="AN773" s="202"/>
      <c r="AO773" s="202"/>
      <c r="AP773" s="202"/>
    </row>
    <row r="774" spans="1:42" x14ac:dyDescent="0.2">
      <c r="A774" s="4">
        <v>1</v>
      </c>
      <c r="B774" s="236">
        <f t="shared" ref="B774:B783" si="454">SUM(C774:AP774)</f>
        <v>0</v>
      </c>
      <c r="C774" s="211">
        <f t="shared" ref="C774:AP774" si="455">IF(C$2&lt;=equip3_reserve_freq*$A$762,$B$762/(equip3_reserve_freq),0)</f>
        <v>0</v>
      </c>
      <c r="D774" s="211">
        <f t="shared" si="455"/>
        <v>0</v>
      </c>
      <c r="E774" s="211">
        <f t="shared" si="455"/>
        <v>0</v>
      </c>
      <c r="F774" s="211">
        <f t="shared" si="455"/>
        <v>0</v>
      </c>
      <c r="G774" s="211">
        <f t="shared" si="455"/>
        <v>0</v>
      </c>
      <c r="H774" s="211">
        <f t="shared" si="455"/>
        <v>0</v>
      </c>
      <c r="I774" s="211">
        <f t="shared" si="455"/>
        <v>0</v>
      </c>
      <c r="J774" s="211">
        <f t="shared" si="455"/>
        <v>0</v>
      </c>
      <c r="K774" s="211">
        <f t="shared" si="455"/>
        <v>0</v>
      </c>
      <c r="L774" s="211">
        <f t="shared" si="455"/>
        <v>0</v>
      </c>
      <c r="M774" s="211">
        <f t="shared" si="455"/>
        <v>0</v>
      </c>
      <c r="N774" s="211">
        <f t="shared" si="455"/>
        <v>0</v>
      </c>
      <c r="O774" s="211">
        <f t="shared" si="455"/>
        <v>0</v>
      </c>
      <c r="P774" s="211">
        <f t="shared" si="455"/>
        <v>0</v>
      </c>
      <c r="Q774" s="211">
        <f t="shared" si="455"/>
        <v>0</v>
      </c>
      <c r="R774" s="211">
        <f t="shared" si="455"/>
        <v>0</v>
      </c>
      <c r="S774" s="211">
        <f t="shared" si="455"/>
        <v>0</v>
      </c>
      <c r="T774" s="211">
        <f t="shared" si="455"/>
        <v>0</v>
      </c>
      <c r="U774" s="211">
        <f t="shared" si="455"/>
        <v>0</v>
      </c>
      <c r="V774" s="211">
        <f t="shared" si="455"/>
        <v>0</v>
      </c>
      <c r="W774" s="211">
        <f t="shared" si="455"/>
        <v>0</v>
      </c>
      <c r="X774" s="211">
        <f t="shared" si="455"/>
        <v>0</v>
      </c>
      <c r="Y774" s="211">
        <f t="shared" si="455"/>
        <v>0</v>
      </c>
      <c r="Z774" s="211">
        <f t="shared" si="455"/>
        <v>0</v>
      </c>
      <c r="AA774" s="211">
        <f t="shared" si="455"/>
        <v>0</v>
      </c>
      <c r="AB774" s="211">
        <f t="shared" si="455"/>
        <v>0</v>
      </c>
      <c r="AC774" s="211">
        <f t="shared" si="455"/>
        <v>0</v>
      </c>
      <c r="AD774" s="211">
        <f t="shared" si="455"/>
        <v>0</v>
      </c>
      <c r="AE774" s="211">
        <f t="shared" si="455"/>
        <v>0</v>
      </c>
      <c r="AF774" s="211">
        <f t="shared" si="455"/>
        <v>0</v>
      </c>
      <c r="AG774" s="211">
        <f t="shared" si="455"/>
        <v>0</v>
      </c>
      <c r="AH774" s="211">
        <f t="shared" si="455"/>
        <v>0</v>
      </c>
      <c r="AI774" s="211">
        <f t="shared" si="455"/>
        <v>0</v>
      </c>
      <c r="AJ774" s="211">
        <f t="shared" si="455"/>
        <v>0</v>
      </c>
      <c r="AK774" s="211">
        <f t="shared" si="455"/>
        <v>0</v>
      </c>
      <c r="AL774" s="211">
        <f t="shared" si="455"/>
        <v>0</v>
      </c>
      <c r="AM774" s="211">
        <f t="shared" si="455"/>
        <v>0</v>
      </c>
      <c r="AN774" s="211">
        <f t="shared" si="455"/>
        <v>0</v>
      </c>
      <c r="AO774" s="211">
        <f t="shared" si="455"/>
        <v>0</v>
      </c>
      <c r="AP774" s="211">
        <f t="shared" si="455"/>
        <v>0</v>
      </c>
    </row>
    <row r="775" spans="1:42" x14ac:dyDescent="0.2">
      <c r="A775" s="4">
        <f>A774+1</f>
        <v>2</v>
      </c>
      <c r="B775" s="236">
        <f t="shared" si="454"/>
        <v>0</v>
      </c>
      <c r="C775" s="211">
        <f t="shared" ref="C775:AP775" si="456">IF(AND(C$2&gt;equip3_reserve_freq*$A762,C$2&lt;=equip3_reserve_freq*$A763),$B763/(equip3_reserve_freq),0)</f>
        <v>0</v>
      </c>
      <c r="D775" s="211">
        <f t="shared" si="456"/>
        <v>0</v>
      </c>
      <c r="E775" s="211">
        <f t="shared" si="456"/>
        <v>0</v>
      </c>
      <c r="F775" s="211">
        <f t="shared" si="456"/>
        <v>0</v>
      </c>
      <c r="G775" s="211">
        <f t="shared" si="456"/>
        <v>0</v>
      </c>
      <c r="H775" s="211">
        <f t="shared" si="456"/>
        <v>0</v>
      </c>
      <c r="I775" s="211">
        <f t="shared" si="456"/>
        <v>0</v>
      </c>
      <c r="J775" s="211">
        <f t="shared" si="456"/>
        <v>0</v>
      </c>
      <c r="K775" s="211">
        <f t="shared" si="456"/>
        <v>0</v>
      </c>
      <c r="L775" s="211">
        <f t="shared" si="456"/>
        <v>0</v>
      </c>
      <c r="M775" s="211">
        <f t="shared" si="456"/>
        <v>0</v>
      </c>
      <c r="N775" s="211">
        <f t="shared" si="456"/>
        <v>0</v>
      </c>
      <c r="O775" s="211">
        <f t="shared" si="456"/>
        <v>0</v>
      </c>
      <c r="P775" s="211">
        <f t="shared" si="456"/>
        <v>0</v>
      </c>
      <c r="Q775" s="211">
        <f t="shared" si="456"/>
        <v>0</v>
      </c>
      <c r="R775" s="211">
        <f t="shared" si="456"/>
        <v>0</v>
      </c>
      <c r="S775" s="211">
        <f t="shared" si="456"/>
        <v>0</v>
      </c>
      <c r="T775" s="211">
        <f t="shared" si="456"/>
        <v>0</v>
      </c>
      <c r="U775" s="211">
        <f t="shared" si="456"/>
        <v>0</v>
      </c>
      <c r="V775" s="211">
        <f t="shared" si="456"/>
        <v>0</v>
      </c>
      <c r="W775" s="211">
        <f t="shared" si="456"/>
        <v>0</v>
      </c>
      <c r="X775" s="211">
        <f t="shared" si="456"/>
        <v>0</v>
      </c>
      <c r="Y775" s="211">
        <f t="shared" si="456"/>
        <v>0</v>
      </c>
      <c r="Z775" s="211">
        <f t="shared" si="456"/>
        <v>0</v>
      </c>
      <c r="AA775" s="211">
        <f t="shared" si="456"/>
        <v>0</v>
      </c>
      <c r="AB775" s="211">
        <f t="shared" si="456"/>
        <v>0</v>
      </c>
      <c r="AC775" s="211">
        <f t="shared" si="456"/>
        <v>0</v>
      </c>
      <c r="AD775" s="211">
        <f t="shared" si="456"/>
        <v>0</v>
      </c>
      <c r="AE775" s="211">
        <f t="shared" si="456"/>
        <v>0</v>
      </c>
      <c r="AF775" s="211">
        <f t="shared" si="456"/>
        <v>0</v>
      </c>
      <c r="AG775" s="211">
        <f t="shared" si="456"/>
        <v>0</v>
      </c>
      <c r="AH775" s="211">
        <f t="shared" si="456"/>
        <v>0</v>
      </c>
      <c r="AI775" s="211">
        <f t="shared" si="456"/>
        <v>0</v>
      </c>
      <c r="AJ775" s="211">
        <f t="shared" si="456"/>
        <v>0</v>
      </c>
      <c r="AK775" s="211">
        <f t="shared" si="456"/>
        <v>0</v>
      </c>
      <c r="AL775" s="211">
        <f t="shared" si="456"/>
        <v>0</v>
      </c>
      <c r="AM775" s="211">
        <f t="shared" si="456"/>
        <v>0</v>
      </c>
      <c r="AN775" s="211">
        <f t="shared" si="456"/>
        <v>0</v>
      </c>
      <c r="AO775" s="211">
        <f t="shared" si="456"/>
        <v>0</v>
      </c>
      <c r="AP775" s="211">
        <f t="shared" si="456"/>
        <v>0</v>
      </c>
    </row>
    <row r="776" spans="1:42" x14ac:dyDescent="0.2">
      <c r="A776" s="4">
        <f t="shared" ref="A776:A781" si="457">A775+1</f>
        <v>3</v>
      </c>
      <c r="B776" s="236">
        <f t="shared" si="454"/>
        <v>0</v>
      </c>
      <c r="C776" s="211">
        <f t="shared" ref="C776:AP776" si="458">IF(AND(C$2&gt;equip3_reserve_freq*$A763,C$2&lt;=equip3_reserve_freq*$A764),$B764/(equip3_reserve_freq),0)</f>
        <v>0</v>
      </c>
      <c r="D776" s="211">
        <f t="shared" si="458"/>
        <v>0</v>
      </c>
      <c r="E776" s="211">
        <f t="shared" si="458"/>
        <v>0</v>
      </c>
      <c r="F776" s="211">
        <f t="shared" si="458"/>
        <v>0</v>
      </c>
      <c r="G776" s="211">
        <f t="shared" si="458"/>
        <v>0</v>
      </c>
      <c r="H776" s="211">
        <f t="shared" si="458"/>
        <v>0</v>
      </c>
      <c r="I776" s="211">
        <f t="shared" si="458"/>
        <v>0</v>
      </c>
      <c r="J776" s="211">
        <f t="shared" si="458"/>
        <v>0</v>
      </c>
      <c r="K776" s="211">
        <f t="shared" si="458"/>
        <v>0</v>
      </c>
      <c r="L776" s="211">
        <f t="shared" si="458"/>
        <v>0</v>
      </c>
      <c r="M776" s="211">
        <f t="shared" si="458"/>
        <v>0</v>
      </c>
      <c r="N776" s="211">
        <f t="shared" si="458"/>
        <v>0</v>
      </c>
      <c r="O776" s="211">
        <f t="shared" si="458"/>
        <v>0</v>
      </c>
      <c r="P776" s="211">
        <f t="shared" si="458"/>
        <v>0</v>
      </c>
      <c r="Q776" s="211">
        <f t="shared" si="458"/>
        <v>0</v>
      </c>
      <c r="R776" s="211">
        <f t="shared" si="458"/>
        <v>0</v>
      </c>
      <c r="S776" s="211">
        <f t="shared" si="458"/>
        <v>0</v>
      </c>
      <c r="T776" s="211">
        <f t="shared" si="458"/>
        <v>0</v>
      </c>
      <c r="U776" s="211">
        <f t="shared" si="458"/>
        <v>0</v>
      </c>
      <c r="V776" s="211">
        <f t="shared" si="458"/>
        <v>0</v>
      </c>
      <c r="W776" s="211">
        <f t="shared" si="458"/>
        <v>0</v>
      </c>
      <c r="X776" s="211">
        <f t="shared" si="458"/>
        <v>0</v>
      </c>
      <c r="Y776" s="211">
        <f t="shared" si="458"/>
        <v>0</v>
      </c>
      <c r="Z776" s="211">
        <f t="shared" si="458"/>
        <v>0</v>
      </c>
      <c r="AA776" s="211">
        <f t="shared" si="458"/>
        <v>0</v>
      </c>
      <c r="AB776" s="211">
        <f t="shared" si="458"/>
        <v>0</v>
      </c>
      <c r="AC776" s="211">
        <f t="shared" si="458"/>
        <v>0</v>
      </c>
      <c r="AD776" s="211">
        <f t="shared" si="458"/>
        <v>0</v>
      </c>
      <c r="AE776" s="211">
        <f t="shared" si="458"/>
        <v>0</v>
      </c>
      <c r="AF776" s="211">
        <f t="shared" si="458"/>
        <v>0</v>
      </c>
      <c r="AG776" s="211">
        <f t="shared" si="458"/>
        <v>0</v>
      </c>
      <c r="AH776" s="211">
        <f t="shared" si="458"/>
        <v>0</v>
      </c>
      <c r="AI776" s="211">
        <f t="shared" si="458"/>
        <v>0</v>
      </c>
      <c r="AJ776" s="211">
        <f t="shared" si="458"/>
        <v>0</v>
      </c>
      <c r="AK776" s="211">
        <f t="shared" si="458"/>
        <v>0</v>
      </c>
      <c r="AL776" s="211">
        <f t="shared" si="458"/>
        <v>0</v>
      </c>
      <c r="AM776" s="211">
        <f t="shared" si="458"/>
        <v>0</v>
      </c>
      <c r="AN776" s="211">
        <f t="shared" si="458"/>
        <v>0</v>
      </c>
      <c r="AO776" s="211">
        <f t="shared" si="458"/>
        <v>0</v>
      </c>
      <c r="AP776" s="211">
        <f t="shared" si="458"/>
        <v>0</v>
      </c>
    </row>
    <row r="777" spans="1:42" x14ac:dyDescent="0.2">
      <c r="A777" s="4">
        <f t="shared" si="457"/>
        <v>4</v>
      </c>
      <c r="B777" s="236">
        <f t="shared" si="454"/>
        <v>0</v>
      </c>
      <c r="C777" s="211">
        <f t="shared" ref="C777:AP777" si="459">IF(AND(C$2&gt;equip3_reserve_freq*$A764,C$2&lt;=equip3_reserve_freq*$A765),$B765/(equip3_reserve_freq),0)</f>
        <v>0</v>
      </c>
      <c r="D777" s="211">
        <f t="shared" si="459"/>
        <v>0</v>
      </c>
      <c r="E777" s="211">
        <f t="shared" si="459"/>
        <v>0</v>
      </c>
      <c r="F777" s="211">
        <f t="shared" si="459"/>
        <v>0</v>
      </c>
      <c r="G777" s="211">
        <f t="shared" si="459"/>
        <v>0</v>
      </c>
      <c r="H777" s="211">
        <f t="shared" si="459"/>
        <v>0</v>
      </c>
      <c r="I777" s="211">
        <f t="shared" si="459"/>
        <v>0</v>
      </c>
      <c r="J777" s="211">
        <f t="shared" si="459"/>
        <v>0</v>
      </c>
      <c r="K777" s="211">
        <f t="shared" si="459"/>
        <v>0</v>
      </c>
      <c r="L777" s="211">
        <f t="shared" si="459"/>
        <v>0</v>
      </c>
      <c r="M777" s="211">
        <f t="shared" si="459"/>
        <v>0</v>
      </c>
      <c r="N777" s="211">
        <f t="shared" si="459"/>
        <v>0</v>
      </c>
      <c r="O777" s="211">
        <f t="shared" si="459"/>
        <v>0</v>
      </c>
      <c r="P777" s="211">
        <f t="shared" si="459"/>
        <v>0</v>
      </c>
      <c r="Q777" s="211">
        <f t="shared" si="459"/>
        <v>0</v>
      </c>
      <c r="R777" s="211">
        <f t="shared" si="459"/>
        <v>0</v>
      </c>
      <c r="S777" s="211">
        <f t="shared" si="459"/>
        <v>0</v>
      </c>
      <c r="T777" s="211">
        <f t="shared" si="459"/>
        <v>0</v>
      </c>
      <c r="U777" s="211">
        <f t="shared" si="459"/>
        <v>0</v>
      </c>
      <c r="V777" s="211">
        <f t="shared" si="459"/>
        <v>0</v>
      </c>
      <c r="W777" s="211">
        <f t="shared" si="459"/>
        <v>0</v>
      </c>
      <c r="X777" s="211">
        <f t="shared" si="459"/>
        <v>0</v>
      </c>
      <c r="Y777" s="211">
        <f t="shared" si="459"/>
        <v>0</v>
      </c>
      <c r="Z777" s="211">
        <f t="shared" si="459"/>
        <v>0</v>
      </c>
      <c r="AA777" s="211">
        <f t="shared" si="459"/>
        <v>0</v>
      </c>
      <c r="AB777" s="211">
        <f t="shared" si="459"/>
        <v>0</v>
      </c>
      <c r="AC777" s="211">
        <f t="shared" si="459"/>
        <v>0</v>
      </c>
      <c r="AD777" s="211">
        <f t="shared" si="459"/>
        <v>0</v>
      </c>
      <c r="AE777" s="211">
        <f t="shared" si="459"/>
        <v>0</v>
      </c>
      <c r="AF777" s="211">
        <f t="shared" si="459"/>
        <v>0</v>
      </c>
      <c r="AG777" s="211">
        <f t="shared" si="459"/>
        <v>0</v>
      </c>
      <c r="AH777" s="211">
        <f t="shared" si="459"/>
        <v>0</v>
      </c>
      <c r="AI777" s="211">
        <f t="shared" si="459"/>
        <v>0</v>
      </c>
      <c r="AJ777" s="211">
        <f t="shared" si="459"/>
        <v>0</v>
      </c>
      <c r="AK777" s="211">
        <f t="shared" si="459"/>
        <v>0</v>
      </c>
      <c r="AL777" s="211">
        <f t="shared" si="459"/>
        <v>0</v>
      </c>
      <c r="AM777" s="211">
        <f t="shared" si="459"/>
        <v>0</v>
      </c>
      <c r="AN777" s="211">
        <f t="shared" si="459"/>
        <v>0</v>
      </c>
      <c r="AO777" s="211">
        <f t="shared" si="459"/>
        <v>0</v>
      </c>
      <c r="AP777" s="211">
        <f t="shared" si="459"/>
        <v>0</v>
      </c>
    </row>
    <row r="778" spans="1:42" x14ac:dyDescent="0.2">
      <c r="A778" s="4">
        <f t="shared" si="457"/>
        <v>5</v>
      </c>
      <c r="B778" s="236">
        <f t="shared" si="454"/>
        <v>0</v>
      </c>
      <c r="C778" s="211">
        <f t="shared" ref="C778:AP778" si="460">IF(AND(C$2&gt;equip3_reserve_freq*$A765,C$2&lt;=equip3_reserve_freq*$A766),$B766/(equip3_reserve_freq),0)</f>
        <v>0</v>
      </c>
      <c r="D778" s="211">
        <f t="shared" si="460"/>
        <v>0</v>
      </c>
      <c r="E778" s="211">
        <f t="shared" si="460"/>
        <v>0</v>
      </c>
      <c r="F778" s="211">
        <f t="shared" si="460"/>
        <v>0</v>
      </c>
      <c r="G778" s="211">
        <f t="shared" si="460"/>
        <v>0</v>
      </c>
      <c r="H778" s="211">
        <f t="shared" si="460"/>
        <v>0</v>
      </c>
      <c r="I778" s="211">
        <f t="shared" si="460"/>
        <v>0</v>
      </c>
      <c r="J778" s="211">
        <f t="shared" si="460"/>
        <v>0</v>
      </c>
      <c r="K778" s="211">
        <f t="shared" si="460"/>
        <v>0</v>
      </c>
      <c r="L778" s="211">
        <f t="shared" si="460"/>
        <v>0</v>
      </c>
      <c r="M778" s="211">
        <f t="shared" si="460"/>
        <v>0</v>
      </c>
      <c r="N778" s="211">
        <f t="shared" si="460"/>
        <v>0</v>
      </c>
      <c r="O778" s="211">
        <f t="shared" si="460"/>
        <v>0</v>
      </c>
      <c r="P778" s="211">
        <f t="shared" si="460"/>
        <v>0</v>
      </c>
      <c r="Q778" s="211">
        <f t="shared" si="460"/>
        <v>0</v>
      </c>
      <c r="R778" s="211">
        <f t="shared" si="460"/>
        <v>0</v>
      </c>
      <c r="S778" s="211">
        <f t="shared" si="460"/>
        <v>0</v>
      </c>
      <c r="T778" s="211">
        <f t="shared" si="460"/>
        <v>0</v>
      </c>
      <c r="U778" s="211">
        <f t="shared" si="460"/>
        <v>0</v>
      </c>
      <c r="V778" s="211">
        <f t="shared" si="460"/>
        <v>0</v>
      </c>
      <c r="W778" s="211">
        <f t="shared" si="460"/>
        <v>0</v>
      </c>
      <c r="X778" s="211">
        <f t="shared" si="460"/>
        <v>0</v>
      </c>
      <c r="Y778" s="211">
        <f t="shared" si="460"/>
        <v>0</v>
      </c>
      <c r="Z778" s="211">
        <f t="shared" si="460"/>
        <v>0</v>
      </c>
      <c r="AA778" s="211">
        <f t="shared" si="460"/>
        <v>0</v>
      </c>
      <c r="AB778" s="211">
        <f t="shared" si="460"/>
        <v>0</v>
      </c>
      <c r="AC778" s="211">
        <f t="shared" si="460"/>
        <v>0</v>
      </c>
      <c r="AD778" s="211">
        <f t="shared" si="460"/>
        <v>0</v>
      </c>
      <c r="AE778" s="211">
        <f t="shared" si="460"/>
        <v>0</v>
      </c>
      <c r="AF778" s="211">
        <f t="shared" si="460"/>
        <v>0</v>
      </c>
      <c r="AG778" s="211">
        <f t="shared" si="460"/>
        <v>0</v>
      </c>
      <c r="AH778" s="211">
        <f t="shared" si="460"/>
        <v>0</v>
      </c>
      <c r="AI778" s="211">
        <f t="shared" si="460"/>
        <v>0</v>
      </c>
      <c r="AJ778" s="211">
        <f t="shared" si="460"/>
        <v>0</v>
      </c>
      <c r="AK778" s="211">
        <f t="shared" si="460"/>
        <v>0</v>
      </c>
      <c r="AL778" s="211">
        <f t="shared" si="460"/>
        <v>0</v>
      </c>
      <c r="AM778" s="211">
        <f t="shared" si="460"/>
        <v>0</v>
      </c>
      <c r="AN778" s="211">
        <f t="shared" si="460"/>
        <v>0</v>
      </c>
      <c r="AO778" s="211">
        <f t="shared" si="460"/>
        <v>0</v>
      </c>
      <c r="AP778" s="211">
        <f t="shared" si="460"/>
        <v>0</v>
      </c>
    </row>
    <row r="779" spans="1:42" x14ac:dyDescent="0.2">
      <c r="A779" s="4">
        <f t="shared" si="457"/>
        <v>6</v>
      </c>
      <c r="B779" s="236">
        <f t="shared" si="454"/>
        <v>0</v>
      </c>
      <c r="C779" s="211">
        <f t="shared" ref="C779:AP779" si="461">IF(AND(C$2&gt;equip3_reserve_freq*$A766,C$2&lt;=equip3_reserve_freq*$A767),$B767/(equip3_reserve_freq),0)</f>
        <v>0</v>
      </c>
      <c r="D779" s="211">
        <f t="shared" si="461"/>
        <v>0</v>
      </c>
      <c r="E779" s="211">
        <f t="shared" si="461"/>
        <v>0</v>
      </c>
      <c r="F779" s="211">
        <f t="shared" si="461"/>
        <v>0</v>
      </c>
      <c r="G779" s="211">
        <f t="shared" si="461"/>
        <v>0</v>
      </c>
      <c r="H779" s="211">
        <f t="shared" si="461"/>
        <v>0</v>
      </c>
      <c r="I779" s="211">
        <f t="shared" si="461"/>
        <v>0</v>
      </c>
      <c r="J779" s="211">
        <f t="shared" si="461"/>
        <v>0</v>
      </c>
      <c r="K779" s="211">
        <f t="shared" si="461"/>
        <v>0</v>
      </c>
      <c r="L779" s="211">
        <f t="shared" si="461"/>
        <v>0</v>
      </c>
      <c r="M779" s="211">
        <f t="shared" si="461"/>
        <v>0</v>
      </c>
      <c r="N779" s="211">
        <f t="shared" si="461"/>
        <v>0</v>
      </c>
      <c r="O779" s="211">
        <f t="shared" si="461"/>
        <v>0</v>
      </c>
      <c r="P779" s="211">
        <f t="shared" si="461"/>
        <v>0</v>
      </c>
      <c r="Q779" s="211">
        <f t="shared" si="461"/>
        <v>0</v>
      </c>
      <c r="R779" s="211">
        <f t="shared" si="461"/>
        <v>0</v>
      </c>
      <c r="S779" s="211">
        <f t="shared" si="461"/>
        <v>0</v>
      </c>
      <c r="T779" s="211">
        <f t="shared" si="461"/>
        <v>0</v>
      </c>
      <c r="U779" s="211">
        <f t="shared" si="461"/>
        <v>0</v>
      </c>
      <c r="V779" s="211">
        <f t="shared" si="461"/>
        <v>0</v>
      </c>
      <c r="W779" s="211">
        <f t="shared" si="461"/>
        <v>0</v>
      </c>
      <c r="X779" s="211">
        <f t="shared" si="461"/>
        <v>0</v>
      </c>
      <c r="Y779" s="211">
        <f t="shared" si="461"/>
        <v>0</v>
      </c>
      <c r="Z779" s="211">
        <f t="shared" si="461"/>
        <v>0</v>
      </c>
      <c r="AA779" s="211">
        <f t="shared" si="461"/>
        <v>0</v>
      </c>
      <c r="AB779" s="211">
        <f t="shared" si="461"/>
        <v>0</v>
      </c>
      <c r="AC779" s="211">
        <f t="shared" si="461"/>
        <v>0</v>
      </c>
      <c r="AD779" s="211">
        <f t="shared" si="461"/>
        <v>0</v>
      </c>
      <c r="AE779" s="211">
        <f t="shared" si="461"/>
        <v>0</v>
      </c>
      <c r="AF779" s="211">
        <f t="shared" si="461"/>
        <v>0</v>
      </c>
      <c r="AG779" s="211">
        <f t="shared" si="461"/>
        <v>0</v>
      </c>
      <c r="AH779" s="211">
        <f t="shared" si="461"/>
        <v>0</v>
      </c>
      <c r="AI779" s="211">
        <f t="shared" si="461"/>
        <v>0</v>
      </c>
      <c r="AJ779" s="211">
        <f t="shared" si="461"/>
        <v>0</v>
      </c>
      <c r="AK779" s="211">
        <f t="shared" si="461"/>
        <v>0</v>
      </c>
      <c r="AL779" s="211">
        <f t="shared" si="461"/>
        <v>0</v>
      </c>
      <c r="AM779" s="211">
        <f t="shared" si="461"/>
        <v>0</v>
      </c>
      <c r="AN779" s="211">
        <f t="shared" si="461"/>
        <v>0</v>
      </c>
      <c r="AO779" s="211">
        <f t="shared" si="461"/>
        <v>0</v>
      </c>
      <c r="AP779" s="211">
        <f t="shared" si="461"/>
        <v>0</v>
      </c>
    </row>
    <row r="780" spans="1:42" x14ac:dyDescent="0.2">
      <c r="A780" s="4">
        <f t="shared" si="457"/>
        <v>7</v>
      </c>
      <c r="B780" s="236">
        <f t="shared" si="454"/>
        <v>0</v>
      </c>
      <c r="C780" s="211">
        <f t="shared" ref="C780:AP780" si="462">IF(AND(C$2&gt;equip3_reserve_freq*$A767,C$2&lt;=equip3_reserve_freq*$A768),$B768/(equip3_reserve_freq),0)</f>
        <v>0</v>
      </c>
      <c r="D780" s="211">
        <f t="shared" si="462"/>
        <v>0</v>
      </c>
      <c r="E780" s="211">
        <f t="shared" si="462"/>
        <v>0</v>
      </c>
      <c r="F780" s="211">
        <f t="shared" si="462"/>
        <v>0</v>
      </c>
      <c r="G780" s="211">
        <f t="shared" si="462"/>
        <v>0</v>
      </c>
      <c r="H780" s="211">
        <f t="shared" si="462"/>
        <v>0</v>
      </c>
      <c r="I780" s="211">
        <f t="shared" si="462"/>
        <v>0</v>
      </c>
      <c r="J780" s="211">
        <f t="shared" si="462"/>
        <v>0</v>
      </c>
      <c r="K780" s="211">
        <f t="shared" si="462"/>
        <v>0</v>
      </c>
      <c r="L780" s="211">
        <f t="shared" si="462"/>
        <v>0</v>
      </c>
      <c r="M780" s="211">
        <f t="shared" si="462"/>
        <v>0</v>
      </c>
      <c r="N780" s="211">
        <f t="shared" si="462"/>
        <v>0</v>
      </c>
      <c r="O780" s="211">
        <f t="shared" si="462"/>
        <v>0</v>
      </c>
      <c r="P780" s="211">
        <f t="shared" si="462"/>
        <v>0</v>
      </c>
      <c r="Q780" s="211">
        <f t="shared" si="462"/>
        <v>0</v>
      </c>
      <c r="R780" s="211">
        <f t="shared" si="462"/>
        <v>0</v>
      </c>
      <c r="S780" s="211">
        <f t="shared" si="462"/>
        <v>0</v>
      </c>
      <c r="T780" s="211">
        <f t="shared" si="462"/>
        <v>0</v>
      </c>
      <c r="U780" s="211">
        <f t="shared" si="462"/>
        <v>0</v>
      </c>
      <c r="V780" s="211">
        <f t="shared" si="462"/>
        <v>0</v>
      </c>
      <c r="W780" s="211">
        <f t="shared" si="462"/>
        <v>0</v>
      </c>
      <c r="X780" s="211">
        <f t="shared" si="462"/>
        <v>0</v>
      </c>
      <c r="Y780" s="211">
        <f t="shared" si="462"/>
        <v>0</v>
      </c>
      <c r="Z780" s="211">
        <f t="shared" si="462"/>
        <v>0</v>
      </c>
      <c r="AA780" s="211">
        <f t="shared" si="462"/>
        <v>0</v>
      </c>
      <c r="AB780" s="211">
        <f t="shared" si="462"/>
        <v>0</v>
      </c>
      <c r="AC780" s="211">
        <f t="shared" si="462"/>
        <v>0</v>
      </c>
      <c r="AD780" s="211">
        <f t="shared" si="462"/>
        <v>0</v>
      </c>
      <c r="AE780" s="211">
        <f t="shared" si="462"/>
        <v>0</v>
      </c>
      <c r="AF780" s="211">
        <f t="shared" si="462"/>
        <v>0</v>
      </c>
      <c r="AG780" s="211">
        <f t="shared" si="462"/>
        <v>0</v>
      </c>
      <c r="AH780" s="211">
        <f t="shared" si="462"/>
        <v>0</v>
      </c>
      <c r="AI780" s="211">
        <f t="shared" si="462"/>
        <v>0</v>
      </c>
      <c r="AJ780" s="211">
        <f t="shared" si="462"/>
        <v>0</v>
      </c>
      <c r="AK780" s="211">
        <f t="shared" si="462"/>
        <v>0</v>
      </c>
      <c r="AL780" s="211">
        <f t="shared" si="462"/>
        <v>0</v>
      </c>
      <c r="AM780" s="211">
        <f t="shared" si="462"/>
        <v>0</v>
      </c>
      <c r="AN780" s="211">
        <f t="shared" si="462"/>
        <v>0</v>
      </c>
      <c r="AO780" s="211">
        <f t="shared" si="462"/>
        <v>0</v>
      </c>
      <c r="AP780" s="211">
        <f t="shared" si="462"/>
        <v>0</v>
      </c>
    </row>
    <row r="781" spans="1:42" x14ac:dyDescent="0.2">
      <c r="A781" s="4">
        <f t="shared" si="457"/>
        <v>8</v>
      </c>
      <c r="B781" s="236">
        <f t="shared" si="454"/>
        <v>0</v>
      </c>
      <c r="C781" s="211">
        <f t="shared" ref="C781:AP781" si="463">IF(AND(C$2&gt;equip3_reserve_freq*$A768,C$2&lt;=equip3_reserve_freq*$A769),$B769/(equip3_reserve_freq),0)</f>
        <v>0</v>
      </c>
      <c r="D781" s="211">
        <f t="shared" si="463"/>
        <v>0</v>
      </c>
      <c r="E781" s="211">
        <f t="shared" si="463"/>
        <v>0</v>
      </c>
      <c r="F781" s="211">
        <f t="shared" si="463"/>
        <v>0</v>
      </c>
      <c r="G781" s="211">
        <f t="shared" si="463"/>
        <v>0</v>
      </c>
      <c r="H781" s="211">
        <f t="shared" si="463"/>
        <v>0</v>
      </c>
      <c r="I781" s="211">
        <f t="shared" si="463"/>
        <v>0</v>
      </c>
      <c r="J781" s="211">
        <f t="shared" si="463"/>
        <v>0</v>
      </c>
      <c r="K781" s="211">
        <f t="shared" si="463"/>
        <v>0</v>
      </c>
      <c r="L781" s="211">
        <f t="shared" si="463"/>
        <v>0</v>
      </c>
      <c r="M781" s="211">
        <f t="shared" si="463"/>
        <v>0</v>
      </c>
      <c r="N781" s="211">
        <f t="shared" si="463"/>
        <v>0</v>
      </c>
      <c r="O781" s="211">
        <f t="shared" si="463"/>
        <v>0</v>
      </c>
      <c r="P781" s="211">
        <f t="shared" si="463"/>
        <v>0</v>
      </c>
      <c r="Q781" s="211">
        <f t="shared" si="463"/>
        <v>0</v>
      </c>
      <c r="R781" s="211">
        <f t="shared" si="463"/>
        <v>0</v>
      </c>
      <c r="S781" s="211">
        <f t="shared" si="463"/>
        <v>0</v>
      </c>
      <c r="T781" s="211">
        <f t="shared" si="463"/>
        <v>0</v>
      </c>
      <c r="U781" s="211">
        <f t="shared" si="463"/>
        <v>0</v>
      </c>
      <c r="V781" s="211">
        <f t="shared" si="463"/>
        <v>0</v>
      </c>
      <c r="W781" s="211">
        <f t="shared" si="463"/>
        <v>0</v>
      </c>
      <c r="X781" s="211">
        <f t="shared" si="463"/>
        <v>0</v>
      </c>
      <c r="Y781" s="211">
        <f t="shared" si="463"/>
        <v>0</v>
      </c>
      <c r="Z781" s="211">
        <f t="shared" si="463"/>
        <v>0</v>
      </c>
      <c r="AA781" s="211">
        <f t="shared" si="463"/>
        <v>0</v>
      </c>
      <c r="AB781" s="211">
        <f t="shared" si="463"/>
        <v>0</v>
      </c>
      <c r="AC781" s="211">
        <f t="shared" si="463"/>
        <v>0</v>
      </c>
      <c r="AD781" s="211">
        <f t="shared" si="463"/>
        <v>0</v>
      </c>
      <c r="AE781" s="211">
        <f t="shared" si="463"/>
        <v>0</v>
      </c>
      <c r="AF781" s="211">
        <f t="shared" si="463"/>
        <v>0</v>
      </c>
      <c r="AG781" s="211">
        <f t="shared" si="463"/>
        <v>0</v>
      </c>
      <c r="AH781" s="211">
        <f t="shared" si="463"/>
        <v>0</v>
      </c>
      <c r="AI781" s="211">
        <f t="shared" si="463"/>
        <v>0</v>
      </c>
      <c r="AJ781" s="211">
        <f t="shared" si="463"/>
        <v>0</v>
      </c>
      <c r="AK781" s="211">
        <f t="shared" si="463"/>
        <v>0</v>
      </c>
      <c r="AL781" s="211">
        <f t="shared" si="463"/>
        <v>0</v>
      </c>
      <c r="AM781" s="211">
        <f t="shared" si="463"/>
        <v>0</v>
      </c>
      <c r="AN781" s="211">
        <f t="shared" si="463"/>
        <v>0</v>
      </c>
      <c r="AO781" s="211">
        <f t="shared" si="463"/>
        <v>0</v>
      </c>
      <c r="AP781" s="211">
        <f t="shared" si="463"/>
        <v>0</v>
      </c>
    </row>
    <row r="782" spans="1:42" x14ac:dyDescent="0.2">
      <c r="A782" s="4">
        <f>A781+1</f>
        <v>9</v>
      </c>
      <c r="B782" s="236">
        <f t="shared" si="454"/>
        <v>0</v>
      </c>
      <c r="C782" s="211">
        <f t="shared" ref="C782:AP782" si="464">IF(AND(C$2&gt;equip3_reserve_freq*$A769,C$2&lt;=equip3_reserve_freq*$A770),$B770/(equip3_reserve_freq),0)</f>
        <v>0</v>
      </c>
      <c r="D782" s="211">
        <f t="shared" si="464"/>
        <v>0</v>
      </c>
      <c r="E782" s="211">
        <f t="shared" si="464"/>
        <v>0</v>
      </c>
      <c r="F782" s="211">
        <f t="shared" si="464"/>
        <v>0</v>
      </c>
      <c r="G782" s="211">
        <f t="shared" si="464"/>
        <v>0</v>
      </c>
      <c r="H782" s="211">
        <f t="shared" si="464"/>
        <v>0</v>
      </c>
      <c r="I782" s="211">
        <f t="shared" si="464"/>
        <v>0</v>
      </c>
      <c r="J782" s="211">
        <f t="shared" si="464"/>
        <v>0</v>
      </c>
      <c r="K782" s="211">
        <f t="shared" si="464"/>
        <v>0</v>
      </c>
      <c r="L782" s="211">
        <f t="shared" si="464"/>
        <v>0</v>
      </c>
      <c r="M782" s="211">
        <f t="shared" si="464"/>
        <v>0</v>
      </c>
      <c r="N782" s="211">
        <f t="shared" si="464"/>
        <v>0</v>
      </c>
      <c r="O782" s="211">
        <f t="shared" si="464"/>
        <v>0</v>
      </c>
      <c r="P782" s="211">
        <f t="shared" si="464"/>
        <v>0</v>
      </c>
      <c r="Q782" s="211">
        <f t="shared" si="464"/>
        <v>0</v>
      </c>
      <c r="R782" s="211">
        <f t="shared" si="464"/>
        <v>0</v>
      </c>
      <c r="S782" s="211">
        <f t="shared" si="464"/>
        <v>0</v>
      </c>
      <c r="T782" s="211">
        <f t="shared" si="464"/>
        <v>0</v>
      </c>
      <c r="U782" s="211">
        <f t="shared" si="464"/>
        <v>0</v>
      </c>
      <c r="V782" s="211">
        <f t="shared" si="464"/>
        <v>0</v>
      </c>
      <c r="W782" s="211">
        <f t="shared" si="464"/>
        <v>0</v>
      </c>
      <c r="X782" s="211">
        <f t="shared" si="464"/>
        <v>0</v>
      </c>
      <c r="Y782" s="211">
        <f t="shared" si="464"/>
        <v>0</v>
      </c>
      <c r="Z782" s="211">
        <f t="shared" si="464"/>
        <v>0</v>
      </c>
      <c r="AA782" s="211">
        <f t="shared" si="464"/>
        <v>0</v>
      </c>
      <c r="AB782" s="211">
        <f t="shared" si="464"/>
        <v>0</v>
      </c>
      <c r="AC782" s="211">
        <f t="shared" si="464"/>
        <v>0</v>
      </c>
      <c r="AD782" s="211">
        <f t="shared" si="464"/>
        <v>0</v>
      </c>
      <c r="AE782" s="211">
        <f t="shared" si="464"/>
        <v>0</v>
      </c>
      <c r="AF782" s="211">
        <f t="shared" si="464"/>
        <v>0</v>
      </c>
      <c r="AG782" s="211">
        <f t="shared" si="464"/>
        <v>0</v>
      </c>
      <c r="AH782" s="211">
        <f t="shared" si="464"/>
        <v>0</v>
      </c>
      <c r="AI782" s="211">
        <f t="shared" si="464"/>
        <v>0</v>
      </c>
      <c r="AJ782" s="211">
        <f t="shared" si="464"/>
        <v>0</v>
      </c>
      <c r="AK782" s="211">
        <f t="shared" si="464"/>
        <v>0</v>
      </c>
      <c r="AL782" s="211">
        <f t="shared" si="464"/>
        <v>0</v>
      </c>
      <c r="AM782" s="211">
        <f t="shared" si="464"/>
        <v>0</v>
      </c>
      <c r="AN782" s="211">
        <f t="shared" si="464"/>
        <v>0</v>
      </c>
      <c r="AO782" s="211">
        <f t="shared" si="464"/>
        <v>0</v>
      </c>
      <c r="AP782" s="211">
        <f t="shared" si="464"/>
        <v>0</v>
      </c>
    </row>
    <row r="783" spans="1:42" x14ac:dyDescent="0.2">
      <c r="A783" s="4">
        <f t="shared" ref="A783" si="465">A782+1</f>
        <v>10</v>
      </c>
      <c r="B783" s="236">
        <f t="shared" si="454"/>
        <v>0</v>
      </c>
      <c r="C783" s="216">
        <f t="shared" ref="C783:AP783" si="466">IF(AND(C$2&gt;equip3_reserve_freq*$A770,C$2&lt;=equip3_reserve_freq*$A771),$B771/(equip3_reserve_freq),0)</f>
        <v>0</v>
      </c>
      <c r="D783" s="216">
        <f t="shared" si="466"/>
        <v>0</v>
      </c>
      <c r="E783" s="216">
        <f t="shared" si="466"/>
        <v>0</v>
      </c>
      <c r="F783" s="216">
        <f t="shared" si="466"/>
        <v>0</v>
      </c>
      <c r="G783" s="216">
        <f t="shared" si="466"/>
        <v>0</v>
      </c>
      <c r="H783" s="216">
        <f t="shared" si="466"/>
        <v>0</v>
      </c>
      <c r="I783" s="216">
        <f t="shared" si="466"/>
        <v>0</v>
      </c>
      <c r="J783" s="216">
        <f t="shared" si="466"/>
        <v>0</v>
      </c>
      <c r="K783" s="216">
        <f t="shared" si="466"/>
        <v>0</v>
      </c>
      <c r="L783" s="216">
        <f t="shared" si="466"/>
        <v>0</v>
      </c>
      <c r="M783" s="216">
        <f t="shared" si="466"/>
        <v>0</v>
      </c>
      <c r="N783" s="216">
        <f t="shared" si="466"/>
        <v>0</v>
      </c>
      <c r="O783" s="216">
        <f t="shared" si="466"/>
        <v>0</v>
      </c>
      <c r="P783" s="216">
        <f t="shared" si="466"/>
        <v>0</v>
      </c>
      <c r="Q783" s="216">
        <f t="shared" si="466"/>
        <v>0</v>
      </c>
      <c r="R783" s="216">
        <f t="shared" si="466"/>
        <v>0</v>
      </c>
      <c r="S783" s="216">
        <f t="shared" si="466"/>
        <v>0</v>
      </c>
      <c r="T783" s="216">
        <f t="shared" si="466"/>
        <v>0</v>
      </c>
      <c r="U783" s="216">
        <f t="shared" si="466"/>
        <v>0</v>
      </c>
      <c r="V783" s="216">
        <f t="shared" si="466"/>
        <v>0</v>
      </c>
      <c r="W783" s="216">
        <f t="shared" si="466"/>
        <v>0</v>
      </c>
      <c r="X783" s="216">
        <f t="shared" si="466"/>
        <v>0</v>
      </c>
      <c r="Y783" s="216">
        <f t="shared" si="466"/>
        <v>0</v>
      </c>
      <c r="Z783" s="216">
        <f t="shared" si="466"/>
        <v>0</v>
      </c>
      <c r="AA783" s="216">
        <f t="shared" si="466"/>
        <v>0</v>
      </c>
      <c r="AB783" s="216">
        <f t="shared" si="466"/>
        <v>0</v>
      </c>
      <c r="AC783" s="216">
        <f t="shared" si="466"/>
        <v>0</v>
      </c>
      <c r="AD783" s="216">
        <f t="shared" si="466"/>
        <v>0</v>
      </c>
      <c r="AE783" s="216">
        <f t="shared" si="466"/>
        <v>0</v>
      </c>
      <c r="AF783" s="216">
        <f t="shared" si="466"/>
        <v>0</v>
      </c>
      <c r="AG783" s="216">
        <f t="shared" si="466"/>
        <v>0</v>
      </c>
      <c r="AH783" s="216">
        <f t="shared" si="466"/>
        <v>0</v>
      </c>
      <c r="AI783" s="216">
        <f t="shared" si="466"/>
        <v>0</v>
      </c>
      <c r="AJ783" s="216">
        <f t="shared" si="466"/>
        <v>0</v>
      </c>
      <c r="AK783" s="216">
        <f t="shared" si="466"/>
        <v>0</v>
      </c>
      <c r="AL783" s="216">
        <f t="shared" si="466"/>
        <v>0</v>
      </c>
      <c r="AM783" s="216">
        <f t="shared" si="466"/>
        <v>0</v>
      </c>
      <c r="AN783" s="216">
        <f t="shared" si="466"/>
        <v>0</v>
      </c>
      <c r="AO783" s="216">
        <f t="shared" si="466"/>
        <v>0</v>
      </c>
      <c r="AP783" s="216">
        <f t="shared" si="466"/>
        <v>0</v>
      </c>
    </row>
    <row r="784" spans="1:42" x14ac:dyDescent="0.2">
      <c r="A784" s="36" t="s">
        <v>12</v>
      </c>
      <c r="B784" s="27"/>
      <c r="C784" s="215">
        <f>SUM(C774:C783)</f>
        <v>0</v>
      </c>
      <c r="D784" s="215">
        <f t="shared" ref="D784:AP784" si="467">SUM(D774:D783)</f>
        <v>0</v>
      </c>
      <c r="E784" s="215">
        <f t="shared" si="467"/>
        <v>0</v>
      </c>
      <c r="F784" s="215">
        <f t="shared" si="467"/>
        <v>0</v>
      </c>
      <c r="G784" s="215">
        <f t="shared" si="467"/>
        <v>0</v>
      </c>
      <c r="H784" s="215">
        <f t="shared" si="467"/>
        <v>0</v>
      </c>
      <c r="I784" s="215">
        <f t="shared" si="467"/>
        <v>0</v>
      </c>
      <c r="J784" s="215">
        <f t="shared" si="467"/>
        <v>0</v>
      </c>
      <c r="K784" s="215">
        <f t="shared" si="467"/>
        <v>0</v>
      </c>
      <c r="L784" s="215">
        <f t="shared" si="467"/>
        <v>0</v>
      </c>
      <c r="M784" s="215">
        <f t="shared" si="467"/>
        <v>0</v>
      </c>
      <c r="N784" s="215">
        <f t="shared" si="467"/>
        <v>0</v>
      </c>
      <c r="O784" s="215">
        <f t="shared" si="467"/>
        <v>0</v>
      </c>
      <c r="P784" s="215">
        <f t="shared" si="467"/>
        <v>0</v>
      </c>
      <c r="Q784" s="215">
        <f t="shared" si="467"/>
        <v>0</v>
      </c>
      <c r="R784" s="215">
        <f t="shared" si="467"/>
        <v>0</v>
      </c>
      <c r="S784" s="215">
        <f t="shared" si="467"/>
        <v>0</v>
      </c>
      <c r="T784" s="215">
        <f t="shared" si="467"/>
        <v>0</v>
      </c>
      <c r="U784" s="215">
        <f t="shared" si="467"/>
        <v>0</v>
      </c>
      <c r="V784" s="215">
        <f t="shared" si="467"/>
        <v>0</v>
      </c>
      <c r="W784" s="215">
        <f t="shared" si="467"/>
        <v>0</v>
      </c>
      <c r="X784" s="215">
        <f t="shared" si="467"/>
        <v>0</v>
      </c>
      <c r="Y784" s="215">
        <f t="shared" si="467"/>
        <v>0</v>
      </c>
      <c r="Z784" s="215">
        <f t="shared" si="467"/>
        <v>0</v>
      </c>
      <c r="AA784" s="215">
        <f t="shared" si="467"/>
        <v>0</v>
      </c>
      <c r="AB784" s="215">
        <f t="shared" si="467"/>
        <v>0</v>
      </c>
      <c r="AC784" s="215">
        <f t="shared" si="467"/>
        <v>0</v>
      </c>
      <c r="AD784" s="215">
        <f t="shared" si="467"/>
        <v>0</v>
      </c>
      <c r="AE784" s="215">
        <f t="shared" si="467"/>
        <v>0</v>
      </c>
      <c r="AF784" s="215">
        <f t="shared" si="467"/>
        <v>0</v>
      </c>
      <c r="AG784" s="215">
        <f t="shared" si="467"/>
        <v>0</v>
      </c>
      <c r="AH784" s="215">
        <f t="shared" si="467"/>
        <v>0</v>
      </c>
      <c r="AI784" s="215">
        <f t="shared" si="467"/>
        <v>0</v>
      </c>
      <c r="AJ784" s="215">
        <f t="shared" si="467"/>
        <v>0</v>
      </c>
      <c r="AK784" s="215">
        <f t="shared" si="467"/>
        <v>0</v>
      </c>
      <c r="AL784" s="215">
        <f t="shared" si="467"/>
        <v>0</v>
      </c>
      <c r="AM784" s="215">
        <f t="shared" si="467"/>
        <v>0</v>
      </c>
      <c r="AN784" s="215">
        <f t="shared" si="467"/>
        <v>0</v>
      </c>
      <c r="AO784" s="215">
        <f t="shared" si="467"/>
        <v>0</v>
      </c>
      <c r="AP784" s="215">
        <f t="shared" si="467"/>
        <v>0</v>
      </c>
    </row>
    <row r="785" spans="1:42" s="121" customFormat="1" x14ac:dyDescent="0.2">
      <c r="A785" s="4"/>
      <c r="B785" s="202"/>
    </row>
    <row r="786" spans="1:42" s="121" customFormat="1" x14ac:dyDescent="0.2">
      <c r="A786" s="4" t="s">
        <v>289</v>
      </c>
      <c r="B786" s="202"/>
    </row>
    <row r="787" spans="1:42" x14ac:dyDescent="0.2">
      <c r="A787" s="26" t="s">
        <v>290</v>
      </c>
      <c r="B787" s="215">
        <f>B676+B682+B688+B694+B726+B758</f>
        <v>0</v>
      </c>
      <c r="C787" s="215">
        <f t="shared" ref="C787:AP787" si="468">C676+C682+C688+C694+C726+C758</f>
        <v>0</v>
      </c>
      <c r="D787" s="215">
        <f t="shared" si="468"/>
        <v>0</v>
      </c>
      <c r="E787" s="215">
        <f t="shared" si="468"/>
        <v>0</v>
      </c>
      <c r="F787" s="215">
        <f t="shared" si="468"/>
        <v>0</v>
      </c>
      <c r="G787" s="215">
        <f t="shared" si="468"/>
        <v>0</v>
      </c>
      <c r="H787" s="215">
        <f t="shared" si="468"/>
        <v>0</v>
      </c>
      <c r="I787" s="215">
        <f t="shared" si="468"/>
        <v>0</v>
      </c>
      <c r="J787" s="215">
        <f t="shared" si="468"/>
        <v>0</v>
      </c>
      <c r="K787" s="215">
        <f t="shared" si="468"/>
        <v>0</v>
      </c>
      <c r="L787" s="215">
        <f t="shared" si="468"/>
        <v>0</v>
      </c>
      <c r="M787" s="215">
        <f t="shared" si="468"/>
        <v>0</v>
      </c>
      <c r="N787" s="215">
        <f t="shared" si="468"/>
        <v>0</v>
      </c>
      <c r="O787" s="215">
        <f t="shared" si="468"/>
        <v>0</v>
      </c>
      <c r="P787" s="215">
        <f t="shared" si="468"/>
        <v>0</v>
      </c>
      <c r="Q787" s="215">
        <f t="shared" si="468"/>
        <v>0</v>
      </c>
      <c r="R787" s="215">
        <f t="shared" si="468"/>
        <v>0</v>
      </c>
      <c r="S787" s="215">
        <f t="shared" si="468"/>
        <v>0</v>
      </c>
      <c r="T787" s="215">
        <f t="shared" si="468"/>
        <v>0</v>
      </c>
      <c r="U787" s="215">
        <f t="shared" si="468"/>
        <v>0</v>
      </c>
      <c r="V787" s="215">
        <f t="shared" si="468"/>
        <v>0</v>
      </c>
      <c r="W787" s="215">
        <f t="shared" si="468"/>
        <v>0</v>
      </c>
      <c r="X787" s="215">
        <f t="shared" si="468"/>
        <v>0</v>
      </c>
      <c r="Y787" s="215">
        <f t="shared" si="468"/>
        <v>0</v>
      </c>
      <c r="Z787" s="215">
        <f t="shared" si="468"/>
        <v>0</v>
      </c>
      <c r="AA787" s="215">
        <f t="shared" si="468"/>
        <v>0</v>
      </c>
      <c r="AB787" s="215">
        <f t="shared" si="468"/>
        <v>0</v>
      </c>
      <c r="AC787" s="215">
        <f t="shared" si="468"/>
        <v>0</v>
      </c>
      <c r="AD787" s="215">
        <f t="shared" si="468"/>
        <v>0</v>
      </c>
      <c r="AE787" s="215">
        <f t="shared" si="468"/>
        <v>0</v>
      </c>
      <c r="AF787" s="215">
        <f t="shared" si="468"/>
        <v>0</v>
      </c>
      <c r="AG787" s="215">
        <f t="shared" si="468"/>
        <v>0</v>
      </c>
      <c r="AH787" s="215">
        <f t="shared" si="468"/>
        <v>0</v>
      </c>
      <c r="AI787" s="215">
        <f t="shared" si="468"/>
        <v>0</v>
      </c>
      <c r="AJ787" s="215">
        <f t="shared" si="468"/>
        <v>0</v>
      </c>
      <c r="AK787" s="215">
        <f t="shared" si="468"/>
        <v>0</v>
      </c>
      <c r="AL787" s="215">
        <f t="shared" si="468"/>
        <v>0</v>
      </c>
      <c r="AM787" s="215">
        <f t="shared" si="468"/>
        <v>0</v>
      </c>
      <c r="AN787" s="215">
        <f t="shared" si="468"/>
        <v>0</v>
      </c>
      <c r="AO787" s="215">
        <f t="shared" si="468"/>
        <v>0</v>
      </c>
      <c r="AP787" s="215">
        <f t="shared" si="468"/>
        <v>0</v>
      </c>
    </row>
    <row r="788" spans="1:42" x14ac:dyDescent="0.2">
      <c r="A788" s="26" t="s">
        <v>289</v>
      </c>
      <c r="B788" s="211"/>
      <c r="C788" s="215">
        <f t="shared" ref="C788:AP788" si="469">IF(C$2&lt;=analysis_period,B787*reserves_interest/100,0)</f>
        <v>0</v>
      </c>
      <c r="D788" s="215">
        <f t="shared" si="469"/>
        <v>0</v>
      </c>
      <c r="E788" s="215">
        <f t="shared" si="469"/>
        <v>0</v>
      </c>
      <c r="F788" s="215">
        <f t="shared" si="469"/>
        <v>0</v>
      </c>
      <c r="G788" s="215">
        <f t="shared" si="469"/>
        <v>0</v>
      </c>
      <c r="H788" s="215">
        <f t="shared" si="469"/>
        <v>0</v>
      </c>
      <c r="I788" s="215">
        <f t="shared" si="469"/>
        <v>0</v>
      </c>
      <c r="J788" s="215">
        <f t="shared" si="469"/>
        <v>0</v>
      </c>
      <c r="K788" s="215">
        <f t="shared" si="469"/>
        <v>0</v>
      </c>
      <c r="L788" s="215">
        <f t="shared" si="469"/>
        <v>0</v>
      </c>
      <c r="M788" s="215">
        <f t="shared" si="469"/>
        <v>0</v>
      </c>
      <c r="N788" s="215">
        <f t="shared" si="469"/>
        <v>0</v>
      </c>
      <c r="O788" s="215">
        <f t="shared" si="469"/>
        <v>0</v>
      </c>
      <c r="P788" s="215">
        <f t="shared" si="469"/>
        <v>0</v>
      </c>
      <c r="Q788" s="215">
        <f t="shared" si="469"/>
        <v>0</v>
      </c>
      <c r="R788" s="215">
        <f t="shared" si="469"/>
        <v>0</v>
      </c>
      <c r="S788" s="215">
        <f t="shared" si="469"/>
        <v>0</v>
      </c>
      <c r="T788" s="215">
        <f t="shared" si="469"/>
        <v>0</v>
      </c>
      <c r="U788" s="215">
        <f t="shared" si="469"/>
        <v>0</v>
      </c>
      <c r="V788" s="215">
        <f t="shared" si="469"/>
        <v>0</v>
      </c>
      <c r="W788" s="215">
        <f t="shared" si="469"/>
        <v>0</v>
      </c>
      <c r="X788" s="215">
        <f t="shared" si="469"/>
        <v>0</v>
      </c>
      <c r="Y788" s="215">
        <f t="shared" si="469"/>
        <v>0</v>
      </c>
      <c r="Z788" s="215">
        <f t="shared" si="469"/>
        <v>0</v>
      </c>
      <c r="AA788" s="215">
        <f t="shared" si="469"/>
        <v>0</v>
      </c>
      <c r="AB788" s="215">
        <f t="shared" si="469"/>
        <v>0</v>
      </c>
      <c r="AC788" s="215">
        <f t="shared" si="469"/>
        <v>0</v>
      </c>
      <c r="AD788" s="215">
        <f t="shared" si="469"/>
        <v>0</v>
      </c>
      <c r="AE788" s="215">
        <f t="shared" si="469"/>
        <v>0</v>
      </c>
      <c r="AF788" s="215">
        <f t="shared" si="469"/>
        <v>0</v>
      </c>
      <c r="AG788" s="215">
        <f t="shared" si="469"/>
        <v>0</v>
      </c>
      <c r="AH788" s="215">
        <f t="shared" si="469"/>
        <v>0</v>
      </c>
      <c r="AI788" s="215">
        <f t="shared" si="469"/>
        <v>0</v>
      </c>
      <c r="AJ788" s="215">
        <f t="shared" si="469"/>
        <v>0</v>
      </c>
      <c r="AK788" s="215">
        <f t="shared" si="469"/>
        <v>0</v>
      </c>
      <c r="AL788" s="215">
        <f t="shared" si="469"/>
        <v>0</v>
      </c>
      <c r="AM788" s="215">
        <f t="shared" si="469"/>
        <v>0</v>
      </c>
      <c r="AN788" s="215">
        <f t="shared" si="469"/>
        <v>0</v>
      </c>
      <c r="AO788" s="215">
        <f t="shared" si="469"/>
        <v>0</v>
      </c>
      <c r="AP788"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220</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1" t="s">
        <v>312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2022-05-09T16:10:19Z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