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730" windowHeight="1533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24" i="1"/>
  <c r="E15" i="1"/>
  <c r="E17" i="1"/>
  <c r="E22" i="1"/>
  <c r="E30" i="1" l="1"/>
  <c r="F16" i="1" l="1"/>
  <c r="F20" i="1"/>
  <c r="F28" i="1"/>
  <c r="F21" i="1"/>
  <c r="F25" i="1"/>
  <c r="F29" i="1"/>
  <c r="F18" i="1"/>
  <c r="F22" i="1"/>
  <c r="F26" i="1"/>
  <c r="F19" i="1"/>
  <c r="F23" i="1"/>
  <c r="F27" i="1"/>
  <c r="F24" i="1"/>
  <c r="F15" i="1"/>
  <c r="F17" i="1"/>
</calcChain>
</file>

<file path=xl/comments1.xml><?xml version="1.0" encoding="utf-8"?>
<comments xmlns="http://schemas.openxmlformats.org/spreadsheetml/2006/main">
  <authors>
    <author>NREL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2012 Scaled numbers are 2011 cost buckets scaled to equal the 2012 total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cost buckets from 2011 Cost of Wind Energy Review
Note that the total is slightly different than in the report we believe due to rounding issues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capacity-weighted avg, 2012 Wind Technologies Market Report</t>
        </r>
      </text>
    </comment>
  </commentList>
</comments>
</file>

<file path=xl/sharedStrings.xml><?xml version="1.0" encoding="utf-8"?>
<sst xmlns="http://schemas.openxmlformats.org/spreadsheetml/2006/main" count="40" uniqueCount="39">
  <si>
    <t>Fixed Annual Cost ($/yr)</t>
  </si>
  <si>
    <t>Fixed Annual Cost Escalation (%)</t>
  </si>
  <si>
    <t>Fossil Fuel Cost ($/MMBTU)</t>
  </si>
  <si>
    <t>Fossil Fuel Cost Escalation (%)</t>
  </si>
  <si>
    <t>Fixed Cost per Capacity Escalation (%)</t>
  </si>
  <si>
    <t>Variable Cost by Generation ($/MWh)</t>
  </si>
  <si>
    <t>Variable Cost by Generation Escalation (%)</t>
  </si>
  <si>
    <t>Fixed Elec Infrastructure Cost ($)</t>
  </si>
  <si>
    <t>Elec Infrastructure Cost per Turbine ($/turbine)</t>
  </si>
  <si>
    <t>Fixed Foundation Cost ($)</t>
  </si>
  <si>
    <t>Foundation Cost per Turbine ($/turbine)</t>
  </si>
  <si>
    <t>Fixed Installation Cost ($)</t>
  </si>
  <si>
    <t>Installation Cost % of Direct (%)</t>
  </si>
  <si>
    <t>Fixed Ports and Staging Cost ($)</t>
  </si>
  <si>
    <t>Ports and Staging Cost per kW ($/kW)</t>
  </si>
  <si>
    <t>Ports and Staging % of Direct (%)</t>
  </si>
  <si>
    <t>Fixed Cost per Turbine ($)</t>
  </si>
  <si>
    <t>Contingency Cost (%)</t>
  </si>
  <si>
    <t>Elec Infrastructure Cost per kW ($/kW)</t>
  </si>
  <si>
    <t>EPC Cost per kW ($/kW)</t>
  </si>
  <si>
    <t>Foundation Cost per kW ($/kW)</t>
  </si>
  <si>
    <t>Installation Cost per kW ($/kW)</t>
  </si>
  <si>
    <t>Turbine Cost per kW ($/kW)</t>
  </si>
  <si>
    <t>IPP/Single Owner/All Equity Partnership/Leveraged Partnership Flip/Sale Leaseback</t>
  </si>
  <si>
    <t>Residential/Commercial/Commercial PPA</t>
  </si>
  <si>
    <t>O&amp;M Fixed Cost by Capacity ($/kW-yr)</t>
  </si>
  <si>
    <t>Project, Land, Misc. Cost per kW ($/kW)</t>
  </si>
  <si>
    <t>TOTAL ($/kW)</t>
  </si>
  <si>
    <t>util-&gt;</t>
  </si>
  <si>
    <t>mid-sized-&gt;</t>
  </si>
  <si>
    <t>small-&gt;</t>
  </si>
  <si>
    <t>Current (2010)</t>
  </si>
  <si>
    <t>&lt;- Wind Technologies Market Report suggests O&amp;M for turbines built in 2000s is closer to $90/kW-yr ($10/MWh)</t>
  </si>
  <si>
    <t>See below</t>
  </si>
  <si>
    <t>Wind Power Default Costs in SAM</t>
  </si>
  <si>
    <t>*Numbers from 2012 Distributed Wind Tech Market Report</t>
  </si>
  <si>
    <t>2011 Report</t>
  </si>
  <si>
    <t>Proposed- Scaled to 2012 Report</t>
  </si>
  <si>
    <t>Proposed -2012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</si>
</sst>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" fontId="0" fillId="3" borderId="0" xfId="0" applyNumberForma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C37" sqref="C37"/>
    </sheetView>
  </sheetViews>
  <sheetFormatPr defaultRowHeight="15" x14ac:dyDescent="0.25"/>
  <cols>
    <col min="1" max="1" width="43.5703125" style="5" bestFit="1" customWidth="1"/>
    <col min="2" max="2" width="15.7109375" style="5" customWidth="1"/>
    <col min="3" max="3" width="21.85546875" style="5" customWidth="1"/>
    <col min="4" max="4" width="23.140625" style="5" customWidth="1"/>
    <col min="5" max="5" width="19.7109375" style="5" customWidth="1"/>
    <col min="6" max="6" width="31.85546875" style="5" customWidth="1"/>
    <col min="7" max="16384" width="9.140625" style="5"/>
  </cols>
  <sheetData>
    <row r="1" spans="1:17" customFormat="1" x14ac:dyDescent="0.25">
      <c r="A1" s="2" t="s">
        <v>34</v>
      </c>
      <c r="B1" s="1"/>
      <c r="C1" s="1"/>
      <c r="D1" s="6"/>
      <c r="E1" s="6"/>
      <c r="F1" s="6"/>
    </row>
    <row r="2" spans="1:17" customFormat="1" x14ac:dyDescent="0.25">
      <c r="B2" s="1"/>
      <c r="C2" s="1"/>
      <c r="D2" s="6"/>
      <c r="E2" s="6"/>
      <c r="F2" s="6"/>
    </row>
    <row r="3" spans="1:17" s="2" customFormat="1" x14ac:dyDescent="0.25">
      <c r="B3" s="11" t="s">
        <v>24</v>
      </c>
      <c r="C3" s="11"/>
      <c r="D3" s="7" t="s">
        <v>23</v>
      </c>
      <c r="E3" s="7"/>
      <c r="F3" s="7"/>
    </row>
    <row r="4" spans="1:17" s="3" customFormat="1" x14ac:dyDescent="0.25">
      <c r="B4" s="4" t="s">
        <v>31</v>
      </c>
      <c r="C4" s="4" t="s">
        <v>38</v>
      </c>
      <c r="D4" s="8" t="s">
        <v>31</v>
      </c>
      <c r="E4" s="8" t="s">
        <v>36</v>
      </c>
      <c r="F4" s="8" t="s">
        <v>37</v>
      </c>
    </row>
    <row r="5" spans="1:17" customFormat="1" x14ac:dyDescent="0.25">
      <c r="A5" t="s">
        <v>0</v>
      </c>
      <c r="B5" s="1">
        <v>0</v>
      </c>
      <c r="C5" s="1"/>
      <c r="D5" s="6">
        <v>0</v>
      </c>
      <c r="E5" s="6"/>
      <c r="F5" s="6"/>
    </row>
    <row r="6" spans="1:17" customFormat="1" x14ac:dyDescent="0.25">
      <c r="A6" t="s">
        <v>1</v>
      </c>
      <c r="B6" s="1">
        <v>0</v>
      </c>
      <c r="C6" s="1"/>
      <c r="D6" s="6">
        <v>0</v>
      </c>
      <c r="E6" s="6"/>
      <c r="F6" s="6"/>
    </row>
    <row r="7" spans="1:17" customFormat="1" x14ac:dyDescent="0.25">
      <c r="A7" t="s">
        <v>2</v>
      </c>
      <c r="B7" s="1">
        <v>0</v>
      </c>
      <c r="C7" s="1"/>
      <c r="D7" s="6">
        <v>0</v>
      </c>
      <c r="E7" s="6"/>
      <c r="F7" s="6"/>
    </row>
    <row r="8" spans="1:17" customFormat="1" x14ac:dyDescent="0.25">
      <c r="A8" t="s">
        <v>3</v>
      </c>
      <c r="B8" s="1">
        <v>0</v>
      </c>
      <c r="C8" s="1"/>
      <c r="D8" s="6">
        <v>0</v>
      </c>
      <c r="E8" s="6"/>
      <c r="F8" s="6"/>
    </row>
    <row r="9" spans="1:17" customFormat="1" x14ac:dyDescent="0.25">
      <c r="A9" t="s">
        <v>25</v>
      </c>
      <c r="B9" s="1">
        <v>50</v>
      </c>
      <c r="C9" s="1">
        <v>90</v>
      </c>
      <c r="D9" s="6">
        <v>50</v>
      </c>
      <c r="E9" s="6"/>
      <c r="F9" s="6">
        <v>90</v>
      </c>
      <c r="G9" s="13" t="s">
        <v>32</v>
      </c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customFormat="1" x14ac:dyDescent="0.25">
      <c r="A10" t="s">
        <v>4</v>
      </c>
      <c r="B10" s="1">
        <v>0</v>
      </c>
      <c r="C10" s="1"/>
      <c r="D10" s="6">
        <v>0</v>
      </c>
      <c r="E10" s="6"/>
      <c r="F10" s="6"/>
    </row>
    <row r="11" spans="1:17" customFormat="1" x14ac:dyDescent="0.25">
      <c r="A11" t="s">
        <v>5</v>
      </c>
      <c r="B11" s="1">
        <v>0</v>
      </c>
      <c r="C11" s="1"/>
      <c r="D11" s="6">
        <v>0</v>
      </c>
      <c r="E11" s="6"/>
      <c r="F11" s="6"/>
    </row>
    <row r="12" spans="1:17" customFormat="1" x14ac:dyDescent="0.25">
      <c r="A12" t="s">
        <v>6</v>
      </c>
      <c r="B12" s="1">
        <v>0</v>
      </c>
      <c r="C12" s="1"/>
      <c r="D12" s="6">
        <v>0</v>
      </c>
      <c r="E12" s="6"/>
      <c r="F12" s="6"/>
    </row>
    <row r="13" spans="1:17" customFormat="1" x14ac:dyDescent="0.25">
      <c r="A13" t="s">
        <v>17</v>
      </c>
      <c r="B13" s="1">
        <v>8</v>
      </c>
      <c r="C13" s="1">
        <v>8</v>
      </c>
      <c r="D13" s="6">
        <v>0</v>
      </c>
      <c r="E13" s="6"/>
      <c r="F13" s="6"/>
    </row>
    <row r="14" spans="1:17" customFormat="1" x14ac:dyDescent="0.25">
      <c r="A14" t="s">
        <v>7</v>
      </c>
      <c r="B14" s="1">
        <v>0</v>
      </c>
      <c r="C14" s="1"/>
      <c r="D14" s="6">
        <v>0</v>
      </c>
      <c r="E14" s="6"/>
      <c r="F14" s="6"/>
    </row>
    <row r="15" spans="1:17" customFormat="1" x14ac:dyDescent="0.25">
      <c r="A15" t="s">
        <v>18</v>
      </c>
      <c r="B15" s="1">
        <v>0</v>
      </c>
      <c r="C15" s="1"/>
      <c r="D15" s="6">
        <v>154</v>
      </c>
      <c r="E15" s="6">
        <f>76+25+26+21+4</f>
        <v>152</v>
      </c>
      <c r="F15" s="9">
        <f>E15/$E$30*$F$30</f>
        <v>144.76190476190476</v>
      </c>
    </row>
    <row r="16" spans="1:17" customFormat="1" x14ac:dyDescent="0.25">
      <c r="A16" t="s">
        <v>8</v>
      </c>
      <c r="B16" s="1">
        <v>0</v>
      </c>
      <c r="C16" s="1"/>
      <c r="D16" s="6">
        <v>0</v>
      </c>
      <c r="E16" s="6"/>
      <c r="F16" s="9">
        <f t="shared" ref="F16:F29" si="0">E16/$E$30*$F$30</f>
        <v>0</v>
      </c>
    </row>
    <row r="17" spans="1:6" customFormat="1" x14ac:dyDescent="0.25">
      <c r="A17" t="s">
        <v>19</v>
      </c>
      <c r="B17" s="1">
        <v>0</v>
      </c>
      <c r="C17" s="1"/>
      <c r="D17" s="6">
        <v>24</v>
      </c>
      <c r="E17" s="6">
        <f>1+7+17+25</f>
        <v>50</v>
      </c>
      <c r="F17" s="9">
        <f t="shared" si="0"/>
        <v>47.61904761904762</v>
      </c>
    </row>
    <row r="18" spans="1:6" customFormat="1" x14ac:dyDescent="0.25">
      <c r="A18" t="s">
        <v>9</v>
      </c>
      <c r="B18" s="1">
        <v>0</v>
      </c>
      <c r="C18" s="1"/>
      <c r="D18" s="6">
        <v>0</v>
      </c>
      <c r="E18" s="6"/>
      <c r="F18" s="9">
        <f t="shared" si="0"/>
        <v>0</v>
      </c>
    </row>
    <row r="19" spans="1:6" customFormat="1" x14ac:dyDescent="0.25">
      <c r="A19" t="s">
        <v>20</v>
      </c>
      <c r="B19" s="1">
        <v>0</v>
      </c>
      <c r="C19" s="1"/>
      <c r="D19" s="6">
        <v>57</v>
      </c>
      <c r="E19" s="6">
        <v>68</v>
      </c>
      <c r="F19" s="9">
        <f t="shared" si="0"/>
        <v>64.761904761904759</v>
      </c>
    </row>
    <row r="20" spans="1:6" customFormat="1" x14ac:dyDescent="0.25">
      <c r="A20" t="s">
        <v>10</v>
      </c>
      <c r="B20" s="1">
        <v>0</v>
      </c>
      <c r="C20" s="1"/>
      <c r="D20" s="6">
        <v>0</v>
      </c>
      <c r="E20" s="6"/>
      <c r="F20" s="9">
        <f t="shared" si="0"/>
        <v>0</v>
      </c>
    </row>
    <row r="21" spans="1:6" customFormat="1" x14ac:dyDescent="0.25">
      <c r="A21" t="s">
        <v>11</v>
      </c>
      <c r="B21" s="1">
        <v>0</v>
      </c>
      <c r="C21" s="1"/>
      <c r="D21" s="6">
        <v>0</v>
      </c>
      <c r="E21" s="6"/>
      <c r="F21" s="9">
        <f t="shared" si="0"/>
        <v>0</v>
      </c>
    </row>
    <row r="22" spans="1:6" customFormat="1" x14ac:dyDescent="0.25">
      <c r="A22" t="s">
        <v>21</v>
      </c>
      <c r="B22" s="1">
        <v>0</v>
      </c>
      <c r="C22" s="1"/>
      <c r="D22" s="6">
        <v>184</v>
      </c>
      <c r="E22" s="6">
        <f>63+42+59</f>
        <v>164</v>
      </c>
      <c r="F22" s="9">
        <f t="shared" si="0"/>
        <v>156.1904761904762</v>
      </c>
    </row>
    <row r="23" spans="1:6" customFormat="1" x14ac:dyDescent="0.25">
      <c r="A23" t="s">
        <v>12</v>
      </c>
      <c r="B23" s="1">
        <v>0</v>
      </c>
      <c r="C23" s="1"/>
      <c r="D23" s="6">
        <v>0</v>
      </c>
      <c r="E23" s="6"/>
      <c r="F23" s="9">
        <f t="shared" si="0"/>
        <v>0</v>
      </c>
    </row>
    <row r="24" spans="1:6" customFormat="1" x14ac:dyDescent="0.25">
      <c r="A24" t="s">
        <v>26</v>
      </c>
      <c r="B24" s="1">
        <v>0</v>
      </c>
      <c r="C24" s="1"/>
      <c r="D24" s="6">
        <v>462</v>
      </c>
      <c r="E24" s="6">
        <f>5+5+195+112</f>
        <v>317</v>
      </c>
      <c r="F24" s="9">
        <f t="shared" si="0"/>
        <v>301.90476190476193</v>
      </c>
    </row>
    <row r="25" spans="1:6" customFormat="1" x14ac:dyDescent="0.25">
      <c r="A25" t="s">
        <v>13</v>
      </c>
      <c r="B25" s="1">
        <v>0</v>
      </c>
      <c r="C25" s="1"/>
      <c r="D25" s="6">
        <v>0</v>
      </c>
      <c r="E25" s="6"/>
      <c r="F25" s="9">
        <f t="shared" si="0"/>
        <v>0</v>
      </c>
    </row>
    <row r="26" spans="1:6" customFormat="1" x14ac:dyDescent="0.25">
      <c r="A26" t="s">
        <v>14</v>
      </c>
      <c r="B26" s="1">
        <v>0</v>
      </c>
      <c r="C26" s="1"/>
      <c r="D26" s="6">
        <v>0</v>
      </c>
      <c r="E26" s="6"/>
      <c r="F26" s="9">
        <f t="shared" si="0"/>
        <v>0</v>
      </c>
    </row>
    <row r="27" spans="1:6" customFormat="1" x14ac:dyDescent="0.25">
      <c r="A27" t="s">
        <v>15</v>
      </c>
      <c r="B27" s="1">
        <v>0</v>
      </c>
      <c r="C27" s="1"/>
      <c r="D27" s="6">
        <v>0</v>
      </c>
      <c r="E27" s="6"/>
      <c r="F27" s="9">
        <f t="shared" si="0"/>
        <v>0</v>
      </c>
    </row>
    <row r="28" spans="1:6" customFormat="1" x14ac:dyDescent="0.25">
      <c r="A28" t="s">
        <v>22</v>
      </c>
      <c r="B28" s="1">
        <v>2600</v>
      </c>
      <c r="C28" s="14" t="s">
        <v>33</v>
      </c>
      <c r="D28" s="6">
        <v>1212</v>
      </c>
      <c r="E28" s="6">
        <v>1286</v>
      </c>
      <c r="F28" s="9">
        <f t="shared" si="0"/>
        <v>1224.7619047619048</v>
      </c>
    </row>
    <row r="29" spans="1:6" customFormat="1" x14ac:dyDescent="0.25">
      <c r="A29" t="s">
        <v>16</v>
      </c>
      <c r="B29" s="1">
        <v>0</v>
      </c>
      <c r="C29" s="1"/>
      <c r="D29" s="6">
        <v>0</v>
      </c>
      <c r="E29" s="6"/>
      <c r="F29" s="9">
        <f t="shared" si="0"/>
        <v>0</v>
      </c>
    </row>
    <row r="30" spans="1:6" x14ac:dyDescent="0.25">
      <c r="A30" s="10" t="s">
        <v>27</v>
      </c>
      <c r="D30" s="10">
        <f>SUM(D15:D29)</f>
        <v>2093</v>
      </c>
      <c r="E30" s="10">
        <f>SUM(E15:E29)</f>
        <v>2037</v>
      </c>
      <c r="F30" s="10">
        <v>1940</v>
      </c>
    </row>
    <row r="31" spans="1:6" x14ac:dyDescent="0.25">
      <c r="B31" s="12" t="s">
        <v>28</v>
      </c>
      <c r="C31" s="12">
        <v>2540</v>
      </c>
    </row>
    <row r="32" spans="1:6" x14ac:dyDescent="0.25">
      <c r="B32" s="12" t="s">
        <v>29</v>
      </c>
      <c r="C32" s="12">
        <v>2810</v>
      </c>
    </row>
    <row r="33" spans="2:3" x14ac:dyDescent="0.25">
      <c r="B33" s="12" t="s">
        <v>30</v>
      </c>
      <c r="C33" s="12">
        <v>6960</v>
      </c>
    </row>
    <row r="34" spans="2:3" x14ac:dyDescent="0.25">
      <c r="B34" s="15" t="s">
        <v>35</v>
      </c>
    </row>
  </sheetData>
  <mergeCells count="2">
    <mergeCell ref="B3:C3"/>
    <mergeCell ref="G9:Q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sjanz</dc:creator>
  <cp:lastModifiedBy>NREL</cp:lastModifiedBy>
  <dcterms:created xsi:type="dcterms:W3CDTF">2013-08-21T07:56:13Z</dcterms:created>
  <dcterms:modified xsi:type="dcterms:W3CDTF">2013-09-09T20:28:10Z</dcterms:modified>
</cp:coreProperties>
</file>