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Data/dev/"/>
    </mc:Choice>
  </mc:AlternateContent>
  <xr:revisionPtr revIDLastSave="0" documentId="13_ncr:1_{C3947866-3F04-C343-B954-7ECD37C27F82}" xr6:coauthVersionLast="46" xr6:coauthVersionMax="46" xr10:uidLastSave="{00000000-0000-0000-0000-000000000000}"/>
  <bookViews>
    <workbookView xWindow="0" yWindow="460" windowWidth="33600" windowHeight="18900" activeTab="2" xr2:uid="{A145D7F7-A22E-574F-A4C6-088907CA224E}"/>
  </bookViews>
  <sheets>
    <sheet name="_map_bluenote" sheetId="5" state="hidden" r:id="rId1"/>
    <sheet name="_map_parse" sheetId="2" state="hidden" r:id="rId2"/>
    <sheet name="definitions" sheetId="23" r:id="rId3"/>
    <sheet name="maps" sheetId="15" state="hidden" r:id="rId4"/>
    <sheet name="_map_scale" sheetId="3" state="hidden" r:id="rId5"/>
    <sheet name="_map_crosswalk" sheetId="7" state="hidden" r:id="rId6"/>
    <sheet name="map_experiment" sheetId="8" state="hidden" r:id="rId7"/>
    <sheet name="constants" sheetId="30" r:id="rId8"/>
    <sheet name="map_standardize" sheetId="17" r:id="rId9"/>
    <sheet name="map_define" sheetId="18" r:id="rId10"/>
    <sheet name="map_crosswalk" sheetId="16" r:id="rId11"/>
    <sheet name="input" sheetId="4" state="hidden" r:id="rId12"/>
    <sheet name="map_scale_region" sheetId="19" r:id="rId13"/>
    <sheet name="map_scale_margin" sheetId="25" r:id="rId14"/>
    <sheet name="map_scale_sector" sheetId="33" r:id="rId15"/>
    <sheet name="set" sheetId="26" r:id="rId16"/>
    <sheet name="set_region" sheetId="28" r:id="rId17"/>
    <sheet name="set_sector" sheetId="27" r:id="rId18"/>
    <sheet name="input_0.1" sheetId="14" r:id="rId19"/>
    <sheet name="share_0.1" sheetId="10" r:id="rId20"/>
    <sheet name="input_1.0" sheetId="31" r:id="rId21"/>
    <sheet name="input_1.0.1" sheetId="32" r:id="rId22"/>
    <sheet name="datastream_1.0" sheetId="21" r:id="rId23"/>
    <sheet name="Sheet1" sheetId="13" r:id="rId24"/>
    <sheet name="experiment" sheetId="12" r:id="rId25"/>
    <sheet name="Sheet2" sheetId="29" r:id="rId26"/>
    <sheet name="parse (2)" sheetId="6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3" l="1"/>
  <c r="C9" i="23" s="1"/>
  <c r="C5" i="23"/>
  <c r="I11" i="33"/>
  <c r="H11" i="33"/>
  <c r="G11" i="33"/>
  <c r="F11" i="33"/>
  <c r="E11" i="33"/>
  <c r="D11" i="33"/>
  <c r="C11" i="33"/>
  <c r="B11" i="33"/>
  <c r="B10" i="23"/>
  <c r="E137" i="32"/>
  <c r="E136" i="32"/>
  <c r="E135" i="32"/>
  <c r="E162" i="32"/>
  <c r="E161" i="32"/>
  <c r="E160" i="32"/>
  <c r="E129" i="32"/>
  <c r="E128" i="32"/>
  <c r="E127" i="32"/>
  <c r="E126" i="32"/>
  <c r="E125" i="32"/>
  <c r="E124" i="32"/>
  <c r="V158" i="32"/>
  <c r="R158" i="32"/>
  <c r="P158" i="32"/>
  <c r="O158" i="32"/>
  <c r="N158" i="32"/>
  <c r="M158" i="32"/>
  <c r="L158" i="32"/>
  <c r="K158" i="32"/>
  <c r="G158" i="32"/>
  <c r="F158" i="32"/>
  <c r="E158" i="32"/>
  <c r="D158" i="32"/>
  <c r="C158" i="32"/>
  <c r="V157" i="32"/>
  <c r="R157" i="32"/>
  <c r="P157" i="32"/>
  <c r="O157" i="32"/>
  <c r="N157" i="32"/>
  <c r="M157" i="32"/>
  <c r="L157" i="32"/>
  <c r="K157" i="32"/>
  <c r="G157" i="32"/>
  <c r="F157" i="32"/>
  <c r="E157" i="32"/>
  <c r="D157" i="32"/>
  <c r="C157" i="32"/>
  <c r="V156" i="32"/>
  <c r="R156" i="32"/>
  <c r="P156" i="32"/>
  <c r="O156" i="32"/>
  <c r="N156" i="32"/>
  <c r="M156" i="32"/>
  <c r="L156" i="32"/>
  <c r="K156" i="32"/>
  <c r="G156" i="32"/>
  <c r="F156" i="32"/>
  <c r="E156" i="32"/>
  <c r="D156" i="32"/>
  <c r="C156" i="32"/>
  <c r="V155" i="32"/>
  <c r="R155" i="32"/>
  <c r="P155" i="32"/>
  <c r="O155" i="32"/>
  <c r="N155" i="32"/>
  <c r="M155" i="32"/>
  <c r="L155" i="32"/>
  <c r="K155" i="32"/>
  <c r="G155" i="32"/>
  <c r="F155" i="32"/>
  <c r="E155" i="32"/>
  <c r="D155" i="32"/>
  <c r="C155" i="32"/>
  <c r="V154" i="32"/>
  <c r="R154" i="32"/>
  <c r="P154" i="32"/>
  <c r="O154" i="32"/>
  <c r="N154" i="32"/>
  <c r="M154" i="32"/>
  <c r="L154" i="32"/>
  <c r="K154" i="32"/>
  <c r="G154" i="32"/>
  <c r="F154" i="32"/>
  <c r="E154" i="32"/>
  <c r="D154" i="32"/>
  <c r="C154" i="32"/>
  <c r="V153" i="32"/>
  <c r="R153" i="32"/>
  <c r="P153" i="32"/>
  <c r="O153" i="32"/>
  <c r="N153" i="32"/>
  <c r="M153" i="32"/>
  <c r="L153" i="32"/>
  <c r="K153" i="32"/>
  <c r="G153" i="32"/>
  <c r="F153" i="32"/>
  <c r="E153" i="32"/>
  <c r="D153" i="32"/>
  <c r="C153" i="32"/>
  <c r="E134" i="32"/>
  <c r="C134" i="32"/>
  <c r="E133" i="32"/>
  <c r="C133" i="32"/>
  <c r="E132" i="32"/>
  <c r="C132" i="32"/>
  <c r="E131" i="32"/>
  <c r="C131" i="32"/>
  <c r="E123" i="32"/>
  <c r="C123" i="32"/>
  <c r="E122" i="32"/>
  <c r="C122" i="32"/>
  <c r="E121" i="32"/>
  <c r="C121" i="32"/>
  <c r="E120" i="32"/>
  <c r="C120" i="32"/>
  <c r="E119" i="32"/>
  <c r="C119" i="32"/>
  <c r="E118" i="32"/>
  <c r="C118" i="32"/>
  <c r="P123" i="32"/>
  <c r="O123" i="32"/>
  <c r="N123" i="32"/>
  <c r="E117" i="32"/>
  <c r="C117" i="32"/>
  <c r="P122" i="32"/>
  <c r="O122" i="32"/>
  <c r="N122" i="32"/>
  <c r="P121" i="32"/>
  <c r="O121" i="32"/>
  <c r="N121" i="32"/>
  <c r="E115" i="32"/>
  <c r="C115" i="32"/>
  <c r="P120" i="32"/>
  <c r="O120" i="32"/>
  <c r="N120" i="32"/>
  <c r="E114" i="32"/>
  <c r="C114" i="32"/>
  <c r="P119" i="32"/>
  <c r="O119" i="32"/>
  <c r="N119" i="32"/>
  <c r="E113" i="32"/>
  <c r="C113" i="32"/>
  <c r="P118" i="32"/>
  <c r="O118" i="32"/>
  <c r="N118" i="32"/>
  <c r="E112" i="32"/>
  <c r="C112" i="32"/>
  <c r="N117" i="32"/>
  <c r="M117" i="32"/>
  <c r="P117" i="32" s="1"/>
  <c r="P116" i="32"/>
  <c r="O116" i="32"/>
  <c r="N116" i="32"/>
  <c r="M116" i="32"/>
  <c r="P115" i="32"/>
  <c r="O115" i="32"/>
  <c r="N115" i="32"/>
  <c r="M115" i="32"/>
  <c r="P114" i="32"/>
  <c r="O114" i="32"/>
  <c r="N114" i="32"/>
  <c r="M114" i="32"/>
  <c r="P113" i="32"/>
  <c r="O113" i="32"/>
  <c r="N113" i="32"/>
  <c r="M113" i="32"/>
  <c r="P112" i="32"/>
  <c r="O112" i="32"/>
  <c r="N112" i="32"/>
  <c r="M112" i="32"/>
  <c r="P111" i="32"/>
  <c r="O111" i="32"/>
  <c r="N111" i="32"/>
  <c r="M111" i="32"/>
  <c r="G111" i="32"/>
  <c r="F111" i="32"/>
  <c r="E111" i="32"/>
  <c r="D111" i="32"/>
  <c r="C111" i="32"/>
  <c r="P110" i="32"/>
  <c r="O110" i="32"/>
  <c r="N110" i="32"/>
  <c r="M110" i="32"/>
  <c r="G110" i="32"/>
  <c r="F110" i="32"/>
  <c r="E110" i="32"/>
  <c r="D110" i="32"/>
  <c r="C110" i="32"/>
  <c r="P109" i="32"/>
  <c r="O109" i="32"/>
  <c r="N109" i="32"/>
  <c r="M109" i="32"/>
  <c r="G109" i="32"/>
  <c r="F109" i="32"/>
  <c r="E109" i="32"/>
  <c r="D109" i="32"/>
  <c r="C109" i="32"/>
  <c r="P108" i="32"/>
  <c r="O108" i="32"/>
  <c r="N108" i="32"/>
  <c r="M108" i="32"/>
  <c r="G108" i="32"/>
  <c r="F108" i="32"/>
  <c r="E108" i="32"/>
  <c r="D108" i="32"/>
  <c r="C108" i="32"/>
  <c r="P107" i="32"/>
  <c r="O107" i="32"/>
  <c r="N107" i="32"/>
  <c r="M107" i="32"/>
  <c r="G107" i="32"/>
  <c r="F107" i="32"/>
  <c r="E107" i="32"/>
  <c r="D107" i="32"/>
  <c r="C107" i="32"/>
  <c r="P106" i="32"/>
  <c r="O106" i="32"/>
  <c r="N106" i="32"/>
  <c r="M106" i="32"/>
  <c r="G106" i="32"/>
  <c r="F106" i="32"/>
  <c r="E106" i="32"/>
  <c r="D106" i="32"/>
  <c r="C106" i="32"/>
  <c r="P105" i="32"/>
  <c r="O105" i="32"/>
  <c r="N105" i="32"/>
  <c r="M105" i="32"/>
  <c r="E105" i="32"/>
  <c r="C105" i="32"/>
  <c r="E101" i="32"/>
  <c r="D101" i="32"/>
  <c r="C101" i="32"/>
  <c r="E100" i="32"/>
  <c r="D100" i="32"/>
  <c r="C100" i="32"/>
  <c r="E99" i="32"/>
  <c r="D99" i="32"/>
  <c r="C99" i="32"/>
  <c r="N97" i="32"/>
  <c r="E97" i="32"/>
  <c r="C97" i="32"/>
  <c r="N96" i="32"/>
  <c r="E96" i="32"/>
  <c r="C96" i="32"/>
  <c r="N95" i="32"/>
  <c r="E95" i="32"/>
  <c r="C95" i="32"/>
  <c r="N94" i="32"/>
  <c r="E94" i="32"/>
  <c r="C94" i="32"/>
  <c r="E69" i="32"/>
  <c r="C69" i="32"/>
  <c r="E68" i="32"/>
  <c r="C68" i="32"/>
  <c r="E67" i="32"/>
  <c r="C67" i="32"/>
  <c r="Q62" i="32"/>
  <c r="P62" i="32"/>
  <c r="O62" i="32"/>
  <c r="N62" i="32"/>
  <c r="M62" i="32"/>
  <c r="E62" i="32"/>
  <c r="D62" i="32"/>
  <c r="C62" i="32"/>
  <c r="Q60" i="32"/>
  <c r="P60" i="32"/>
  <c r="O60" i="32"/>
  <c r="N60" i="32"/>
  <c r="M60" i="32"/>
  <c r="E60" i="32"/>
  <c r="D60" i="32"/>
  <c r="C60" i="32"/>
  <c r="Q59" i="32"/>
  <c r="P59" i="32"/>
  <c r="O59" i="32"/>
  <c r="N59" i="32"/>
  <c r="M59" i="32"/>
  <c r="E59" i="32"/>
  <c r="D59" i="32"/>
  <c r="C59" i="32"/>
  <c r="Q58" i="32"/>
  <c r="P58" i="32"/>
  <c r="O58" i="32"/>
  <c r="N58" i="32"/>
  <c r="M58" i="32"/>
  <c r="E58" i="32"/>
  <c r="D58" i="32"/>
  <c r="C58" i="32"/>
  <c r="Q57" i="32"/>
  <c r="P57" i="32"/>
  <c r="O57" i="32"/>
  <c r="N57" i="32"/>
  <c r="M57" i="32"/>
  <c r="E57" i="32"/>
  <c r="D57" i="32"/>
  <c r="C57" i="32"/>
  <c r="Q56" i="32"/>
  <c r="P56" i="32"/>
  <c r="O56" i="32"/>
  <c r="N56" i="32"/>
  <c r="M56" i="32"/>
  <c r="E56" i="32"/>
  <c r="D56" i="32"/>
  <c r="C56" i="32"/>
  <c r="Q55" i="32"/>
  <c r="P55" i="32"/>
  <c r="O55" i="32"/>
  <c r="N55" i="32"/>
  <c r="M55" i="32"/>
  <c r="E55" i="32"/>
  <c r="D55" i="32"/>
  <c r="C55" i="32"/>
  <c r="Q54" i="32"/>
  <c r="P54" i="32"/>
  <c r="O54" i="32"/>
  <c r="N54" i="32"/>
  <c r="M54" i="32"/>
  <c r="E54" i="32"/>
  <c r="D54" i="32"/>
  <c r="C54" i="32"/>
  <c r="Q53" i="32"/>
  <c r="P53" i="32"/>
  <c r="O53" i="32"/>
  <c r="N53" i="32"/>
  <c r="M53" i="32"/>
  <c r="E53" i="32"/>
  <c r="D53" i="32"/>
  <c r="C53" i="32"/>
  <c r="Q52" i="32"/>
  <c r="P52" i="32"/>
  <c r="O52" i="32"/>
  <c r="N52" i="32"/>
  <c r="M52" i="32"/>
  <c r="E52" i="32"/>
  <c r="D52" i="32"/>
  <c r="C52" i="32"/>
  <c r="Q51" i="32"/>
  <c r="P51" i="32"/>
  <c r="O51" i="32"/>
  <c r="N51" i="32"/>
  <c r="M51" i="32"/>
  <c r="E51" i="32"/>
  <c r="D51" i="32"/>
  <c r="C51" i="32"/>
  <c r="Q50" i="32"/>
  <c r="P50" i="32"/>
  <c r="O50" i="32"/>
  <c r="N50" i="32"/>
  <c r="M50" i="32"/>
  <c r="E50" i="32"/>
  <c r="D50" i="32"/>
  <c r="C50" i="32"/>
  <c r="Q49" i="32"/>
  <c r="P49" i="32"/>
  <c r="O49" i="32"/>
  <c r="N49" i="32"/>
  <c r="M49" i="32"/>
  <c r="E49" i="32"/>
  <c r="D49" i="32"/>
  <c r="C49" i="32"/>
  <c r="Q48" i="32"/>
  <c r="P48" i="32"/>
  <c r="O48" i="32"/>
  <c r="N48" i="32"/>
  <c r="M48" i="32"/>
  <c r="E48" i="32"/>
  <c r="D48" i="32"/>
  <c r="C48" i="32"/>
  <c r="Q47" i="32"/>
  <c r="P47" i="32"/>
  <c r="O47" i="32"/>
  <c r="N47" i="32"/>
  <c r="M47" i="32"/>
  <c r="E47" i="32"/>
  <c r="D47" i="32"/>
  <c r="C47" i="32"/>
  <c r="Q46" i="32"/>
  <c r="P46" i="32"/>
  <c r="O46" i="32"/>
  <c r="N46" i="32"/>
  <c r="M46" i="32"/>
  <c r="E46" i="32"/>
  <c r="D46" i="32"/>
  <c r="C46" i="32"/>
  <c r="Q45" i="32"/>
  <c r="P45" i="32"/>
  <c r="O45" i="32"/>
  <c r="N45" i="32"/>
  <c r="M45" i="32"/>
  <c r="E45" i="32"/>
  <c r="D45" i="32"/>
  <c r="C45" i="32"/>
  <c r="Q44" i="32"/>
  <c r="P44" i="32"/>
  <c r="O44" i="32"/>
  <c r="N44" i="32"/>
  <c r="M44" i="32"/>
  <c r="E44" i="32"/>
  <c r="D44" i="32"/>
  <c r="C44" i="32"/>
  <c r="Q43" i="32"/>
  <c r="P43" i="32"/>
  <c r="O43" i="32"/>
  <c r="N43" i="32"/>
  <c r="M43" i="32"/>
  <c r="E43" i="32"/>
  <c r="D43" i="32"/>
  <c r="C43" i="32"/>
  <c r="Q42" i="32"/>
  <c r="P42" i="32"/>
  <c r="O42" i="32"/>
  <c r="N42" i="32"/>
  <c r="M42" i="32"/>
  <c r="E42" i="32"/>
  <c r="D42" i="32"/>
  <c r="C42" i="32"/>
  <c r="Q41" i="32"/>
  <c r="P41" i="32"/>
  <c r="O41" i="32"/>
  <c r="N41" i="32"/>
  <c r="M41" i="32"/>
  <c r="E41" i="32"/>
  <c r="D41" i="32"/>
  <c r="C41" i="32"/>
  <c r="P40" i="32"/>
  <c r="O40" i="32"/>
  <c r="N40" i="32"/>
  <c r="M40" i="32"/>
  <c r="E40" i="32"/>
  <c r="D40" i="32"/>
  <c r="C40" i="32"/>
  <c r="P39" i="32"/>
  <c r="O39" i="32"/>
  <c r="N39" i="32"/>
  <c r="M39" i="32"/>
  <c r="E39" i="32"/>
  <c r="D39" i="32"/>
  <c r="C39" i="32"/>
  <c r="P38" i="32"/>
  <c r="O38" i="32"/>
  <c r="N38" i="32"/>
  <c r="M38" i="32"/>
  <c r="E38" i="32"/>
  <c r="D38" i="32"/>
  <c r="C38" i="32"/>
  <c r="P37" i="32"/>
  <c r="O37" i="32"/>
  <c r="N37" i="32"/>
  <c r="M37" i="32"/>
  <c r="E37" i="32"/>
  <c r="D37" i="32"/>
  <c r="C37" i="32"/>
  <c r="P36" i="32"/>
  <c r="O36" i="32"/>
  <c r="N36" i="32"/>
  <c r="M36" i="32"/>
  <c r="E36" i="32"/>
  <c r="D36" i="32"/>
  <c r="C36" i="32"/>
  <c r="P35" i="32"/>
  <c r="O35" i="32"/>
  <c r="N35" i="32"/>
  <c r="M35" i="32"/>
  <c r="E35" i="32"/>
  <c r="D35" i="32"/>
  <c r="C35" i="32"/>
  <c r="P34" i="32"/>
  <c r="O34" i="32"/>
  <c r="N34" i="32"/>
  <c r="M34" i="32"/>
  <c r="E34" i="32"/>
  <c r="D34" i="32"/>
  <c r="C34" i="32"/>
  <c r="O32" i="32"/>
  <c r="N32" i="32"/>
  <c r="M32" i="32"/>
  <c r="E32" i="32"/>
  <c r="D32" i="32"/>
  <c r="C32" i="32"/>
  <c r="O31" i="32"/>
  <c r="N31" i="32"/>
  <c r="M31" i="32"/>
  <c r="E31" i="32"/>
  <c r="D31" i="32"/>
  <c r="C31" i="32"/>
  <c r="E20" i="32"/>
  <c r="C20" i="32"/>
  <c r="E19" i="32"/>
  <c r="C19" i="32"/>
  <c r="J17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I17" i="32" s="1"/>
  <c r="G14" i="32"/>
  <c r="F14" i="32"/>
  <c r="E14" i="32"/>
  <c r="D14" i="32"/>
  <c r="C14" i="32"/>
  <c r="P12" i="32"/>
  <c r="O12" i="32"/>
  <c r="N12" i="32"/>
  <c r="M12" i="32"/>
  <c r="E12" i="32"/>
  <c r="C12" i="32"/>
  <c r="E6" i="32"/>
  <c r="D6" i="32"/>
  <c r="C6" i="32"/>
  <c r="Q4" i="32"/>
  <c r="P4" i="32"/>
  <c r="O4" i="32"/>
  <c r="N4" i="32"/>
  <c r="M4" i="32"/>
  <c r="J4" i="32"/>
  <c r="I4" i="32"/>
  <c r="E4" i="32"/>
  <c r="D4" i="32"/>
  <c r="C4" i="32"/>
  <c r="Q3" i="32"/>
  <c r="P3" i="32"/>
  <c r="O3" i="32"/>
  <c r="N3" i="32"/>
  <c r="M3" i="32"/>
  <c r="J3" i="32"/>
  <c r="I3" i="32"/>
  <c r="G11" i="17"/>
  <c r="A31" i="23"/>
  <c r="B31" i="23" s="1"/>
  <c r="B12" i="23"/>
  <c r="B11" i="23"/>
  <c r="B8" i="23"/>
  <c r="V157" i="14"/>
  <c r="V156" i="14"/>
  <c r="V155" i="14"/>
  <c r="V154" i="14"/>
  <c r="V153" i="14"/>
  <c r="V152" i="14"/>
  <c r="V158" i="31"/>
  <c r="R158" i="31"/>
  <c r="P158" i="31"/>
  <c r="O158" i="31"/>
  <c r="N158" i="31"/>
  <c r="M158" i="31"/>
  <c r="L158" i="31"/>
  <c r="K158" i="31"/>
  <c r="G158" i="31"/>
  <c r="F158" i="31"/>
  <c r="E158" i="31"/>
  <c r="D158" i="31"/>
  <c r="C158" i="31"/>
  <c r="V157" i="31"/>
  <c r="R157" i="31"/>
  <c r="P157" i="31"/>
  <c r="O157" i="31"/>
  <c r="N157" i="31"/>
  <c r="M157" i="31"/>
  <c r="L157" i="31"/>
  <c r="K157" i="31"/>
  <c r="G157" i="31"/>
  <c r="F157" i="31"/>
  <c r="E157" i="31"/>
  <c r="D157" i="31"/>
  <c r="C157" i="31"/>
  <c r="V156" i="31"/>
  <c r="R156" i="31"/>
  <c r="P156" i="31"/>
  <c r="O156" i="31"/>
  <c r="N156" i="31"/>
  <c r="M156" i="31"/>
  <c r="L156" i="31"/>
  <c r="K156" i="31"/>
  <c r="G156" i="31"/>
  <c r="F156" i="31"/>
  <c r="E156" i="31"/>
  <c r="D156" i="31"/>
  <c r="C156" i="31"/>
  <c r="V155" i="31"/>
  <c r="R155" i="31"/>
  <c r="P155" i="31"/>
  <c r="O155" i="31"/>
  <c r="N155" i="31"/>
  <c r="M155" i="31"/>
  <c r="L155" i="31"/>
  <c r="K155" i="31"/>
  <c r="G155" i="31"/>
  <c r="F155" i="31"/>
  <c r="E155" i="31"/>
  <c r="D155" i="31"/>
  <c r="C155" i="31"/>
  <c r="V154" i="31"/>
  <c r="R154" i="31"/>
  <c r="P154" i="31"/>
  <c r="O154" i="31"/>
  <c r="N154" i="31"/>
  <c r="M154" i="31"/>
  <c r="L154" i="31"/>
  <c r="K154" i="31"/>
  <c r="G154" i="31"/>
  <c r="F154" i="31"/>
  <c r="E154" i="31"/>
  <c r="D154" i="31"/>
  <c r="C154" i="31"/>
  <c r="V153" i="31"/>
  <c r="R153" i="31"/>
  <c r="P153" i="31"/>
  <c r="O153" i="31"/>
  <c r="N153" i="31"/>
  <c r="M153" i="31"/>
  <c r="L153" i="31"/>
  <c r="K153" i="31"/>
  <c r="G153" i="31"/>
  <c r="F153" i="31"/>
  <c r="E153" i="31"/>
  <c r="D153" i="31"/>
  <c r="C153" i="31"/>
  <c r="E134" i="31"/>
  <c r="C134" i="31"/>
  <c r="E133" i="31"/>
  <c r="C133" i="31"/>
  <c r="E132" i="31"/>
  <c r="C132" i="31"/>
  <c r="E131" i="31"/>
  <c r="C131" i="31"/>
  <c r="E129" i="31"/>
  <c r="C129" i="31"/>
  <c r="E128" i="31"/>
  <c r="C128" i="31"/>
  <c r="E127" i="31"/>
  <c r="C127" i="31"/>
  <c r="E126" i="31"/>
  <c r="C126" i="31"/>
  <c r="E125" i="31"/>
  <c r="C125" i="31"/>
  <c r="E124" i="31"/>
  <c r="C124" i="31"/>
  <c r="P123" i="31"/>
  <c r="O123" i="31"/>
  <c r="N123" i="31"/>
  <c r="E123" i="31"/>
  <c r="C123" i="31"/>
  <c r="P122" i="31"/>
  <c r="O122" i="31"/>
  <c r="N122" i="31"/>
  <c r="E122" i="31"/>
  <c r="C122" i="31"/>
  <c r="P121" i="31"/>
  <c r="O121" i="31"/>
  <c r="N121" i="31"/>
  <c r="E121" i="31"/>
  <c r="C121" i="31"/>
  <c r="P120" i="31"/>
  <c r="O120" i="31"/>
  <c r="N120" i="31"/>
  <c r="E120" i="31"/>
  <c r="C120" i="31"/>
  <c r="P119" i="31"/>
  <c r="O119" i="31"/>
  <c r="N119" i="31"/>
  <c r="E119" i="31"/>
  <c r="C119" i="31"/>
  <c r="P118" i="31"/>
  <c r="O118" i="31"/>
  <c r="N118" i="31"/>
  <c r="E118" i="31"/>
  <c r="C118" i="31"/>
  <c r="O117" i="31"/>
  <c r="N117" i="31"/>
  <c r="M117" i="31"/>
  <c r="P117" i="31" s="1"/>
  <c r="P116" i="31"/>
  <c r="O116" i="31"/>
  <c r="N116" i="31"/>
  <c r="M116" i="31"/>
  <c r="P115" i="31"/>
  <c r="O115" i="31"/>
  <c r="N115" i="31"/>
  <c r="M115" i="31"/>
  <c r="P114" i="31"/>
  <c r="O114" i="31"/>
  <c r="N114" i="31"/>
  <c r="M114" i="31"/>
  <c r="P113" i="31"/>
  <c r="O113" i="31"/>
  <c r="N113" i="31"/>
  <c r="M113" i="31"/>
  <c r="P112" i="31"/>
  <c r="O112" i="31"/>
  <c r="N112" i="31"/>
  <c r="M112" i="31"/>
  <c r="P111" i="31"/>
  <c r="O111" i="31"/>
  <c r="N111" i="31"/>
  <c r="M111" i="31"/>
  <c r="G111" i="31"/>
  <c r="F111" i="31"/>
  <c r="E111" i="31"/>
  <c r="D111" i="31"/>
  <c r="C111" i="31"/>
  <c r="P110" i="31"/>
  <c r="O110" i="31"/>
  <c r="N110" i="31"/>
  <c r="M110" i="31"/>
  <c r="G110" i="31"/>
  <c r="F110" i="31"/>
  <c r="E110" i="31"/>
  <c r="D110" i="31"/>
  <c r="C110" i="31"/>
  <c r="P109" i="31"/>
  <c r="O109" i="31"/>
  <c r="N109" i="31"/>
  <c r="M109" i="31"/>
  <c r="G109" i="31"/>
  <c r="F109" i="31"/>
  <c r="E109" i="31"/>
  <c r="D109" i="31"/>
  <c r="C109" i="31"/>
  <c r="P108" i="31"/>
  <c r="O108" i="31"/>
  <c r="N108" i="31"/>
  <c r="M108" i="31"/>
  <c r="G108" i="31"/>
  <c r="F108" i="31"/>
  <c r="E108" i="31"/>
  <c r="D108" i="31"/>
  <c r="C108" i="31"/>
  <c r="P107" i="31"/>
  <c r="O107" i="31"/>
  <c r="N107" i="31"/>
  <c r="M107" i="31"/>
  <c r="G107" i="31"/>
  <c r="F107" i="31"/>
  <c r="E107" i="31"/>
  <c r="D107" i="31"/>
  <c r="C107" i="31"/>
  <c r="P106" i="31"/>
  <c r="O106" i="31"/>
  <c r="N106" i="31"/>
  <c r="M106" i="31"/>
  <c r="G106" i="31"/>
  <c r="F106" i="31"/>
  <c r="E106" i="31"/>
  <c r="D106" i="31"/>
  <c r="C106" i="31"/>
  <c r="P105" i="31"/>
  <c r="O105" i="31"/>
  <c r="N105" i="31"/>
  <c r="M105" i="31"/>
  <c r="E105" i="31"/>
  <c r="C105" i="31"/>
  <c r="E101" i="31"/>
  <c r="D101" i="31"/>
  <c r="C101" i="31"/>
  <c r="E100" i="31"/>
  <c r="D100" i="31"/>
  <c r="C100" i="31"/>
  <c r="E99" i="31"/>
  <c r="D99" i="31"/>
  <c r="C99" i="31"/>
  <c r="N97" i="31"/>
  <c r="E97" i="31"/>
  <c r="C97" i="31"/>
  <c r="N96" i="31"/>
  <c r="E96" i="31"/>
  <c r="C96" i="31"/>
  <c r="N95" i="31"/>
  <c r="E95" i="31"/>
  <c r="C95" i="31"/>
  <c r="N94" i="31"/>
  <c r="E94" i="31"/>
  <c r="C94" i="31"/>
  <c r="E69" i="31"/>
  <c r="C69" i="31"/>
  <c r="E68" i="31"/>
  <c r="C68" i="31"/>
  <c r="E67" i="31"/>
  <c r="C67" i="31"/>
  <c r="Q62" i="31"/>
  <c r="P62" i="31"/>
  <c r="O62" i="31"/>
  <c r="N62" i="31"/>
  <c r="M62" i="31"/>
  <c r="E62" i="31"/>
  <c r="D62" i="31"/>
  <c r="C62" i="31"/>
  <c r="Q60" i="31"/>
  <c r="P60" i="31"/>
  <c r="O60" i="31"/>
  <c r="N60" i="31"/>
  <c r="M60" i="31"/>
  <c r="E60" i="31"/>
  <c r="D60" i="31"/>
  <c r="C60" i="31"/>
  <c r="Q59" i="31"/>
  <c r="P59" i="31"/>
  <c r="O59" i="31"/>
  <c r="N59" i="31"/>
  <c r="M59" i="31"/>
  <c r="E59" i="31"/>
  <c r="D59" i="31"/>
  <c r="C59" i="31"/>
  <c r="Q58" i="31"/>
  <c r="P58" i="31"/>
  <c r="O58" i="31"/>
  <c r="N58" i="31"/>
  <c r="M58" i="31"/>
  <c r="E58" i="31"/>
  <c r="D58" i="31"/>
  <c r="C58" i="31"/>
  <c r="Q57" i="31"/>
  <c r="P57" i="31"/>
  <c r="O57" i="31"/>
  <c r="N57" i="31"/>
  <c r="M57" i="31"/>
  <c r="E57" i="31"/>
  <c r="D57" i="31"/>
  <c r="C57" i="31"/>
  <c r="Q56" i="31"/>
  <c r="P56" i="31"/>
  <c r="O56" i="31"/>
  <c r="N56" i="31"/>
  <c r="M56" i="31"/>
  <c r="E56" i="31"/>
  <c r="D56" i="31"/>
  <c r="C56" i="31"/>
  <c r="Q55" i="31"/>
  <c r="P55" i="31"/>
  <c r="O55" i="31"/>
  <c r="N55" i="31"/>
  <c r="M55" i="31"/>
  <c r="E55" i="31"/>
  <c r="D55" i="31"/>
  <c r="C55" i="31"/>
  <c r="Q54" i="31"/>
  <c r="P54" i="31"/>
  <c r="O54" i="31"/>
  <c r="N54" i="31"/>
  <c r="M54" i="31"/>
  <c r="E54" i="31"/>
  <c r="D54" i="31"/>
  <c r="C54" i="31"/>
  <c r="Q53" i="31"/>
  <c r="P53" i="31"/>
  <c r="O53" i="31"/>
  <c r="N53" i="31"/>
  <c r="M53" i="31"/>
  <c r="E53" i="31"/>
  <c r="D53" i="31"/>
  <c r="C53" i="31"/>
  <c r="Q52" i="31"/>
  <c r="P52" i="31"/>
  <c r="O52" i="31"/>
  <c r="N52" i="31"/>
  <c r="M52" i="31"/>
  <c r="E52" i="31"/>
  <c r="D52" i="31"/>
  <c r="C52" i="31"/>
  <c r="Q51" i="31"/>
  <c r="P51" i="31"/>
  <c r="O51" i="31"/>
  <c r="N51" i="31"/>
  <c r="M51" i="31"/>
  <c r="E51" i="31"/>
  <c r="D51" i="31"/>
  <c r="C51" i="31"/>
  <c r="Q50" i="31"/>
  <c r="P50" i="31"/>
  <c r="O50" i="31"/>
  <c r="N50" i="31"/>
  <c r="M50" i="31"/>
  <c r="E50" i="31"/>
  <c r="D50" i="31"/>
  <c r="C50" i="31"/>
  <c r="Q49" i="31"/>
  <c r="P49" i="31"/>
  <c r="O49" i="31"/>
  <c r="N49" i="31"/>
  <c r="M49" i="31"/>
  <c r="E49" i="31"/>
  <c r="D49" i="31"/>
  <c r="C49" i="31"/>
  <c r="Q48" i="31"/>
  <c r="P48" i="31"/>
  <c r="O48" i="31"/>
  <c r="N48" i="31"/>
  <c r="M48" i="31"/>
  <c r="E48" i="31"/>
  <c r="D48" i="31"/>
  <c r="C48" i="31"/>
  <c r="Q47" i="31"/>
  <c r="P47" i="31"/>
  <c r="O47" i="31"/>
  <c r="N47" i="31"/>
  <c r="M47" i="31"/>
  <c r="E47" i="31"/>
  <c r="D47" i="31"/>
  <c r="C47" i="31"/>
  <c r="Q46" i="31"/>
  <c r="P46" i="31"/>
  <c r="O46" i="31"/>
  <c r="N46" i="31"/>
  <c r="M46" i="31"/>
  <c r="E46" i="31"/>
  <c r="D46" i="31"/>
  <c r="C46" i="31"/>
  <c r="Q45" i="31"/>
  <c r="P45" i="31"/>
  <c r="O45" i="31"/>
  <c r="N45" i="31"/>
  <c r="M45" i="31"/>
  <c r="E45" i="31"/>
  <c r="D45" i="31"/>
  <c r="C45" i="31"/>
  <c r="Q44" i="31"/>
  <c r="P44" i="31"/>
  <c r="O44" i="31"/>
  <c r="N44" i="31"/>
  <c r="M44" i="31"/>
  <c r="E44" i="31"/>
  <c r="D44" i="31"/>
  <c r="C44" i="31"/>
  <c r="Q43" i="31"/>
  <c r="P43" i="31"/>
  <c r="O43" i="31"/>
  <c r="N43" i="31"/>
  <c r="M43" i="31"/>
  <c r="E43" i="31"/>
  <c r="D43" i="31"/>
  <c r="C43" i="31"/>
  <c r="Q42" i="31"/>
  <c r="P42" i="31"/>
  <c r="O42" i="31"/>
  <c r="N42" i="31"/>
  <c r="M42" i="31"/>
  <c r="E42" i="31"/>
  <c r="D42" i="31"/>
  <c r="C42" i="31"/>
  <c r="Q41" i="31"/>
  <c r="P41" i="31"/>
  <c r="O41" i="31"/>
  <c r="N41" i="31"/>
  <c r="M41" i="31"/>
  <c r="E41" i="31"/>
  <c r="D41" i="31"/>
  <c r="C41" i="31"/>
  <c r="P40" i="31"/>
  <c r="O40" i="31"/>
  <c r="N40" i="31"/>
  <c r="M40" i="31"/>
  <c r="E40" i="31"/>
  <c r="D40" i="31"/>
  <c r="C40" i="31"/>
  <c r="P39" i="31"/>
  <c r="O39" i="31"/>
  <c r="N39" i="31"/>
  <c r="M39" i="31"/>
  <c r="E39" i="31"/>
  <c r="D39" i="31"/>
  <c r="C39" i="31"/>
  <c r="P38" i="31"/>
  <c r="O38" i="31"/>
  <c r="N38" i="31"/>
  <c r="M38" i="31"/>
  <c r="E38" i="31"/>
  <c r="D38" i="31"/>
  <c r="C38" i="31"/>
  <c r="P37" i="31"/>
  <c r="O37" i="31"/>
  <c r="N37" i="31"/>
  <c r="M37" i="31"/>
  <c r="E37" i="31"/>
  <c r="D37" i="31"/>
  <c r="C37" i="31"/>
  <c r="P36" i="31"/>
  <c r="O36" i="31"/>
  <c r="N36" i="31"/>
  <c r="M36" i="31"/>
  <c r="E36" i="31"/>
  <c r="D36" i="31"/>
  <c r="C36" i="31"/>
  <c r="P35" i="31"/>
  <c r="O35" i="31"/>
  <c r="N35" i="31"/>
  <c r="M35" i="31"/>
  <c r="E35" i="31"/>
  <c r="D35" i="31"/>
  <c r="C35" i="31"/>
  <c r="P34" i="31"/>
  <c r="O34" i="31"/>
  <c r="N34" i="31"/>
  <c r="M34" i="31"/>
  <c r="E34" i="31"/>
  <c r="D34" i="31"/>
  <c r="C34" i="31"/>
  <c r="O32" i="31"/>
  <c r="N32" i="31"/>
  <c r="M32" i="31"/>
  <c r="E32" i="31"/>
  <c r="D32" i="31"/>
  <c r="C32" i="31"/>
  <c r="O31" i="31"/>
  <c r="N31" i="31"/>
  <c r="M31" i="31"/>
  <c r="E31" i="31"/>
  <c r="D31" i="31"/>
  <c r="C31" i="31"/>
  <c r="E20" i="31"/>
  <c r="C20" i="31"/>
  <c r="E19" i="31"/>
  <c r="C19" i="31"/>
  <c r="J17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I17" i="31" s="1"/>
  <c r="G14" i="31"/>
  <c r="F14" i="31"/>
  <c r="E14" i="31"/>
  <c r="D14" i="31"/>
  <c r="C14" i="31"/>
  <c r="P12" i="31"/>
  <c r="O12" i="31"/>
  <c r="N12" i="31"/>
  <c r="M12" i="31"/>
  <c r="E12" i="31"/>
  <c r="C12" i="31"/>
  <c r="E6" i="31"/>
  <c r="D6" i="31"/>
  <c r="C6" i="31"/>
  <c r="Q4" i="31"/>
  <c r="P4" i="31"/>
  <c r="O4" i="31"/>
  <c r="N4" i="31"/>
  <c r="M4" i="31"/>
  <c r="J4" i="31"/>
  <c r="I4" i="31"/>
  <c r="E4" i="31"/>
  <c r="D4" i="31"/>
  <c r="C4" i="31"/>
  <c r="Q3" i="31"/>
  <c r="P3" i="31"/>
  <c r="O3" i="31"/>
  <c r="N3" i="31"/>
  <c r="M3" i="31"/>
  <c r="J3" i="31"/>
  <c r="I3" i="31"/>
  <c r="E11" i="16"/>
  <c r="F11" i="17"/>
  <c r="E11" i="17"/>
  <c r="D11" i="17"/>
  <c r="C11" i="17"/>
  <c r="F11" i="19"/>
  <c r="E11" i="19"/>
  <c r="D11" i="19"/>
  <c r="C11" i="19"/>
  <c r="B11" i="19"/>
  <c r="I11" i="16"/>
  <c r="B11" i="30"/>
  <c r="M11" i="16"/>
  <c r="L11" i="16"/>
  <c r="K11" i="16"/>
  <c r="J11" i="16"/>
  <c r="E9" i="26"/>
  <c r="D9" i="26"/>
  <c r="C9" i="26"/>
  <c r="D31" i="14"/>
  <c r="O11" i="18"/>
  <c r="N11" i="18"/>
  <c r="M11" i="18"/>
  <c r="L11" i="18"/>
  <c r="K11" i="18"/>
  <c r="C11" i="18"/>
  <c r="B11" i="18"/>
  <c r="B11" i="17"/>
  <c r="D11" i="16"/>
  <c r="C11" i="16"/>
  <c r="B11" i="16"/>
  <c r="C11" i="25"/>
  <c r="B9" i="28"/>
  <c r="D9" i="27"/>
  <c r="C9" i="27"/>
  <c r="B9" i="27"/>
  <c r="B9" i="26"/>
  <c r="B11" i="25"/>
  <c r="O117" i="32" l="1"/>
  <c r="C6" i="23"/>
  <c r="F11" i="16"/>
  <c r="C10" i="23" l="1"/>
  <c r="A1" i="32" s="1"/>
  <c r="C12" i="23"/>
  <c r="C11" i="23"/>
  <c r="C31" i="23"/>
  <c r="C26" i="23"/>
  <c r="A1" i="26" s="1"/>
  <c r="C17" i="23"/>
  <c r="C24" i="23" s="1"/>
  <c r="A1" i="17" s="1"/>
  <c r="C15" i="23"/>
  <c r="A1" i="30" s="1"/>
  <c r="B10" i="30" s="1"/>
  <c r="A1" i="31"/>
  <c r="H13" i="31" s="1"/>
  <c r="C8" i="23"/>
  <c r="A1" i="14" s="1"/>
  <c r="J13" i="21"/>
  <c r="K13" i="21" s="1"/>
  <c r="I13" i="21"/>
  <c r="H13" i="21"/>
  <c r="G13" i="21"/>
  <c r="F13" i="21"/>
  <c r="E13" i="21"/>
  <c r="D13" i="21"/>
  <c r="C13" i="21"/>
  <c r="F5" i="10" l="1"/>
  <c r="E5" i="10"/>
  <c r="D5" i="10"/>
  <c r="C5" i="10"/>
  <c r="B5" i="10"/>
  <c r="K13" i="32"/>
  <c r="J13" i="32"/>
  <c r="D13" i="32"/>
  <c r="C13" i="32"/>
  <c r="M13" i="32"/>
  <c r="T13" i="32"/>
  <c r="O13" i="32"/>
  <c r="U13" i="32"/>
  <c r="V13" i="32"/>
  <c r="J12" i="32"/>
  <c r="L13" i="32"/>
  <c r="N13" i="32"/>
  <c r="S13" i="32"/>
  <c r="P13" i="32"/>
  <c r="E13" i="32"/>
  <c r="Q13" i="32"/>
  <c r="R13" i="32"/>
  <c r="G13" i="32"/>
  <c r="I13" i="32"/>
  <c r="Q12" i="32"/>
  <c r="B13" i="32"/>
  <c r="I12" i="32"/>
  <c r="F13" i="32"/>
  <c r="H13" i="32"/>
  <c r="C10" i="17"/>
  <c r="G10" i="17"/>
  <c r="C18" i="23"/>
  <c r="A1" i="16" s="1"/>
  <c r="B10" i="16" s="1"/>
  <c r="A1" i="10"/>
  <c r="F4" i="10" s="1"/>
  <c r="C19" i="23"/>
  <c r="A1" i="18" s="1"/>
  <c r="J10" i="18" s="1"/>
  <c r="S13" i="31"/>
  <c r="T13" i="31"/>
  <c r="C20" i="23"/>
  <c r="C23" i="23" s="1"/>
  <c r="A1" i="25" s="1"/>
  <c r="O13" i="31"/>
  <c r="U13" i="31"/>
  <c r="P13" i="31"/>
  <c r="F13" i="31"/>
  <c r="L13" i="31"/>
  <c r="N13" i="31"/>
  <c r="C13" i="31"/>
  <c r="V13" i="31"/>
  <c r="M13" i="31"/>
  <c r="I12" i="31"/>
  <c r="Q13" i="31"/>
  <c r="D13" i="31"/>
  <c r="R13" i="31"/>
  <c r="I13" i="31"/>
  <c r="Q12" i="31"/>
  <c r="B13" i="31"/>
  <c r="G13" i="31"/>
  <c r="J12" i="31"/>
  <c r="J13" i="31"/>
  <c r="C28" i="23"/>
  <c r="A1" i="27" s="1"/>
  <c r="C27" i="23"/>
  <c r="A1" i="28" s="1"/>
  <c r="B8" i="28" s="1"/>
  <c r="E13" i="31"/>
  <c r="K13" i="31"/>
  <c r="D10" i="17"/>
  <c r="B12" i="14"/>
  <c r="K12" i="14"/>
  <c r="P12" i="14"/>
  <c r="E12" i="14"/>
  <c r="L12" i="14"/>
  <c r="M12" i="14"/>
  <c r="T12" i="14"/>
  <c r="O12" i="14"/>
  <c r="N12" i="14"/>
  <c r="U12" i="14"/>
  <c r="V12" i="14"/>
  <c r="H12" i="14"/>
  <c r="J12" i="14"/>
  <c r="S12" i="14"/>
  <c r="C12" i="14"/>
  <c r="Q12" i="14"/>
  <c r="R12" i="14"/>
  <c r="I12" i="14"/>
  <c r="G12" i="14"/>
  <c r="F12" i="14"/>
  <c r="D12" i="14"/>
  <c r="C22" i="23"/>
  <c r="C21" i="23"/>
  <c r="A1" i="19" s="1"/>
  <c r="C10" i="19" s="1"/>
  <c r="F10" i="17"/>
  <c r="B10" i="17"/>
  <c r="E10" i="17"/>
  <c r="G11" i="16"/>
  <c r="O10" i="18" l="1"/>
  <c r="M10" i="16"/>
  <c r="I10" i="16"/>
  <c r="E4" i="10"/>
  <c r="E10" i="16"/>
  <c r="D10" i="18"/>
  <c r="B10" i="25"/>
  <c r="A1" i="33"/>
  <c r="C10" i="18"/>
  <c r="M10" i="18"/>
  <c r="D10" i="16"/>
  <c r="B4" i="10"/>
  <c r="L10" i="18"/>
  <c r="H10" i="18"/>
  <c r="F10" i="16"/>
  <c r="L10" i="16"/>
  <c r="C4" i="10"/>
  <c r="F10" i="18"/>
  <c r="J10" i="16"/>
  <c r="E10" i="18"/>
  <c r="K10" i="18"/>
  <c r="K10" i="16"/>
  <c r="I10" i="18"/>
  <c r="C10" i="16"/>
  <c r="D4" i="10"/>
  <c r="G10" i="16"/>
  <c r="H10" i="16"/>
  <c r="B10" i="18"/>
  <c r="G10" i="18"/>
  <c r="N10" i="18"/>
  <c r="E8" i="26"/>
  <c r="C8" i="26"/>
  <c r="B8" i="26"/>
  <c r="D8" i="26"/>
  <c r="D8" i="27"/>
  <c r="C8" i="27"/>
  <c r="B8" i="27"/>
  <c r="B10" i="19"/>
  <c r="D10" i="19"/>
  <c r="E10" i="19"/>
  <c r="F10" i="19"/>
  <c r="J16" i="14"/>
  <c r="C10" i="25" l="1"/>
  <c r="I10" i="33"/>
  <c r="H10" i="33"/>
  <c r="F10" i="33"/>
  <c r="B10" i="33"/>
  <c r="C10" i="33"/>
  <c r="E10" i="33"/>
  <c r="D10" i="33"/>
  <c r="G10" i="33"/>
  <c r="N13" i="14"/>
  <c r="C18" i="14"/>
  <c r="F11" i="18" l="1"/>
  <c r="H11" i="16"/>
  <c r="R157" i="14"/>
  <c r="R156" i="14"/>
  <c r="R155" i="14"/>
  <c r="R154" i="14"/>
  <c r="R153" i="14"/>
  <c r="R152" i="14"/>
  <c r="R13" i="14"/>
  <c r="Q61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13" i="14"/>
  <c r="Q4" i="14"/>
  <c r="Q3" i="14"/>
  <c r="N116" i="14"/>
  <c r="M116" i="14"/>
  <c r="P115" i="14"/>
  <c r="O115" i="14"/>
  <c r="N115" i="14"/>
  <c r="M115" i="14"/>
  <c r="P114" i="14"/>
  <c r="O114" i="14"/>
  <c r="N114" i="14"/>
  <c r="M114" i="14"/>
  <c r="P113" i="14"/>
  <c r="O113" i="14"/>
  <c r="N113" i="14"/>
  <c r="M113" i="14"/>
  <c r="P112" i="14"/>
  <c r="O112" i="14"/>
  <c r="N112" i="14"/>
  <c r="M112" i="14"/>
  <c r="P111" i="14"/>
  <c r="O111" i="14"/>
  <c r="N111" i="14"/>
  <c r="M111" i="14"/>
  <c r="P122" i="14"/>
  <c r="O122" i="14"/>
  <c r="N122" i="14"/>
  <c r="P121" i="14"/>
  <c r="O121" i="14"/>
  <c r="N121" i="14"/>
  <c r="P120" i="14"/>
  <c r="O120" i="14"/>
  <c r="N120" i="14"/>
  <c r="P119" i="14"/>
  <c r="O119" i="14"/>
  <c r="N119" i="14"/>
  <c r="P118" i="14"/>
  <c r="O118" i="14"/>
  <c r="N118" i="14"/>
  <c r="P117" i="14"/>
  <c r="O117" i="14"/>
  <c r="N117" i="14"/>
  <c r="J13" i="14"/>
  <c r="I13" i="14"/>
  <c r="J4" i="14"/>
  <c r="I4" i="14"/>
  <c r="J3" i="14"/>
  <c r="I3" i="14"/>
  <c r="I11" i="18"/>
  <c r="H11" i="18"/>
  <c r="J11" i="18"/>
  <c r="A2" i="15"/>
  <c r="A4" i="15"/>
  <c r="A3" i="15"/>
  <c r="A5" i="15"/>
  <c r="B5" i="15"/>
  <c r="B4" i="15"/>
  <c r="B3" i="15"/>
  <c r="B2" i="15"/>
  <c r="H13" i="14"/>
  <c r="I16" i="14" s="1"/>
  <c r="V13" i="14"/>
  <c r="U13" i="14"/>
  <c r="T13" i="14"/>
  <c r="S13" i="14"/>
  <c r="P13" i="14"/>
  <c r="O13" i="14"/>
  <c r="M13" i="14"/>
  <c r="L13" i="14"/>
  <c r="K13" i="14"/>
  <c r="G13" i="14"/>
  <c r="G157" i="14"/>
  <c r="G156" i="14"/>
  <c r="G155" i="14"/>
  <c r="G154" i="14"/>
  <c r="G153" i="14"/>
  <c r="G152" i="14"/>
  <c r="G110" i="14"/>
  <c r="G109" i="14"/>
  <c r="G108" i="14"/>
  <c r="G107" i="14"/>
  <c r="G106" i="14"/>
  <c r="G105" i="14"/>
  <c r="F13" i="14"/>
  <c r="E13" i="14"/>
  <c r="C13" i="14"/>
  <c r="D13" i="14"/>
  <c r="D11" i="18"/>
  <c r="E11" i="18"/>
  <c r="G11" i="18"/>
  <c r="F157" i="14"/>
  <c r="F156" i="14"/>
  <c r="F155" i="14"/>
  <c r="F154" i="14"/>
  <c r="F153" i="14"/>
  <c r="F152" i="14"/>
  <c r="F110" i="14"/>
  <c r="F109" i="14"/>
  <c r="F108" i="14"/>
  <c r="F107" i="14"/>
  <c r="F106" i="14"/>
  <c r="F105" i="14"/>
  <c r="F65" i="19"/>
  <c r="D65" i="19"/>
  <c r="F64" i="19"/>
  <c r="D64" i="19"/>
  <c r="F63" i="19"/>
  <c r="D63" i="19"/>
  <c r="F62" i="19"/>
  <c r="D62" i="19"/>
  <c r="F23" i="19"/>
  <c r="E23" i="19"/>
  <c r="D23" i="19"/>
  <c r="F20" i="19"/>
  <c r="E20" i="19"/>
  <c r="D20" i="19"/>
  <c r="F19" i="19"/>
  <c r="E19" i="19"/>
  <c r="D19" i="19"/>
  <c r="F3" i="19"/>
  <c r="E3" i="19"/>
  <c r="D3" i="19"/>
  <c r="E110" i="14"/>
  <c r="D110" i="14"/>
  <c r="C110" i="14"/>
  <c r="E109" i="14"/>
  <c r="D109" i="14"/>
  <c r="C109" i="14"/>
  <c r="E108" i="14"/>
  <c r="D108" i="14"/>
  <c r="C108" i="14"/>
  <c r="E107" i="14"/>
  <c r="D107" i="14"/>
  <c r="C107" i="14"/>
  <c r="E106" i="14"/>
  <c r="D106" i="14"/>
  <c r="C106" i="14"/>
  <c r="E105" i="14"/>
  <c r="D105" i="14"/>
  <c r="C105" i="14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O116" i="14" l="1"/>
  <c r="P116" i="14"/>
  <c r="P157" i="14" l="1"/>
  <c r="O157" i="14"/>
  <c r="N157" i="14"/>
  <c r="M157" i="14"/>
  <c r="P156" i="14"/>
  <c r="O156" i="14"/>
  <c r="N156" i="14"/>
  <c r="M156" i="14"/>
  <c r="P155" i="14"/>
  <c r="O155" i="14"/>
  <c r="N155" i="14"/>
  <c r="M155" i="14"/>
  <c r="P154" i="14"/>
  <c r="O154" i="14"/>
  <c r="N154" i="14"/>
  <c r="M154" i="14"/>
  <c r="P153" i="14"/>
  <c r="O153" i="14"/>
  <c r="N153" i="14"/>
  <c r="M153" i="14"/>
  <c r="P152" i="14"/>
  <c r="O152" i="14"/>
  <c r="N152" i="14"/>
  <c r="M152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C157" i="14"/>
  <c r="C156" i="14"/>
  <c r="C155" i="14"/>
  <c r="C154" i="14"/>
  <c r="C153" i="14"/>
  <c r="C152" i="14"/>
  <c r="E133" i="14"/>
  <c r="C133" i="14"/>
  <c r="E132" i="14"/>
  <c r="C132" i="14"/>
  <c r="E131" i="14"/>
  <c r="C131" i="14"/>
  <c r="E130" i="14"/>
  <c r="C130" i="14"/>
  <c r="E128" i="14"/>
  <c r="C128" i="14"/>
  <c r="E127" i="14"/>
  <c r="C127" i="14"/>
  <c r="E126" i="14"/>
  <c r="C126" i="14"/>
  <c r="E125" i="14"/>
  <c r="C125" i="14"/>
  <c r="E124" i="14"/>
  <c r="C124" i="14"/>
  <c r="E123" i="14"/>
  <c r="C123" i="14"/>
  <c r="P110" i="14"/>
  <c r="O110" i="14"/>
  <c r="N110" i="14"/>
  <c r="M110" i="14"/>
  <c r="E122" i="14"/>
  <c r="C122" i="14"/>
  <c r="P109" i="14"/>
  <c r="O109" i="14"/>
  <c r="N109" i="14"/>
  <c r="M109" i="14"/>
  <c r="E121" i="14"/>
  <c r="C121" i="14"/>
  <c r="P108" i="14"/>
  <c r="O108" i="14"/>
  <c r="N108" i="14"/>
  <c r="M108" i="14"/>
  <c r="E120" i="14"/>
  <c r="C120" i="14"/>
  <c r="P107" i="14"/>
  <c r="O107" i="14"/>
  <c r="N107" i="14"/>
  <c r="M107" i="14"/>
  <c r="E119" i="14"/>
  <c r="C119" i="14"/>
  <c r="P106" i="14"/>
  <c r="O106" i="14"/>
  <c r="N106" i="14"/>
  <c r="M106" i="14"/>
  <c r="E118" i="14"/>
  <c r="C118" i="14"/>
  <c r="P105" i="14"/>
  <c r="O105" i="14"/>
  <c r="N105" i="14"/>
  <c r="M105" i="14"/>
  <c r="E117" i="14"/>
  <c r="C117" i="14"/>
  <c r="P104" i="14"/>
  <c r="O104" i="14"/>
  <c r="N104" i="14"/>
  <c r="M104" i="14"/>
  <c r="E104" i="14"/>
  <c r="C104" i="14"/>
  <c r="E100" i="14"/>
  <c r="D100" i="14"/>
  <c r="C100" i="14"/>
  <c r="E99" i="14"/>
  <c r="D99" i="14"/>
  <c r="C99" i="14"/>
  <c r="E98" i="14"/>
  <c r="D98" i="14"/>
  <c r="C98" i="14"/>
  <c r="N96" i="14"/>
  <c r="E96" i="14"/>
  <c r="C96" i="14"/>
  <c r="N95" i="14"/>
  <c r="E95" i="14"/>
  <c r="C95" i="14"/>
  <c r="N94" i="14"/>
  <c r="E94" i="14"/>
  <c r="C94" i="14"/>
  <c r="N93" i="14"/>
  <c r="E93" i="14"/>
  <c r="C93" i="14"/>
  <c r="E68" i="14"/>
  <c r="C68" i="14"/>
  <c r="E67" i="14"/>
  <c r="C67" i="14"/>
  <c r="E66" i="14"/>
  <c r="C66" i="14"/>
  <c r="P61" i="14"/>
  <c r="O61" i="14"/>
  <c r="N61" i="14"/>
  <c r="M61" i="14"/>
  <c r="E61" i="14"/>
  <c r="D61" i="14"/>
  <c r="C61" i="14"/>
  <c r="P59" i="14"/>
  <c r="O59" i="14"/>
  <c r="N59" i="14"/>
  <c r="M59" i="14"/>
  <c r="E59" i="14"/>
  <c r="D59" i="14"/>
  <c r="C59" i="14"/>
  <c r="P58" i="14"/>
  <c r="O58" i="14"/>
  <c r="N58" i="14"/>
  <c r="M58" i="14"/>
  <c r="E58" i="14"/>
  <c r="D58" i="14"/>
  <c r="C58" i="14"/>
  <c r="P57" i="14"/>
  <c r="O57" i="14"/>
  <c r="N57" i="14"/>
  <c r="M57" i="14"/>
  <c r="E57" i="14"/>
  <c r="D57" i="14"/>
  <c r="C57" i="14"/>
  <c r="P56" i="14"/>
  <c r="O56" i="14"/>
  <c r="N56" i="14"/>
  <c r="M56" i="14"/>
  <c r="E56" i="14"/>
  <c r="D56" i="14"/>
  <c r="C56" i="14"/>
  <c r="P55" i="14"/>
  <c r="O55" i="14"/>
  <c r="N55" i="14"/>
  <c r="M55" i="14"/>
  <c r="E55" i="14"/>
  <c r="D55" i="14"/>
  <c r="C55" i="14"/>
  <c r="P54" i="14"/>
  <c r="O54" i="14"/>
  <c r="N54" i="14"/>
  <c r="M54" i="14"/>
  <c r="E54" i="14"/>
  <c r="D54" i="14"/>
  <c r="C54" i="14"/>
  <c r="P53" i="14"/>
  <c r="O53" i="14"/>
  <c r="N53" i="14"/>
  <c r="M53" i="14"/>
  <c r="E53" i="14"/>
  <c r="D53" i="14"/>
  <c r="C53" i="14"/>
  <c r="P52" i="14"/>
  <c r="O52" i="14"/>
  <c r="N52" i="14"/>
  <c r="M52" i="14"/>
  <c r="E52" i="14"/>
  <c r="D52" i="14"/>
  <c r="C52" i="14"/>
  <c r="P51" i="14"/>
  <c r="O51" i="14"/>
  <c r="N51" i="14"/>
  <c r="M51" i="14"/>
  <c r="E51" i="14"/>
  <c r="D51" i="14"/>
  <c r="C51" i="14"/>
  <c r="P50" i="14"/>
  <c r="O50" i="14"/>
  <c r="N50" i="14"/>
  <c r="M50" i="14"/>
  <c r="E50" i="14"/>
  <c r="D50" i="14"/>
  <c r="C50" i="14"/>
  <c r="P49" i="14"/>
  <c r="O49" i="14"/>
  <c r="N49" i="14"/>
  <c r="M49" i="14"/>
  <c r="E49" i="14"/>
  <c r="D49" i="14"/>
  <c r="C49" i="14"/>
  <c r="P48" i="14"/>
  <c r="O48" i="14"/>
  <c r="N48" i="14"/>
  <c r="M48" i="14"/>
  <c r="E48" i="14"/>
  <c r="D48" i="14"/>
  <c r="C48" i="14"/>
  <c r="P47" i="14"/>
  <c r="O47" i="14"/>
  <c r="N47" i="14"/>
  <c r="M47" i="14"/>
  <c r="E47" i="14"/>
  <c r="D47" i="14"/>
  <c r="C47" i="14"/>
  <c r="P46" i="14"/>
  <c r="O46" i="14"/>
  <c r="N46" i="14"/>
  <c r="M46" i="14"/>
  <c r="E46" i="14"/>
  <c r="D46" i="14"/>
  <c r="C46" i="14"/>
  <c r="P45" i="14"/>
  <c r="O45" i="14"/>
  <c r="N45" i="14"/>
  <c r="M45" i="14"/>
  <c r="E45" i="14"/>
  <c r="D45" i="14"/>
  <c r="C45" i="14"/>
  <c r="P44" i="14"/>
  <c r="O44" i="14"/>
  <c r="N44" i="14"/>
  <c r="M44" i="14"/>
  <c r="E44" i="14"/>
  <c r="D44" i="14"/>
  <c r="C44" i="14"/>
  <c r="P43" i="14"/>
  <c r="O43" i="14"/>
  <c r="N43" i="14"/>
  <c r="M43" i="14"/>
  <c r="E43" i="14"/>
  <c r="D43" i="14"/>
  <c r="C43" i="14"/>
  <c r="P42" i="14"/>
  <c r="O42" i="14"/>
  <c r="N42" i="14"/>
  <c r="M42" i="14"/>
  <c r="E42" i="14"/>
  <c r="D42" i="14"/>
  <c r="C42" i="14"/>
  <c r="P41" i="14"/>
  <c r="O41" i="14"/>
  <c r="N41" i="14"/>
  <c r="M41" i="14"/>
  <c r="E41" i="14"/>
  <c r="D41" i="14"/>
  <c r="C41" i="14"/>
  <c r="P40" i="14"/>
  <c r="O40" i="14"/>
  <c r="N40" i="14"/>
  <c r="M40" i="14"/>
  <c r="E40" i="14"/>
  <c r="D40" i="14"/>
  <c r="C40" i="14"/>
  <c r="P39" i="14"/>
  <c r="O39" i="14"/>
  <c r="N39" i="14"/>
  <c r="M39" i="14"/>
  <c r="E39" i="14"/>
  <c r="D39" i="14"/>
  <c r="C39" i="14"/>
  <c r="P38" i="14"/>
  <c r="O38" i="14"/>
  <c r="N38" i="14"/>
  <c r="M38" i="14"/>
  <c r="E38" i="14"/>
  <c r="D38" i="14"/>
  <c r="C38" i="14"/>
  <c r="P37" i="14"/>
  <c r="O37" i="14"/>
  <c r="N37" i="14"/>
  <c r="M37" i="14"/>
  <c r="E37" i="14"/>
  <c r="D37" i="14"/>
  <c r="C37" i="14"/>
  <c r="P36" i="14"/>
  <c r="O36" i="14"/>
  <c r="N36" i="14"/>
  <c r="M36" i="14"/>
  <c r="E36" i="14"/>
  <c r="D36" i="14"/>
  <c r="C36" i="14"/>
  <c r="P35" i="14"/>
  <c r="O35" i="14"/>
  <c r="N35" i="14"/>
  <c r="M35" i="14"/>
  <c r="E35" i="14"/>
  <c r="D35" i="14"/>
  <c r="C35" i="14"/>
  <c r="P34" i="14"/>
  <c r="O34" i="14"/>
  <c r="N34" i="14"/>
  <c r="M34" i="14"/>
  <c r="E34" i="14"/>
  <c r="D34" i="14"/>
  <c r="C34" i="14"/>
  <c r="P33" i="14"/>
  <c r="O33" i="14"/>
  <c r="N33" i="14"/>
  <c r="M33" i="14"/>
  <c r="E33" i="14"/>
  <c r="D33" i="14"/>
  <c r="C33" i="14"/>
  <c r="O31" i="14"/>
  <c r="N31" i="14"/>
  <c r="M31" i="14"/>
  <c r="E31" i="14"/>
  <c r="C31" i="14"/>
  <c r="O30" i="14"/>
  <c r="N30" i="14"/>
  <c r="M30" i="14"/>
  <c r="E30" i="14"/>
  <c r="D30" i="14"/>
  <c r="C30" i="14"/>
  <c r="E19" i="14"/>
  <c r="C19" i="14"/>
  <c r="E18" i="14"/>
  <c r="P11" i="14"/>
  <c r="O11" i="14"/>
  <c r="N11" i="14"/>
  <c r="M11" i="14"/>
  <c r="E11" i="14"/>
  <c r="C11" i="14"/>
  <c r="E6" i="14"/>
  <c r="D6" i="14"/>
  <c r="C6" i="14"/>
  <c r="P4" i="14"/>
  <c r="O4" i="14"/>
  <c r="N4" i="14"/>
  <c r="M4" i="14"/>
  <c r="E4" i="14"/>
  <c r="D4" i="14"/>
  <c r="C4" i="14"/>
  <c r="P3" i="14"/>
  <c r="O3" i="14"/>
  <c r="N3" i="14"/>
  <c r="M3" i="14"/>
  <c r="D70" i="13" l="1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H7" i="5" l="1"/>
  <c r="G7" i="5"/>
  <c r="F7" i="5"/>
  <c r="E7" i="5"/>
  <c r="D7" i="5"/>
  <c r="C7" i="5"/>
  <c r="O8" i="2"/>
  <c r="N8" i="2"/>
  <c r="M8" i="2"/>
  <c r="L8" i="2"/>
  <c r="K8" i="2"/>
  <c r="J8" i="2"/>
  <c r="I8" i="2"/>
  <c r="H8" i="2"/>
  <c r="G8" i="2"/>
  <c r="F8" i="2"/>
  <c r="E8" i="2"/>
  <c r="D8" i="2"/>
  <c r="C8" i="2"/>
  <c r="L9" i="3"/>
  <c r="K9" i="3"/>
  <c r="J9" i="3"/>
  <c r="I9" i="3"/>
  <c r="H9" i="3"/>
  <c r="G9" i="3"/>
  <c r="F9" i="3"/>
  <c r="E9" i="3"/>
  <c r="D9" i="3"/>
  <c r="C9" i="3"/>
  <c r="I8" i="7"/>
  <c r="H8" i="7"/>
  <c r="G8" i="7"/>
  <c r="F8" i="7"/>
  <c r="E8" i="7"/>
  <c r="D8" i="7"/>
  <c r="C8" i="7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E83" i="12" l="1"/>
  <c r="E84" i="12"/>
  <c r="E85" i="12"/>
  <c r="E86" i="12"/>
  <c r="E87" i="12"/>
  <c r="E88" i="12"/>
  <c r="E89" i="12"/>
  <c r="E15" i="12"/>
  <c r="E14" i="12"/>
  <c r="E23" i="12"/>
  <c r="E22" i="12"/>
  <c r="E21" i="12"/>
  <c r="E20" i="12"/>
  <c r="C3" i="3" l="1"/>
  <c r="E6" i="4" l="1"/>
  <c r="D6" i="4"/>
  <c r="C6" i="4"/>
  <c r="G38" i="4" l="1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4" i="4"/>
  <c r="G33" i="4"/>
  <c r="G30" i="4"/>
  <c r="G29" i="4"/>
  <c r="H29" i="4"/>
  <c r="H30" i="4"/>
  <c r="H63" i="4"/>
  <c r="H64" i="4"/>
  <c r="H119" i="4"/>
  <c r="H120" i="4"/>
  <c r="H121" i="4"/>
  <c r="H122" i="4"/>
  <c r="H123" i="4"/>
  <c r="H124" i="4"/>
  <c r="H126" i="4"/>
  <c r="H127" i="4"/>
  <c r="H128" i="4"/>
  <c r="H129" i="4"/>
  <c r="H139" i="4"/>
  <c r="H140" i="4"/>
  <c r="H148" i="4"/>
  <c r="H149" i="4"/>
  <c r="H150" i="4"/>
  <c r="H151" i="4"/>
  <c r="H152" i="4"/>
  <c r="H153" i="4"/>
  <c r="H154" i="4"/>
  <c r="G65" i="4"/>
  <c r="G66" i="4"/>
  <c r="G67" i="4"/>
  <c r="H67" i="4" s="1"/>
  <c r="G68" i="4"/>
  <c r="H68" i="4" s="1"/>
  <c r="G69" i="4"/>
  <c r="H69" i="4" s="1"/>
  <c r="G90" i="4"/>
  <c r="G91" i="4"/>
  <c r="G92" i="4"/>
  <c r="G101" i="4"/>
  <c r="G102" i="4"/>
  <c r="G103" i="4"/>
  <c r="G104" i="4"/>
  <c r="G105" i="4"/>
  <c r="G106" i="4"/>
  <c r="G126" i="4"/>
  <c r="G146" i="4"/>
  <c r="H146" i="4" s="1"/>
  <c r="G145" i="4"/>
  <c r="H145" i="4" s="1"/>
  <c r="G144" i="4"/>
  <c r="H144" i="4" s="1"/>
  <c r="G129" i="4"/>
  <c r="G128" i="4"/>
  <c r="G127" i="4"/>
  <c r="I124" i="4"/>
  <c r="G124" i="4"/>
  <c r="I123" i="4"/>
  <c r="G123" i="4"/>
  <c r="I122" i="4"/>
  <c r="G122" i="4"/>
  <c r="I121" i="4"/>
  <c r="G121" i="4"/>
  <c r="I120" i="4"/>
  <c r="G120" i="4"/>
  <c r="I119" i="4"/>
  <c r="G119" i="4"/>
  <c r="I154" i="4"/>
  <c r="G154" i="4"/>
  <c r="F154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F124" i="4"/>
  <c r="F123" i="4"/>
  <c r="F122" i="4"/>
  <c r="F121" i="4"/>
  <c r="F120" i="4"/>
  <c r="F119" i="4"/>
  <c r="F81" i="7" l="1"/>
  <c r="F80" i="7"/>
  <c r="F79" i="7"/>
  <c r="F78" i="7"/>
  <c r="F77" i="7"/>
  <c r="F76" i="7"/>
  <c r="C81" i="7"/>
  <c r="C80" i="7"/>
  <c r="C79" i="7"/>
  <c r="C78" i="7"/>
  <c r="C77" i="7"/>
  <c r="C76" i="7"/>
  <c r="E81" i="7"/>
  <c r="E80" i="7"/>
  <c r="E79" i="7"/>
  <c r="E78" i="7"/>
  <c r="E77" i="7"/>
  <c r="E76" i="7"/>
  <c r="Q112" i="4" l="1"/>
  <c r="P124" i="4"/>
  <c r="S124" i="4" s="1"/>
  <c r="Y124" i="4"/>
  <c r="S112" i="4"/>
  <c r="R112" i="4"/>
  <c r="S106" i="4"/>
  <c r="R106" i="4"/>
  <c r="Q124" i="4"/>
  <c r="Q106" i="4"/>
  <c r="P106" i="4"/>
  <c r="J124" i="4"/>
  <c r="E112" i="4"/>
  <c r="E106" i="4"/>
  <c r="E124" i="4"/>
  <c r="D124" i="4"/>
  <c r="C124" i="4"/>
  <c r="C112" i="4"/>
  <c r="C106" i="4"/>
  <c r="R124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19" i="3" l="1"/>
  <c r="E18" i="3"/>
  <c r="D19" i="3"/>
  <c r="D18" i="3"/>
  <c r="C19" i="3"/>
  <c r="C18" i="3"/>
  <c r="E22" i="3"/>
  <c r="D22" i="3"/>
  <c r="C22" i="3"/>
  <c r="E80" i="3"/>
  <c r="E79" i="3"/>
  <c r="E78" i="3"/>
  <c r="E77" i="3"/>
  <c r="C80" i="3"/>
  <c r="C79" i="3"/>
  <c r="C78" i="3"/>
  <c r="C77" i="3"/>
  <c r="E111" i="4" l="1"/>
  <c r="E110" i="4"/>
  <c r="E109" i="4"/>
  <c r="E108" i="4"/>
  <c r="E107" i="4"/>
  <c r="E105" i="4"/>
  <c r="E104" i="4"/>
  <c r="E103" i="4"/>
  <c r="E102" i="4"/>
  <c r="E101" i="4"/>
  <c r="E100" i="4"/>
  <c r="E92" i="4"/>
  <c r="E91" i="4"/>
  <c r="E90" i="4"/>
  <c r="E89" i="4"/>
  <c r="T33" i="4" l="1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Q92" i="4"/>
  <c r="Q91" i="4"/>
  <c r="Q90" i="4"/>
  <c r="Q89" i="4"/>
  <c r="S100" i="4"/>
  <c r="R100" i="4"/>
  <c r="Q100" i="4"/>
  <c r="P100" i="4"/>
  <c r="S111" i="4"/>
  <c r="S110" i="4"/>
  <c r="S109" i="4"/>
  <c r="S108" i="4"/>
  <c r="S107" i="4"/>
  <c r="R111" i="4"/>
  <c r="R110" i="4"/>
  <c r="R109" i="4"/>
  <c r="R108" i="4"/>
  <c r="R107" i="4"/>
  <c r="Q111" i="4"/>
  <c r="Q110" i="4"/>
  <c r="Q109" i="4"/>
  <c r="Q108" i="4"/>
  <c r="Q107" i="4"/>
  <c r="S10" i="4"/>
  <c r="R10" i="4"/>
  <c r="Q10" i="4"/>
  <c r="P10" i="4"/>
  <c r="M154" i="4"/>
  <c r="M152" i="4"/>
  <c r="M151" i="4"/>
  <c r="M150" i="4"/>
  <c r="M149" i="4"/>
  <c r="M148" i="4"/>
  <c r="M15" i="4"/>
  <c r="M14" i="4"/>
  <c r="M10" i="4"/>
  <c r="C10" i="4"/>
  <c r="E129" i="4"/>
  <c r="E128" i="4"/>
  <c r="E127" i="4"/>
  <c r="E126" i="4"/>
  <c r="E64" i="4"/>
  <c r="E63" i="4"/>
  <c r="E62" i="4"/>
  <c r="E18" i="4"/>
  <c r="E17" i="4"/>
  <c r="E10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P154" i="4"/>
  <c r="Q154" i="4"/>
  <c r="R154" i="4"/>
  <c r="S154" i="4"/>
  <c r="J154" i="4"/>
  <c r="E154" i="4"/>
  <c r="D154" i="4"/>
  <c r="C154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C129" i="4"/>
  <c r="C128" i="4"/>
  <c r="C127" i="4"/>
  <c r="C126" i="4"/>
  <c r="Y123" i="4"/>
  <c r="Y122" i="4"/>
  <c r="Y121" i="4"/>
  <c r="Y120" i="4"/>
  <c r="Y119" i="4"/>
  <c r="J123" i="4"/>
  <c r="J122" i="4"/>
  <c r="J121" i="4"/>
  <c r="J120" i="4"/>
  <c r="J119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C111" i="4"/>
  <c r="C110" i="4"/>
  <c r="C109" i="4"/>
  <c r="C108" i="4"/>
  <c r="C107" i="4"/>
  <c r="C105" i="4"/>
  <c r="C104" i="4"/>
  <c r="C103" i="4"/>
  <c r="C102" i="4"/>
  <c r="C101" i="4"/>
  <c r="C100" i="4"/>
  <c r="E96" i="4"/>
  <c r="D96" i="4"/>
  <c r="E95" i="4"/>
  <c r="D95" i="4"/>
  <c r="E94" i="4"/>
  <c r="D94" i="4"/>
  <c r="C96" i="4"/>
  <c r="C95" i="4"/>
  <c r="C94" i="4"/>
  <c r="C92" i="4"/>
  <c r="C91" i="4"/>
  <c r="C90" i="4"/>
  <c r="C89" i="4"/>
  <c r="C64" i="4"/>
  <c r="C63" i="4"/>
  <c r="C62" i="4"/>
  <c r="C18" i="4"/>
  <c r="C17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0" i="4"/>
  <c r="D30" i="4"/>
  <c r="E29" i="4"/>
  <c r="D29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0" i="4"/>
  <c r="C29" i="4"/>
  <c r="P29" i="4"/>
  <c r="R30" i="4"/>
  <c r="Q30" i="4"/>
  <c r="P30" i="4"/>
  <c r="R29" i="4"/>
  <c r="Q29" i="4"/>
  <c r="Q105" i="4"/>
  <c r="P101" i="4"/>
  <c r="Q101" i="4"/>
  <c r="R101" i="4"/>
  <c r="S101" i="4"/>
  <c r="S105" i="4"/>
  <c r="R105" i="4"/>
  <c r="S104" i="4"/>
  <c r="R104" i="4"/>
  <c r="Q104" i="4"/>
  <c r="S103" i="4"/>
  <c r="R103" i="4"/>
  <c r="Q103" i="4"/>
  <c r="S102" i="4"/>
  <c r="R102" i="4"/>
  <c r="Q102" i="4"/>
  <c r="P105" i="4"/>
  <c r="P104" i="4"/>
  <c r="P103" i="4"/>
  <c r="P102" i="4"/>
  <c r="T43" i="4"/>
  <c r="T42" i="4"/>
  <c r="T41" i="4"/>
  <c r="T40" i="4"/>
  <c r="T39" i="4"/>
  <c r="T38" i="4"/>
  <c r="T37" i="4"/>
  <c r="T36" i="4"/>
  <c r="T35" i="4"/>
  <c r="T34" i="4"/>
  <c r="T32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</calcChain>
</file>

<file path=xl/sharedStrings.xml><?xml version="1.0" encoding="utf-8"?>
<sst xmlns="http://schemas.openxmlformats.org/spreadsheetml/2006/main" count="8092" uniqueCount="1827">
  <si>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</si>
  <si>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</si>
  <si>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</si>
  <si>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</si>
  <si>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</si>
  <si>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</si>
  <si>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</si>
  <si>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</si>
  <si>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</si>
  <si>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</si>
  <si>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</si>
  <si>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</si>
  <si>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</si>
  <si>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</si>
  <si>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</si>
  <si>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</si>
  <si>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</si>
  <si>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</si>
  <si>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</si>
  <si>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</si>
  <si>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</si>
  <si>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</si>
  <si>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</si>
  <si>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</si>
  <si>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</si>
  <si>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</si>
  <si>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</si>
  <si>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</si>
  <si>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</si>
  <si>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</si>
  <si>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</si>
  <si>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</si>
  <si>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</si>
  <si>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</si>
  <si>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</si>
  <si>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</si>
  <si>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</si>
  <si>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</si>
  <si>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</si>
  <si>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</si>
  <si>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</si>
  <si>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</si>
  <si>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</si>
  <si>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</si>
  <si>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</si>
  <si>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</si>
  <si>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</si>
  <si>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</si>
  <si>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</si>
  <si>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</si>
  <si>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</si>
  <si>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</si>
  <si>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</si>
  <si>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</si>
  <si>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</si>
  <si>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</si>
  <si>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</si>
  <si>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</si>
  <si>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</si>
  <si>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</si>
  <si>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</si>
  <si>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</si>
  <si>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</si>
  <si>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</si>
  <si>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</si>
  <si>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</si>
  <si>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</si>
  <si>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</si>
  <si>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</si>
  <si>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</si>
  <si>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</si>
  <si>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</si>
  <si>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</si>
  <si>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</si>
  <si>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</si>
  <si>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</si>
  <si>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</si>
  <si>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</si>
  <si>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</si>
  <si>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</si>
  <si>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</si>
  <si>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</si>
  <si>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</si>
  <si>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</si>
  <si>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</si>
  <si>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</si>
  <si>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</si>
  <si>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</si>
  <si>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</si>
  <si>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</si>
  <si>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</si>
  <si>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</si>
  <si>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</si>
  <si>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</si>
  <si>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</si>
  <si>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</si>
  <si>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</si>
  <si>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</si>
  <si>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</si>
  <si>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</si>
  <si>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</si>
  <si>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</si>
  <si>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</si>
  <si>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</si>
  <si>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</si>
  <si>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</si>
  <si>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</si>
  <si>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</si>
  <si>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</si>
  <si>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</si>
  <si>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</si>
  <si>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</si>
  <si>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</si>
  <si>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</si>
  <si>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</si>
  <si>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</si>
  <si>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</si>
  <si>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</si>
  <si>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</si>
  <si>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</si>
  <si>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</si>
  <si>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</si>
  <si>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</si>
  <si>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</si>
  <si>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</si>
  <si>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</si>
  <si>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</si>
  <si>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</si>
  <si>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</si>
  <si>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</si>
  <si>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</si>
  <si>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</si>
  <si>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</si>
  <si>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</si>
  <si>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</si>
  <si>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</si>
  <si>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</si>
  <si>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</si>
  <si>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</si>
  <si>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</si>
  <si>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</si>
  <si>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</si>
  <si>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</si>
  <si>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</si>
  <si>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</si>
  <si>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</si>
  <si>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</si>
  <si>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</si>
  <si>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</si>
  <si>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</si>
  <si>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</si>
  <si>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</si>
  <si>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</si>
  <si>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</si>
  <si>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</si>
  <si>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</si>
  <si>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</si>
  <si>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</si>
  <si>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</si>
  <si>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</si>
  <si>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</si>
  <si>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</si>
  <si>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</si>
  <si>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</si>
  <si>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</si>
  <si>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</si>
  <si>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</si>
  <si>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</si>
  <si>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</si>
  <si>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</si>
  <si>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</si>
  <si>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</si>
  <si>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</si>
  <si>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</si>
  <si>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</si>
  <si>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</si>
  <si>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</si>
  <si>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</si>
  <si>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</si>
  <si>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</si>
  <si>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</si>
  <si>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</si>
  <si>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</si>
  <si>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</si>
  <si>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</si>
  <si>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</si>
  <si>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</si>
  <si>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</si>
  <si>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</si>
  <si>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</si>
  <si>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</si>
  <si>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</si>
  <si>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</si>
  <si>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</si>
  <si>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</si>
  <si>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</si>
  <si>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</si>
  <si>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</si>
  <si>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</si>
  <si>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</si>
  <si>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</si>
  <si>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</si>
  <si>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</si>
  <si>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</si>
  <si>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</si>
  <si>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</si>
  <si>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</si>
  <si>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</si>
  <si>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</si>
  <si>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</si>
  <si>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</si>
  <si>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</si>
  <si>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</si>
  <si>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</si>
  <si>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</si>
  <si>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</si>
  <si>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</si>
  <si>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</si>
  <si>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</si>
  <si>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</si>
  <si>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</si>
  <si>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</si>
  <si>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</si>
  <si>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</si>
  <si>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</si>
  <si>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</si>
  <si>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</si>
  <si>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 xml:space="preserve">  - {col: state_code, type: Any}</t>
  </si>
  <si>
    <t>census_cbsa_cities</t>
  </si>
  <si>
    <t>census_necta_cities</t>
  </si>
  <si>
    <t>census_necta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</si>
  <si>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</si>
  <si>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</si>
  <si>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</si>
  <si>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</si>
  <si>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</si>
  <si>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</si>
  <si>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</si>
  <si>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</si>
  <si>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</si>
  <si>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</si>
  <si>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</si>
  <si>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</si>
  <si>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</si>
  <si>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</si>
  <si>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</si>
  <si>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</si>
  <si>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</si>
  <si>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</si>
  <si>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</si>
  <si>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</si>
  <si>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</si>
  <si>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</si>
  <si>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</si>
  <si>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</si>
  <si>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</si>
  <si>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</si>
  <si>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</si>
  <si>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</si>
  <si>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</si>
  <si>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</si>
  <si>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</si>
  <si>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</si>
  <si>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</si>
  <si>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</si>
  <si>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</si>
  <si>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</si>
  <si>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</si>
  <si>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</si>
  <si>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</si>
  <si>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</si>
  <si>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</si>
  <si>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</si>
  <si>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</si>
  <si>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</si>
  <si>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</si>
  <si>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</si>
  <si>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</si>
  <si>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</si>
  <si>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</si>
  <si>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</si>
  <si>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</si>
  <si>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</si>
  <si>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</si>
  <si>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</si>
  <si>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</si>
  <si>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</si>
  <si>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</si>
  <si>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</si>
  <si>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</si>
  <si>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</si>
  <si>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</si>
  <si>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</si>
  <si>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</si>
  <si>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</si>
  <si>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</si>
  <si>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</si>
  <si>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</si>
  <si>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</si>
  <si>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</si>
  <si>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</si>
  <si>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</si>
  <si>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</si>
  <si>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</si>
  <si>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</si>
  <si>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</si>
  <si>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</si>
  <si>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</si>
  <si>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</si>
  <si>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</si>
  <si>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</si>
  <si>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</si>
  <si>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</si>
  <si>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</si>
  <si>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</si>
  <si>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</si>
  <si>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</si>
  <si>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</si>
  <si>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</si>
  <si>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</si>
  <si>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</si>
  <si>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</si>
  <si>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</si>
  <si>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</si>
  <si>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</si>
  <si>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</si>
  <si>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</si>
  <si>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</si>
  <si>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</si>
  <si>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</si>
  <si>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</si>
  <si>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</si>
  <si>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</si>
  <si>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</si>
  <si>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</si>
  <si>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</si>
  <si>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</si>
  <si>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</si>
  <si>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</si>
  <si>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</si>
  <si>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</si>
  <si>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</si>
  <si>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</si>
  <si>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</si>
  <si>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</si>
  <si>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</si>
  <si>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</si>
  <si>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</si>
  <si>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</si>
  <si>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</si>
  <si>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</si>
  <si>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</si>
  <si>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</si>
  <si>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</si>
  <si>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</si>
  <si>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</si>
  <si>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</si>
  <si>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</si>
  <si>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</si>
  <si>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</si>
  <si>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</si>
  <si>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</si>
  <si>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</si>
  <si>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</si>
  <si>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</si>
  <si>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</si>
  <si>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</si>
  <si>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</si>
  <si>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</si>
  <si>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</si>
  <si>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</si>
  <si>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</si>
  <si>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</si>
  <si>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</si>
  <si>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</si>
  <si>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</si>
  <si>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</si>
  <si>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</si>
  <si>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</si>
  <si>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</si>
  <si>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</si>
  <si>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</si>
  <si>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</si>
  <si>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</si>
  <si>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</si>
  <si>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</si>
  <si>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</si>
  <si>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</si>
  <si>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</si>
  <si>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</si>
  <si>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</si>
  <si>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</si>
  <si>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</si>
  <si>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</si>
  <si>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</si>
  <si>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</si>
  <si>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</si>
  <si>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</si>
  <si>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</si>
  <si>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</si>
  <si>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</si>
  <si>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</si>
  <si>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</si>
  <si>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</si>
  <si>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</si>
  <si>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</si>
  <si>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</si>
  <si>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</si>
  <si>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</si>
  <si>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</si>
  <si>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</si>
  <si>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</si>
  <si>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</si>
  <si>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</si>
  <si>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</si>
  <si>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</si>
  <si>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</si>
  <si>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</si>
  <si>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</si>
  <si>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</si>
  <si>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</si>
  <si>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</si>
  <si>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</si>
  <si>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</si>
  <si>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</si>
  <si>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</si>
  <si>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</si>
  <si>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</si>
  <si>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</si>
  <si>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</si>
  <si>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</si>
  <si>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</si>
  <si>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</si>
  <si>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</si>
  <si>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</si>
  <si>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</si>
  <si>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</si>
  <si>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</si>
  <si>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</si>
  <si>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</si>
  <si>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</si>
  <si>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</si>
  <si>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</si>
  <si>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</si>
  <si>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</si>
  <si>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</si>
  <si>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</si>
  <si>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</si>
  <si>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</si>
  <si>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</si>
  <si>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</si>
  <si>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</si>
  <si>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</si>
  <si>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</si>
  <si>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</si>
  <si>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</si>
  <si>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</si>
  <si>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</si>
  <si>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</si>
  <si>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</si>
  <si>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</si>
  <si>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</si>
  <si>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</si>
  <si>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</si>
  <si>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</si>
  <si>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</si>
  <si>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</si>
  <si>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</si>
  <si>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</si>
  <si>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</si>
  <si>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</si>
  <si>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</si>
  <si>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</si>
  <si>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</si>
  <si>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</si>
  <si>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</si>
  <si>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</si>
  <si>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</si>
  <si>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</si>
  <si>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</si>
  <si>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</si>
  <si>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</si>
  <si>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</si>
  <si>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</si>
  <si>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</si>
  <si>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</si>
  <si>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</si>
  <si>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</si>
  <si>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</si>
  <si>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</si>
  <si>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</si>
  <si>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</si>
  <si>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</si>
  <si>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</si>
  <si>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</si>
  <si>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</si>
  <si>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</si>
  <si>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</si>
  <si>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</si>
  <si>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</si>
  <si>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</si>
  <si>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</si>
  <si>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</si>
  <si>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</si>
  <si>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</si>
  <si>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</si>
  <si>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</si>
  <si>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</si>
  <si>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</si>
  <si>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</si>
  <si>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</si>
  <si>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</si>
  <si>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</si>
  <si>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</si>
  <si>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</si>
  <si>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</si>
  <si>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</si>
  <si>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</si>
  <si>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</si>
  <si>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</si>
  <si>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</si>
  <si>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</si>
  <si>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</si>
  <si>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</si>
  <si>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</si>
  <si>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</si>
  <si>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</si>
  <si>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</si>
  <si>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</si>
  <si>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</si>
  <si>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</si>
  <si>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</si>
  <si>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</si>
  <si>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</si>
  <si>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</si>
  <si>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</si>
  <si>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</si>
  <si>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</si>
  <si>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</si>
  <si>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</si>
  <si>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</si>
  <si>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</si>
  <si>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</si>
  <si>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</si>
  <si>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</si>
  <si>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</si>
  <si>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</si>
  <si>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</si>
  <si>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</si>
  <si>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</si>
  <si>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</si>
  <si>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</si>
  <si>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</si>
  <si>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</si>
  <si>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</si>
  <si>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</si>
  <si>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</si>
  <si>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</si>
  <si>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</si>
  <si>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</si>
  <si>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</si>
  <si>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</si>
  <si>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</si>
  <si>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</si>
  <si>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</si>
  <si>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</si>
  <si>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</si>
  <si>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</si>
  <si>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</si>
  <si>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</si>
  <si>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</si>
  <si>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</si>
  <si>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</si>
  <si>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</si>
  <si>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</si>
  <si>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</si>
  <si>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</si>
  <si>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</si>
  <si>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</si>
  <si>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</si>
  <si>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</si>
  <si>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</si>
  <si>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</si>
  <si>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</si>
  <si>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</si>
  <si>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</si>
  <si>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</si>
  <si>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</si>
  <si>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</si>
  <si>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</si>
  <si>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</si>
  <si>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</si>
  <si>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</si>
  <si>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</si>
  <si>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</si>
  <si>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</si>
  <si>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</si>
  <si>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</si>
  <si>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</si>
  <si>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</si>
  <si>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</si>
  <si>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</si>
  <si>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</si>
  <si>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</si>
  <si>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</si>
  <si>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</si>
  <si>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</si>
  <si>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</si>
  <si>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</si>
  <si>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</si>
  <si>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</si>
  <si>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</si>
  <si>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</si>
  <si>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</si>
  <si>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</si>
  <si>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</si>
  <si>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</si>
  <si>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</si>
  <si>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</si>
  <si>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</si>
  <si>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</si>
  <si>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</si>
  <si>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</si>
  <si>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</si>
  <si>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</si>
  <si>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</si>
  <si>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</si>
  <si>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</si>
  <si>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</si>
  <si>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</si>
  <si>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</si>
  <si>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</si>
  <si>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</si>
  <si>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</si>
  <si>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</si>
  <si>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</si>
  <si>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</si>
  <si>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</si>
  <si>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</si>
  <si>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</si>
  <si>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</si>
  <si>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</si>
  <si>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</si>
  <si>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</si>
  <si>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</si>
  <si>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</si>
  <si>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</si>
  <si>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</si>
  <si>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</si>
  <si>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</si>
  <si>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</si>
  <si>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</si>
  <si>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</si>
  <si>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</si>
  <si>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</si>
  <si>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</si>
  <si>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</si>
  <si>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</si>
  <si>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</si>
  <si>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</si>
  <si>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</si>
  <si>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</si>
  <si>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</si>
  <si>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</si>
  <si>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</si>
  <si>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</si>
  <si>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</si>
  <si>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</si>
  <si>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</si>
  <si>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</si>
  <si>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</si>
  <si>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</si>
  <si>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</si>
  <si>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</si>
  <si>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</si>
  <si>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</si>
  <si>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</si>
  <si>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</si>
  <si>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</si>
  <si>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</si>
  <si>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</si>
  <si>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</si>
  <si>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</si>
  <si>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</si>
  <si>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</si>
  <si>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</si>
  <si>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</si>
  <si>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</si>
  <si>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</si>
  <si>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</si>
  <si>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</si>
  <si>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</si>
  <si>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</si>
  <si>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</si>
  <si>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</si>
  <si>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</si>
  <si>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</si>
  <si>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</si>
  <si>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</si>
  <si>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</si>
  <si>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</si>
  <si>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</si>
  <si>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</si>
  <si>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</si>
  <si>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</si>
  <si>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</si>
  <si>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</si>
  <si>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</si>
  <si>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</si>
  <si>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</si>
  <si>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</si>
  <si>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</si>
  <si>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</si>
  <si>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</si>
  <si>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</si>
  <si>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</si>
  <si>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</si>
  <si>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</si>
  <si>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</si>
  <si>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</si>
  <si>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</si>
  <si>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</si>
  <si>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</si>
  <si>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Path: [data, datasources, CFS]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</si>
  <si>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</si>
  <si>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</si>
  <si>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</si>
  <si>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</si>
  <si>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</si>
  <si>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</si>
  <si>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</si>
  <si>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</si>
  <si>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</si>
  <si>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</si>
  <si>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</si>
  <si>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</si>
  <si>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</si>
  <si>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</si>
  <si>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</si>
  <si>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</si>
  <si>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</si>
  <si>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</si>
  <si>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</si>
  <si>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</si>
  <si>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</si>
  <si>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</si>
  <si>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</si>
  <si>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</si>
  <si>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</si>
  <si>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</si>
  <si>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</si>
  <si>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</si>
  <si>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</si>
  <si>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</si>
  <si>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</si>
  <si>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</si>
  <si>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</si>
  <si>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</si>
  <si>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</si>
  <si>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</si>
  <si>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</si>
  <si>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</si>
  <si>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</si>
  <si>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</si>
  <si>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</si>
  <si>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</si>
  <si>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</si>
  <si>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</si>
  <si>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</si>
  <si>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</si>
  <si>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</si>
  <si>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</si>
  <si>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</si>
  <si>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</si>
  <si>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</si>
  <si>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</si>
  <si>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</si>
  <si>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</si>
  <si>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</si>
  <si>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</si>
  <si>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</si>
  <si>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</si>
  <si>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</si>
  <si>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</si>
  <si>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</si>
  <si>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</si>
  <si>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</si>
  <si>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</si>
  <si>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</si>
  <si>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</si>
  <si>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</si>
  <si>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</si>
  <si>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</si>
  <si>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</si>
  <si>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</si>
  <si>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</si>
  <si>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</si>
  <si>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</si>
  <si>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</si>
  <si>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</si>
  <si>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</si>
  <si>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</si>
  <si>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</si>
  <si>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</si>
  <si>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</si>
  <si>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</si>
  <si>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</si>
  <si>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</si>
  <si>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</si>
  <si>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</si>
  <si>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</si>
  <si>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</si>
  <si>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</si>
  <si>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</si>
  <si>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</si>
  <si>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</si>
  <si>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</si>
  <si>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</si>
  <si>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</si>
  <si>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</si>
  <si>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</si>
  <si>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</si>
  <si>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</si>
  <si>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</si>
  <si>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</si>
  <si>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</si>
  <si>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</si>
  <si>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</si>
  <si>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</si>
  <si>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</si>
  <si>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</si>
  <si>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</si>
  <si>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</si>
  <si>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</si>
  <si>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</si>
  <si>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</si>
  <si>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</si>
  <si>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 xml:space="preserve">    to:   uppercasefirst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</si>
  <si>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</si>
  <si>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</si>
  <si>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</si>
  <si>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</si>
  <si>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</si>
  <si>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</si>
  <si>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</si>
  <si>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</si>
  <si>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</si>
  <si>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</si>
  <si>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</si>
  <si>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</si>
  <si>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</si>
  <si>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</si>
  <si>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</si>
  <si>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</si>
  <si>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</si>
  <si>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</si>
  <si>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</si>
  <si>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</si>
  <si>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</si>
  <si>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</si>
  <si>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</si>
  <si>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</si>
  <si>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</si>
  <si>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</si>
  <si>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</si>
  <si>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</si>
  <si>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</si>
  <si>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</si>
  <si>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</si>
  <si>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</si>
  <si>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</si>
  <si>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</si>
  <si>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</si>
  <si>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</si>
  <si>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</si>
  <si>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</si>
  <si>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</si>
  <si>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</si>
  <si>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</si>
  <si>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</si>
  <si>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</si>
  <si>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</si>
  <si>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</si>
  <si>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</si>
  <si>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</si>
  <si>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</si>
  <si>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 xml:space="preserve">    kind:   outer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</si>
  <si>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</si>
  <si>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</si>
  <si>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</si>
  <si>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</si>
  <si>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</si>
  <si>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</si>
  <si>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</si>
  <si>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</si>
  <si>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</si>
  <si>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</si>
  <si>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</si>
  <si>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</si>
  <si>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</si>
  <si>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</si>
  <si>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</si>
  <si>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</si>
  <si>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</si>
  <si>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</si>
  <si>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</si>
  <si>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</si>
  <si>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</si>
  <si>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</si>
  <si>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</si>
  <si>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</si>
  <si>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</si>
  <si>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</si>
  <si>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</si>
  <si>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</si>
  <si>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</si>
  <si>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</si>
  <si>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</si>
  <si>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</si>
  <si>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</si>
  <si>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</si>
  <si>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</si>
  <si>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</si>
  <si>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</si>
  <si>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</si>
  <si>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>Temporary: true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</si>
  <si>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</si>
  <si>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</si>
  <si>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</si>
  <si>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</si>
  <si>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</si>
  <si>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</si>
  <si>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</si>
  <si>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</si>
  <si>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</si>
  <si>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</si>
  <si>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</si>
  <si>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</si>
  <si>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</si>
  <si>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</si>
  <si>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</si>
  <si>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</si>
  <si>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</si>
  <si>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</si>
  <si>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</si>
  <si>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</si>
  <si>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</si>
  <si>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</si>
  <si>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</si>
  <si>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</si>
  <si>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</si>
  <si>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</si>
  <si>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</si>
  <si>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</si>
  <si>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</si>
  <si>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</si>
  <si>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</si>
  <si>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</si>
  <si>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</si>
  <si>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</si>
  <si>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</si>
  <si>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</si>
  <si>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</si>
  <si>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</si>
  <si>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</si>
  <si>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</si>
  <si>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</si>
  <si>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</si>
  <si>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</si>
  <si>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</si>
  <si>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</si>
  <si>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</si>
  <si>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</si>
  <si>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</si>
  <si>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</si>
  <si>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</si>
  <si>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</si>
  <si>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</si>
  <si>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</si>
  <si>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</si>
  <si>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</si>
  <si>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</si>
  <si>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</si>
  <si>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</si>
  <si>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</si>
  <si>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</si>
  <si>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</si>
  <si>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</si>
  <si>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</si>
  <si>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</si>
  <si>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</si>
  <si>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</si>
  <si>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</si>
  <si>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</si>
  <si>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</si>
  <si>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</si>
  <si>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</si>
  <si>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</si>
  <si>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</si>
  <si>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</si>
  <si>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</si>
  <si>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</si>
  <si>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</si>
  <si>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</si>
  <si>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</si>
  <si>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</si>
  <si>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</si>
  <si>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</si>
  <si>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</si>
  <si>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</si>
  <si>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</si>
  <si>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</si>
  <si>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</si>
  <si>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</si>
  <si>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</si>
  <si>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</si>
  <si>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</si>
  <si>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</si>
  <si>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</si>
  <si>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</si>
  <si>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</si>
  <si>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</si>
  <si>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</si>
  <si>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</si>
  <si>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</si>
  <si>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</si>
  <si>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</si>
  <si>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</si>
  <si>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</si>
  <si>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</si>
  <si>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</si>
  <si>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</si>
  <si>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</si>
  <si>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</si>
  <si>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</si>
  <si>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</si>
  <si>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</si>
  <si>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</si>
  <si>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</si>
  <si>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</si>
  <si>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</si>
  <si>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</si>
  <si>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</si>
  <si>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</si>
  <si>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</si>
  <si>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</si>
  <si>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</si>
  <si>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</si>
  <si>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</si>
  <si>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</si>
  <si>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</si>
  <si>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</si>
  <si>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</si>
  <si>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</si>
  <si>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</si>
  <si>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</si>
  <si>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Updated: 2019-10-29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</si>
  <si>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</si>
  <si>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</si>
  <si>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</si>
  <si>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</si>
  <si>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</si>
  <si>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</si>
  <si>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</si>
  <si>
    <t># County-level (?): http://tse.export.gov/metro/SelectReports.aspx?DATA=Metro</t>
  </si>
  <si>
    <t>Description: GDP by County (Annual) - SUMMARY</t>
  </si>
  <si>
    <t># Download: Supply Tables &gt; 1997-2018: 71 Industries</t>
  </si>
  <si>
    <t># Download: Use Tables &gt; 1997-2018: 71 Industries</t>
  </si>
  <si>
    <t># Download: Supply Tables &gt; 2007,2012: 405 Industries</t>
  </si>
  <si>
    <t># Download: Use Tables &gt; 2007,2012: 405 Industries</t>
  </si>
  <si>
    <t># Download: 2012 PUM File &gt; CSV File</t>
  </si>
  <si>
    <t># Download: Create an account and log in. Access data &gt;</t>
  </si>
  <si>
    <t># - {col: updated, type: Date}</t>
  </si>
  <si>
    <t># - {descriptor: 2013-02, name: list1.xlsx,          range: "A3:L1885", sheet: List 1}</t>
  </si>
  <si>
    <t xml:space="preserve">  - {descriptor: 2018-09, name: list2_Sep_2018.xlsx, range: "A3:F1271", sheet: List 2}</t>
  </si>
  <si>
    <t># - {descriptor: 2013-02, name: list4.xlsx,          range: "A2:F61", sheet: List 4}</t>
  </si>
  <si>
    <t># - {descriptor: 2013-02, name: list3.xlsx,          range: "A3:K876", sheet: List 3}</t>
  </si>
  <si>
    <t>#   col: updated</t>
  </si>
  <si>
    <t># - {descriptor: 2020-03, name: list1_2020.xlsx,     range: "A3:L1919", sheet: List 1}</t>
  </si>
  <si>
    <t># - {descriptor: 2020-03, name: list2_2020.xlsx,     range: "A3:F1272", sheet: List 2}</t>
  </si>
  <si>
    <t># - {descriptor: 2020-03, name: list4_2020.xlsx,     range: "A3:F62", sheet: List 4}</t>
  </si>
  <si>
    <t># - {descriptor: 2020-03, name: list3_2020.xlsx,     range: "A3:K891", sheet: List 3}</t>
  </si>
  <si>
    <t xml:space="preserve">  - {descriptor: 2018-09, name: list3_Sep_2018.xlsx, range: "A3:K891", sheet: List 3}</t>
  </si>
  <si>
    <t xml:space="preserve">  - {descriptor: 2018-09, name: list4_Sep_2018.xlsx, range: "A3:F62", sheet: List 4}</t>
  </si>
  <si>
    <t># - {descriptor: 2013-02, name: list2.xlsx,          range: "A3:F1252", sheet: List 2}</t>
  </si>
  <si>
    <t xml:space="preserve">  - {descriptor: 2018-09, name: list1_Sep_2018.xlsx, range: "A3:L1918", sheet: List 1}</t>
  </si>
  <si>
    <t xml:space="preserve">  from: [missing, ...]</t>
  </si>
  <si>
    <t xml:space="preserve">  name:  cfs_state.csv</t>
  </si>
  <si>
    <t xml:space="preserve">  name:  gsp_state.csv</t>
  </si>
  <si>
    <t xml:space="preserve">  name:  pce.csv</t>
  </si>
  <si>
    <t xml:space="preserve">  name:  sgf.csv</t>
  </si>
  <si>
    <t xml:space="preserve">  name:  utd.csv</t>
  </si>
  <si>
    <t>cfs</t>
  </si>
  <si>
    <t>utd</t>
  </si>
  <si>
    <t xml:space="preserve">    input:  si</t>
  </si>
  <si>
    <t xml:space="preserve">    output: s</t>
  </si>
  <si>
    <t xml:space="preserve">    input:  sg</t>
  </si>
  <si>
    <t xml:space="preserve">    output: g</t>
  </si>
  <si>
    <t xml:space="preserve">    input:  pg</t>
  </si>
  <si>
    <t xml:space="preserve">    input:  n</t>
  </si>
  <si>
    <t xml:space="preserve">  - {col: g,     type: String}</t>
  </si>
  <si>
    <t xml:space="preserve">  - {col: t,     type: String}</t>
  </si>
  <si>
    <t xml:space="preserve">  - {col: s,     type: String}</t>
  </si>
  <si>
    <t xml:space="preserve">    input:  ec</t>
  </si>
  <si>
    <t xml:space="preserve">  - {col: s,      type: String}</t>
  </si>
  <si>
    <t xml:space="preserve">  - {col: g,          type: String}</t>
  </si>
  <si>
    <t>PathIn:  [data, input]</t>
  </si>
  <si>
    <t xml:space="preserve">  name: fdcat.csv</t>
  </si>
  <si>
    <t xml:space="preserve">  descriptor: final_demand</t>
  </si>
  <si>
    <t>fd</t>
  </si>
  <si>
    <t xml:space="preserve">  - {col: code, type: String}</t>
  </si>
  <si>
    <t xml:space="preserve">  - {col: desc, type: String}</t>
  </si>
  <si>
    <t xml:space="preserve">  col:  [fd, fdcat, fd_desc]</t>
  </si>
  <si>
    <t>usgs_water</t>
  </si>
  <si>
    <t xml:space="preserve">  sheet: DataDictionary</t>
  </si>
  <si>
    <t xml:space="preserve">  descriptor: data</t>
  </si>
  <si>
    <t xml:space="preserve">  name:  usco2015v2.0.xlsx</t>
  </si>
  <si>
    <t xml:space="preserve">  range: A1:B142</t>
  </si>
  <si>
    <t xml:space="preserve">  - {from: Column Tag, to: code}</t>
  </si>
  <si>
    <t xml:space="preserve">    val: [STATE, STATEFIPS, COUNTY, COUNTYFIPS, FIPS, YEAR]</t>
  </si>
  <si>
    <t xml:space="preserve">  - {from: Attribute,  to: desc}</t>
  </si>
  <si>
    <t xml:space="preserve">  - col: Column Tag</t>
  </si>
  <si>
    <t xml:space="preserve">    output: [sector_code, source_code]</t>
  </si>
  <si>
    <t xml:space="preserve">  - on:     (?&lt;sector_code&gt;.*)-(?&lt;source_code&gt;.*)</t>
  </si>
  <si>
    <t xml:space="preserve">    input:  code</t>
  </si>
  <si>
    <t xml:space="preserve">  - {col: code,        type: String}</t>
  </si>
  <si>
    <t>PathIn:  [data, experiment]</t>
  </si>
  <si>
    <t xml:space="preserve">  range: A2:EK3225</t>
  </si>
  <si>
    <t xml:space="preserve">  sheet: usco2015v2.0</t>
  </si>
  <si>
    <t xml:space="preserve">  descriptor: 2015</t>
  </si>
  <si>
    <t>usgs_water_state</t>
  </si>
  <si>
    <t>usgs_water_county</t>
  </si>
  <si>
    <t xml:space="preserve">  - {col: sector,      type: String}</t>
  </si>
  <si>
    <t xml:space="preserve">  - {from: YEAR,   to: yr}</t>
  </si>
  <si>
    <t xml:space="preserve">  - {from: FIPS,   to: county}</t>
  </si>
  <si>
    <t xml:space="preserve">  - {from: STATE,  to: state}</t>
  </si>
  <si>
    <t xml:space="preserve">  - col: value</t>
  </si>
  <si>
    <t xml:space="preserve">    from: [--, N/A]</t>
  </si>
  <si>
    <t>PathOut: [data, experiment, usgs_water.csv]</t>
  </si>
  <si>
    <t>PathOut: [data, experiment, usgs_water_state.csv]</t>
  </si>
  <si>
    <t xml:space="preserve">  name: usgs_water.csv</t>
  </si>
  <si>
    <t xml:space="preserve">  input:  [yr, r, sector]</t>
  </si>
  <si>
    <t># - {col: desc,        type: String}</t>
  </si>
  <si>
    <t xml:space="preserve">  - on:     (?&lt;sector_desc&gt;Total|.*?(?=,)),*\s(?&lt;source_desc&gt;.*), in (?&lt;units&gt;.*)</t>
  </si>
  <si>
    <t xml:space="preserve">    output: [sector_desc, source_desc, units]</t>
  </si>
  <si>
    <t xml:space="preserve">  - on:     (?&lt;source_desc&gt;.*), (?&lt;salinity&gt;.*)</t>
  </si>
  <si>
    <t xml:space="preserve">    input:  source_desc</t>
  </si>
  <si>
    <t xml:space="preserve">    output: [source_desc, salinity]</t>
  </si>
  <si>
    <t xml:space="preserve">    from: ""</t>
  </si>
  <si>
    <t xml:space="preserve">    to:   missing</t>
  </si>
  <si>
    <t xml:space="preserve">  - on:     (?&lt;units&gt;.*?(?=\[)|.*$)(?&lt;notes&gt;.*)</t>
  </si>
  <si>
    <t xml:space="preserve">    output: [units, notes]</t>
  </si>
  <si>
    <t xml:space="preserve">  - col: [salinity, notes]</t>
  </si>
  <si>
    <t xml:space="preserve">  - {col: notes,       type: String}</t>
  </si>
  <si>
    <t xml:space="preserve">  - {col: salinity,    type: String}</t>
  </si>
  <si>
    <t xml:space="preserve">    from: lower</t>
  </si>
  <si>
    <t xml:space="preserve">  - col: [sector_desc, source_desc, salinity]</t>
  </si>
  <si>
    <t>usgs_dict</t>
  </si>
  <si>
    <t>PathOut: [data, experiment, usgs_water_county.csv]</t>
  </si>
  <si>
    <t xml:space="preserve">  - {from: county, to: r}</t>
  </si>
  <si>
    <t>PathOut: [data, coremaps, parse, usgs.csv]</t>
  </si>
  <si>
    <t xml:space="preserve">  - file:   [parse, usgs.csv]</t>
  </si>
  <si>
    <t xml:space="preserve">  - col: [STATEFIPS, COUNTY, COUNTYFIPS]</t>
  </si>
  <si>
    <t># - {from: COUNTY, to: county_desc}</t>
  </si>
  <si>
    <t># - {col: county_desc, type: String}</t>
  </si>
  <si>
    <t xml:space="preserve">  on:  [yr, state, county]</t>
  </si>
  <si>
    <t xml:space="preserve">  var: code</t>
  </si>
  <si>
    <t xml:space="preserve">    from:   code</t>
  </si>
  <si>
    <t xml:space="preserve">    to:     [sector_desc, source_desc, salinity, units]</t>
  </si>
  <si>
    <t xml:space="preserve">    output: [sector, source, salinity, units]</t>
  </si>
  <si>
    <t xml:space="preserve">  - {col: source,      type: String}</t>
  </si>
  <si>
    <t>FILEOUT</t>
  </si>
  <si>
    <t>FileOut: cfs.csv</t>
  </si>
  <si>
    <t>FileOut: pce.csv</t>
  </si>
  <si>
    <t>FileOut: sgf.csv</t>
  </si>
  <si>
    <t>FileOut: utd.csv</t>
  </si>
  <si>
    <t>FileOut: supply.csv</t>
  </si>
  <si>
    <t>FileOut: use.csv</t>
  </si>
  <si>
    <t>FileOut: supply_det.csv</t>
  </si>
  <si>
    <t>FileOut: use_det.csv</t>
  </si>
  <si>
    <t>FileOut: gsp_state.csv</t>
  </si>
  <si>
    <t>FileOut: gsp_metro.csv</t>
  </si>
  <si>
    <t>FileOut: gsp_county.csv</t>
  </si>
  <si>
    <t>FileOut: cfs_state.csv</t>
  </si>
  <si>
    <t>FileOut: cfs_metro.csv</t>
  </si>
  <si>
    <t>FileOut: nass.csv</t>
  </si>
  <si>
    <t>FileOut: sgf_1997.csv</t>
  </si>
  <si>
    <t>FileOut: sgf_1998.csv</t>
  </si>
  <si>
    <t>FileOut: sgf_1999-2011.csv</t>
  </si>
  <si>
    <t>FileOut: sgf_2012-2013.csv</t>
  </si>
  <si>
    <t>FileOut: sgf_2015-2016.csv</t>
  </si>
  <si>
    <t>FileOut: crude_oil.csv</t>
  </si>
  <si>
    <t>FileOut: emissions.csv</t>
  </si>
  <si>
    <t>FileOut: heatrate.csv</t>
  </si>
  <si>
    <t>FileOut: seds.csv</t>
  </si>
  <si>
    <t>PathOut: [data, input]</t>
  </si>
  <si>
    <t>FileOut: bea.csv</t>
  </si>
  <si>
    <t>FileOut: gsp.csv</t>
  </si>
  <si>
    <t>FileOut: sctg.csv</t>
  </si>
  <si>
    <t>FileOut: sector.csv</t>
  </si>
  <si>
    <t>FileOut: fd.csv</t>
  </si>
  <si>
    <t>FileOut: naics.csv</t>
  </si>
  <si>
    <t>PathOut: [data, coremaps, crosswalk]</t>
  </si>
  <si>
    <t>FileOut: census_cbsa.csv</t>
  </si>
  <si>
    <t>FileOut: census_cbsa_cities.csv</t>
  </si>
  <si>
    <t>FileOut: census_necta_cities.csv</t>
  </si>
  <si>
    <t>FileOut: census_necta.csv</t>
  </si>
  <si>
    <t>FileOut: bea_sector.csv</t>
  </si>
  <si>
    <t>FileOut: bea_summary.csv</t>
  </si>
  <si>
    <t>FileOut: bea_underlying.csv</t>
  </si>
  <si>
    <t>FileOut: bea_list.csv</t>
  </si>
  <si>
    <t>FileOut: windc.csv</t>
  </si>
  <si>
    <t>PathOut: [data, coremaps, scale]</t>
  </si>
  <si>
    <t>FileOut: bea_detail.csv</t>
  </si>
  <si>
    <t>FileOut: msn.csv</t>
  </si>
  <si>
    <t>FileOut: regions.csv</t>
  </si>
  <si>
    <t>FileOut: tech.csv</t>
  </si>
  <si>
    <t>FileOut: units_standardize.csv</t>
  </si>
  <si>
    <t>FileOut: units.csv</t>
  </si>
  <si>
    <t>PathOut: [data, coremaps, parse]</t>
  </si>
  <si>
    <t>FileOut: cfs_sctg.csv</t>
  </si>
  <si>
    <t>FileOut: gsp_industry.csv</t>
  </si>
  <si>
    <t>FileOut: utd_naics.csv</t>
  </si>
  <si>
    <t>PathOut: [data, coremaps, bluenote]</t>
  </si>
  <si>
    <t>PathIn:  [dev, mapsources]</t>
  </si>
  <si>
    <t>PathIn:  [dev, mapsources, WiNDC, windc_datastream, core_maps]</t>
  </si>
  <si>
    <t>PathIn:  [dev, mapsources, NAICS]</t>
  </si>
  <si>
    <t>PathIn:  [dev, mapsources, WiNDC, windc_datastream, core_maps, gams]</t>
  </si>
  <si>
    <t xml:space="preserve">  - file:   [.., .., dev, mapsources, WiNDC, windc_datastream, core_maps, gams, map_sgf.csv]</t>
  </si>
  <si>
    <t xml:space="preserve">  - file:   [.., .., dev, mapsources, WiNDC, windc_build, build_files, maps, mapsgf.map]</t>
  </si>
  <si>
    <t>PathIn:  [dev, mapsources, WiNDC, windc_build, build_files, maps]</t>
  </si>
  <si>
    <t>PathIn:  [dev, mapsources, WiNDC, windc_build, build_files]</t>
  </si>
  <si>
    <t xml:space="preserve">  - file:   [.., .., dev, mapsources, WiNDC, windc_build, build_files, maps, mapcfs.map]</t>
  </si>
  <si>
    <t>PathIn:  [dev, datasources, BEA_2007_2012]</t>
  </si>
  <si>
    <t>PathIn:  [dev, datasources, CFS]</t>
  </si>
  <si>
    <t xml:space="preserve">  name: statedisagg_fdcat.map</t>
  </si>
  <si>
    <t># - {parameter: fd0, index: [yr,s,fdcat]}</t>
  </si>
  <si>
    <t xml:space="preserve">  file:   [.., .., dev, mapsources, WiNDC, windc_build, build_files, maps, mapcfs.map]</t>
  </si>
  <si>
    <t>- {parameter: ys0, index: [yr,s,g], name: Sectoral supply (with byproducts), units: billions of us dollars (USD)}</t>
  </si>
  <si>
    <t>- {parameter: y0, index: [yr,g], name: Gross output (net margin supply), units: billions of us dollars (USD)}</t>
  </si>
  <si>
    <t>- {parameter: fs0, index: [yr,g], name: Household production, units: billions of us dollars (USD)}</t>
  </si>
  <si>
    <t>- {parameter: id0, index: [yr,g,s], name: Intermediate demand, units: billions of us dollars (USD)}</t>
  </si>
  <si>
    <t>- {parameter: va0, index: [yr,va,s], name: Value added factor demand, units: billions of us dollars (USD)}</t>
  </si>
  <si>
    <t>- {parameter: x0, index: [yr,g], name: Foreign exports, units: billions of us dollars (USD)}</t>
  </si>
  <si>
    <t>- {parameter: m0, index: [yr,g], name: Imports, units: billions of us dollars (USD)}</t>
  </si>
  <si>
    <t>- {parameter: ms0, index: [yr,g,m], name: Margin supply, units: billions of us dollars (USD)}</t>
  </si>
  <si>
    <t>- {parameter: md0, index: [yr,m,g], name: Margin demand, units: billions of us dollars (USD)}</t>
  </si>
  <si>
    <t>- {parameter: a0, index: [yr,g], name: Armington supply, units: billions of us dollars (USD)}</t>
  </si>
  <si>
    <t>- {parameter: ta0, index: [yr,g], name: Tax net subsidy rate on intermediate demand, units: USD/USD}</t>
  </si>
  <si>
    <t>- {parameter: tm0, index: [yr,g], name: Import tariff, units: USD/USD}</t>
  </si>
  <si>
    <t>- {parameter: fd0, index: [yr,g,fd], name: Final demand payments, units: billions of us dollars (USD)}</t>
  </si>
  <si>
    <t>- {parameter: bopdef0, index: [yr], name: Balance of payments, units: billions of us dollars (USD)}</t>
  </si>
  <si>
    <t>- {parameter: ts0, index: [yr,ts,s], name: Taxes and subsidiex, units: billions of us dollars (USD)}</t>
  </si>
  <si>
    <t>- {parameter: s0, index: [yr,s], name: Aggregate supply, units: billions of us dollars (USD)}</t>
  </si>
  <si>
    <t>- {parameter: cif0, index: [yr,g], name: CIF/FOB Adjustments on Imports, units: billions of us dollars (USD)}</t>
  </si>
  <si>
    <t>- {parameter: trn0, index: [yr,g], name: Transportation costs, units: billions of us dollars (USD)}</t>
  </si>
  <si>
    <t>- {parameter: mrg0, index: [yr,g], name: Trade margins, units: billions of us dollars (USD)}</t>
  </si>
  <si>
    <t>- {parameter: tax0, index: [yr,g], name: Taxes on products, units: billions of us dollars (USD)}</t>
  </si>
  <si>
    <t>- {parameter: sbd0, index: [yr,g], name: Subsidies on products, units: billions of us dollars (USD)}</t>
  </si>
  <si>
    <t>- {parameter: duty0, index: [yr,g], name: Import duties, units: billions of us dollars (USD)}</t>
  </si>
  <si>
    <t>- {parameter: ys0, index: [yr,r,s,g], name: Sectoral supply (with byproducts), units: billions of us dollars (USD)}</t>
  </si>
  <si>
    <t>- {parameter: id0, index: [yr,r,g,s], name: Intermediate demand, units: billions of us dollars (USD)}</t>
  </si>
  <si>
    <t>- {parameter: ld0, index: [yr,r,s], name: Labor demand, units: billions of us dollars (USD)}</t>
  </si>
  <si>
    <t>- {parameter: kd0, index: [yr,r,s], name: Capital demand, units: billions of us dollars (USD)}</t>
  </si>
  <si>
    <t>- {parameter: cd0, index: [yr,r,g], name: Final demand, units: billions of us dollars (USD)}</t>
  </si>
  <si>
    <t>- {parameter: yh0, index: [yr,r,g], name: Household production, units: billions of us dollars (USD)}</t>
  </si>
  <si>
    <t>- {parameter: g0, index: [yr,r,g], name: Government demand, units: billions of us dollars (USD)}</t>
  </si>
  <si>
    <t>- {parameter: i0, index: [yr,r,g], name: Investment demand, units: billions of us dollars (USD)}</t>
  </si>
  <si>
    <t>- {parameter: s0, index: [yr,r,g], name: Aggregate supply, units: billions of us dollars (USD)}</t>
  </si>
  <si>
    <t>- {parameter: xn0, index: [yr,r,g], name: National supply, units: billions of us dollars (USD)}</t>
  </si>
  <si>
    <t>- {parameter: xd0, index: [yr,r,g], name: State level supply, units: billions of us dollars (USD)}</t>
  </si>
  <si>
    <t>- {parameter: x0, index: [yr,r,g], name: Foreign exports, units: billions of us dollars (USD)}</t>
  </si>
  <si>
    <t>- {parameter: a0, index: [yr,r,g], name: Armington supply, units: billions of us dollars (USD)}</t>
  </si>
  <si>
    <t>- {parameter: m0, index: [yr,r,g], name: Imports, units: billions of us dollars (USD)}</t>
  </si>
  <si>
    <t>- {parameter: nd0, index: [yr,r,g], name: National demand, units: billions of us dollars (USD)}</t>
  </si>
  <si>
    <t>- {parameter: dd0, index: [yr,r,g], name: State level demand, units: billions of us dollars (USD)}</t>
  </si>
  <si>
    <t>- {parameter: bopdef0, index: [yr,r], name: Balance of payments, units: billions of us dollars (USD)}</t>
  </si>
  <si>
    <t>- {parameter: ta0, index: [yr,r,g], name: Tax net subsidy rate on intermediate demand, units: USD/USD}</t>
  </si>
  <si>
    <t>- {parameter: tm0, index: [yr,r,g], name: Import tariff, units: USD/USD}</t>
  </si>
  <si>
    <t>- {parameter: md0, index: [yr,r,m,g], name: Margin demand, units: billions of us dollars (USD)}</t>
  </si>
  <si>
    <t>- {parameter: nm0, index: [yr,r,g,m], name: National margin supply, units: billions of us dollars (USD)}</t>
  </si>
  <si>
    <t>- {parameter: dm0, index: [yr,r,g,m], name: State level margin supply, units: billions of us dollars (USD)}</t>
  </si>
  <si>
    <t>- {parameter: hhadj, index: [yr,r], name: Household adjustment, units: billions of us dollars (USD)}</t>
  </si>
  <si>
    <t>- {parameter: ty0, index: [yr,r,s], name: Production tax rate, units: USD/USD}</t>
  </si>
  <si>
    <t>- {parameter: va0, index: [yr,r,s], name: Regional value added, units: billions of us dollars (USD)}</t>
  </si>
  <si>
    <t>- {parameter: c0, index: [yr,r], name: Total final household consumption, units: billions of us dollars (USD)}</t>
  </si>
  <si>
    <t>- {parameter: pt0, index: [yr,r,g], name: "", units: billions of us dollars (USD)}</t>
  </si>
  <si>
    <t>- {parameter: dc0, index: [yr,r,g], name: "", units: billions of us dollars (USD)}</t>
  </si>
  <si>
    <t>- {parameter: thetaa, index: [yr,r,g], name: Share of regional absorption, units: USD/USD}</t>
  </si>
  <si>
    <t>- {parameter: dd0max, index: [yr,r,g], name: Maximum regional demand from local market, units: billions of us dollars (USD)}</t>
  </si>
  <si>
    <t>- {parameter: nd0max, index: [yr,r,g], name: Maximum regional demand from national market, units: billions of us dollars (USD)}</t>
  </si>
  <si>
    <t>- {parameter: dd0min, index: [yr,r,g], name: Minimum regional demand from local market, units: billions of us dollars (USD)}</t>
  </si>
  <si>
    <t>- {parameter: nd0min, index: [yr,r,g], name: Minimum regional demand from national market, units: billions of us dollars (USD)}</t>
  </si>
  <si>
    <t>- {parameter: mrgshr, index: [yr,r,m], name: Share of margin demand by region, units: USD/USD, tex: "\\alpha_{yr,r,m}^{md}"}</t>
  </si>
  <si>
    <t>- {parameter: ms0tot, index: [yr,r,g,m], name: Designate total supply of margins, units: billions of us dollars (USD), tex: "\\hat{ms}_{yr,r,m,g}"}</t>
  </si>
  <si>
    <t>- {parameter: shrtrd, index: [yr,r,g,m], name: Share of margin total by margin type, units: USD/USD, tex: "\\beta_{yr,r,g,m}^{mar}"}</t>
  </si>
  <si>
    <t>parameter</t>
  </si>
  <si>
    <t>index</t>
  </si>
  <si>
    <t>name</t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</si>
  <si>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region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yr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s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</si>
  <si>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labor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yr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s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</si>
  <si>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pce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yr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g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</si>
  <si>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sgf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yr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g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</si>
  <si>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rpc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yr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g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</si>
  <si>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utd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yr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g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</si>
  <si>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mn0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g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</si>
  <si>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xn0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g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</si>
  <si>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d0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r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g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</si>
  <si>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r>
      <t>- {</t>
    </r>
    <r>
      <rPr>
        <sz val="16"/>
        <color rgb="FFF92672"/>
        <rFont val="Menlo"/>
        <family val="2"/>
      </rPr>
      <t>parameter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mrt0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index</t>
    </r>
    <r>
      <rPr>
        <sz val="16"/>
        <color rgb="FFF8F8F2"/>
        <rFont val="Menlo"/>
        <family val="2"/>
      </rPr>
      <t>: [</t>
    </r>
    <r>
      <rPr>
        <sz val="16"/>
        <color rgb="FFE6DB74"/>
        <rFont val="Menlo"/>
        <family val="2"/>
      </rPr>
      <t>orig_state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dest_state</t>
    </r>
    <r>
      <rPr>
        <sz val="16"/>
        <color rgb="FFF8F8F2"/>
        <rFont val="Menlo"/>
        <family val="2"/>
      </rPr>
      <t>,</t>
    </r>
    <r>
      <rPr>
        <sz val="16"/>
        <color rgb="FFE6DB74"/>
        <rFont val="Menlo"/>
        <family val="2"/>
      </rPr>
      <t>g</t>
    </r>
    <r>
      <rPr>
        <sz val="16"/>
        <color rgb="FFF8F8F2"/>
        <rFont val="Menlo"/>
        <family val="2"/>
      </rPr>
      <t xml:space="preserve">], </t>
    </r>
    <r>
      <rPr>
        <sz val="16"/>
        <color rgb="FFF92672"/>
        <rFont val="Menlo"/>
        <family val="2"/>
      </rPr>
      <t>name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 xml:space="preserve">, </t>
    </r>
    <r>
      <rPr>
        <sz val="16"/>
        <color rgb="FFF92672"/>
        <rFont val="Menlo"/>
        <family val="2"/>
      </rPr>
      <t>units</t>
    </r>
    <r>
      <rPr>
        <sz val="16"/>
        <color rgb="FFF8F8F2"/>
        <rFont val="Menlo"/>
        <family val="2"/>
      </rPr>
      <t xml:space="preserve">: </t>
    </r>
    <r>
      <rPr>
        <sz val="16"/>
        <color rgb="FFE6DB74"/>
        <rFont val="Menlo"/>
        <family val="2"/>
      </rPr>
      <t>""</t>
    </r>
    <r>
      <rPr>
        <sz val="16"/>
        <color rgb="FFF8F8F2"/>
        <rFont val="Menlo"/>
        <family val="2"/>
      </rPr>
      <t>}</t>
    </r>
  </si>
  <si>
    <t>COMBINE</t>
  </si>
  <si>
    <t>Combine:</t>
  </si>
  <si>
    <t>Directory</t>
  </si>
  <si>
    <t>Purpose</t>
  </si>
  <si>
    <t>Map</t>
  </si>
  <si>
    <t>from, to</t>
  </si>
  <si>
    <t>code, desc</t>
  </si>
  <si>
    <t>levels</t>
  </si>
  <si>
    <t>windc &lt;-&gt; others</t>
  </si>
  <si>
    <t>make sure codes are consistent</t>
  </si>
  <si>
    <t>elegen</t>
  </si>
  <si>
    <t>msn -&gt; ele</t>
  </si>
  <si>
    <t>Parse Usage</t>
  </si>
  <si>
    <t>Map Usage</t>
  </si>
  <si>
    <t>Columns</t>
  </si>
  <si>
    <t>crosswalk</t>
  </si>
  <si>
    <t>parse</t>
  </si>
  <si>
    <t>scale</t>
  </si>
  <si>
    <t>bluenote</t>
  </si>
  <si>
    <t>standardize</t>
  </si>
  <si>
    <t>define</t>
  </si>
  <si>
    <t>Category</t>
  </si>
  <si>
    <t>bea_supply, bea_use</t>
  </si>
  <si>
    <t>bea_supply_det, bea_use_det</t>
  </si>
  <si>
    <t>bea_gsp_state, bea_gsp_metro</t>
  </si>
  <si>
    <t>census_sgf_*</t>
  </si>
  <si>
    <t>Share Usage</t>
  </si>
  <si>
    <t>parse/units</t>
  </si>
  <si>
    <t>parse/sgf</t>
  </si>
  <si>
    <t>census/cbsa</t>
  </si>
  <si>
    <t>scale/census_necta_cities</t>
  </si>
  <si>
    <t>bea_gsp_metro, bea_gsp_county</t>
  </si>
  <si>
    <t>*</t>
  </si>
  <si>
    <t>scale/bea_summary</t>
  </si>
  <si>
    <t>scale/bea_underlying</t>
  </si>
  <si>
    <t>scale/bea</t>
  </si>
  <si>
    <t>Use</t>
  </si>
  <si>
    <t>aggregate?</t>
  </si>
  <si>
    <t>map and collapse (see: final demand)</t>
  </si>
  <si>
    <t>SLiDE Usage</t>
  </si>
  <si>
    <t>disaggregate</t>
  </si>
  <si>
    <t>PathIn:  [dev, datasources, BEA, IO]</t>
  </si>
  <si>
    <t>unit_conversion</t>
  </si>
  <si>
    <t>PathIn:  [dev, mapsources, manual]</t>
  </si>
  <si>
    <t xml:space="preserve">  - file:   [.., .., dev, mapsources, manual, sctg_to_naics.csv]</t>
  </si>
  <si>
    <t>PathIn:  [dev, mapsources, census, CBSA]</t>
  </si>
  <si>
    <t>PathIn:  [dev, mapsources, census, CBSA_Cities]</t>
  </si>
  <si>
    <t>PathIn:  [dev, mapsources, census, NECTA_Cities]</t>
  </si>
  <si>
    <t>PathIn:  [dev, mapsources, census, NECTA]</t>
  </si>
  <si>
    <t xml:space="preserve">  - name: [manual, gsp_metro_append.csv]</t>
  </si>
  <si>
    <t xml:space="preserve">  - name: [manual, regions_append.csv]</t>
  </si>
  <si>
    <t xml:space="preserve">  - name: [manual, units_append.csv]</t>
  </si>
  <si>
    <t>SORT</t>
  </si>
  <si>
    <t xml:space="preserve">    output: [output_bea, s]</t>
  </si>
  <si>
    <t xml:space="preserve">    output: [output_desc, s]</t>
  </si>
  <si>
    <t>PathIn:  [dev, datasources, BEA, GDP, State]</t>
  </si>
  <si>
    <t>PathIn:  [dev, datasources, BEA, GDP, Metro]</t>
  </si>
  <si>
    <t>PathIn:  [dev, datasources, BEA, GDP, County]</t>
  </si>
  <si>
    <t xml:space="preserve">  regions</t>
  </si>
  <si>
    <t xml:space="preserve">  col: gdpcat</t>
  </si>
  <si>
    <t>gdpcat</t>
  </si>
  <si>
    <t xml:space="preserve">  - {from: Description,            to: si_desc}</t>
  </si>
  <si>
    <t>bea_gsp_cbsa</t>
  </si>
  <si>
    <t xml:space="preserve">  on:  [r, gdpcat, si, n, units, si_desc]</t>
  </si>
  <si>
    <t xml:space="preserve">  - {from: GeoFIPS,                to: cbsa}</t>
  </si>
  <si>
    <t xml:space="preserve">    input:  cbsa</t>
  </si>
  <si>
    <t xml:space="preserve">  - {from: GeoName,                to: cbsa_desc}</t>
  </si>
  <si>
    <t xml:space="preserve">    input:  cbsa_desc</t>
  </si>
  <si>
    <t xml:space="preserve">  on:  [cbsa, state, gdpcat, si, n, units, si_desc, cbsa_desc]</t>
  </si>
  <si>
    <t xml:space="preserve">    output: cbsa_desc</t>
  </si>
  <si>
    <t xml:space="preserve">  - on:     (?&lt;cbsa_desc&gt;.*)\(</t>
  </si>
  <si>
    <t xml:space="preserve">  - on:     \,\s(?&lt;state&gt;.*)\s?</t>
  </si>
  <si>
    <t xml:space="preserve">    output: cbsa_desc_map</t>
  </si>
  <si>
    <t xml:space="preserve">  - {descriptor: 2013-02, name: list1.xlsx,          range: "A3:L1885", sheet: List 1}</t>
  </si>
  <si>
    <t># - {descriptor: 2018-09, name: list1_Sep_2018.xlsx, range: "A3:L1918", sheet: List 1}</t>
  </si>
  <si>
    <t># - {descriptor: 2018-09, name: list2_Sep_2018.xlsx, range: "A3:F1271", sheet: List 2}</t>
  </si>
  <si>
    <t xml:space="preserve">  - {descriptor: 2013-02, name: list2.xlsx,          range: "A3:F1252", sheet: List 2}</t>
  </si>
  <si>
    <t xml:space="preserve">  - {col: state,  type: String}</t>
  </si>
  <si>
    <t xml:space="preserve">  - {col: cbsa,   type: String}</t>
  </si>
  <si>
    <t xml:space="preserve">  - on:     (?&lt;si_desc&gt;.*) \((?&lt;naics_code&gt;.*)\)</t>
  </si>
  <si>
    <t xml:space="preserve">    input:  si_desc</t>
  </si>
  <si>
    <t xml:space="preserve">    output: [si_desc, naics_code]</t>
  </si>
  <si>
    <t xml:space="preserve">  output: [yr,r,s,gdpcat,units]</t>
  </si>
  <si>
    <t xml:space="preserve">    from:   si_code</t>
  </si>
  <si>
    <t xml:space="preserve">  - col: [gdpcat, s]</t>
  </si>
  <si>
    <t>PathIn:  [dev, datasources, PCE]</t>
  </si>
  <si>
    <t xml:space="preserve">  col:  [g_code, pg_code, g_desc]</t>
  </si>
  <si>
    <t xml:space="preserve">    from:   pg_code</t>
  </si>
  <si>
    <t xml:space="preserve">    to:     g_code</t>
  </si>
  <si>
    <t xml:space="preserve">  - col: g</t>
  </si>
  <si>
    <t xml:space="preserve">  on:  [r, pg, units]</t>
  </si>
  <si>
    <t xml:space="preserve">  - {from: GeoName,     to: r}</t>
  </si>
  <si>
    <t xml:space="preserve">  - {from: Description, to: pg}</t>
  </si>
  <si>
    <t xml:space="preserve">  - {from: Unit,        to: units}</t>
  </si>
  <si>
    <t xml:space="preserve">  - col: sg</t>
  </si>
  <si>
    <t xml:space="preserve">  - col: export_yn</t>
  </si>
  <si>
    <t xml:space="preserve">    val: true</t>
  </si>
  <si>
    <t>PathIn:  [data, input_1.0]</t>
  </si>
  <si>
    <t>crosswalk/sctg</t>
  </si>
  <si>
    <t>fdcat</t>
  </si>
  <si>
    <t xml:space="preserve">  - col: SCTG Group</t>
  </si>
  <si>
    <t>Deselect:</t>
  </si>
  <si>
    <t xml:space="preserve">  output: [yr,r,g,units]</t>
  </si>
  <si>
    <t>DESELECT</t>
  </si>
  <si>
    <t xml:space="preserve">  col: [GeoFIPS, Region, TableName, ComponentName, Line, IndustryClassification]</t>
  </si>
  <si>
    <t xml:space="preserve">  col: [ORIG_CFS_AREA, DEST_CFS_AREA]</t>
  </si>
  <si>
    <t xml:space="preserve">  col: [Region, TableName]</t>
  </si>
  <si>
    <t xml:space="preserve">  col: [Percent, Per]</t>
  </si>
  <si>
    <t xml:space="preserve">  col: [GEO.id, GEO.id2]</t>
  </si>
  <si>
    <t xml:space="preserve">  col: [GEO.id, GEO.id2, GEO.annotation.id]</t>
  </si>
  <si>
    <t xml:space="preserve">  col: "Data_Status"</t>
  </si>
  <si>
    <t xml:space="preserve">  - {from: orig_state, to: orig}</t>
  </si>
  <si>
    <t xml:space="preserve">  - {from: dest_state, to: dest}</t>
  </si>
  <si>
    <t xml:space="preserve">  - {col: orig,  type: String}</t>
  </si>
  <si>
    <t xml:space="preserve">  - {col: dest,  type: String}</t>
  </si>
  <si>
    <t xml:space="preserve">  - {col: sg,    type: Int}</t>
  </si>
  <si>
    <t xml:space="preserve">  - {col: n,     type: Int}</t>
  </si>
  <si>
    <t xml:space="preserve">  output: [yr, orig_state, orig_metro, dest_state, dest_metro, n, sg, units]</t>
  </si>
  <si>
    <t xml:space="preserve">  output: [yr, orig, dest, n, sg, units]</t>
  </si>
  <si>
    <t xml:space="preserve">  col: [shipmt_id, quarter, mode, temp_cntl_yn, export_yn, export_cntry, hazmat, wgt_factor, shipmt_value_units, shipmt_value, shipmt_wght_units, shipmt_wght, shipmt_dist_gc_units, shipmt_dist_gc, shipmt_dist_routed_units, shipmt_dist_routed]</t>
  </si>
  <si>
    <t>PathIn:  [dev, datasources, NASS]</t>
  </si>
  <si>
    <t>PathIn:  [dev, datasources, SGF]</t>
  </si>
  <si>
    <t>PathIn:  [dev, datasources, USATradeOnline]</t>
  </si>
  <si>
    <t>PathIn:  [dev, datasources, SEDS, CrudeOil]</t>
  </si>
  <si>
    <t>PathIn:  [dev, datasources, SEDS, Emissions]</t>
  </si>
  <si>
    <t>PathIn:  [dev, datasources, SEDS]</t>
  </si>
  <si>
    <t>PathIn:  [dev, datasources, USGS]</t>
  </si>
  <si>
    <t xml:space="preserve">  operation: occursin</t>
  </si>
  <si>
    <t xml:space="preserve">  col: line_num</t>
  </si>
  <si>
    <t>Sort: unique</t>
  </si>
  <si>
    <t xml:space="preserve">    val: Amount</t>
  </si>
  <si>
    <t xml:space="preserve">    kind:   inner</t>
  </si>
  <si>
    <t>Description: SGF</t>
  </si>
  <si>
    <t xml:space="preserve">  name: map_sgf.csv</t>
  </si>
  <si>
    <t xml:space="preserve">  descriptor: ec</t>
  </si>
  <si>
    <t xml:space="preserve">  - {col: pg_code, type: String}</t>
  </si>
  <si>
    <t xml:space="preserve">  - {col: pg_desc, type: String}</t>
  </si>
  <si>
    <t xml:space="preserve">  - {from: from, to: pg_desc}</t>
  </si>
  <si>
    <t xml:space="preserve">  - {from: to,   to: pg_code}</t>
  </si>
  <si>
    <t xml:space="preserve">  - {col: gdpcat_code, type: String}</t>
  </si>
  <si>
    <t xml:space="preserve">  - {col: gdpcat_desc, type: String}</t>
  </si>
  <si>
    <t xml:space="preserve">  - {from: from, to: gdpcat_desc}</t>
  </si>
  <si>
    <t xml:space="preserve">  - {from: to,   to: gdpcat_code}</t>
  </si>
  <si>
    <t xml:space="preserve">  - {col: ec_code,  type: String}</t>
  </si>
  <si>
    <t xml:space="preserve">  - {col: ec_desc,  type: String}</t>
  </si>
  <si>
    <t xml:space="preserve">  - {from: from, to: ec_desc}</t>
  </si>
  <si>
    <t xml:space="preserve">  - {from: to,   to: ec_code}</t>
  </si>
  <si>
    <t xml:space="preserve">    from:   pg_desc</t>
  </si>
  <si>
    <t xml:space="preserve">    to:     pg_code</t>
  </si>
  <si>
    <t xml:space="preserve">    from:   gdpcat_desc</t>
  </si>
  <si>
    <t xml:space="preserve">    to:     gdpcat_code</t>
  </si>
  <si>
    <t xml:space="preserve">    from:   ec_code</t>
  </si>
  <si>
    <t xml:space="preserve">    to:     ec_desc</t>
  </si>
  <si>
    <t xml:space="preserve">    input:  ec_code</t>
  </si>
  <si>
    <t xml:space="preserve">    output: ec_desc</t>
  </si>
  <si>
    <t>Sort: unique code</t>
  </si>
  <si>
    <t xml:space="preserve">  - {from: commodity, to: n_desc}</t>
  </si>
  <si>
    <t xml:space="preserve">  input:  n_desc</t>
  </si>
  <si>
    <t xml:space="preserve">  - {from: statecode, to: r}</t>
  </si>
  <si>
    <t xml:space="preserve">  - {col: src,    type: String}</t>
  </si>
  <si>
    <t xml:space="preserve">  output: [yr,r,g,t,units]</t>
  </si>
  <si>
    <t xml:space="preserve">  name: hazmat.csv</t>
  </si>
  <si>
    <t xml:space="preserve">  descriptor: hazmat</t>
  </si>
  <si>
    <t xml:space="preserve">  - {col: hazmat_code, type: String}</t>
  </si>
  <si>
    <t xml:space="preserve">  - {col: hazmat_desc, type: String}</t>
  </si>
  <si>
    <t xml:space="preserve">  - {from: code, to: hazmat_code}</t>
  </si>
  <si>
    <t xml:space="preserve">  - {from: desc, to: hazmat_desc}</t>
  </si>
  <si>
    <t xml:space="preserve">  - {col: type_code,   type: String}</t>
  </si>
  <si>
    <t xml:space="preserve">  - {from: units_abbv, to: type_code}</t>
  </si>
  <si>
    <t xml:space="preserve">  descriptor: co2</t>
  </si>
  <si>
    <t xml:space="preserve">  - {from: factor, to: value}</t>
  </si>
  <si>
    <t>co2perbtu</t>
  </si>
  <si>
    <t xml:space="preserve">  name: carbon_content.csv</t>
  </si>
  <si>
    <t xml:space="preserve">    to:     [source_code, sector_code, type_code, units]</t>
  </si>
  <si>
    <t xml:space="preserve">    output: [source, sector, type, units]</t>
  </si>
  <si>
    <t xml:space="preserve">  - {col: type,   type: String}</t>
  </si>
  <si>
    <t>#   col: yr</t>
  </si>
  <si>
    <t xml:space="preserve">  col: component</t>
  </si>
  <si>
    <t>FILTER</t>
  </si>
  <si>
    <t>Filter: true</t>
  </si>
  <si>
    <t>Filter: false</t>
  </si>
  <si>
    <t xml:space="preserve">    val: ["-"]</t>
  </si>
  <si>
    <t>FileOut: gsp_cbsa.csv</t>
  </si>
  <si>
    <t/>
  </si>
  <si>
    <t>FileOut: gsp_county_windc.csv</t>
  </si>
  <si>
    <t xml:space="preserve">  - {name: _sgf_1997.csv,      descriptor: 1997}</t>
  </si>
  <si>
    <t xml:space="preserve">  - {name: _sgf_1998.csv,      descriptor: 1998}</t>
  </si>
  <si>
    <t xml:space="preserve">  - {name: _sgf_1999-2011.csv, descriptor: 1999-2011}</t>
  </si>
  <si>
    <t xml:space="preserve">  - {name: _sgf_2012-2013.csv, descriptor: 2012-2013}</t>
  </si>
  <si>
    <t xml:space="preserve">  - {name: _sgf_2014-2016.csv, descriptor: 2014-2016}</t>
  </si>
  <si>
    <t># (!!!!) replace with mapping</t>
  </si>
  <si>
    <t>Filter: year</t>
  </si>
  <si>
    <t>Filter: state</t>
  </si>
  <si>
    <t xml:space="preserve">  name: units_conversion.csv</t>
  </si>
  <si>
    <t xml:space="preserve">  descriptor: units_conversion</t>
  </si>
  <si>
    <t xml:space="preserve">  - {col: src,   type: String}</t>
  </si>
  <si>
    <t xml:space="preserve">  var: src</t>
  </si>
  <si>
    <t xml:space="preserve">  - {col: src, from: coal,      to: col}</t>
  </si>
  <si>
    <t xml:space="preserve">  - {col: src, from: nat_gas,   to: gas}</t>
  </si>
  <si>
    <t xml:space="preserve">  - {col: src, from: nuclear,   to: nu}</t>
  </si>
  <si>
    <t xml:space="preserve">  - {col: src, from: petroleum, to: oil}</t>
  </si>
  <si>
    <t xml:space="preserve">    output: [factor, units_out]</t>
  </si>
  <si>
    <t xml:space="preserve">    to:     [to, factor, units_out]</t>
  </si>
  <si>
    <t xml:space="preserve">    output: [units, factor, units_out]</t>
  </si>
  <si>
    <t xml:space="preserve">  to:     units_out</t>
  </si>
  <si>
    <t xml:space="preserve">  - {col: sec_code,    type: String}</t>
  </si>
  <si>
    <t xml:space="preserve">  - {col: src_code,    type: String}</t>
  </si>
  <si>
    <t># - {col: source_code, type: String}</t>
  </si>
  <si>
    <t># - {col: sector_code, type: String}</t>
  </si>
  <si>
    <t>PathIn:  [dev, mapsources, WiNDC, windc_build, readseds, implicit]</t>
  </si>
  <si>
    <t xml:space="preserve">    from:   x1</t>
  </si>
  <si>
    <t xml:space="preserve">    to:     [x2, x3]</t>
  </si>
  <si>
    <t xml:space="preserve">  - {from: source, to: source_code}</t>
  </si>
  <si>
    <t xml:space="preserve">  - {from: sector, to: sector_code}</t>
  </si>
  <si>
    <t xml:space="preserve">  - {from: msn,    to: msn_code}</t>
  </si>
  <si>
    <t xml:space="preserve">  - {from: src,    to: src_code}</t>
  </si>
  <si>
    <t xml:space="preserve">  - {from: sec,    to: sec_code}</t>
  </si>
  <si>
    <t>data</t>
  </si>
  <si>
    <t>eia</t>
  </si>
  <si>
    <t xml:space="preserve">  - {from: type,   to: type_code}</t>
  </si>
  <si>
    <t xml:space="preserve">    to:     units</t>
  </si>
  <si>
    <t># - {col: type_code,   type: String}</t>
  </si>
  <si>
    <t># - {col: units,       type: String}</t>
  </si>
  <si>
    <t xml:space="preserve">  - {col: sec,    type: String}</t>
  </si>
  <si>
    <t># - {col: yr,                       type: Int}</t>
  </si>
  <si>
    <t># - {col: yr,         type: Int}</t>
  </si>
  <si>
    <t># - {col: yr,    type: Int}</t>
  </si>
  <si>
    <t>Sort: false</t>
  </si>
  <si>
    <t>PathOut: [data, datastream_1.0]</t>
  </si>
  <si>
    <t xml:space="preserve">  name: _cfs.csv</t>
  </si>
  <si>
    <t>PathIn:  [data, datastream_1.0]</t>
  </si>
  <si>
    <t xml:space="preserve">  name: cfs_metro.csv</t>
  </si>
  <si>
    <t>region</t>
  </si>
  <si>
    <t xml:space="preserve">  name: regions_states_aggregate.csv</t>
  </si>
  <si>
    <t xml:space="preserve">  descriptor: bea_gdp</t>
  </si>
  <si>
    <t xml:space="preserve">  - {col: region_code, type: String}</t>
  </si>
  <si>
    <t xml:space="preserve">  - {col: state_code,  type: String}</t>
  </si>
  <si>
    <t xml:space="preserve">  - {col: region_desc, type: String}</t>
  </si>
  <si>
    <t xml:space="preserve">  - {col: state_desc,  type: String}</t>
  </si>
  <si>
    <t>Sort: true</t>
  </si>
  <si>
    <t xml:space="preserve">  output: [yr,r,src,sec,type,units]</t>
  </si>
  <si>
    <t xml:space="preserve">  descriptor: elegen</t>
  </si>
  <si>
    <t># - {col: type,   type: String}</t>
  </si>
  <si>
    <t xml:space="preserve">  - {name: energy_units_demand.csv, descriptor: demand}</t>
  </si>
  <si>
    <t xml:space="preserve">  - {name: energy_units_gdpcat.csv, descriptor: gdpcat}</t>
  </si>
  <si>
    <t xml:space="preserve">  - {name: energy_units_supply.csv, descriptor: supply}</t>
  </si>
  <si>
    <t xml:space="preserve">  - {name: energy_units_trade.csv,  descriptor: trade}</t>
  </si>
  <si>
    <t xml:space="preserve">    to:     [src_code, sec_code]</t>
  </si>
  <si>
    <t xml:space="preserve">    output: [src, sec]</t>
  </si>
  <si>
    <t xml:space="preserve">  name: slice_elegen.csv</t>
  </si>
  <si>
    <t xml:space="preserve">  - {col: sec,   type: String}</t>
  </si>
  <si>
    <t xml:space="preserve">    from:   [source_code, sector_code, type_code]</t>
  </si>
  <si>
    <t xml:space="preserve">    input:  [source, sector, type]</t>
  </si>
  <si>
    <t xml:space="preserve">    to:     units_out</t>
  </si>
  <si>
    <t xml:space="preserve">  - {from: code, to: units_code}</t>
  </si>
  <si>
    <t xml:space="preserve">  - {from: desc, to: units_desc}</t>
  </si>
  <si>
    <t xml:space="preserve">  - {col: units_code, type: String}</t>
  </si>
  <si>
    <t xml:space="preserve">  - {col: units_desc, type: String}</t>
  </si>
  <si>
    <t xml:space="preserve">  name: units_base.csv</t>
  </si>
  <si>
    <t xml:space="preserve">  descriptor: base</t>
  </si>
  <si>
    <t xml:space="preserve">  - {from: pq,  to: pq_code}</t>
  </si>
  <si>
    <t xml:space="preserve">  - {from: src, to: src_code}</t>
  </si>
  <si>
    <t xml:space="preserve">  name: seds_pq.csv</t>
  </si>
  <si>
    <t xml:space="preserve">  descriptor: pq</t>
  </si>
  <si>
    <t xml:space="preserve">  col: src</t>
  </si>
  <si>
    <t xml:space="preserve">  - {from: source, to: src}</t>
  </si>
  <si>
    <t xml:space="preserve">  name: bluenote_ss.map</t>
  </si>
  <si>
    <t xml:space="preserve">  name: bluenote_mm.map</t>
  </si>
  <si>
    <t>ec</t>
  </si>
  <si>
    <t xml:space="preserve">  - file:   [..,..,dev,mapsources,WiNDC,windc_datastream,core_maps,gams,map_sgf.csv]</t>
  </si>
  <si>
    <t xml:space="preserve">  - file:   [standardize,_gdpcat.csv]</t>
  </si>
  <si>
    <t xml:space="preserve">  - file:   [standardize,_regions.csv]</t>
  </si>
  <si>
    <t xml:space="preserve">  file:   [standardize,_regions.csv]</t>
  </si>
  <si>
    <t>hazmat</t>
  </si>
  <si>
    <t xml:space="preserve">  - file:   [define,_naics.csv]</t>
  </si>
  <si>
    <t xml:space="preserve">  - file:   [define,_msn.csv]</t>
  </si>
  <si>
    <t>pg</t>
  </si>
  <si>
    <t xml:space="preserve">  - file:   [define,_pg.csv]</t>
  </si>
  <si>
    <t xml:space="preserve">  - file:   [crosswalk,_pg.csv]</t>
  </si>
  <si>
    <t xml:space="preserve">  - file:   [crosswalk,_sctg.csv]</t>
  </si>
  <si>
    <t>DEVELOPMEMT</t>
  </si>
  <si>
    <t xml:space="preserve">  - file:   [define,_ec.csv]</t>
  </si>
  <si>
    <t xml:space="preserve">  - file:   [..,..,dev,mapsources,Manual,sctg_to_naics.csv]</t>
  </si>
  <si>
    <t xml:space="preserve">  - file:   [..,..,dev,mapsources,WiNDC,windc_build,build_files,maps,mapcfs.map]</t>
  </si>
  <si>
    <t xml:space="preserve">  - file:   [crosswalk,_si.csv]</t>
  </si>
  <si>
    <t>si</t>
  </si>
  <si>
    <t>pq</t>
  </si>
  <si>
    <t xml:space="preserve">  - file:   [crosswalk,_msn.csv]</t>
  </si>
  <si>
    <t xml:space="preserve">  - file:   [crosswalk,_bea_summary.csv]</t>
  </si>
  <si>
    <t xml:space="preserve">  - file:   [crosswalk,_bea_detail.csv]</t>
  </si>
  <si>
    <t>DEVELOPMENT</t>
  </si>
  <si>
    <t># move?</t>
  </si>
  <si>
    <t xml:space="preserve">  col: comment</t>
  </si>
  <si>
    <t>PathIn:  [dev,mapsources,WiNDC,windc_build,build_files,user_defined_schemes]</t>
  </si>
  <si>
    <t xml:space="preserve">  - file:   [..,..,dev,mapsources,WiNDC,windc_build,build_files,user_defined_schemes,bluenote_ss.set]</t>
  </si>
  <si>
    <t xml:space="preserve">    to:     x2</t>
  </si>
  <si>
    <t xml:space="preserve">  - file:   [..,..,dev,mapsources,WiNDC,windc_build,build_files,user_defined_schemes,bluenote_mm.set]</t>
  </si>
  <si>
    <t xml:space="preserve">    input:  aggr_code</t>
  </si>
  <si>
    <t xml:space="preserve">    output: aggr_desc</t>
  </si>
  <si>
    <t>PathIn:  [data, coremaps, define]</t>
  </si>
  <si>
    <t xml:space="preserve">  name: _naics.csv</t>
  </si>
  <si>
    <t xml:space="preserve">    - naics_industry</t>
  </si>
  <si>
    <t xml:space="preserve">    - industry_group</t>
  </si>
  <si>
    <t xml:space="preserve">    - national_industry</t>
  </si>
  <si>
    <t>OrderedGroup:</t>
  </si>
  <si>
    <t xml:space="preserve">  val: [sector, subsector, industry_group, naics_industry, national_industry]</t>
  </si>
  <si>
    <t xml:space="preserve">  on:  [code, desc]</t>
  </si>
  <si>
    <t xml:space="preserve">  var: naics_level</t>
  </si>
  <si>
    <t xml:space="preserve">  - {from: naics_code, to: code}</t>
  </si>
  <si>
    <t xml:space="preserve">  - {from: naics_desc, to: desc}</t>
  </si>
  <si>
    <t xml:space="preserve">  - {col: national_industry_desc, type: String}</t>
  </si>
  <si>
    <t xml:space="preserve">  - {col: naics_industry_desc,    type: String}</t>
  </si>
  <si>
    <t>PathIn:  [dev,mapsources,WiNDC,windc_build,build_files,maps]</t>
  </si>
  <si>
    <t xml:space="preserve">  col:  [detail_code, summary_code, detail_desc]</t>
  </si>
  <si>
    <t>ORDEREDGROUP</t>
  </si>
  <si>
    <t xml:space="preserve">  on:     (?&lt;detail_desc&gt;.*) \((?&lt;bea_code&gt;.*)\)</t>
  </si>
  <si>
    <t xml:space="preserve">  input:  detail_desc</t>
  </si>
  <si>
    <t xml:space="preserve">  output: [detail_desc, bea_code]</t>
  </si>
  <si>
    <t xml:space="preserve">  - {col: detail_code,  type: String}</t>
  </si>
  <si>
    <t xml:space="preserve">  - {col: detail_desc,  type: String}</t>
  </si>
  <si>
    <t xml:space="preserve">  - {col: bea_code,     type: String}</t>
  </si>
  <si>
    <t># - {col: summary_desc, type: String}</t>
  </si>
  <si>
    <t>r</t>
  </si>
  <si>
    <t>va</t>
  </si>
  <si>
    <t>ts</t>
  </si>
  <si>
    <t>PathIn:  [data,coremaps,crosswalk]</t>
  </si>
  <si>
    <t xml:space="preserve">  name: _bea_detail.csv</t>
  </si>
  <si>
    <t xml:space="preserve">  name: _bea_summary.csv</t>
  </si>
  <si>
    <t xml:space="preserve">  col: category</t>
  </si>
  <si>
    <t xml:space="preserve">  val: finaldemand</t>
  </si>
  <si>
    <t xml:space="preserve">  val: valueadded</t>
  </si>
  <si>
    <t xml:space="preserve">  val: taxessubsidies</t>
  </si>
  <si>
    <t>state</t>
  </si>
  <si>
    <t>s</t>
  </si>
  <si>
    <t xml:space="preserve">  - {col: desc,   type: String}</t>
  </si>
  <si>
    <t xml:space="preserve">  - {from: from, to: desc}</t>
  </si>
  <si>
    <t xml:space="preserve">  - {from: to,   to: gdpcat}</t>
  </si>
  <si>
    <t xml:space="preserve">  - {col: fd,   type: String}</t>
  </si>
  <si>
    <t xml:space="preserve">  - {col: va,   type: String}</t>
  </si>
  <si>
    <t xml:space="preserve">  - {col: ts,   type: String}</t>
  </si>
  <si>
    <t xml:space="preserve">  name: map_gsp.csv</t>
  </si>
  <si>
    <t>PathIn:  [dev,mapsources,WiNDC,windc_datastream,core_maps,gams]</t>
  </si>
  <si>
    <t xml:space="preserve">  col:  [naics_code, summary_code, naics_desc]</t>
  </si>
  <si>
    <t xml:space="preserve">  col:  [si_code, summary_code, si_desc]</t>
  </si>
  <si>
    <t xml:space="preserve">  - {from: to,          to: summary_code}</t>
  </si>
  <si>
    <t>- {col: summary_code, from: upper, to: lower}</t>
  </si>
  <si>
    <t xml:space="preserve">  - {from: summary_code, to: fd}</t>
  </si>
  <si>
    <t xml:space="preserve">  - {from: summary_code, to: va}</t>
  </si>
  <si>
    <t xml:space="preserve">  - {from: summary_code, to: ts}</t>
  </si>
  <si>
    <t># Two entries for summary_code = subsidies</t>
  </si>
  <si>
    <t xml:space="preserve">    to:     summary_code</t>
  </si>
  <si>
    <t xml:space="preserve">    to:     [bea_code, summary_code]</t>
  </si>
  <si>
    <t xml:space="preserve">  col:  [summary_code, ec_code, summary_desc]</t>
  </si>
  <si>
    <t xml:space="preserve">    output: [summary_code, summary_desc]</t>
  </si>
  <si>
    <t xml:space="preserve">  - {col: detail_code, type: String}</t>
  </si>
  <si>
    <t xml:space="preserve">  - {from: to,          to: detail_code}</t>
  </si>
  <si>
    <t>- {col: detail_code, from: upper, to: lower}</t>
  </si>
  <si>
    <t xml:space="preserve">    to:     [bea_desc, detail_code]</t>
  </si>
  <si>
    <t xml:space="preserve">    to:     detail_code</t>
  </si>
  <si>
    <t xml:space="preserve">  name: mapg.map</t>
  </si>
  <si>
    <t xml:space="preserve">  col: [aggr_code, naics_code]</t>
  </si>
  <si>
    <t>PathIn:  [dev,mapsources,WiNDC,windc_build,nass]</t>
  </si>
  <si>
    <t xml:space="preserve">  - file:   [..,..,dev,mapsources,WiNDC,windc_build,build_files,user_defined_schemes,nass_ss.map]</t>
  </si>
  <si>
    <t xml:space="preserve">    output: detail_code</t>
  </si>
  <si>
    <t xml:space="preserve">    from:   detail_code</t>
  </si>
  <si>
    <t xml:space="preserve">    input:  detail_code</t>
  </si>
  <si>
    <t xml:space="preserve">  - {col: aggr_desc,   type: String}</t>
  </si>
  <si>
    <t xml:space="preserve">  - {col: aggr_code,   type: String}</t>
  </si>
  <si>
    <t xml:space="preserve">  name: nass_mm.map</t>
  </si>
  <si>
    <t xml:space="preserve">  - file:   [..,..,dev,mapsources,WiNDC,windc_build,build_files,user_defined_schemes,nass_ss.set]</t>
  </si>
  <si>
    <t xml:space="preserve">  - file:   [..,..,dev,mapsources,WiNDC,windc_build,build_files,user_defined_schemes,nass_mm.set]</t>
  </si>
  <si>
    <t xml:space="preserve">  name: nass_ss.map</t>
  </si>
  <si>
    <t># set only?</t>
  </si>
  <si>
    <t># scale? Standardize?</t>
  </si>
  <si>
    <t xml:space="preserve">  name: bea_all.csv</t>
  </si>
  <si>
    <t xml:space="preserve">  name: bea_all_detailed.csv</t>
  </si>
  <si>
    <t># - {col: category,  from: goods, to: gds}</t>
  </si>
  <si>
    <t xml:space="preserve">  - {from: description, to: summary_desc}</t>
  </si>
  <si>
    <t xml:space="preserve">  - {from: description, to: detail_desc}</t>
  </si>
  <si>
    <t xml:space="preserve">  - {col: detail_desc, type: String}</t>
  </si>
  <si>
    <t xml:space="preserve">  - {from: summary_code, to: code}</t>
  </si>
  <si>
    <t xml:space="preserve">  - {from: detail_code,  to: code}</t>
  </si>
  <si>
    <t xml:space="preserve">  - {from: summary_desc, to: desc}</t>
  </si>
  <si>
    <t xml:space="preserve">  - {from: detail_desc,  to: desc}</t>
  </si>
  <si>
    <t xml:space="preserve">  val: goods</t>
  </si>
  <si>
    <t xml:space="preserve">  - {from: bea_desc,     to: desc}</t>
  </si>
  <si>
    <t xml:space="preserve">  on:     (?&lt;disagg_desc&gt;.*) \((?&lt;bea_code&gt;.*)\)</t>
  </si>
  <si>
    <t xml:space="preserve">  input:  disagg_desc</t>
  </si>
  <si>
    <t xml:space="preserve">  output: [disagg_desc, bea_code]</t>
  </si>
  <si>
    <t xml:space="preserve">  col: [aggr_code, disagg_code, disagg_desc]</t>
  </si>
  <si>
    <t xml:space="preserve">  - {col: disagg_code, type: String}</t>
  </si>
  <si>
    <t xml:space="preserve">  - {col: disagg_desc, type: String}</t>
  </si>
  <si>
    <t xml:space="preserve">  operation: "!=="</t>
  </si>
  <si>
    <t>PathIn:  [data, coremaps, scale, region]</t>
  </si>
  <si>
    <t xml:space="preserve">  name: region.csv</t>
  </si>
  <si>
    <t xml:space="preserve">  - {col: r, type: String}</t>
  </si>
  <si>
    <t xml:space="preserve">  - {from: state_desc, to: r}</t>
  </si>
  <si>
    <t>marking maps just needed for datastream as "temporary" so we don't crowd the coremaps file the user downloads when</t>
  </si>
  <si>
    <t>make sets during datastream</t>
  </si>
  <si>
    <t>Datastream:</t>
  </si>
  <si>
    <t>put all of the bluenote sectoral scaling maps into datastream</t>
  </si>
  <si>
    <t>population by state</t>
  </si>
  <si>
    <t>energy use in quads</t>
  </si>
  <si>
    <t>pads - petroleum area defense? Growth rates</t>
  </si>
  <si>
    <t>growth rate by state/other region</t>
  </si>
  <si>
    <t>state-level population growth assumptions</t>
  </si>
  <si>
    <t>start with AEO for now; electricity generation by state from ReEDS</t>
  </si>
  <si>
    <t>added Edit struct (called OrderedGroup) to automate naics scaling; this will help us with some default scaling options</t>
  </si>
  <si>
    <t>EPPA only has international</t>
  </si>
  <si>
    <t>USREP has 7-30 states/regions</t>
  </si>
  <si>
    <t>Data needs</t>
  </si>
  <si>
    <t>Documentation</t>
  </si>
  <si>
    <t>added sharing and EEM (so far) to documentation</t>
  </si>
  <si>
    <t xml:space="preserve">haven't updated yet online. I want to keep this consistent with master. I'm thinking we could push a working version to master with the new SLiDE data build, update documentation to match, and then </t>
  </si>
  <si>
    <t>projected gdp growth rate (or disagg from nat'l)</t>
  </si>
  <si>
    <t>coremaps</t>
  </si>
  <si>
    <t># Development: true</t>
  </si>
  <si>
    <t>Development: true</t>
  </si>
  <si>
    <t xml:space="preserve">  - file:   [standardize,_unit_conversion.csv]</t>
  </si>
  <si>
    <t># Let's use NAICS/BEA to get a default scale-up!</t>
  </si>
  <si>
    <t xml:space="preserve">  file:   [scale,sector,__bea_summary.csv]</t>
  </si>
  <si>
    <t xml:space="preserve">  file:   [scale,sector,__bea_sector.csv]</t>
  </si>
  <si>
    <t xml:space="preserve">  file:   [scale,sector,__bea_underlying.csv]</t>
  </si>
  <si>
    <t># !!!! can we do this mapping when we partition? Before calibration?</t>
  </si>
  <si>
    <t xml:space="preserve">  - file:   [standardize,_ec.csv]</t>
  </si>
  <si>
    <t xml:space="preserve">  - file:   [define,gdpcat.csv]</t>
  </si>
  <si>
    <t xml:space="preserve">  - file:   [crosswalk,_ec.csv]</t>
  </si>
  <si>
    <t xml:space="preserve">  - file:   [scale,census_cbsa.csv]</t>
  </si>
  <si>
    <t># - file:   [scale,census_cbsa.csv]</t>
  </si>
  <si>
    <t xml:space="preserve">  - {name: __sgf_1997.csv,      descriptor: 1997}</t>
  </si>
  <si>
    <t xml:space="preserve">  - {name: __sgf_1998.csv,      descriptor: 1998}</t>
  </si>
  <si>
    <t xml:space="preserve">  - {name: __sgf_1999-2011.csv, descriptor: 1999-2011}</t>
  </si>
  <si>
    <t xml:space="preserve">  - {name: __sgf_2012-2013.csv, descriptor: 2012-2013}</t>
  </si>
  <si>
    <t xml:space="preserve">  - {name: __sgf_2014-2016.csv, descriptor: 2014-2016}</t>
  </si>
  <si>
    <t>naics_summary</t>
  </si>
  <si>
    <t>naics_detail</t>
  </si>
  <si>
    <t xml:space="preserve">  - file:   [crosswalk,_naics_summary.csv]</t>
  </si>
  <si>
    <t xml:space="preserve">    output: detail_desc</t>
  </si>
  <si>
    <t xml:space="preserve">  - {col: naics_code,   type: String}</t>
  </si>
  <si>
    <t xml:space="preserve">  - {col: naics_desc,   type: String}</t>
  </si>
  <si>
    <t># - {col: aggr_code,   type: String}</t>
  </si>
  <si>
    <t># !!!! Let's just save this mapping for after the module_energy calculation because it would (probably) throw off df_split for some of those calculations and it's (probably) just not worth dealing with all that again, tbh</t>
  </si>
  <si>
    <t xml:space="preserve">  - file:   [standardize,_units.csv]</t>
  </si>
  <si>
    <t>bluenote_sector</t>
  </si>
  <si>
    <t>bluenote_summary</t>
  </si>
  <si>
    <t xml:space="preserve">  - {name: _bluenote_summary.csv, descriptor: summary}</t>
  </si>
  <si>
    <t>bluenote_detail</t>
  </si>
  <si>
    <t xml:space="preserve">  - {name: _bluenote_detail.csv,  descriptor: detail}</t>
  </si>
  <si>
    <t xml:space="preserve">  - file:   [crosswalk,_naics_detail.csv]</t>
  </si>
  <si>
    <t xml:space="preserve">  - {col: sctg_code,    type: Int}</t>
  </si>
  <si>
    <t xml:space="preserve">  - {col: sctg_desc,    type: String}</t>
  </si>
  <si>
    <t xml:space="preserve">  - {col: si_code,      type: Int}</t>
  </si>
  <si>
    <t xml:space="preserve">  - {col: si_desc,      type: String}</t>
  </si>
  <si>
    <t xml:space="preserve">  - {col: bea_code,    type: String}</t>
  </si>
  <si>
    <t xml:space="preserve">  - {col: bea_desc,    type: String}</t>
  </si>
  <si>
    <t xml:space="preserve">  - {col: category,    type: Any}</t>
  </si>
  <si>
    <t xml:space="preserve">  - {col: bea_desc,     type: String}</t>
  </si>
  <si>
    <t xml:space="preserve">  - {col: category,     type: Any}</t>
  </si>
  <si>
    <t xml:space="preserve">  - {col: ec_code,      type: String}</t>
  </si>
  <si>
    <t xml:space="preserve">  - {col: ec_desc,      type: String}</t>
  </si>
  <si>
    <t>summary</t>
  </si>
  <si>
    <t>detail</t>
  </si>
  <si>
    <t>cbsa</t>
  </si>
  <si>
    <t>cbsa_cities</t>
  </si>
  <si>
    <t>necta_cities</t>
  </si>
  <si>
    <t>necta</t>
  </si>
  <si>
    <t xml:space="preserve">  - file:   [scale,region,necta_cities.csv]</t>
  </si>
  <si>
    <t xml:space="preserve">    output: ec_code</t>
  </si>
  <si>
    <t xml:space="preserve">  col: [from, ec_desc, units]</t>
  </si>
  <si>
    <t xml:space="preserve">    to:     [ec_desc, ec_code, units]</t>
  </si>
  <si>
    <t xml:space="preserve">  - {col: ec_code, type: String}</t>
  </si>
  <si>
    <t xml:space="preserve">  - {col: ec_desc, type: String}</t>
  </si>
  <si>
    <t xml:space="preserve">  - {col: from,    type: String}</t>
  </si>
  <si>
    <t xml:space="preserve">  - {from: summary_code, to: s}</t>
  </si>
  <si>
    <t xml:space="preserve">  - {from: detail_code, to: s}</t>
  </si>
  <si>
    <t xml:space="preserve">  - {col: s,    type: String}</t>
  </si>
  <si>
    <t xml:space="preserve">  - {from: bea_desc,    to: desc}</t>
  </si>
  <si>
    <t>coresets</t>
  </si>
  <si>
    <t>constants</t>
  </si>
  <si>
    <t>Path</t>
  </si>
  <si>
    <t xml:space="preserve">  - {col: i,     type: String}</t>
  </si>
  <si>
    <t xml:space="preserve">  - {col: j,     type: String}</t>
  </si>
  <si>
    <t xml:space="preserve">  - {col: si,     type: Int}</t>
  </si>
  <si>
    <t xml:space="preserve">  - {col: pg,    type: String}</t>
  </si>
  <si>
    <t xml:space="preserve">  - {col: n,          type: String}</t>
  </si>
  <si>
    <t xml:space="preserve">  - {col: sg,         type: String}</t>
  </si>
  <si>
    <t xml:space="preserve">  - {col: sg,    type: String}</t>
  </si>
  <si>
    <t xml:space="preserve">    val: [missing,DIREXP]</t>
  </si>
  <si>
    <t>Separator</t>
  </si>
  <si>
    <t>,</t>
  </si>
  <si>
    <t>Version</t>
  </si>
  <si>
    <t>1.0</t>
  </si>
  <si>
    <t>1.0.1</t>
  </si>
  <si>
    <t>input</t>
  </si>
  <si>
    <t>share</t>
  </si>
  <si>
    <t>Comments</t>
  </si>
  <si>
    <t>2.0.1</t>
  </si>
  <si>
    <t>2.1</t>
  </si>
  <si>
    <t>DATA ORGANIZATION</t>
  </si>
  <si>
    <t>VERSION 1.0</t>
  </si>
  <si>
    <t>* Replicates WiNDC datastream given datasources/</t>
  </si>
  <si>
    <t xml:space="preserve">  output: [yr,orig,dest,g,units]</t>
  </si>
  <si>
    <t xml:space="preserve">  output: [yr,orig_state,orig_metro,dest_state,dest_metro,g,units]</t>
  </si>
  <si>
    <t>src</t>
  </si>
  <si>
    <t xml:space="preserve">    output: [output_desc, s_fd]</t>
  </si>
  <si>
    <t xml:space="preserve">    output: [output_bea, s_fd]</t>
  </si>
  <si>
    <t xml:space="preserve">  - file:   [crosswalk,fd.csv]</t>
  </si>
  <si>
    <t xml:space="preserve">    from:   fd</t>
  </si>
  <si>
    <t xml:space="preserve">    to:     fdcat</t>
  </si>
  <si>
    <t xml:space="preserve">    input:  s_fd</t>
  </si>
  <si>
    <t xml:space="preserve">  output: [yr,g,s,units]</t>
  </si>
  <si>
    <t xml:space="preserve">    from: [missing, ...]</t>
  </si>
  <si>
    <t xml:space="preserve">  - col:  s</t>
  </si>
  <si>
    <t xml:space="preserve">    to:   s_fd value</t>
  </si>
  <si>
    <t>margin</t>
  </si>
  <si>
    <t>nass</t>
  </si>
  <si>
    <t>eem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</si>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</sst>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  <font>
      <sz val="16"/>
      <color rgb="FFF8F8F2"/>
      <name val="Menlo"/>
      <family val="2"/>
    </font>
    <font>
      <sz val="16"/>
      <color rgb="FFF92672"/>
      <name val="Menlo"/>
      <family val="2"/>
    </font>
    <font>
      <sz val="16"/>
      <color rgb="FFE6DB74"/>
      <name val="Menlo"/>
      <family val="2"/>
    </font>
    <font>
      <sz val="12"/>
      <name val="Menlo Regular"/>
    </font>
    <font>
      <sz val="16"/>
      <name val="Menlo Regula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Menlo Regular"/>
    </font>
    <font>
      <sz val="14"/>
      <color theme="0"/>
      <name val="Menlo"/>
      <family val="2"/>
    </font>
    <font>
      <sz val="14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0"/>
      <color theme="1"/>
      <name val="Menlo Regular"/>
    </font>
    <font>
      <b/>
      <sz val="10"/>
      <color theme="1"/>
      <name val="Menlo Regular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-0.249977111117893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0" fillId="0" borderId="0" xfId="0" applyAlignme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49" fontId="2" fillId="0" borderId="0" xfId="0" applyNumberFormat="1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49" fontId="5" fillId="0" borderId="0" xfId="0" applyNumberFormat="1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14" borderId="0" xfId="0" applyFont="1" applyFill="1" applyBorder="1" applyAlignment="1">
      <alignment vertical="top" wrapText="1"/>
    </xf>
    <xf numFmtId="0" fontId="1" fillId="14" borderId="0" xfId="0" applyNumberFormat="1" applyFont="1" applyFill="1" applyBorder="1" applyAlignment="1">
      <alignment vertical="top" wrapText="1"/>
    </xf>
    <xf numFmtId="49" fontId="1" fillId="14" borderId="0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" fillId="6" borderId="0" xfId="0" applyFont="1" applyFill="1" applyBorder="1" applyAlignment="1">
      <alignment vertical="top" wrapText="1"/>
    </xf>
    <xf numFmtId="0" fontId="1" fillId="6" borderId="0" xfId="0" applyFont="1" applyFill="1" applyAlignment="1">
      <alignment vertical="top"/>
    </xf>
    <xf numFmtId="0" fontId="13" fillId="6" borderId="0" xfId="0" applyFont="1" applyFill="1" applyAlignment="1">
      <alignment vertical="top"/>
    </xf>
    <xf numFmtId="49" fontId="1" fillId="6" borderId="0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3" fillId="15" borderId="0" xfId="0" applyFont="1" applyFill="1" applyBorder="1" applyAlignment="1">
      <alignment vertical="top" wrapText="1"/>
    </xf>
    <xf numFmtId="0" fontId="3" fillId="15" borderId="0" xfId="0" applyFont="1" applyFill="1" applyAlignment="1">
      <alignment vertical="top"/>
    </xf>
    <xf numFmtId="0" fontId="12" fillId="15" borderId="0" xfId="0" applyFont="1" applyFill="1" applyAlignment="1">
      <alignment vertical="top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2" fillId="0" borderId="0" xfId="0" applyNumberFormat="1" applyFont="1" applyFill="1" applyAlignment="1">
      <alignment vertical="top"/>
    </xf>
    <xf numFmtId="0" fontId="2" fillId="0" borderId="0" xfId="0" applyFont="1" applyFill="1" applyAlignment="1">
      <alignment vertical="top"/>
    </xf>
    <xf numFmtId="49" fontId="1" fillId="18" borderId="0" xfId="0" applyNumberFormat="1" applyFont="1" applyFill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49" fontId="1" fillId="18" borderId="0" xfId="0" applyNumberFormat="1" applyFont="1" applyFill="1" applyBorder="1" applyAlignment="1">
      <alignment vertical="top" wrapText="1"/>
    </xf>
    <xf numFmtId="0" fontId="1" fillId="18" borderId="0" xfId="0" applyFont="1" applyFill="1" applyBorder="1" applyAlignment="1">
      <alignment vertical="top" wrapText="1"/>
    </xf>
    <xf numFmtId="49" fontId="1" fillId="17" borderId="0" xfId="0" applyNumberFormat="1" applyFont="1" applyFill="1" applyAlignment="1">
      <alignment vertical="top" wrapText="1"/>
    </xf>
    <xf numFmtId="0" fontId="1" fillId="17" borderId="0" xfId="0" applyFont="1" applyFill="1" applyAlignment="1">
      <alignment vertical="top"/>
    </xf>
    <xf numFmtId="0" fontId="2" fillId="17" borderId="0" xfId="0" applyFont="1" applyFill="1" applyAlignment="1">
      <alignment vertical="top" wrapText="1"/>
    </xf>
    <xf numFmtId="0" fontId="13" fillId="17" borderId="0" xfId="0" applyFont="1" applyFill="1" applyAlignment="1">
      <alignment vertical="top"/>
    </xf>
    <xf numFmtId="49" fontId="2" fillId="17" borderId="0" xfId="0" applyNumberFormat="1" applyFont="1" applyFill="1" applyAlignment="1">
      <alignment vertical="top" wrapText="1"/>
    </xf>
    <xf numFmtId="49" fontId="1" fillId="16" borderId="0" xfId="0" applyNumberFormat="1" applyFont="1" applyFill="1" applyBorder="1" applyAlignment="1">
      <alignment vertical="top" wrapText="1"/>
    </xf>
    <xf numFmtId="49" fontId="1" fillId="14" borderId="0" xfId="0" applyNumberFormat="1" applyFont="1" applyFill="1" applyAlignment="1">
      <alignment vertical="top" wrapText="1"/>
    </xf>
    <xf numFmtId="0" fontId="1" fillId="18" borderId="0" xfId="0" applyFont="1" applyFill="1" applyAlignment="1">
      <alignment vertical="top"/>
    </xf>
    <xf numFmtId="0" fontId="1" fillId="18" borderId="0" xfId="0" applyFont="1" applyFill="1" applyAlignment="1">
      <alignment vertical="top" wrapText="1"/>
    </xf>
    <xf numFmtId="0" fontId="1" fillId="18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6" fillId="0" borderId="0" xfId="0" applyFont="1" applyAlignment="1">
      <alignment vertical="top"/>
    </xf>
    <xf numFmtId="49" fontId="1" fillId="0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9" fontId="1" fillId="16" borderId="0" xfId="0" applyNumberFormat="1" applyFont="1" applyFill="1" applyBorder="1" applyAlignment="1">
      <alignment vertical="top"/>
    </xf>
    <xf numFmtId="49" fontId="1" fillId="0" borderId="0" xfId="0" applyNumberFormat="1" applyFont="1" applyFill="1" applyAlignment="1">
      <alignment horizontal="left" vertical="top" wrapText="1"/>
    </xf>
    <xf numFmtId="49" fontId="1" fillId="16" borderId="0" xfId="0" applyNumberFormat="1" applyFont="1" applyFill="1" applyAlignment="1">
      <alignment horizontal="left" vertical="top" wrapText="1"/>
    </xf>
    <xf numFmtId="0" fontId="14" fillId="13" borderId="0" xfId="0" applyFont="1" applyFill="1" applyBorder="1" applyAlignment="1">
      <alignment vertical="top" wrapText="1"/>
    </xf>
    <xf numFmtId="0" fontId="14" fillId="13" borderId="0" xfId="0" applyNumberFormat="1" applyFont="1" applyFill="1" applyBorder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4" fillId="15" borderId="0" xfId="0" applyFont="1" applyFill="1" applyAlignment="1">
      <alignment horizontal="left" vertical="top" wrapText="1"/>
    </xf>
    <xf numFmtId="0" fontId="14" fillId="2" borderId="0" xfId="0" applyNumberFormat="1" applyFont="1" applyFill="1" applyAlignment="1">
      <alignment vertical="top" wrapText="1"/>
    </xf>
    <xf numFmtId="49" fontId="14" fillId="2" borderId="0" xfId="0" applyNumberFormat="1" applyFont="1" applyFill="1" applyBorder="1" applyAlignment="1">
      <alignment vertical="top" wrapText="1"/>
    </xf>
    <xf numFmtId="49" fontId="14" fillId="12" borderId="0" xfId="0" applyNumberFormat="1" applyFont="1" applyFill="1" applyAlignment="1">
      <alignment vertical="top" wrapText="1"/>
    </xf>
    <xf numFmtId="0" fontId="14" fillId="12" borderId="0" xfId="0" applyFont="1" applyFill="1" applyAlignment="1">
      <alignment vertical="top"/>
    </xf>
    <xf numFmtId="0" fontId="15" fillId="12" borderId="0" xfId="0" applyFont="1" applyFill="1" applyAlignment="1">
      <alignment vertical="top" wrapText="1"/>
    </xf>
    <xf numFmtId="49" fontId="15" fillId="12" borderId="0" xfId="0" applyNumberFormat="1" applyFont="1" applyFill="1" applyAlignment="1">
      <alignment vertical="top" wrapText="1"/>
    </xf>
    <xf numFmtId="0" fontId="16" fillId="12" borderId="0" xfId="0" applyFont="1" applyFill="1" applyAlignment="1">
      <alignment vertical="top"/>
    </xf>
    <xf numFmtId="0" fontId="14" fillId="5" borderId="0" xfId="0" applyNumberFormat="1" applyFont="1" applyFill="1" applyAlignment="1">
      <alignment horizontal="left" vertical="top" wrapText="1"/>
    </xf>
    <xf numFmtId="49" fontId="14" fillId="5" borderId="0" xfId="0" applyNumberFormat="1" applyFont="1" applyFill="1" applyBorder="1" applyAlignment="1">
      <alignment vertical="top" wrapText="1"/>
    </xf>
    <xf numFmtId="49" fontId="14" fillId="5" borderId="0" xfId="0" applyNumberFormat="1" applyFont="1" applyFill="1" applyBorder="1" applyAlignment="1">
      <alignment vertical="top"/>
    </xf>
    <xf numFmtId="0" fontId="14" fillId="2" borderId="0" xfId="0" applyNumberFormat="1" applyFont="1" applyFill="1" applyAlignment="1">
      <alignment horizontal="left" vertical="top" wrapText="1"/>
    </xf>
    <xf numFmtId="49" fontId="1" fillId="18" borderId="0" xfId="0" applyNumberFormat="1" applyFont="1" applyFill="1" applyAlignment="1">
      <alignment horizontal="left" vertical="top" wrapText="1"/>
    </xf>
    <xf numFmtId="0" fontId="14" fillId="12" borderId="0" xfId="0" applyNumberFormat="1" applyFont="1" applyFill="1" applyAlignment="1">
      <alignment horizontal="left" vertical="top" wrapText="1"/>
    </xf>
    <xf numFmtId="49" fontId="1" fillId="17" borderId="0" xfId="0" applyNumberFormat="1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 wrapText="1"/>
    </xf>
    <xf numFmtId="49" fontId="1" fillId="14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14" fillId="2" borderId="0" xfId="0" applyFont="1" applyFill="1" applyAlignment="1">
      <alignment horizontal="left" vertical="top" wrapText="1"/>
    </xf>
    <xf numFmtId="0" fontId="14" fillId="19" borderId="0" xfId="0" applyNumberFormat="1" applyFont="1" applyFill="1" applyAlignment="1">
      <alignment horizontal="left" vertical="top" wrapText="1"/>
    </xf>
    <xf numFmtId="49" fontId="14" fillId="19" borderId="0" xfId="0" applyNumberFormat="1" applyFont="1" applyFill="1" applyBorder="1" applyAlignment="1">
      <alignment vertical="top" wrapText="1"/>
    </xf>
    <xf numFmtId="0" fontId="0" fillId="19" borderId="0" xfId="0" applyFill="1"/>
    <xf numFmtId="49" fontId="1" fillId="20" borderId="0" xfId="0" applyNumberFormat="1" applyFont="1" applyFill="1" applyAlignment="1">
      <alignment horizontal="left" vertical="top" wrapText="1"/>
    </xf>
    <xf numFmtId="49" fontId="1" fillId="20" borderId="0" xfId="0" applyNumberFormat="1" applyFont="1" applyFill="1" applyBorder="1" applyAlignment="1">
      <alignment vertical="top" wrapText="1"/>
    </xf>
    <xf numFmtId="0" fontId="0" fillId="20" borderId="0" xfId="0" applyFill="1"/>
    <xf numFmtId="0" fontId="0" fillId="0" borderId="0" xfId="0" applyFill="1"/>
    <xf numFmtId="0" fontId="10" fillId="0" borderId="0" xfId="0" applyFont="1" applyAlignment="1">
      <alignment horizontal="left" vertical="top" wrapText="1"/>
    </xf>
    <xf numFmtId="0" fontId="3" fillId="15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1" fillId="0" borderId="0" xfId="0" applyNumberFormat="1" applyFont="1" applyFill="1" applyBorder="1" applyAlignment="1">
      <alignment horizontal="left" vertical="top"/>
    </xf>
    <xf numFmtId="0" fontId="14" fillId="21" borderId="0" xfId="0" applyFont="1" applyFill="1" applyBorder="1" applyAlignment="1">
      <alignment vertical="top" wrapText="1"/>
    </xf>
    <xf numFmtId="0" fontId="14" fillId="21" borderId="0" xfId="0" applyNumberFormat="1" applyFont="1" applyFill="1" applyBorder="1" applyAlignment="1">
      <alignment vertical="top" wrapText="1"/>
    </xf>
    <xf numFmtId="0" fontId="1" fillId="20" borderId="0" xfId="0" applyFont="1" applyFill="1" applyBorder="1" applyAlignment="1">
      <alignment vertical="top" wrapText="1"/>
    </xf>
    <xf numFmtId="0" fontId="1" fillId="20" borderId="0" xfId="0" applyNumberFormat="1" applyFont="1" applyFill="1" applyBorder="1" applyAlignment="1">
      <alignment vertical="top" wrapText="1"/>
    </xf>
    <xf numFmtId="0" fontId="14" fillId="13" borderId="0" xfId="0" applyFont="1" applyFill="1" applyBorder="1" applyAlignment="1">
      <alignment horizontal="left" vertical="top"/>
    </xf>
    <xf numFmtId="0" fontId="1" fillId="14" borderId="0" xfId="0" applyFont="1" applyFill="1" applyBorder="1" applyAlignment="1">
      <alignment vertical="top"/>
    </xf>
    <xf numFmtId="0" fontId="0" fillId="0" borderId="0" xfId="0" applyFill="1" applyBorder="1"/>
    <xf numFmtId="0" fontId="14" fillId="21" borderId="0" xfId="0" applyFont="1" applyFill="1" applyBorder="1" applyAlignment="1">
      <alignment horizontal="left" vertical="top"/>
    </xf>
    <xf numFmtId="49" fontId="5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 indent="1"/>
    </xf>
    <xf numFmtId="0" fontId="14" fillId="5" borderId="0" xfId="0" applyNumberFormat="1" applyFont="1" applyFill="1" applyAlignment="1">
      <alignment horizontal="left" vertical="top"/>
    </xf>
    <xf numFmtId="0" fontId="14" fillId="5" borderId="0" xfId="0" applyNumberFormat="1" applyFont="1" applyFill="1" applyAlignment="1">
      <alignment vertical="top"/>
    </xf>
    <xf numFmtId="0" fontId="14" fillId="2" borderId="0" xfId="0" applyFont="1" applyFill="1" applyAlignment="1">
      <alignment horizontal="right" vertical="top" wrapText="1"/>
    </xf>
  </cellXfs>
  <cellStyles count="1">
    <cellStyle name="Normal" xfId="0" builtinId="0"/>
  </cellStyles>
  <dxfs count="146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nlo Regular"/>
        <scheme val="none"/>
      </font>
      <alignment horizontal="general" vertical="top" textRotation="0" wrapText="1" indent="0" justifyLastLine="0" shrinkToFit="0" readingOrder="0"/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3A423-6EFE-C648-A4CA-0F2D9D949480}" name="Table1" displayName="Table1" ref="B8:J49" totalsRowShown="0" headerRowDxfId="128" dataDxfId="127">
  <autoFilter ref="B8:J49" xr:uid="{BB41F795-F9BE-1D43-A5D2-D0641EC7AF05}"/>
  <sortState xmlns:xlrd2="http://schemas.microsoft.com/office/spreadsheetml/2017/richdata2" ref="B9:K49">
    <sortCondition ref="C8:C49"/>
  </sortState>
  <tableColumns count="9">
    <tableColumn id="10" xr3:uid="{3503AAA2-709C-0C4A-8FA9-D0E9903A2636}" name="Use" dataDxfId="126">
      <calculatedColumnFormula>IF(COUNTA(Table1[[#This Row],[Parse Usage]:[SLiDE Usage]])&gt;0,1,0)</calculatedColumnFormula>
    </tableColumn>
    <tableColumn id="6" xr3:uid="{48959774-4A46-6D48-BC45-ABB38EFF7D37}" name="Directory" dataDxfId="125"/>
    <tableColumn id="2" xr3:uid="{5B628082-F1F4-184E-B202-0B5F4C81BC1D}" name="Map" dataDxfId="124"/>
    <tableColumn id="12" xr3:uid="{AD4C62B9-B897-3B4A-93BD-CCF227EF1DDD}" name="Category" dataDxfId="123"/>
    <tableColumn id="3" xr3:uid="{8A75F527-4FE8-234D-8C85-2207BC4C821D}" name="Purpose" dataDxfId="122"/>
    <tableColumn id="4" xr3:uid="{0BBA3DDF-18FA-2E4A-A415-A673CE618240}" name="Parse Usage" dataDxfId="121"/>
    <tableColumn id="8" xr3:uid="{57108128-C2E5-B941-9824-8F6A98A99D73}" name="Share Usage" dataDxfId="120"/>
    <tableColumn id="5" xr3:uid="{B5734126-9AA4-1845-9EDF-7B765C7E7820}" name="Map Usage" dataDxfId="119"/>
    <tableColumn id="11" xr3:uid="{1ECD444E-DE97-1148-8906-09F7AC779ABA}" name="SLiDE Usage" dataDxfId="1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CA8E0-4653-B64F-AFFE-EB2EA0F7F972}" name="Table2" displayName="Table2" ref="C1:E6" totalsRowShown="0" headerRowDxfId="117" dataDxfId="116">
  <autoFilter ref="C1:E6" xr:uid="{7BAC5BE1-04EE-7844-B516-2CE4A021F072}"/>
  <tableColumns count="3">
    <tableColumn id="1" xr3:uid="{2C264B23-2B73-6D46-8E76-E58DAC397316}" name="Category" dataDxfId="115"/>
    <tableColumn id="2" xr3:uid="{3EA3D53D-39DB-484C-8753-7C879E040184}" name="Columns" dataDxfId="114"/>
    <tableColumn id="3" xr3:uid="{FD6572C1-BB9C-3444-9E79-727F53681A1D}" name="Purpose" dataDxfId="113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6"/>
  <sheetViews>
    <sheetView workbookViewId="0"/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471</v>
      </c>
      <c r="C1" s="13" t="s">
        <v>363</v>
      </c>
      <c r="D1" s="23" t="s">
        <v>453</v>
      </c>
      <c r="E1" s="14" t="s">
        <v>356</v>
      </c>
      <c r="F1" s="14" t="s">
        <v>398</v>
      </c>
      <c r="G1" s="14" t="s">
        <v>224</v>
      </c>
      <c r="H1" s="14" t="s">
        <v>468</v>
      </c>
    </row>
    <row r="2" spans="1:8" ht="13">
      <c r="A2" s="2" t="s">
        <v>765</v>
      </c>
      <c r="B2" s="1" t="s">
        <v>767</v>
      </c>
      <c r="C2" s="2"/>
    </row>
    <row r="3" spans="1:8" s="21" customFormat="1" ht="13">
      <c r="A3" s="11" t="s">
        <v>766</v>
      </c>
      <c r="B3" s="1" t="s">
        <v>764</v>
      </c>
      <c r="C3" s="11"/>
    </row>
    <row r="4" spans="1:8" ht="13">
      <c r="A4" s="2" t="s">
        <v>771</v>
      </c>
      <c r="B4" s="2" t="s">
        <v>395</v>
      </c>
      <c r="C4" s="12" t="s">
        <v>395</v>
      </c>
      <c r="D4" s="12" t="s">
        <v>395</v>
      </c>
      <c r="E4" s="12" t="s">
        <v>395</v>
      </c>
      <c r="F4" s="12" t="s">
        <v>395</v>
      </c>
      <c r="G4" s="12" t="s">
        <v>395</v>
      </c>
      <c r="H4" s="12" t="s">
        <v>395</v>
      </c>
    </row>
    <row r="5" spans="1:8" s="15" customFormat="1" ht="13">
      <c r="A5" s="6"/>
      <c r="B5" s="6"/>
      <c r="C5" s="6"/>
    </row>
    <row r="6" spans="1:8" ht="13">
      <c r="A6" s="2" t="s">
        <v>789</v>
      </c>
      <c r="B6" s="2" t="s">
        <v>1234</v>
      </c>
      <c r="C6" s="12" t="s">
        <v>1230</v>
      </c>
      <c r="D6" s="12" t="s">
        <v>1230</v>
      </c>
      <c r="E6" s="12" t="s">
        <v>1230</v>
      </c>
      <c r="F6" s="12" t="s">
        <v>1230</v>
      </c>
      <c r="G6" s="12" t="s">
        <v>1230</v>
      </c>
      <c r="H6" s="12" t="s">
        <v>1230</v>
      </c>
    </row>
    <row r="7" spans="1:8">
      <c r="A7" s="2" t="s">
        <v>169</v>
      </c>
      <c r="B7" s="11" t="s">
        <v>1223</v>
      </c>
      <c r="C7" s="36" t="str">
        <f t="shared" ref="C7:H7" si="0">IF(ISBLANK($B7), "", $B7)</f>
        <v>PathOut: [data, coremaps, bluenote]</v>
      </c>
      <c r="D7" s="36" t="str">
        <f t="shared" si="0"/>
        <v>PathOut: [data, coremaps, bluenote]</v>
      </c>
      <c r="E7" s="36" t="str">
        <f t="shared" si="0"/>
        <v>PathOut: [data, coremaps, bluenote]</v>
      </c>
      <c r="F7" s="36" t="str">
        <f t="shared" si="0"/>
        <v>PathOut: [data, coremaps, bluenote]</v>
      </c>
      <c r="G7" s="36" t="str">
        <f t="shared" si="0"/>
        <v>PathOut: [data, coremaps, bluenote]</v>
      </c>
      <c r="H7" s="36" t="str">
        <f t="shared" si="0"/>
        <v>PathOut: [data, coremaps, bluenote]</v>
      </c>
    </row>
    <row r="8" spans="1:8" ht="13">
      <c r="A8" s="2" t="s">
        <v>1171</v>
      </c>
      <c r="B8" s="11" t="s">
        <v>1220</v>
      </c>
      <c r="C8" s="11" t="s">
        <v>1213</v>
      </c>
      <c r="D8" s="11" t="s">
        <v>1221</v>
      </c>
      <c r="E8" s="11" t="s">
        <v>1173</v>
      </c>
      <c r="F8" s="11" t="s">
        <v>1194</v>
      </c>
      <c r="G8" s="11" t="s">
        <v>1174</v>
      </c>
      <c r="H8" s="11" t="s">
        <v>1222</v>
      </c>
    </row>
    <row r="9" spans="1:8" s="15" customFormat="1" ht="13">
      <c r="A9" s="6" t="s">
        <v>457</v>
      </c>
      <c r="B9" s="6"/>
      <c r="C9" s="6"/>
    </row>
    <row r="10" spans="1:8" ht="13">
      <c r="A10" s="2" t="s">
        <v>170</v>
      </c>
      <c r="B10" s="2" t="s">
        <v>64</v>
      </c>
      <c r="C10" s="2" t="s">
        <v>451</v>
      </c>
      <c r="D10" s="12" t="s">
        <v>451</v>
      </c>
      <c r="E10" s="12" t="s">
        <v>451</v>
      </c>
      <c r="F10" s="12" t="s">
        <v>451</v>
      </c>
      <c r="G10" s="12" t="s">
        <v>451</v>
      </c>
      <c r="H10" s="12" t="s">
        <v>451</v>
      </c>
    </row>
    <row r="11" spans="1:8" ht="13">
      <c r="A11" s="2"/>
      <c r="B11" s="2" t="s">
        <v>372</v>
      </c>
      <c r="C11" s="2" t="s">
        <v>463</v>
      </c>
      <c r="D11" s="12" t="s">
        <v>452</v>
      </c>
      <c r="E11" s="12" t="s">
        <v>458</v>
      </c>
      <c r="F11" s="12" t="s">
        <v>460</v>
      </c>
      <c r="G11" s="12" t="s">
        <v>461</v>
      </c>
      <c r="H11" s="12" t="s">
        <v>470</v>
      </c>
    </row>
    <row r="12" spans="1:8" ht="13">
      <c r="A12" s="2"/>
      <c r="B12" s="2" t="s">
        <v>373</v>
      </c>
      <c r="C12" s="2" t="s">
        <v>464</v>
      </c>
      <c r="D12" s="12" t="s">
        <v>960</v>
      </c>
      <c r="E12" s="12" t="s">
        <v>459</v>
      </c>
      <c r="F12" s="12" t="s">
        <v>459</v>
      </c>
      <c r="G12" s="12" t="s">
        <v>462</v>
      </c>
      <c r="H12" s="12" t="s">
        <v>469</v>
      </c>
    </row>
    <row r="13" spans="1:8" ht="13">
      <c r="A13" s="2"/>
      <c r="B13" s="2" t="s">
        <v>374</v>
      </c>
      <c r="C13" s="2"/>
    </row>
    <row r="14" spans="1:8" ht="13">
      <c r="A14" s="2"/>
      <c r="B14" s="2" t="s">
        <v>375</v>
      </c>
      <c r="C14" s="2"/>
    </row>
    <row r="15" spans="1:8" s="15" customFormat="1" ht="13">
      <c r="A15" s="6"/>
      <c r="B15" s="6"/>
      <c r="C15" s="6"/>
    </row>
    <row r="16" spans="1:8" ht="13">
      <c r="A16" s="2" t="s">
        <v>171</v>
      </c>
      <c r="B16" s="2"/>
      <c r="C16" s="2"/>
    </row>
    <row r="17" spans="1:8" ht="13">
      <c r="A17" s="2"/>
      <c r="B17" s="2"/>
      <c r="C17" s="2"/>
    </row>
    <row r="18" spans="1:8" s="15" customFormat="1" ht="13">
      <c r="A18" s="6"/>
      <c r="B18" s="6"/>
      <c r="C18" s="6"/>
    </row>
    <row r="19" spans="1:8" ht="13">
      <c r="A19" s="2" t="s">
        <v>172</v>
      </c>
      <c r="B19" s="2" t="s">
        <v>9</v>
      </c>
      <c r="C19" s="2"/>
      <c r="H19" s="12" t="s">
        <v>9</v>
      </c>
    </row>
    <row r="20" spans="1:8" ht="13">
      <c r="A20" s="2"/>
      <c r="B20" s="2" t="s">
        <v>882</v>
      </c>
      <c r="C20" s="2"/>
      <c r="H20" s="12" t="s">
        <v>868</v>
      </c>
    </row>
    <row r="21" spans="1:8" ht="13">
      <c r="A21" s="2"/>
      <c r="B21" s="2" t="s">
        <v>376</v>
      </c>
      <c r="C21" s="2"/>
      <c r="H21" s="12" t="s">
        <v>869</v>
      </c>
    </row>
    <row r="22" spans="1:8" ht="13">
      <c r="A22" s="2"/>
      <c r="B22" s="2" t="s">
        <v>383</v>
      </c>
      <c r="C22" s="2"/>
      <c r="H22" s="12" t="s">
        <v>870</v>
      </c>
    </row>
    <row r="23" spans="1:8" ht="13">
      <c r="A23" s="2"/>
      <c r="B23" s="1" t="s">
        <v>450</v>
      </c>
      <c r="C23" s="1"/>
    </row>
    <row r="24" spans="1:8" ht="13">
      <c r="A24" s="2"/>
      <c r="B24" s="2" t="s">
        <v>389</v>
      </c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ht="13">
      <c r="A27" s="2"/>
      <c r="B27" s="2"/>
      <c r="C27" s="2"/>
    </row>
    <row r="28" spans="1:8" s="15" customFormat="1" ht="13">
      <c r="A28" s="6"/>
      <c r="B28" s="6"/>
      <c r="C28" s="6"/>
    </row>
    <row r="29" spans="1:8" ht="13">
      <c r="A29" s="2" t="s">
        <v>173</v>
      </c>
      <c r="B29" s="2" t="s">
        <v>10</v>
      </c>
      <c r="C29" s="2"/>
    </row>
    <row r="30" spans="1:8" ht="13">
      <c r="A30" s="2"/>
      <c r="B30" s="2" t="s">
        <v>379</v>
      </c>
      <c r="C30" s="2"/>
    </row>
    <row r="31" spans="1:8" ht="13">
      <c r="A31" s="2"/>
      <c r="B31" s="2" t="s">
        <v>378</v>
      </c>
      <c r="C31" s="2"/>
    </row>
    <row r="32" spans="1:8" ht="13">
      <c r="A32" s="2"/>
      <c r="B32" s="2" t="s">
        <v>380</v>
      </c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ht="13">
      <c r="A36" s="2"/>
      <c r="B36" s="2"/>
      <c r="C36" s="2"/>
    </row>
    <row r="37" spans="1:4" s="15" customFormat="1" ht="13">
      <c r="A37" s="6"/>
      <c r="B37" s="6"/>
      <c r="C37" s="6"/>
    </row>
    <row r="38" spans="1:4" ht="13">
      <c r="A38" s="2" t="s">
        <v>174</v>
      </c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ht="13">
      <c r="A43" s="2"/>
      <c r="B43" s="2"/>
      <c r="C43" s="2"/>
    </row>
    <row r="44" spans="1:4" s="15" customFormat="1" ht="13">
      <c r="A44" s="6"/>
      <c r="B44" s="6"/>
      <c r="C44" s="6"/>
    </row>
    <row r="45" spans="1:4" ht="13">
      <c r="A45" s="2" t="s">
        <v>175</v>
      </c>
      <c r="B45" s="2"/>
      <c r="C45" s="12" t="s">
        <v>13</v>
      </c>
      <c r="D45" s="12" t="s">
        <v>13</v>
      </c>
    </row>
    <row r="46" spans="1:4" ht="13">
      <c r="A46" s="2"/>
      <c r="B46" s="2"/>
      <c r="C46" s="12" t="s">
        <v>466</v>
      </c>
      <c r="D46" s="12" t="s">
        <v>456</v>
      </c>
    </row>
    <row r="47" spans="1:4" ht="13">
      <c r="A47" s="2"/>
      <c r="B47" s="2"/>
      <c r="C47" s="12" t="s">
        <v>465</v>
      </c>
      <c r="D47" s="12" t="s">
        <v>454</v>
      </c>
    </row>
    <row r="48" spans="1:4" ht="13">
      <c r="A48" s="2"/>
      <c r="B48" s="2"/>
      <c r="C48" s="12" t="s">
        <v>467</v>
      </c>
      <c r="D48" s="12" t="s">
        <v>455</v>
      </c>
    </row>
    <row r="49" spans="1:3" s="15" customFormat="1" ht="13">
      <c r="A49" s="6"/>
      <c r="B49" s="6"/>
      <c r="C49" s="6"/>
    </row>
    <row r="50" spans="1:3" ht="13">
      <c r="A50" s="2" t="s">
        <v>176</v>
      </c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ht="13">
      <c r="A53" s="2"/>
      <c r="B53" s="2"/>
      <c r="C53" s="2"/>
    </row>
    <row r="54" spans="1:3" s="15" customFormat="1" ht="13">
      <c r="A54" s="6"/>
      <c r="B54" s="6"/>
      <c r="C54" s="6"/>
    </row>
    <row r="55" spans="1:3" ht="13">
      <c r="A55" s="2" t="s">
        <v>177</v>
      </c>
      <c r="B55" s="2"/>
      <c r="C55" s="2"/>
    </row>
    <row r="56" spans="1:3" ht="13">
      <c r="A56" s="2"/>
      <c r="B56" s="2"/>
      <c r="C56" s="2"/>
    </row>
    <row r="57" spans="1:3" s="15" customFormat="1" ht="13">
      <c r="A57" s="6"/>
      <c r="B57" s="6"/>
      <c r="C57" s="6"/>
    </row>
    <row r="58" spans="1:3" ht="13">
      <c r="A58" s="2" t="s">
        <v>178</v>
      </c>
      <c r="B58" s="2" t="s">
        <v>397</v>
      </c>
      <c r="C58" s="2"/>
    </row>
    <row r="59" spans="1:3" ht="13">
      <c r="A59" s="2"/>
      <c r="B59" s="2" t="s">
        <v>1237</v>
      </c>
      <c r="C59" s="2"/>
    </row>
    <row r="60" spans="1:3" ht="13">
      <c r="A60" s="2"/>
      <c r="B60" s="2" t="s">
        <v>382</v>
      </c>
      <c r="C60" s="2"/>
    </row>
    <row r="61" spans="1:3" ht="13">
      <c r="A61" s="2"/>
      <c r="B61" s="2" t="s">
        <v>448</v>
      </c>
      <c r="C61" s="2"/>
    </row>
    <row r="62" spans="1:3" ht="13">
      <c r="A62" s="2"/>
      <c r="B62" s="2" t="s">
        <v>381</v>
      </c>
      <c r="C62" s="2"/>
    </row>
    <row r="63" spans="1:3" ht="13">
      <c r="A63" s="2"/>
      <c r="B63" s="2" t="s">
        <v>449</v>
      </c>
      <c r="C63" s="2"/>
    </row>
    <row r="64" spans="1:3" ht="13">
      <c r="A64" s="2"/>
      <c r="B64" s="2" t="s">
        <v>884</v>
      </c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ht="13">
      <c r="A73" s="2"/>
      <c r="B73" s="2"/>
      <c r="C73" s="2"/>
    </row>
    <row r="74" spans="1:3" s="15" customFormat="1" ht="13">
      <c r="A74" s="6"/>
      <c r="B74" s="6"/>
      <c r="C74" s="6"/>
    </row>
    <row r="75" spans="1:3" ht="13">
      <c r="A75" s="2" t="s">
        <v>179</v>
      </c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ht="13">
      <c r="A84" s="2"/>
      <c r="B84" s="2"/>
      <c r="C84" s="2"/>
    </row>
    <row r="85" spans="1:3" s="15" customFormat="1" ht="13">
      <c r="A85" s="6"/>
      <c r="B85" s="6"/>
      <c r="C85" s="6"/>
    </row>
    <row r="86" spans="1:3" ht="13">
      <c r="A86" s="2" t="s">
        <v>180</v>
      </c>
      <c r="B86" s="2"/>
      <c r="C86" s="2"/>
    </row>
  </sheetData>
  <conditionalFormatting sqref="C7">
    <cfRule type="expression" dxfId="145" priority="3">
      <formula>_xlfn.ISFORMULA(C7)</formula>
    </cfRule>
  </conditionalFormatting>
  <conditionalFormatting sqref="C7">
    <cfRule type="expression" dxfId="144" priority="4">
      <formula>AND(COUNTA($A7:$AA7)=0, NOT(ISBLANK($A8)))</formula>
    </cfRule>
  </conditionalFormatting>
  <conditionalFormatting sqref="D7:H7">
    <cfRule type="expression" dxfId="143" priority="1">
      <formula>_xlfn.ISFORMULA(D7)</formula>
    </cfRule>
  </conditionalFormatting>
  <conditionalFormatting sqref="D7:H7">
    <cfRule type="expression" dxfId="142" priority="2">
      <formula>AND(COUNTA($A7:$AA7)=0, NOT(ISBLANK($A8)))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E459-0C08-2949-A2B2-F45C527781ED}">
  <sheetPr>
    <tabColor theme="5"/>
  </sheetPr>
  <dimension ref="A1:O69"/>
  <sheetViews>
    <sheetView showGridLines="0" topLeftCell="H1" workbookViewId="0">
      <selection activeCell="B1" sqref="B1"/>
    </sheetView>
  </sheetViews>
  <sheetFormatPr baseColWidth="10" defaultColWidth="40.83203125" defaultRowHeight="13" customHeight="1"/>
  <cols>
    <col min="1" max="1" width="15.83203125" style="121" customWidth="1"/>
    <col min="2" max="14" width="40.83203125" style="33"/>
    <col min="15" max="15" width="40.83203125" style="60"/>
    <col min="16" max="16384" width="40.83203125" style="33"/>
  </cols>
  <sheetData>
    <row r="1" spans="1:15" s="135" customFormat="1" ht="19" customHeight="1">
      <c r="A1" s="134" t="str">
        <f>definitions!$C$19</f>
        <v>data,coremaps,define</v>
      </c>
      <c r="B1" s="135" t="s">
        <v>1480</v>
      </c>
      <c r="C1" s="135" t="s">
        <v>1577</v>
      </c>
      <c r="D1" s="135" t="s">
        <v>1408</v>
      </c>
      <c r="E1" s="135" t="s">
        <v>1369</v>
      </c>
      <c r="F1" s="135" t="s">
        <v>1582</v>
      </c>
      <c r="G1" s="135" t="s">
        <v>400</v>
      </c>
      <c r="H1" s="135" t="s">
        <v>222</v>
      </c>
      <c r="I1" s="135" t="s">
        <v>1585</v>
      </c>
      <c r="J1" s="135" t="s">
        <v>377</v>
      </c>
      <c r="K1" s="135" t="s">
        <v>333</v>
      </c>
      <c r="L1" s="135" t="s">
        <v>1752</v>
      </c>
      <c r="M1" s="135" t="s">
        <v>1753</v>
      </c>
      <c r="N1" s="135" t="s">
        <v>1755</v>
      </c>
      <c r="O1" s="136" t="s">
        <v>939</v>
      </c>
    </row>
    <row r="2" spans="1:15" ht="13" customHeight="1">
      <c r="A2" s="121" t="s">
        <v>765</v>
      </c>
      <c r="B2" s="33" t="s">
        <v>1600</v>
      </c>
      <c r="D2" s="33" t="s">
        <v>1732</v>
      </c>
      <c r="E2" s="33" t="s">
        <v>1681</v>
      </c>
    </row>
    <row r="3" spans="1:15" ht="13" customHeight="1">
      <c r="A3" s="121" t="s">
        <v>766</v>
      </c>
    </row>
    <row r="4" spans="1:15" ht="13" customHeight="1">
      <c r="A4" s="121" t="s">
        <v>771</v>
      </c>
      <c r="B4" s="33" t="s">
        <v>395</v>
      </c>
      <c r="C4" s="33" t="s">
        <v>395</v>
      </c>
      <c r="D4" s="33" t="s">
        <v>395</v>
      </c>
      <c r="E4" s="33" t="s">
        <v>396</v>
      </c>
      <c r="F4" s="33" t="s">
        <v>395</v>
      </c>
      <c r="G4" s="33" t="s">
        <v>395</v>
      </c>
      <c r="H4" s="33" t="s">
        <v>395</v>
      </c>
      <c r="I4" s="33" t="s">
        <v>395</v>
      </c>
      <c r="J4" s="33" t="s">
        <v>395</v>
      </c>
      <c r="K4" s="33" t="s">
        <v>395</v>
      </c>
      <c r="L4" s="33" t="s">
        <v>396</v>
      </c>
      <c r="M4" s="33" t="s">
        <v>395</v>
      </c>
      <c r="N4" s="33" t="s">
        <v>395</v>
      </c>
      <c r="O4" s="60" t="s">
        <v>395</v>
      </c>
    </row>
    <row r="5" spans="1:15" ht="13" customHeight="1">
      <c r="A5" s="121" t="s">
        <v>921</v>
      </c>
    </row>
    <row r="6" spans="1:15" ht="13" customHeight="1">
      <c r="A6" s="121" t="s">
        <v>1599</v>
      </c>
      <c r="C6" s="33" t="s">
        <v>1726</v>
      </c>
      <c r="G6" s="33" t="s">
        <v>1726</v>
      </c>
      <c r="H6" s="33" t="s">
        <v>1726</v>
      </c>
      <c r="I6" s="33" t="s">
        <v>1726</v>
      </c>
      <c r="J6" s="33" t="s">
        <v>1726</v>
      </c>
      <c r="L6" s="33" t="s">
        <v>1726</v>
      </c>
      <c r="M6" s="33" t="s">
        <v>1726</v>
      </c>
      <c r="N6" s="33" t="s">
        <v>1726</v>
      </c>
      <c r="O6" s="33" t="s">
        <v>1726</v>
      </c>
    </row>
    <row r="7" spans="1:15" ht="13" customHeight="1">
      <c r="A7" s="121" t="s">
        <v>1361</v>
      </c>
      <c r="K7" s="33" t="s">
        <v>1536</v>
      </c>
      <c r="M7" s="33" t="s">
        <v>1464</v>
      </c>
      <c r="N7" s="33" t="s">
        <v>1464</v>
      </c>
      <c r="O7" s="60" t="s">
        <v>1536</v>
      </c>
    </row>
    <row r="8" spans="1:15" s="108" customFormat="1" ht="13" customHeight="1">
      <c r="A8" s="122"/>
      <c r="O8" s="120"/>
    </row>
    <row r="9" spans="1:15" ht="13" customHeight="1">
      <c r="A9" s="121" t="s">
        <v>789</v>
      </c>
      <c r="B9" s="33" t="s">
        <v>1352</v>
      </c>
      <c r="C9" s="33" t="s">
        <v>1227</v>
      </c>
      <c r="D9" s="33" t="s">
        <v>1352</v>
      </c>
      <c r="E9" s="33" t="s">
        <v>1224</v>
      </c>
      <c r="F9" s="33" t="s">
        <v>1352</v>
      </c>
      <c r="G9" s="33" t="s">
        <v>1225</v>
      </c>
      <c r="H9" s="33" t="s">
        <v>1226</v>
      </c>
      <c r="I9" s="33" t="s">
        <v>1227</v>
      </c>
      <c r="J9" s="71" t="s">
        <v>1234</v>
      </c>
      <c r="K9" s="33" t="s">
        <v>1352</v>
      </c>
      <c r="M9" s="49" t="s">
        <v>1225</v>
      </c>
      <c r="N9" s="49" t="s">
        <v>1225</v>
      </c>
      <c r="O9" s="33" t="s">
        <v>1608</v>
      </c>
    </row>
    <row r="10" spans="1:15" ht="13" customHeight="1">
      <c r="A10" s="160" t="s">
        <v>169</v>
      </c>
      <c r="B10" s="36" t="str">
        <f t="shared" ref="B10:O10" si="0">_xlfn.CONCAT("PathOut: [",$A$1,"]")</f>
        <v>PathOut: [data,coremaps,define]</v>
      </c>
      <c r="C10" s="36" t="str">
        <f t="shared" si="0"/>
        <v>PathOut: [data,coremaps,define]</v>
      </c>
      <c r="D10" s="36" t="str">
        <f t="shared" si="0"/>
        <v>PathOut: [data,coremaps,define]</v>
      </c>
      <c r="E10" s="36" t="str">
        <f t="shared" si="0"/>
        <v>PathOut: [data,coremaps,define]</v>
      </c>
      <c r="F10" s="36" t="str">
        <f t="shared" si="0"/>
        <v>PathOut: [data,coremaps,define]</v>
      </c>
      <c r="G10" s="36" t="str">
        <f t="shared" si="0"/>
        <v>PathOut: [data,coremaps,define]</v>
      </c>
      <c r="H10" s="36" t="str">
        <f t="shared" si="0"/>
        <v>PathOut: [data,coremaps,define]</v>
      </c>
      <c r="I10" s="36" t="str">
        <f t="shared" si="0"/>
        <v>PathOut: [data,coremaps,define]</v>
      </c>
      <c r="J10" s="36" t="str">
        <f t="shared" si="0"/>
        <v>PathOut: [data,coremaps,define]</v>
      </c>
      <c r="K10" s="36" t="str">
        <f t="shared" si="0"/>
        <v>PathOut: [data,coremaps,define]</v>
      </c>
      <c r="L10" s="36" t="str">
        <f t="shared" si="0"/>
        <v>PathOut: [data,coremaps,define]</v>
      </c>
      <c r="M10" s="36" t="str">
        <f t="shared" si="0"/>
        <v>PathOut: [data,coremaps,define]</v>
      </c>
      <c r="N10" s="36" t="str">
        <f t="shared" si="0"/>
        <v>PathOut: [data,coremaps,define]</v>
      </c>
      <c r="O10" s="36" t="str">
        <f t="shared" si="0"/>
        <v>PathOut: [data,coremaps,define]</v>
      </c>
    </row>
    <row r="11" spans="1:15" ht="13" customHeight="1">
      <c r="A11" s="121" t="s">
        <v>1171</v>
      </c>
      <c r="B11" s="32" t="str">
        <f t="shared" ref="B11:O11" si="1">_xlfn.CONCAT("FileOut: ",B$1,".csv")</f>
        <v>FileOut: co2perbtu.csv</v>
      </c>
      <c r="C11" s="32" t="str">
        <f t="shared" si="1"/>
        <v>FileOut: ec.csv</v>
      </c>
      <c r="D11" s="32" t="str">
        <f t="shared" si="1"/>
        <v>FileOut: fdcat.csv</v>
      </c>
      <c r="E11" s="32" t="str">
        <f t="shared" si="1"/>
        <v>FileOut: gdpcat.csv</v>
      </c>
      <c r="F11" s="32" t="str">
        <f t="shared" si="1"/>
        <v>FileOut: hazmat.csv</v>
      </c>
      <c r="G11" s="32" t="str">
        <f t="shared" si="1"/>
        <v>FileOut: msn.csv</v>
      </c>
      <c r="H11" s="32" t="str">
        <f t="shared" si="1"/>
        <v>FileOut: naics.csv</v>
      </c>
      <c r="I11" s="32" t="str">
        <f t="shared" si="1"/>
        <v>FileOut: pg.csv</v>
      </c>
      <c r="J11" s="32" t="str">
        <f t="shared" si="1"/>
        <v>FileOut: sctg.csv</v>
      </c>
      <c r="K11" s="32" t="str">
        <f t="shared" si="1"/>
        <v>FileOut: units.csv</v>
      </c>
      <c r="L11" s="32" t="str">
        <f t="shared" si="1"/>
        <v>FileOut: bluenote_sector.csv</v>
      </c>
      <c r="M11" s="32" t="str">
        <f t="shared" si="1"/>
        <v>FileOut: bluenote_summary.csv</v>
      </c>
      <c r="N11" s="32" t="str">
        <f t="shared" si="1"/>
        <v>FileOut: bluenote_detail.csv</v>
      </c>
      <c r="O11" s="32" t="str">
        <f t="shared" si="1"/>
        <v>FileOut: windc.csv</v>
      </c>
    </row>
    <row r="12" spans="1:15" s="108" customFormat="1" ht="13" customHeight="1">
      <c r="A12" s="122"/>
      <c r="O12" s="120"/>
    </row>
    <row r="13" spans="1:15" ht="13" customHeight="1">
      <c r="A13" s="121" t="s">
        <v>170</v>
      </c>
      <c r="B13" s="33" t="s">
        <v>8</v>
      </c>
      <c r="C13" s="33" t="s">
        <v>8</v>
      </c>
      <c r="D13" s="33" t="s">
        <v>8</v>
      </c>
      <c r="E13" s="33" t="s">
        <v>8</v>
      </c>
      <c r="F13" s="33" t="s">
        <v>8</v>
      </c>
      <c r="G13" s="33" t="s">
        <v>8</v>
      </c>
      <c r="H13" s="33" t="s">
        <v>64</v>
      </c>
      <c r="I13" s="33" t="s">
        <v>8</v>
      </c>
      <c r="J13" s="33" t="s">
        <v>64</v>
      </c>
      <c r="K13" s="33" t="s">
        <v>8</v>
      </c>
      <c r="M13" s="49" t="s">
        <v>8</v>
      </c>
      <c r="N13" s="49" t="s">
        <v>8</v>
      </c>
      <c r="O13" s="60" t="s">
        <v>8</v>
      </c>
    </row>
    <row r="14" spans="1:15" ht="13" customHeight="1">
      <c r="B14" s="33" t="s">
        <v>1481</v>
      </c>
      <c r="C14" s="33" t="s">
        <v>1442</v>
      </c>
      <c r="D14" s="33" t="s">
        <v>1107</v>
      </c>
      <c r="E14" s="33" t="s">
        <v>353</v>
      </c>
      <c r="F14" s="33" t="s">
        <v>1470</v>
      </c>
      <c r="G14" s="33" t="s">
        <v>399</v>
      </c>
      <c r="H14" s="33" t="s">
        <v>209</v>
      </c>
      <c r="I14" s="33" t="s">
        <v>357</v>
      </c>
      <c r="J14" s="33" t="s">
        <v>372</v>
      </c>
      <c r="K14" s="33" t="s">
        <v>1567</v>
      </c>
      <c r="M14" s="49" t="s">
        <v>1683</v>
      </c>
      <c r="N14" s="49" t="s">
        <v>1684</v>
      </c>
      <c r="O14" s="60" t="s">
        <v>1754</v>
      </c>
    </row>
    <row r="15" spans="1:15" ht="13" customHeight="1">
      <c r="B15" s="33" t="s">
        <v>1478</v>
      </c>
      <c r="C15" s="33" t="s">
        <v>1443</v>
      </c>
      <c r="D15" s="33" t="s">
        <v>1108</v>
      </c>
      <c r="E15" s="33" t="s">
        <v>354</v>
      </c>
      <c r="F15" s="33" t="s">
        <v>1471</v>
      </c>
      <c r="G15" s="33" t="s">
        <v>119</v>
      </c>
      <c r="H15" s="33" t="s">
        <v>210</v>
      </c>
      <c r="I15" s="33" t="s">
        <v>358</v>
      </c>
      <c r="J15" s="33" t="s">
        <v>373</v>
      </c>
      <c r="K15" s="33" t="s">
        <v>1568</v>
      </c>
      <c r="M15" s="49" t="s">
        <v>823</v>
      </c>
      <c r="N15" s="49" t="s">
        <v>863</v>
      </c>
      <c r="O15" s="60" t="s">
        <v>1756</v>
      </c>
    </row>
    <row r="16" spans="1:15" ht="13" customHeight="1">
      <c r="H16" s="33" t="s">
        <v>211</v>
      </c>
      <c r="J16" s="33" t="s">
        <v>374</v>
      </c>
    </row>
    <row r="17" spans="1:15" ht="13" customHeight="1">
      <c r="H17" s="33" t="s">
        <v>212</v>
      </c>
      <c r="J17" s="33" t="s">
        <v>375</v>
      </c>
    </row>
    <row r="18" spans="1:15" s="108" customFormat="1" ht="13" customHeight="1">
      <c r="A18" s="122"/>
      <c r="O18" s="120"/>
    </row>
    <row r="19" spans="1:15" ht="13" customHeight="1">
      <c r="A19" s="121" t="s">
        <v>172</v>
      </c>
      <c r="B19" s="33" t="s">
        <v>9</v>
      </c>
      <c r="C19" s="33" t="s">
        <v>9</v>
      </c>
      <c r="D19" s="33" t="s">
        <v>9</v>
      </c>
      <c r="E19" s="33" t="s">
        <v>9</v>
      </c>
      <c r="F19" s="33" t="s">
        <v>9</v>
      </c>
      <c r="G19" s="33" t="s">
        <v>9</v>
      </c>
      <c r="H19" s="33" t="s">
        <v>9</v>
      </c>
      <c r="I19" s="33" t="s">
        <v>9</v>
      </c>
      <c r="J19" s="71" t="s">
        <v>9</v>
      </c>
      <c r="K19" s="33" t="s">
        <v>9</v>
      </c>
      <c r="M19" s="49" t="s">
        <v>9</v>
      </c>
      <c r="N19" s="49" t="s">
        <v>9</v>
      </c>
      <c r="O19" s="60" t="s">
        <v>9</v>
      </c>
    </row>
    <row r="20" spans="1:15" ht="13" customHeight="1">
      <c r="B20" s="33" t="s">
        <v>1504</v>
      </c>
      <c r="C20" s="71" t="s">
        <v>1452</v>
      </c>
      <c r="D20" s="33" t="s">
        <v>1110</v>
      </c>
      <c r="E20" s="33" t="s">
        <v>1448</v>
      </c>
      <c r="F20" s="33" t="s">
        <v>1472</v>
      </c>
      <c r="G20" s="33" t="s">
        <v>404</v>
      </c>
      <c r="H20" s="33" t="s">
        <v>109</v>
      </c>
      <c r="I20" s="33" t="s">
        <v>1444</v>
      </c>
      <c r="J20" s="71" t="s">
        <v>882</v>
      </c>
      <c r="K20" s="33" t="s">
        <v>1565</v>
      </c>
      <c r="M20" s="49" t="s">
        <v>824</v>
      </c>
      <c r="N20" s="49" t="s">
        <v>1663</v>
      </c>
      <c r="O20" s="60" t="s">
        <v>1110</v>
      </c>
    </row>
    <row r="21" spans="1:15" ht="13" customHeight="1">
      <c r="B21" s="33" t="s">
        <v>145</v>
      </c>
      <c r="C21" s="71" t="s">
        <v>1453</v>
      </c>
      <c r="D21" s="33" t="s">
        <v>1111</v>
      </c>
      <c r="E21" s="33" t="s">
        <v>1449</v>
      </c>
      <c r="F21" s="33" t="s">
        <v>1473</v>
      </c>
      <c r="G21" s="33" t="s">
        <v>120</v>
      </c>
      <c r="H21" s="33" t="s">
        <v>342</v>
      </c>
      <c r="I21" s="33" t="s">
        <v>1445</v>
      </c>
      <c r="J21" s="71" t="s">
        <v>376</v>
      </c>
      <c r="K21" s="33" t="s">
        <v>1566</v>
      </c>
      <c r="M21" s="49" t="s">
        <v>825</v>
      </c>
      <c r="N21" s="49" t="s">
        <v>1688</v>
      </c>
      <c r="O21" s="60" t="s">
        <v>1111</v>
      </c>
    </row>
    <row r="22" spans="1:15" ht="13" customHeight="1">
      <c r="B22" s="33" t="s">
        <v>147</v>
      </c>
      <c r="G22" s="33" t="s">
        <v>121</v>
      </c>
      <c r="H22" s="33" t="s">
        <v>341</v>
      </c>
      <c r="J22" s="71" t="s">
        <v>389</v>
      </c>
      <c r="M22" s="49"/>
      <c r="N22" s="49"/>
    </row>
    <row r="23" spans="1:15" ht="13" customHeight="1">
      <c r="G23" s="33" t="s">
        <v>1476</v>
      </c>
      <c r="M23" s="49"/>
      <c r="N23" s="49"/>
    </row>
    <row r="24" spans="1:15" ht="13" customHeight="1">
      <c r="G24" s="33" t="s">
        <v>110</v>
      </c>
      <c r="M24" s="9"/>
    </row>
    <row r="25" spans="1:15" ht="13" customHeight="1">
      <c r="G25" s="33" t="s">
        <v>403</v>
      </c>
    </row>
    <row r="26" spans="1:15" ht="13" customHeight="1">
      <c r="G26" s="33" t="s">
        <v>402</v>
      </c>
      <c r="M26" s="9"/>
    </row>
    <row r="27" spans="1:15" ht="13" customHeight="1">
      <c r="G27" s="33" t="s">
        <v>401</v>
      </c>
    </row>
    <row r="28" spans="1:15" s="108" customFormat="1" ht="13" customHeight="1">
      <c r="A28" s="122"/>
      <c r="O28" s="120"/>
    </row>
    <row r="29" spans="1:15" ht="13" customHeight="1">
      <c r="A29" s="121" t="s">
        <v>173</v>
      </c>
      <c r="B29" s="33" t="s">
        <v>10</v>
      </c>
      <c r="C29" s="33" t="s">
        <v>10</v>
      </c>
      <c r="E29" s="33" t="s">
        <v>10</v>
      </c>
      <c r="F29" s="33" t="s">
        <v>10</v>
      </c>
      <c r="G29" s="33" t="s">
        <v>10</v>
      </c>
      <c r="H29" s="33" t="s">
        <v>10</v>
      </c>
      <c r="I29" s="33" t="s">
        <v>10</v>
      </c>
      <c r="J29" s="71" t="s">
        <v>10</v>
      </c>
      <c r="K29" s="33" t="s">
        <v>10</v>
      </c>
      <c r="M29" s="49" t="s">
        <v>10</v>
      </c>
      <c r="N29" s="49" t="s">
        <v>10</v>
      </c>
      <c r="O29" s="60" t="s">
        <v>10</v>
      </c>
    </row>
    <row r="30" spans="1:15" ht="13" customHeight="1">
      <c r="B30" s="33" t="s">
        <v>1574</v>
      </c>
      <c r="C30" s="33" t="s">
        <v>1454</v>
      </c>
      <c r="E30" s="33" t="s">
        <v>1450</v>
      </c>
      <c r="F30" s="33" t="s">
        <v>1474</v>
      </c>
      <c r="G30" s="33" t="s">
        <v>406</v>
      </c>
      <c r="H30" s="33" t="s">
        <v>339</v>
      </c>
      <c r="I30" s="33" t="s">
        <v>1446</v>
      </c>
      <c r="J30" s="71" t="s">
        <v>379</v>
      </c>
      <c r="K30" s="33" t="s">
        <v>1563</v>
      </c>
      <c r="M30" s="117" t="s">
        <v>1686</v>
      </c>
      <c r="N30" s="117" t="s">
        <v>1687</v>
      </c>
      <c r="O30" s="60" t="s">
        <v>1689</v>
      </c>
    </row>
    <row r="31" spans="1:15" ht="13" customHeight="1">
      <c r="B31" s="33" t="s">
        <v>1479</v>
      </c>
      <c r="C31" s="33" t="s">
        <v>1455</v>
      </c>
      <c r="E31" s="33" t="s">
        <v>1451</v>
      </c>
      <c r="F31" s="33" t="s">
        <v>1475</v>
      </c>
      <c r="G31" s="33" t="s">
        <v>405</v>
      </c>
      <c r="H31" s="33" t="s">
        <v>340</v>
      </c>
      <c r="I31" s="33" t="s">
        <v>1447</v>
      </c>
      <c r="J31" s="71" t="s">
        <v>378</v>
      </c>
      <c r="K31" s="33" t="s">
        <v>1564</v>
      </c>
      <c r="M31" s="117" t="s">
        <v>1653</v>
      </c>
      <c r="N31" s="117" t="s">
        <v>1664</v>
      </c>
      <c r="O31" s="60" t="s">
        <v>1690</v>
      </c>
    </row>
    <row r="32" spans="1:15" ht="13" customHeight="1">
      <c r="G32" s="33" t="s">
        <v>407</v>
      </c>
      <c r="J32" s="71" t="s">
        <v>380</v>
      </c>
      <c r="M32" s="117"/>
      <c r="N32" s="117"/>
      <c r="O32" s="60" t="s">
        <v>1691</v>
      </c>
    </row>
    <row r="33" spans="1:15" ht="13" customHeight="1">
      <c r="G33" s="33" t="s">
        <v>408</v>
      </c>
      <c r="M33" s="9"/>
      <c r="O33" s="60" t="s">
        <v>1692</v>
      </c>
    </row>
    <row r="34" spans="1:15" ht="13" customHeight="1">
      <c r="G34" s="33" t="s">
        <v>1477</v>
      </c>
      <c r="M34" s="9"/>
    </row>
    <row r="35" spans="1:15" s="108" customFormat="1" ht="13" customHeight="1">
      <c r="A35" s="122"/>
      <c r="O35" s="120"/>
    </row>
    <row r="36" spans="1:15" ht="13" customHeight="1">
      <c r="A36" s="121" t="s">
        <v>175</v>
      </c>
      <c r="H36" s="33" t="s">
        <v>13</v>
      </c>
    </row>
    <row r="37" spans="1:15" ht="13" customHeight="1">
      <c r="H37" s="33" t="s">
        <v>218</v>
      </c>
    </row>
    <row r="38" spans="1:15" ht="13" customHeight="1">
      <c r="H38" s="33" t="s">
        <v>166</v>
      </c>
    </row>
    <row r="39" spans="1:15" ht="13" customHeight="1">
      <c r="H39" s="33" t="s">
        <v>213</v>
      </c>
    </row>
    <row r="40" spans="1:15" s="108" customFormat="1" ht="13" customHeight="1">
      <c r="A40" s="122"/>
      <c r="O40" s="120"/>
    </row>
    <row r="41" spans="1:15" ht="13" customHeight="1">
      <c r="A41" s="121" t="s">
        <v>177</v>
      </c>
      <c r="H41" s="67" t="s">
        <v>49</v>
      </c>
    </row>
    <row r="42" spans="1:15" ht="13" customHeight="1">
      <c r="H42" s="67" t="s">
        <v>219</v>
      </c>
    </row>
    <row r="43" spans="1:15" ht="13" customHeight="1">
      <c r="H43" s="67" t="s">
        <v>898</v>
      </c>
    </row>
    <row r="44" spans="1:15" s="108" customFormat="1" ht="13" customHeight="1">
      <c r="A44" s="122"/>
      <c r="O44" s="120"/>
    </row>
    <row r="45" spans="1:15" ht="13" customHeight="1">
      <c r="A45" s="121" t="s">
        <v>178</v>
      </c>
      <c r="G45" s="33" t="s">
        <v>397</v>
      </c>
      <c r="M45" s="75"/>
    </row>
    <row r="46" spans="1:15" ht="13" customHeight="1">
      <c r="G46" s="33" t="s">
        <v>1751</v>
      </c>
      <c r="M46" s="75"/>
    </row>
    <row r="47" spans="1:15" ht="13" customHeight="1">
      <c r="G47" s="33" t="s">
        <v>16</v>
      </c>
      <c r="M47" s="75"/>
    </row>
    <row r="48" spans="1:15" ht="13" customHeight="1">
      <c r="G48" s="33" t="s">
        <v>17</v>
      </c>
      <c r="M48" s="75"/>
    </row>
    <row r="49" spans="1:15" ht="13" customHeight="1">
      <c r="G49" s="33" t="s">
        <v>369</v>
      </c>
      <c r="M49" s="75"/>
    </row>
    <row r="50" spans="1:15" ht="13" customHeight="1">
      <c r="G50" s="33" t="s">
        <v>370</v>
      </c>
      <c r="M50" s="75"/>
    </row>
    <row r="51" spans="1:15" ht="13" customHeight="1">
      <c r="G51" s="33" t="s">
        <v>883</v>
      </c>
      <c r="M51" s="75"/>
    </row>
    <row r="52" spans="1:15" s="108" customFormat="1" ht="13" customHeight="1">
      <c r="A52" s="122"/>
      <c r="O52" s="120"/>
    </row>
    <row r="53" spans="1:15" ht="13" customHeight="1">
      <c r="A53" s="121" t="s">
        <v>179</v>
      </c>
      <c r="H53" s="33" t="s">
        <v>25</v>
      </c>
      <c r="M53" s="9"/>
    </row>
    <row r="54" spans="1:15" ht="13" customHeight="1">
      <c r="H54" s="33" t="s">
        <v>875</v>
      </c>
      <c r="M54" s="9"/>
    </row>
    <row r="55" spans="1:15" ht="13" customHeight="1">
      <c r="H55" s="33" t="s">
        <v>871</v>
      </c>
      <c r="M55" s="9"/>
    </row>
    <row r="56" spans="1:15" ht="13" customHeight="1">
      <c r="H56" s="33" t="s">
        <v>872</v>
      </c>
      <c r="M56" s="9"/>
    </row>
    <row r="57" spans="1:15" ht="13" customHeight="1">
      <c r="H57" s="33" t="s">
        <v>873</v>
      </c>
    </row>
    <row r="58" spans="1:15" ht="13" customHeight="1">
      <c r="H58" s="33" t="s">
        <v>874</v>
      </c>
    </row>
    <row r="59" spans="1:15" ht="13" customHeight="1">
      <c r="H59" s="33" t="s">
        <v>1611</v>
      </c>
    </row>
    <row r="60" spans="1:15" ht="13" customHeight="1">
      <c r="H60" s="33" t="s">
        <v>1610</v>
      </c>
    </row>
    <row r="61" spans="1:15" ht="13" customHeight="1">
      <c r="H61" s="33" t="s">
        <v>1612</v>
      </c>
    </row>
    <row r="62" spans="1:15" ht="13" customHeight="1">
      <c r="H62" s="33" t="s">
        <v>876</v>
      </c>
    </row>
    <row r="63" spans="1:15" ht="13" customHeight="1">
      <c r="H63" s="33" t="s">
        <v>881</v>
      </c>
    </row>
    <row r="64" spans="1:15" ht="13" customHeight="1">
      <c r="H64" s="33" t="s">
        <v>837</v>
      </c>
    </row>
    <row r="65" spans="1:15" s="108" customFormat="1" ht="13" customHeight="1">
      <c r="A65" s="122"/>
      <c r="O65" s="120"/>
    </row>
    <row r="66" spans="1:15" ht="13" customHeight="1">
      <c r="A66" s="121" t="s">
        <v>180</v>
      </c>
      <c r="M66" s="70" t="s">
        <v>18</v>
      </c>
      <c r="N66" s="70" t="s">
        <v>18</v>
      </c>
    </row>
    <row r="67" spans="1:15" ht="13" customHeight="1">
      <c r="M67" s="70" t="s">
        <v>1637</v>
      </c>
      <c r="N67" s="70" t="s">
        <v>1637</v>
      </c>
    </row>
    <row r="68" spans="1:15" ht="13" customHeight="1">
      <c r="M68" s="70" t="s">
        <v>1693</v>
      </c>
      <c r="N68" s="70" t="s">
        <v>1693</v>
      </c>
    </row>
    <row r="69" spans="1:15" ht="13" customHeight="1">
      <c r="M69" s="70" t="s">
        <v>1701</v>
      </c>
      <c r="N69" s="70" t="s">
        <v>1701</v>
      </c>
    </row>
  </sheetData>
  <conditionalFormatting sqref="A5:XFD6">
    <cfRule type="cellIs" dxfId="47" priority="1" operator="equal">
      <formula>"Temporary: true"</formula>
    </cfRule>
    <cfRule type="cellIs" dxfId="46" priority="2" operator="equal">
      <formula>"Development: true"</formula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BD7-A475-9A4D-A0E4-9FD3BC341F56}">
  <sheetPr>
    <tabColor theme="6"/>
  </sheetPr>
  <dimension ref="A1:R78"/>
  <sheetViews>
    <sheetView showGridLines="0" topLeftCell="D15" workbookViewId="0">
      <selection activeCell="B1" sqref="B1"/>
    </sheetView>
  </sheetViews>
  <sheetFormatPr baseColWidth="10" defaultColWidth="45.83203125" defaultRowHeight="13" customHeight="1"/>
  <cols>
    <col min="1" max="1" width="15.83203125" style="141" customWidth="1"/>
    <col min="2" max="3" width="45.83203125" style="90"/>
    <col min="4" max="5" width="45.83203125" style="89"/>
    <col min="6" max="6" width="45.83203125" style="90"/>
    <col min="7" max="9" width="45.83203125" style="89"/>
    <col min="10" max="11" width="45.83203125" style="90"/>
    <col min="12" max="14" width="45.83203125" style="75"/>
    <col min="17" max="18" width="45.83203125" style="89"/>
    <col min="19" max="16384" width="45.83203125" style="90"/>
  </cols>
  <sheetData>
    <row r="1" spans="1:14" s="133" customFormat="1" ht="19" customHeight="1">
      <c r="A1" s="139" t="str">
        <f>definitions!$C$18</f>
        <v>data,coremaps,crosswalk</v>
      </c>
      <c r="B1" s="129" t="s">
        <v>362</v>
      </c>
      <c r="C1" s="129" t="s">
        <v>363</v>
      </c>
      <c r="D1" s="130" t="s">
        <v>1577</v>
      </c>
      <c r="E1" s="130" t="s">
        <v>1319</v>
      </c>
      <c r="F1" s="130" t="s">
        <v>1109</v>
      </c>
      <c r="G1" s="130" t="s">
        <v>400</v>
      </c>
      <c r="H1" s="130" t="s">
        <v>1743</v>
      </c>
      <c r="I1" s="130" t="s">
        <v>1744</v>
      </c>
      <c r="J1" s="131" t="s">
        <v>1585</v>
      </c>
      <c r="K1" s="130" t="s">
        <v>1595</v>
      </c>
      <c r="L1" s="132" t="s">
        <v>377</v>
      </c>
      <c r="M1" s="132" t="s">
        <v>1594</v>
      </c>
      <c r="N1" s="132"/>
    </row>
    <row r="2" spans="1:14" ht="13" customHeight="1">
      <c r="A2" s="121" t="s">
        <v>765</v>
      </c>
      <c r="B2" s="49"/>
      <c r="C2" s="49"/>
      <c r="F2" s="89" t="s">
        <v>1682</v>
      </c>
      <c r="J2" s="75" t="s">
        <v>1013</v>
      </c>
      <c r="K2" s="89"/>
      <c r="L2" s="75" t="s">
        <v>767</v>
      </c>
      <c r="M2" s="74"/>
      <c r="N2" s="74"/>
    </row>
    <row r="3" spans="1:14" ht="13" customHeight="1">
      <c r="A3" s="121" t="s">
        <v>766</v>
      </c>
      <c r="B3" s="49"/>
      <c r="C3" s="49"/>
      <c r="F3" s="89"/>
      <c r="J3" s="75"/>
      <c r="K3" s="89"/>
      <c r="L3" s="75" t="s">
        <v>764</v>
      </c>
    </row>
    <row r="4" spans="1:14" ht="13" customHeight="1">
      <c r="A4" s="121" t="s">
        <v>771</v>
      </c>
      <c r="B4" s="49" t="s">
        <v>395</v>
      </c>
      <c r="C4" s="49" t="s">
        <v>395</v>
      </c>
      <c r="D4" s="89" t="s">
        <v>395</v>
      </c>
      <c r="E4" s="89" t="s">
        <v>395</v>
      </c>
      <c r="F4" s="89" t="s">
        <v>395</v>
      </c>
      <c r="G4" s="89" t="s">
        <v>395</v>
      </c>
      <c r="H4" s="89" t="s">
        <v>395</v>
      </c>
      <c r="I4" s="89" t="s">
        <v>395</v>
      </c>
      <c r="J4" s="75" t="s">
        <v>395</v>
      </c>
      <c r="K4" s="89" t="s">
        <v>395</v>
      </c>
      <c r="L4" s="74" t="s">
        <v>395</v>
      </c>
      <c r="M4" s="75" t="s">
        <v>395</v>
      </c>
    </row>
    <row r="5" spans="1:14" ht="13" customHeight="1">
      <c r="A5" s="121" t="s">
        <v>921</v>
      </c>
      <c r="B5" s="49"/>
      <c r="C5" s="49"/>
      <c r="F5" s="89"/>
      <c r="K5" s="76" t="s">
        <v>1750</v>
      </c>
    </row>
    <row r="6" spans="1:14" ht="13" customHeight="1">
      <c r="A6" s="121" t="s">
        <v>1589</v>
      </c>
      <c r="B6" s="49" t="s">
        <v>1726</v>
      </c>
      <c r="C6" s="49" t="s">
        <v>1726</v>
      </c>
      <c r="D6" s="49" t="s">
        <v>1726</v>
      </c>
      <c r="E6" s="49"/>
      <c r="F6" s="89"/>
      <c r="G6" s="49" t="s">
        <v>1726</v>
      </c>
      <c r="H6" s="49" t="s">
        <v>1726</v>
      </c>
      <c r="I6" s="49" t="s">
        <v>1726</v>
      </c>
      <c r="J6" s="49" t="s">
        <v>1726</v>
      </c>
      <c r="K6" s="89" t="s">
        <v>1725</v>
      </c>
      <c r="L6" s="49" t="s">
        <v>1726</v>
      </c>
      <c r="M6" s="49" t="s">
        <v>1726</v>
      </c>
      <c r="N6" s="49"/>
    </row>
    <row r="7" spans="1:14" ht="13" customHeight="1">
      <c r="A7" s="121" t="s">
        <v>1361</v>
      </c>
      <c r="B7" s="49" t="s">
        <v>1464</v>
      </c>
      <c r="C7" s="49" t="s">
        <v>1464</v>
      </c>
      <c r="D7" s="49" t="s">
        <v>1464</v>
      </c>
      <c r="E7" s="49" t="s">
        <v>1464</v>
      </c>
      <c r="F7" s="89" t="s">
        <v>1438</v>
      </c>
      <c r="G7" s="89" t="s">
        <v>1438</v>
      </c>
      <c r="H7" s="89" t="s">
        <v>1464</v>
      </c>
      <c r="I7" s="89" t="s">
        <v>1464</v>
      </c>
      <c r="J7" s="75" t="s">
        <v>1464</v>
      </c>
      <c r="K7" s="89" t="s">
        <v>1438</v>
      </c>
      <c r="L7" s="75" t="s">
        <v>1464</v>
      </c>
      <c r="M7" s="75" t="s">
        <v>1464</v>
      </c>
    </row>
    <row r="8" spans="1:14" s="106" customFormat="1" ht="13" customHeight="1">
      <c r="A8" s="140"/>
      <c r="B8" s="103"/>
      <c r="C8" s="103"/>
      <c r="D8" s="104"/>
      <c r="E8" s="104"/>
      <c r="F8" s="104"/>
      <c r="G8" s="104"/>
      <c r="H8" s="104"/>
      <c r="I8" s="104"/>
      <c r="J8" s="105"/>
      <c r="K8" s="104"/>
      <c r="L8" s="105"/>
      <c r="M8" s="105"/>
      <c r="N8" s="105"/>
    </row>
    <row r="9" spans="1:14" ht="13" customHeight="1">
      <c r="A9" s="121" t="s">
        <v>789</v>
      </c>
      <c r="B9" s="49" t="s">
        <v>1225</v>
      </c>
      <c r="C9" s="49" t="s">
        <v>1225</v>
      </c>
      <c r="D9" s="79" t="s">
        <v>1230</v>
      </c>
      <c r="E9" s="100" t="s">
        <v>1518</v>
      </c>
      <c r="F9" s="67" t="s">
        <v>1231</v>
      </c>
      <c r="G9" s="76" t="s">
        <v>1518</v>
      </c>
      <c r="H9" s="72" t="s">
        <v>1230</v>
      </c>
      <c r="I9" s="116" t="s">
        <v>1670</v>
      </c>
      <c r="J9" s="75" t="s">
        <v>1230</v>
      </c>
      <c r="K9" s="89" t="s">
        <v>1352</v>
      </c>
      <c r="L9" s="49" t="s">
        <v>1234</v>
      </c>
      <c r="M9" s="75" t="s">
        <v>1230</v>
      </c>
    </row>
    <row r="10" spans="1:14" ht="13" customHeight="1">
      <c r="A10" s="160" t="s">
        <v>169</v>
      </c>
      <c r="B10" s="36" t="str">
        <f t="shared" ref="B10:M10" si="0">_xlfn.CONCAT("PathOut: [",$A$1,"]")</f>
        <v>PathOut: [data,coremaps,crosswalk]</v>
      </c>
      <c r="C10" s="36" t="str">
        <f t="shared" si="0"/>
        <v>PathOut: [data,coremaps,crosswalk]</v>
      </c>
      <c r="D10" s="36" t="str">
        <f t="shared" si="0"/>
        <v>PathOut: [data,coremaps,crosswalk]</v>
      </c>
      <c r="E10" s="36" t="str">
        <f t="shared" si="0"/>
        <v>PathOut: [data,coremaps,crosswalk]</v>
      </c>
      <c r="F10" s="36" t="str">
        <f t="shared" si="0"/>
        <v>PathOut: [data,coremaps,crosswalk]</v>
      </c>
      <c r="G10" s="36" t="str">
        <f t="shared" si="0"/>
        <v>PathOut: [data,coremaps,crosswalk]</v>
      </c>
      <c r="H10" s="36" t="str">
        <f t="shared" si="0"/>
        <v>PathOut: [data,coremaps,crosswalk]</v>
      </c>
      <c r="I10" s="36" t="str">
        <f t="shared" si="0"/>
        <v>PathOut: [data,coremaps,crosswalk]</v>
      </c>
      <c r="J10" s="36" t="str">
        <f t="shared" si="0"/>
        <v>PathOut: [data,coremaps,crosswalk]</v>
      </c>
      <c r="K10" s="36" t="str">
        <f t="shared" si="0"/>
        <v>PathOut: [data,coremaps,crosswalk]</v>
      </c>
      <c r="L10" s="36" t="str">
        <f t="shared" si="0"/>
        <v>PathOut: [data,coremaps,crosswalk]</v>
      </c>
      <c r="M10" s="36" t="str">
        <f t="shared" si="0"/>
        <v>PathOut: [data,coremaps,crosswalk]</v>
      </c>
      <c r="N10" s="49"/>
    </row>
    <row r="11" spans="1:14" ht="13" customHeight="1">
      <c r="A11" s="121" t="s">
        <v>1171</v>
      </c>
      <c r="B11" s="32" t="str">
        <f t="shared" ref="B11:D11" si="1">_xlfn.CONCAT("FileOut: ",B$1,".csv")</f>
        <v>FileOut: bea_summary.csv</v>
      </c>
      <c r="C11" s="32" t="str">
        <f t="shared" si="1"/>
        <v>FileOut: bea_detail.csv</v>
      </c>
      <c r="D11" s="32" t="str">
        <f t="shared" si="1"/>
        <v>FileOut: ec.csv</v>
      </c>
      <c r="E11" s="36" t="str">
        <f>_xlfn.CONCAT("FileOut: ",E$1,".csv")</f>
        <v>FileOut: elegen.csv</v>
      </c>
      <c r="F11" s="32" t="str">
        <f>_xlfn.CONCAT("FileOut: ",F$1,".csv")</f>
        <v>FileOut: fd.csv</v>
      </c>
      <c r="G11" s="32" t="str">
        <f>_xlfn.CONCAT("FileOut: ",G$1,".csv")</f>
        <v>FileOut: msn.csv</v>
      </c>
      <c r="H11" s="32" t="str">
        <f t="shared" ref="H11:M11" si="2">_xlfn.CONCAT("FileOut: ",H$1,".csv")</f>
        <v>FileOut: naics_summary.csv</v>
      </c>
      <c r="I11" s="32" t="str">
        <f t="shared" si="2"/>
        <v>FileOut: naics_detail.csv</v>
      </c>
      <c r="J11" s="32" t="str">
        <f t="shared" si="2"/>
        <v>FileOut: pg.csv</v>
      </c>
      <c r="K11" s="32" t="str">
        <f>_xlfn.CONCAT("FileOut: ",K$1,".csv")</f>
        <v>FileOut: pq.csv</v>
      </c>
      <c r="L11" s="32" t="str">
        <f t="shared" si="2"/>
        <v>FileOut: sctg.csv</v>
      </c>
      <c r="M11" s="32" t="str">
        <f t="shared" si="2"/>
        <v>FileOut: si.csv</v>
      </c>
      <c r="N11" s="32"/>
    </row>
    <row r="12" spans="1:14" s="106" customFormat="1" ht="13" customHeight="1">
      <c r="A12" s="140"/>
      <c r="B12" s="103"/>
      <c r="C12" s="103"/>
      <c r="D12" s="104"/>
      <c r="E12" s="104"/>
      <c r="F12" s="104"/>
      <c r="G12" s="104"/>
      <c r="H12" s="104"/>
      <c r="I12" s="104"/>
      <c r="J12" s="105"/>
      <c r="K12" s="104"/>
      <c r="L12" s="105"/>
      <c r="M12" s="105"/>
      <c r="N12" s="105"/>
    </row>
    <row r="13" spans="1:14" ht="13" customHeight="1">
      <c r="A13" s="121" t="s">
        <v>170</v>
      </c>
      <c r="B13" s="49" t="s">
        <v>8</v>
      </c>
      <c r="C13" s="49" t="s">
        <v>8</v>
      </c>
      <c r="D13" s="79" t="s">
        <v>451</v>
      </c>
      <c r="E13" s="94" t="s">
        <v>8</v>
      </c>
      <c r="F13" s="67" t="s">
        <v>451</v>
      </c>
      <c r="G13" s="89" t="s">
        <v>8</v>
      </c>
      <c r="H13" s="72" t="s">
        <v>451</v>
      </c>
      <c r="I13" s="72" t="s">
        <v>451</v>
      </c>
      <c r="J13" s="75" t="s">
        <v>451</v>
      </c>
      <c r="K13" s="89" t="s">
        <v>8</v>
      </c>
      <c r="L13" s="49" t="s">
        <v>64</v>
      </c>
      <c r="M13" s="75" t="s">
        <v>451</v>
      </c>
    </row>
    <row r="14" spans="1:14" ht="13" customHeight="1">
      <c r="A14" s="121"/>
      <c r="B14" s="49" t="s">
        <v>1683</v>
      </c>
      <c r="C14" s="49" t="s">
        <v>1684</v>
      </c>
      <c r="D14" s="79" t="s">
        <v>461</v>
      </c>
      <c r="E14" s="94" t="s">
        <v>1558</v>
      </c>
      <c r="F14" s="67" t="s">
        <v>1235</v>
      </c>
      <c r="G14" s="76" t="s">
        <v>1552</v>
      </c>
      <c r="H14" s="72" t="s">
        <v>470</v>
      </c>
      <c r="I14" s="72" t="s">
        <v>1668</v>
      </c>
      <c r="J14" s="75" t="s">
        <v>458</v>
      </c>
      <c r="K14" s="89" t="s">
        <v>1571</v>
      </c>
      <c r="L14" s="49" t="s">
        <v>372</v>
      </c>
      <c r="M14" s="75" t="s">
        <v>452</v>
      </c>
    </row>
    <row r="15" spans="1:14" ht="13" customHeight="1">
      <c r="A15" s="121"/>
      <c r="B15" s="49" t="s">
        <v>823</v>
      </c>
      <c r="C15" s="49" t="s">
        <v>863</v>
      </c>
      <c r="D15" s="79" t="s">
        <v>1661</v>
      </c>
      <c r="E15" s="94" t="s">
        <v>1550</v>
      </c>
      <c r="F15" s="67" t="s">
        <v>1112</v>
      </c>
      <c r="G15" s="76" t="s">
        <v>1553</v>
      </c>
      <c r="H15" s="72" t="s">
        <v>1651</v>
      </c>
      <c r="I15" s="72" t="s">
        <v>1669</v>
      </c>
      <c r="J15" s="75" t="s">
        <v>1395</v>
      </c>
      <c r="K15" s="89" t="s">
        <v>1572</v>
      </c>
      <c r="L15" s="49" t="s">
        <v>373</v>
      </c>
      <c r="M15" s="75" t="s">
        <v>1652</v>
      </c>
    </row>
    <row r="16" spans="1:14" ht="13" customHeight="1">
      <c r="A16" s="121"/>
      <c r="B16" s="49"/>
      <c r="C16" s="49"/>
      <c r="F16" s="89"/>
      <c r="G16" s="76" t="s">
        <v>1554</v>
      </c>
      <c r="K16" s="89"/>
      <c r="L16" s="49" t="s">
        <v>374</v>
      </c>
    </row>
    <row r="17" spans="1:14" ht="13" customHeight="1">
      <c r="A17" s="121"/>
      <c r="B17" s="49"/>
      <c r="C17" s="49"/>
      <c r="F17" s="89"/>
      <c r="G17" s="76" t="s">
        <v>1555</v>
      </c>
      <c r="K17" s="89"/>
      <c r="L17" s="49" t="s">
        <v>375</v>
      </c>
    </row>
    <row r="18" spans="1:14" s="106" customFormat="1" ht="13" customHeight="1">
      <c r="A18" s="140"/>
      <c r="B18" s="103"/>
      <c r="C18" s="103"/>
      <c r="D18" s="104"/>
      <c r="E18" s="104"/>
      <c r="F18" s="104"/>
      <c r="G18" s="104"/>
      <c r="H18" s="104"/>
      <c r="I18" s="104"/>
      <c r="K18" s="104"/>
      <c r="L18" s="105"/>
      <c r="M18" s="105"/>
      <c r="N18" s="105"/>
    </row>
    <row r="19" spans="1:14" ht="13" customHeight="1">
      <c r="A19" s="121" t="s">
        <v>172</v>
      </c>
      <c r="B19" s="49" t="s">
        <v>9</v>
      </c>
      <c r="C19" s="49" t="s">
        <v>9</v>
      </c>
      <c r="D19" s="79" t="s">
        <v>9</v>
      </c>
      <c r="E19" s="95" t="s">
        <v>9</v>
      </c>
      <c r="F19" s="89"/>
      <c r="G19" s="89" t="s">
        <v>9</v>
      </c>
      <c r="H19" s="72" t="s">
        <v>9</v>
      </c>
      <c r="I19" s="72" t="s">
        <v>9</v>
      </c>
      <c r="K19" s="89"/>
      <c r="L19" s="74" t="s">
        <v>9</v>
      </c>
      <c r="M19" s="75" t="s">
        <v>9</v>
      </c>
    </row>
    <row r="20" spans="1:14" ht="13" customHeight="1">
      <c r="A20" s="121"/>
      <c r="B20" s="49" t="s">
        <v>1629</v>
      </c>
      <c r="C20" s="49" t="s">
        <v>1762</v>
      </c>
      <c r="D20" s="79" t="s">
        <v>1767</v>
      </c>
      <c r="E20" s="95" t="s">
        <v>1504</v>
      </c>
      <c r="F20" s="89"/>
      <c r="G20" s="89" t="s">
        <v>404</v>
      </c>
      <c r="H20" s="72" t="s">
        <v>1747</v>
      </c>
      <c r="I20" s="72" t="s">
        <v>109</v>
      </c>
      <c r="K20" s="89"/>
      <c r="L20" s="74" t="s">
        <v>1758</v>
      </c>
      <c r="M20" s="75" t="s">
        <v>1760</v>
      </c>
    </row>
    <row r="21" spans="1:14" ht="13" customHeight="1">
      <c r="A21" s="121"/>
      <c r="B21" s="49" t="s">
        <v>824</v>
      </c>
      <c r="C21" s="49" t="s">
        <v>1663</v>
      </c>
      <c r="D21" s="79" t="s">
        <v>824</v>
      </c>
      <c r="E21" s="95" t="s">
        <v>1559</v>
      </c>
      <c r="F21" s="89"/>
      <c r="G21" s="89" t="s">
        <v>1515</v>
      </c>
      <c r="H21" s="72" t="s">
        <v>824</v>
      </c>
      <c r="I21" s="72" t="s">
        <v>1663</v>
      </c>
      <c r="K21" s="89"/>
      <c r="L21" s="74" t="s">
        <v>1747</v>
      </c>
      <c r="M21" s="74" t="s">
        <v>1747</v>
      </c>
      <c r="N21" s="74"/>
    </row>
    <row r="22" spans="1:14" ht="13" customHeight="1">
      <c r="A22" s="121"/>
      <c r="B22" s="49" t="s">
        <v>1765</v>
      </c>
      <c r="C22" s="49" t="s">
        <v>1763</v>
      </c>
      <c r="D22" s="79" t="s">
        <v>1768</v>
      </c>
      <c r="E22" s="95" t="s">
        <v>145</v>
      </c>
      <c r="F22" s="89"/>
      <c r="G22" s="89" t="s">
        <v>1514</v>
      </c>
      <c r="H22" s="72" t="s">
        <v>1748</v>
      </c>
      <c r="I22" s="89" t="s">
        <v>1749</v>
      </c>
      <c r="J22" s="49"/>
      <c r="K22" s="89"/>
      <c r="L22" s="74" t="s">
        <v>824</v>
      </c>
      <c r="M22" s="74" t="s">
        <v>824</v>
      </c>
      <c r="N22" s="74"/>
    </row>
    <row r="23" spans="1:14" ht="13" customHeight="1">
      <c r="A23" s="121"/>
      <c r="B23" s="49" t="s">
        <v>1766</v>
      </c>
      <c r="C23" s="49" t="s">
        <v>1764</v>
      </c>
      <c r="D23" s="79" t="s">
        <v>825</v>
      </c>
      <c r="E23" s="79"/>
      <c r="F23" s="89"/>
      <c r="G23" s="89" t="s">
        <v>1516</v>
      </c>
      <c r="H23" s="72" t="s">
        <v>1630</v>
      </c>
      <c r="I23" s="89" t="s">
        <v>342</v>
      </c>
      <c r="K23" s="89"/>
      <c r="L23" s="74" t="s">
        <v>1759</v>
      </c>
      <c r="M23" s="74" t="s">
        <v>1761</v>
      </c>
      <c r="N23" s="74"/>
    </row>
    <row r="24" spans="1:14" ht="13" customHeight="1">
      <c r="A24" s="121"/>
      <c r="B24" s="49"/>
      <c r="C24" s="49"/>
      <c r="F24" s="89"/>
      <c r="G24" s="89" t="s">
        <v>1517</v>
      </c>
      <c r="I24" s="72" t="s">
        <v>1688</v>
      </c>
      <c r="K24" s="89"/>
      <c r="L24" s="74" t="s">
        <v>1748</v>
      </c>
    </row>
    <row r="25" spans="1:14" ht="13" customHeight="1">
      <c r="A25" s="121"/>
      <c r="B25" s="49"/>
      <c r="C25" s="49"/>
      <c r="F25" s="89"/>
      <c r="G25" s="89" t="s">
        <v>1530</v>
      </c>
      <c r="K25" s="89"/>
      <c r="L25" s="74" t="s">
        <v>825</v>
      </c>
    </row>
    <row r="26" spans="1:14" ht="13" customHeight="1">
      <c r="A26" s="121"/>
      <c r="B26" s="49"/>
      <c r="C26" s="49"/>
      <c r="F26" s="89"/>
      <c r="G26" s="89" t="s">
        <v>1531</v>
      </c>
      <c r="K26" s="89"/>
    </row>
    <row r="27" spans="1:14" s="106" customFormat="1" ht="13" customHeight="1">
      <c r="A27" s="140"/>
      <c r="B27" s="103"/>
      <c r="C27" s="103"/>
      <c r="D27" s="104"/>
      <c r="E27" s="104"/>
      <c r="F27" s="104"/>
      <c r="G27" s="104"/>
      <c r="H27" s="104"/>
      <c r="I27" s="104"/>
      <c r="K27" s="104"/>
      <c r="L27" s="107"/>
      <c r="M27" s="105"/>
      <c r="N27" s="105"/>
    </row>
    <row r="28" spans="1:14" ht="13" customHeight="1">
      <c r="A28" s="121" t="s">
        <v>173</v>
      </c>
      <c r="B28" s="49" t="s">
        <v>10</v>
      </c>
      <c r="C28" s="49" t="s">
        <v>10</v>
      </c>
      <c r="F28" s="89"/>
      <c r="G28" s="89" t="s">
        <v>10</v>
      </c>
      <c r="K28" s="89" t="s">
        <v>10</v>
      </c>
      <c r="L28" s="49" t="s">
        <v>10</v>
      </c>
    </row>
    <row r="29" spans="1:14" ht="13" customHeight="1">
      <c r="A29" s="121"/>
      <c r="B29" s="49" t="s">
        <v>337</v>
      </c>
      <c r="C29" s="49" t="s">
        <v>337</v>
      </c>
      <c r="F29" s="89"/>
      <c r="G29" s="89" t="s">
        <v>1523</v>
      </c>
      <c r="K29" s="89" t="s">
        <v>1569</v>
      </c>
      <c r="L29" s="49" t="s">
        <v>379</v>
      </c>
    </row>
    <row r="30" spans="1:14" ht="13" customHeight="1">
      <c r="A30" s="121"/>
      <c r="B30" s="49" t="s">
        <v>217</v>
      </c>
      <c r="C30" s="49" t="s">
        <v>217</v>
      </c>
      <c r="F30" s="89"/>
      <c r="G30" s="89" t="s">
        <v>1524</v>
      </c>
      <c r="K30" s="89" t="s">
        <v>1570</v>
      </c>
      <c r="L30" s="49" t="s">
        <v>378</v>
      </c>
    </row>
    <row r="31" spans="1:14" ht="13" customHeight="1">
      <c r="A31" s="121"/>
      <c r="B31" s="49" t="s">
        <v>1653</v>
      </c>
      <c r="C31" s="49" t="s">
        <v>1664</v>
      </c>
      <c r="F31" s="89"/>
      <c r="G31" s="89" t="s">
        <v>1525</v>
      </c>
      <c r="K31" s="89"/>
      <c r="L31" s="49" t="s">
        <v>380</v>
      </c>
    </row>
    <row r="32" spans="1:14" ht="13" customHeight="1">
      <c r="A32" s="121"/>
      <c r="B32" s="49"/>
      <c r="C32" s="49"/>
      <c r="F32" s="89"/>
      <c r="G32" s="89" t="s">
        <v>1521</v>
      </c>
      <c r="K32" s="89"/>
      <c r="L32" s="49"/>
    </row>
    <row r="33" spans="1:18" ht="13" customHeight="1">
      <c r="A33" s="121"/>
      <c r="B33" s="49"/>
      <c r="C33" s="49"/>
      <c r="F33" s="89"/>
      <c r="G33" s="89" t="s">
        <v>1522</v>
      </c>
      <c r="K33" s="89"/>
      <c r="L33" s="49"/>
    </row>
    <row r="34" spans="1:18" ht="13" customHeight="1">
      <c r="A34" s="121"/>
      <c r="B34" s="49"/>
      <c r="C34" s="49"/>
      <c r="F34" s="89"/>
      <c r="G34" s="89" t="s">
        <v>1528</v>
      </c>
      <c r="K34" s="89"/>
    </row>
    <row r="35" spans="1:18" s="106" customFormat="1" ht="13" customHeight="1">
      <c r="A35" s="140"/>
      <c r="B35" s="103"/>
      <c r="C35" s="103"/>
      <c r="D35" s="104"/>
      <c r="E35" s="104"/>
      <c r="F35" s="104"/>
      <c r="G35" s="104"/>
      <c r="H35" s="104"/>
      <c r="I35" s="104"/>
      <c r="K35" s="104"/>
      <c r="L35" s="105"/>
      <c r="M35" s="105"/>
      <c r="N35" s="105"/>
    </row>
    <row r="36" spans="1:18" ht="13" customHeight="1">
      <c r="A36" s="121" t="s">
        <v>175</v>
      </c>
      <c r="B36" s="49"/>
      <c r="C36" s="49"/>
      <c r="F36" s="89"/>
      <c r="K36" s="89"/>
      <c r="M36" s="75" t="s">
        <v>13</v>
      </c>
    </row>
    <row r="37" spans="1:18" ht="13" customHeight="1">
      <c r="A37" s="121"/>
      <c r="B37" s="49"/>
      <c r="C37" s="49"/>
      <c r="F37" s="89"/>
      <c r="K37" s="89"/>
      <c r="M37" s="75" t="s">
        <v>1388</v>
      </c>
    </row>
    <row r="38" spans="1:18" ht="13" customHeight="1">
      <c r="A38" s="121"/>
      <c r="B38" s="49"/>
      <c r="C38" s="49"/>
      <c r="F38" s="89"/>
      <c r="K38" s="89"/>
      <c r="M38" s="75" t="s">
        <v>1389</v>
      </c>
    </row>
    <row r="39" spans="1:18" ht="13" customHeight="1">
      <c r="A39" s="121"/>
      <c r="B39" s="49"/>
      <c r="C39" s="49"/>
      <c r="F39" s="89"/>
      <c r="K39" s="89"/>
      <c r="M39" s="75" t="s">
        <v>1390</v>
      </c>
    </row>
    <row r="40" spans="1:18" ht="13" customHeight="1">
      <c r="A40" s="121"/>
      <c r="B40" s="49"/>
      <c r="C40" s="49"/>
      <c r="F40" s="49"/>
      <c r="K40" s="49"/>
      <c r="M40" s="75" t="s">
        <v>897</v>
      </c>
    </row>
    <row r="41" spans="1:18" ht="13" customHeight="1">
      <c r="A41" s="121"/>
      <c r="B41" s="49"/>
      <c r="C41" s="49"/>
      <c r="F41" s="49"/>
      <c r="K41" s="49"/>
      <c r="M41" s="75" t="s">
        <v>893</v>
      </c>
    </row>
    <row r="42" spans="1:18" ht="13" customHeight="1">
      <c r="A42" s="121"/>
      <c r="B42" s="49"/>
      <c r="C42" s="49"/>
      <c r="F42" s="49"/>
      <c r="K42" s="49"/>
      <c r="M42" s="75" t="s">
        <v>889</v>
      </c>
    </row>
    <row r="43" spans="1:18" s="106" customFormat="1" ht="13" customHeight="1">
      <c r="A43" s="140"/>
      <c r="B43" s="103"/>
      <c r="C43" s="103"/>
      <c r="D43" s="104"/>
      <c r="E43" s="104"/>
      <c r="F43" s="103"/>
      <c r="G43" s="104"/>
      <c r="H43" s="104"/>
      <c r="I43" s="104"/>
      <c r="K43" s="103"/>
      <c r="L43" s="105"/>
      <c r="M43" s="105"/>
      <c r="N43" s="105"/>
      <c r="Q43" s="104"/>
      <c r="R43" s="104"/>
    </row>
    <row r="44" spans="1:18" ht="13" customHeight="1">
      <c r="A44" s="121" t="s">
        <v>178</v>
      </c>
      <c r="B44" s="49"/>
      <c r="C44" s="49"/>
      <c r="D44" s="79" t="s">
        <v>397</v>
      </c>
      <c r="E44" s="95" t="s">
        <v>397</v>
      </c>
      <c r="F44" s="49"/>
      <c r="G44" s="75"/>
      <c r="H44" s="79" t="s">
        <v>397</v>
      </c>
      <c r="I44" s="79" t="s">
        <v>397</v>
      </c>
      <c r="K44" s="49"/>
      <c r="L44" s="75" t="s">
        <v>397</v>
      </c>
    </row>
    <row r="45" spans="1:18" ht="13" customHeight="1">
      <c r="A45" s="121"/>
      <c r="B45" s="117"/>
      <c r="C45" s="117"/>
      <c r="D45" s="118" t="s">
        <v>1590</v>
      </c>
      <c r="E45" s="36" t="s">
        <v>1584</v>
      </c>
      <c r="F45" s="117"/>
      <c r="G45" s="97"/>
      <c r="H45" s="116" t="s">
        <v>1583</v>
      </c>
      <c r="I45" s="116" t="s">
        <v>1583</v>
      </c>
      <c r="K45" s="117"/>
      <c r="L45" s="97" t="s">
        <v>1592</v>
      </c>
      <c r="M45" s="97"/>
      <c r="N45" s="97"/>
      <c r="O45" s="119"/>
      <c r="P45" s="119"/>
    </row>
    <row r="46" spans="1:18" ht="13" customHeight="1">
      <c r="A46" s="121"/>
      <c r="B46" s="49"/>
      <c r="C46" s="49"/>
      <c r="D46" s="79" t="s">
        <v>1460</v>
      </c>
      <c r="E46" s="36" t="s">
        <v>1560</v>
      </c>
      <c r="F46" s="49"/>
      <c r="G46" s="75"/>
      <c r="H46" s="72" t="s">
        <v>891</v>
      </c>
      <c r="I46" s="72" t="s">
        <v>891</v>
      </c>
      <c r="K46" s="49"/>
      <c r="L46" s="75" t="s">
        <v>1519</v>
      </c>
    </row>
    <row r="47" spans="1:18" ht="13" customHeight="1">
      <c r="A47" s="121"/>
      <c r="B47" s="49"/>
      <c r="C47" s="49"/>
      <c r="D47" s="79" t="s">
        <v>1461</v>
      </c>
      <c r="E47" s="36" t="s">
        <v>1529</v>
      </c>
      <c r="F47" s="49"/>
      <c r="G47" s="75"/>
      <c r="H47" s="72" t="s">
        <v>892</v>
      </c>
      <c r="I47" s="72" t="s">
        <v>892</v>
      </c>
      <c r="K47" s="49"/>
      <c r="L47" s="75" t="s">
        <v>1520</v>
      </c>
    </row>
    <row r="48" spans="1:18" ht="13" customHeight="1">
      <c r="A48" s="121"/>
      <c r="B48" s="49"/>
      <c r="C48" s="49"/>
      <c r="D48" s="79" t="s">
        <v>1462</v>
      </c>
      <c r="E48" s="36" t="s">
        <v>1561</v>
      </c>
      <c r="F48" s="49"/>
      <c r="G48" s="75"/>
      <c r="H48" s="72" t="s">
        <v>893</v>
      </c>
      <c r="I48" s="72" t="s">
        <v>893</v>
      </c>
      <c r="K48" s="49"/>
      <c r="L48" s="75" t="s">
        <v>885</v>
      </c>
    </row>
    <row r="49" spans="1:12" ht="13" customHeight="1">
      <c r="A49" s="121"/>
      <c r="B49" s="49"/>
      <c r="C49" s="49"/>
      <c r="D49" s="79" t="s">
        <v>1463</v>
      </c>
      <c r="E49" s="36" t="s">
        <v>370</v>
      </c>
      <c r="F49" s="49"/>
      <c r="G49" s="75"/>
      <c r="H49" s="72" t="s">
        <v>894</v>
      </c>
      <c r="I49" s="72" t="s">
        <v>894</v>
      </c>
      <c r="K49" s="49"/>
      <c r="L49" s="75" t="s">
        <v>1662</v>
      </c>
    </row>
    <row r="50" spans="1:12" ht="13" customHeight="1">
      <c r="A50" s="121"/>
      <c r="B50" s="49"/>
      <c r="C50" s="49"/>
      <c r="D50" s="79" t="s">
        <v>886</v>
      </c>
      <c r="E50" s="36" t="s">
        <v>1440</v>
      </c>
      <c r="F50" s="49"/>
      <c r="G50" s="75"/>
      <c r="H50" s="72" t="s">
        <v>883</v>
      </c>
      <c r="I50" s="72" t="s">
        <v>883</v>
      </c>
      <c r="K50" s="49"/>
      <c r="L50" s="75" t="s">
        <v>886</v>
      </c>
    </row>
    <row r="51" spans="1:12" ht="13" customHeight="1">
      <c r="A51" s="121"/>
      <c r="B51" s="49"/>
      <c r="C51" s="49"/>
      <c r="E51" s="36" t="s">
        <v>1751</v>
      </c>
      <c r="F51" s="49"/>
      <c r="I51" s="116" t="s">
        <v>1671</v>
      </c>
      <c r="K51" s="49"/>
      <c r="L51" s="96" t="s">
        <v>1591</v>
      </c>
    </row>
    <row r="52" spans="1:12" ht="13" customHeight="1">
      <c r="A52" s="121"/>
      <c r="B52" s="49"/>
      <c r="C52" s="49"/>
      <c r="E52" s="36" t="s">
        <v>16</v>
      </c>
      <c r="F52" s="49"/>
      <c r="I52" s="72" t="s">
        <v>1519</v>
      </c>
      <c r="K52" s="49"/>
      <c r="L52" s="74" t="s">
        <v>887</v>
      </c>
    </row>
    <row r="53" spans="1:12" ht="13" customHeight="1">
      <c r="A53" s="121"/>
      <c r="B53" s="49"/>
      <c r="C53" s="49"/>
      <c r="E53" s="36" t="s">
        <v>1562</v>
      </c>
      <c r="F53" s="49"/>
      <c r="I53" s="72" t="s">
        <v>1604</v>
      </c>
      <c r="K53" s="49"/>
      <c r="L53" s="74" t="s">
        <v>888</v>
      </c>
    </row>
    <row r="54" spans="1:12" ht="13" customHeight="1">
      <c r="A54" s="121"/>
      <c r="B54" s="49"/>
      <c r="C54" s="49"/>
      <c r="E54" s="36" t="s">
        <v>369</v>
      </c>
      <c r="F54" s="49"/>
      <c r="I54" s="72" t="s">
        <v>1606</v>
      </c>
      <c r="K54" s="49"/>
      <c r="L54" s="74" t="s">
        <v>885</v>
      </c>
    </row>
    <row r="55" spans="1:12" ht="13" customHeight="1">
      <c r="A55" s="121"/>
      <c r="B55" s="49"/>
      <c r="C55" s="49"/>
      <c r="E55" s="36" t="s">
        <v>370</v>
      </c>
      <c r="F55" s="49"/>
      <c r="I55" s="72" t="s">
        <v>1672</v>
      </c>
      <c r="K55" s="49"/>
      <c r="L55" s="74" t="s">
        <v>889</v>
      </c>
    </row>
    <row r="56" spans="1:12" ht="13" customHeight="1">
      <c r="A56" s="121"/>
      <c r="B56" s="49"/>
      <c r="C56" s="49"/>
      <c r="E56" s="36" t="s">
        <v>883</v>
      </c>
      <c r="F56" s="49"/>
      <c r="I56" s="72" t="s">
        <v>883</v>
      </c>
      <c r="K56" s="49"/>
      <c r="L56" s="74" t="s">
        <v>886</v>
      </c>
    </row>
    <row r="57" spans="1:12" ht="13" customHeight="1">
      <c r="A57" s="121"/>
      <c r="B57" s="49"/>
      <c r="C57" s="49"/>
      <c r="F57" s="49"/>
      <c r="I57" s="89" t="s">
        <v>1598</v>
      </c>
      <c r="K57" s="49"/>
      <c r="L57" s="75" t="s">
        <v>1583</v>
      </c>
    </row>
    <row r="58" spans="1:12" ht="13" customHeight="1">
      <c r="A58" s="121"/>
      <c r="B58" s="49"/>
      <c r="C58" s="49"/>
      <c r="F58" s="49"/>
      <c r="I58" s="89" t="s">
        <v>1673</v>
      </c>
      <c r="K58" s="49"/>
      <c r="L58" s="75" t="s">
        <v>891</v>
      </c>
    </row>
    <row r="59" spans="1:12" ht="13" customHeight="1">
      <c r="A59" s="121"/>
      <c r="B59" s="49"/>
      <c r="C59" s="49"/>
      <c r="F59" s="49"/>
      <c r="I59" s="89" t="s">
        <v>980</v>
      </c>
      <c r="K59" s="49"/>
      <c r="L59" s="75" t="s">
        <v>892</v>
      </c>
    </row>
    <row r="60" spans="1:12" ht="13" customHeight="1">
      <c r="A60" s="121"/>
      <c r="B60" s="49"/>
      <c r="C60" s="49"/>
      <c r="F60" s="49"/>
      <c r="I60" s="89" t="s">
        <v>1674</v>
      </c>
      <c r="K60" s="49"/>
      <c r="L60" s="75" t="s">
        <v>893</v>
      </c>
    </row>
    <row r="61" spans="1:12" ht="13" customHeight="1">
      <c r="A61" s="121"/>
      <c r="B61" s="49"/>
      <c r="C61" s="49"/>
      <c r="F61" s="49"/>
      <c r="I61" s="89" t="s">
        <v>1746</v>
      </c>
      <c r="K61" s="49"/>
      <c r="L61" s="75" t="s">
        <v>894</v>
      </c>
    </row>
    <row r="62" spans="1:12" ht="13" customHeight="1">
      <c r="A62" s="121"/>
      <c r="B62" s="49"/>
      <c r="C62" s="49"/>
      <c r="F62" s="49"/>
      <c r="I62" s="89" t="s">
        <v>883</v>
      </c>
      <c r="K62" s="49"/>
      <c r="L62" s="75" t="s">
        <v>883</v>
      </c>
    </row>
    <row r="63" spans="1:12" ht="13" customHeight="1">
      <c r="A63" s="121"/>
      <c r="B63" s="49"/>
      <c r="C63" s="49"/>
      <c r="F63" s="49"/>
      <c r="K63" s="49"/>
    </row>
    <row r="64" spans="1:12" ht="13" customHeight="1">
      <c r="A64" s="121"/>
      <c r="B64" s="49"/>
      <c r="C64" s="49"/>
      <c r="F64" s="49"/>
      <c r="K64" s="49"/>
    </row>
    <row r="65" spans="1:18" ht="13" customHeight="1">
      <c r="A65" s="121"/>
      <c r="B65" s="49"/>
      <c r="C65" s="49"/>
      <c r="F65" s="49"/>
      <c r="K65" s="49"/>
    </row>
    <row r="66" spans="1:18" ht="13" customHeight="1">
      <c r="A66" s="121"/>
      <c r="B66" s="49"/>
      <c r="C66" s="49"/>
      <c r="F66" s="49"/>
      <c r="K66" s="49"/>
    </row>
    <row r="67" spans="1:18" ht="13" customHeight="1">
      <c r="A67" s="121"/>
      <c r="B67" s="49"/>
      <c r="C67" s="49"/>
      <c r="F67" s="49"/>
      <c r="K67" s="49"/>
    </row>
    <row r="68" spans="1:18" ht="13" customHeight="1">
      <c r="A68" s="121"/>
      <c r="B68" s="49"/>
      <c r="C68" s="49"/>
      <c r="F68" s="49"/>
      <c r="K68" s="49"/>
    </row>
    <row r="69" spans="1:18" ht="13" customHeight="1">
      <c r="A69" s="121"/>
      <c r="B69" s="49"/>
      <c r="C69" s="49"/>
      <c r="F69" s="49"/>
      <c r="K69" s="49"/>
    </row>
    <row r="70" spans="1:18" s="106" customFormat="1" ht="13" customHeight="1">
      <c r="A70" s="140"/>
      <c r="B70" s="103"/>
      <c r="C70" s="103"/>
      <c r="D70" s="104"/>
      <c r="E70" s="104"/>
      <c r="F70" s="103"/>
      <c r="G70" s="104"/>
      <c r="H70" s="104"/>
      <c r="I70" s="104"/>
      <c r="K70" s="103"/>
      <c r="L70" s="105"/>
      <c r="M70" s="105"/>
      <c r="N70" s="105"/>
      <c r="Q70" s="104"/>
      <c r="R70" s="104"/>
    </row>
    <row r="71" spans="1:18" ht="13" customHeight="1">
      <c r="A71" s="121" t="s">
        <v>179</v>
      </c>
      <c r="B71" s="49" t="s">
        <v>25</v>
      </c>
      <c r="C71" s="49" t="s">
        <v>25</v>
      </c>
      <c r="F71" s="49"/>
      <c r="K71" s="49"/>
    </row>
    <row r="72" spans="1:18" ht="13" customHeight="1">
      <c r="A72" s="121"/>
      <c r="B72" s="49" t="s">
        <v>1685</v>
      </c>
      <c r="C72" s="49" t="s">
        <v>1685</v>
      </c>
      <c r="F72" s="49"/>
      <c r="K72" s="49"/>
    </row>
    <row r="73" spans="1:18" ht="13" customHeight="1">
      <c r="A73" s="121"/>
      <c r="B73" s="49" t="s">
        <v>1654</v>
      </c>
      <c r="C73" s="49" t="s">
        <v>1665</v>
      </c>
      <c r="F73" s="49"/>
      <c r="K73" s="49"/>
    </row>
    <row r="74" spans="1:18" s="106" customFormat="1" ht="13" customHeight="1">
      <c r="A74" s="140"/>
      <c r="B74" s="103"/>
      <c r="C74" s="103"/>
      <c r="D74" s="104"/>
      <c r="E74" s="104"/>
      <c r="F74" s="103"/>
      <c r="G74" s="104"/>
      <c r="H74" s="104"/>
      <c r="I74" s="104"/>
      <c r="K74" s="103"/>
      <c r="L74" s="105"/>
      <c r="M74" s="105"/>
      <c r="N74" s="105"/>
      <c r="Q74" s="104"/>
      <c r="R74" s="104"/>
    </row>
    <row r="75" spans="1:18" ht="13" customHeight="1">
      <c r="A75" s="121" t="s">
        <v>180</v>
      </c>
      <c r="B75" s="49"/>
      <c r="C75" s="49"/>
      <c r="F75" s="49"/>
      <c r="K75" s="49"/>
      <c r="L75" s="75" t="s">
        <v>18</v>
      </c>
    </row>
    <row r="76" spans="1:18" ht="13" customHeight="1">
      <c r="A76" s="121"/>
      <c r="B76" s="49"/>
      <c r="C76" s="49"/>
      <c r="F76" s="49"/>
      <c r="K76" s="49"/>
      <c r="L76" s="75" t="s">
        <v>1409</v>
      </c>
    </row>
    <row r="77" spans="1:18" ht="13" customHeight="1">
      <c r="A77" s="121"/>
      <c r="B77" s="49"/>
      <c r="C77" s="49"/>
      <c r="F77" s="49"/>
      <c r="K77" s="49"/>
      <c r="L77" s="75" t="s">
        <v>19</v>
      </c>
    </row>
    <row r="78" spans="1:18" ht="13" customHeight="1">
      <c r="A78" s="121"/>
      <c r="B78" s="49"/>
      <c r="C78" s="49"/>
      <c r="F78" s="49"/>
      <c r="K78" s="49"/>
      <c r="L78" s="75" t="s">
        <v>20</v>
      </c>
    </row>
  </sheetData>
  <conditionalFormatting sqref="A5:D6 F5:XFD6">
    <cfRule type="cellIs" dxfId="45" priority="5" operator="equal">
      <formula>"Temporary: true"</formula>
    </cfRule>
    <cfRule type="cellIs" dxfId="44" priority="6" operator="equal">
      <formula>"Development: true"</formula>
    </cfRule>
  </conditionalFormatting>
  <conditionalFormatting sqref="J5:J6">
    <cfRule type="cellIs" dxfId="43" priority="3" operator="equal">
      <formula>"Temporary: true"</formula>
    </cfRule>
    <cfRule type="cellIs" dxfId="42" priority="4" operator="equal">
      <formula>"Development: true"</formula>
    </cfRule>
  </conditionalFormatting>
  <conditionalFormatting sqref="E5:E6">
    <cfRule type="cellIs" dxfId="41" priority="1" operator="equal">
      <formula>"Temporary: true"</formula>
    </cfRule>
    <cfRule type="cellIs" dxfId="40" priority="2" operator="equal">
      <formula>"Development: true"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4"/>
  <sheetViews>
    <sheetView workbookViewId="0">
      <selection activeCell="B43" sqref="B43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1021</v>
      </c>
      <c r="J1" s="34" t="s">
        <v>7</v>
      </c>
      <c r="K1" s="34" t="s">
        <v>29</v>
      </c>
      <c r="L1" s="34" t="s">
        <v>502</v>
      </c>
      <c r="M1" s="34" t="s">
        <v>520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1057</v>
      </c>
      <c r="F2" s="36" t="s">
        <v>1058</v>
      </c>
      <c r="G2" s="36" t="s">
        <v>1059</v>
      </c>
      <c r="H2" s="36" t="s">
        <v>1060</v>
      </c>
      <c r="I2" s="36" t="s">
        <v>1061</v>
      </c>
      <c r="K2" s="36" t="s">
        <v>1062</v>
      </c>
      <c r="Q2" s="32"/>
      <c r="R2" s="32"/>
      <c r="S2" s="32"/>
      <c r="T2" s="36" t="s">
        <v>1063</v>
      </c>
      <c r="U2" s="36" t="s">
        <v>1064</v>
      </c>
    </row>
    <row r="3" spans="1:25" ht="13" customHeight="1">
      <c r="A3" s="36" t="s">
        <v>765</v>
      </c>
      <c r="B3" s="36" t="s">
        <v>785</v>
      </c>
      <c r="C3" s="36" t="s">
        <v>787</v>
      </c>
      <c r="D3" s="36" t="s">
        <v>783</v>
      </c>
      <c r="E3" s="36" t="s">
        <v>786</v>
      </c>
      <c r="F3" s="36" t="s">
        <v>781</v>
      </c>
      <c r="G3" s="36" t="s">
        <v>1045</v>
      </c>
      <c r="H3" s="36" t="s">
        <v>1043</v>
      </c>
      <c r="I3" s="36" t="s">
        <v>1065</v>
      </c>
      <c r="J3" s="36" t="s">
        <v>770</v>
      </c>
      <c r="K3" s="36" t="s">
        <v>767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788</v>
      </c>
      <c r="O3" s="36" t="s">
        <v>768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774</v>
      </c>
      <c r="V3" s="36" t="s">
        <v>776</v>
      </c>
      <c r="W3" s="36" t="s">
        <v>772</v>
      </c>
      <c r="X3" s="36" t="s">
        <v>778</v>
      </c>
      <c r="Y3" s="36" t="s">
        <v>772</v>
      </c>
    </row>
    <row r="4" spans="1:25" ht="13" customHeight="1">
      <c r="A4" s="36" t="s">
        <v>766</v>
      </c>
      <c r="B4" s="36" t="s">
        <v>784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782</v>
      </c>
      <c r="G4" s="36" t="s">
        <v>1044</v>
      </c>
      <c r="H4" s="36" t="s">
        <v>1044</v>
      </c>
      <c r="J4" s="36" t="s">
        <v>769</v>
      </c>
      <c r="K4" s="36" t="s">
        <v>764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762</v>
      </c>
      <c r="O4" s="36" t="s">
        <v>763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775</v>
      </c>
      <c r="V4" s="36" t="s">
        <v>777</v>
      </c>
      <c r="W4" s="36" t="s">
        <v>773</v>
      </c>
      <c r="X4" s="36" t="s">
        <v>779</v>
      </c>
      <c r="Y4" s="36" t="s">
        <v>780</v>
      </c>
    </row>
    <row r="5" spans="1:25" ht="13" customHeight="1">
      <c r="A5" s="36" t="s">
        <v>1033</v>
      </c>
      <c r="B5" s="36" t="s">
        <v>1066</v>
      </c>
      <c r="C5" s="36" t="s">
        <v>1067</v>
      </c>
      <c r="D5" s="36" t="s">
        <v>1068</v>
      </c>
      <c r="E5" s="36" t="s">
        <v>1069</v>
      </c>
      <c r="K5" s="36" t="s">
        <v>1070</v>
      </c>
      <c r="Q5" s="32"/>
      <c r="R5" s="32"/>
      <c r="S5" s="32"/>
      <c r="T5" s="32"/>
      <c r="U5" s="36" t="s">
        <v>1071</v>
      </c>
    </row>
    <row r="6" spans="1:25" ht="13" customHeight="1">
      <c r="A6" s="36" t="s">
        <v>1042</v>
      </c>
      <c r="B6" s="36" t="s">
        <v>1056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1048</v>
      </c>
      <c r="G6" s="36" t="s">
        <v>1047</v>
      </c>
      <c r="H6" s="36" t="s">
        <v>1046</v>
      </c>
      <c r="Q6" s="32"/>
      <c r="R6" s="32"/>
      <c r="S6" s="32"/>
      <c r="T6" s="32"/>
    </row>
    <row r="7" spans="1:25" ht="13" customHeight="1">
      <c r="A7" s="36" t="s">
        <v>771</v>
      </c>
      <c r="B7" s="33" t="s">
        <v>395</v>
      </c>
      <c r="C7" s="33" t="s">
        <v>395</v>
      </c>
      <c r="D7" s="33" t="s">
        <v>395</v>
      </c>
      <c r="E7" s="33" t="s">
        <v>395</v>
      </c>
      <c r="F7" s="33" t="s">
        <v>395</v>
      </c>
      <c r="G7" s="33" t="s">
        <v>395</v>
      </c>
      <c r="H7" s="33" t="s">
        <v>396</v>
      </c>
      <c r="I7" s="33" t="s">
        <v>396</v>
      </c>
      <c r="J7" s="33" t="s">
        <v>395</v>
      </c>
      <c r="K7" s="33" t="s">
        <v>395</v>
      </c>
      <c r="L7" s="33" t="s">
        <v>395</v>
      </c>
      <c r="M7" s="33" t="s">
        <v>395</v>
      </c>
      <c r="N7" s="33" t="s">
        <v>395</v>
      </c>
      <c r="O7" s="33" t="s">
        <v>395</v>
      </c>
      <c r="P7" s="32" t="s">
        <v>395</v>
      </c>
      <c r="Q7" s="33" t="s">
        <v>395</v>
      </c>
      <c r="R7" s="33" t="s">
        <v>395</v>
      </c>
      <c r="S7" s="33" t="s">
        <v>395</v>
      </c>
      <c r="T7" s="33" t="s">
        <v>395</v>
      </c>
      <c r="U7" s="33" t="s">
        <v>395</v>
      </c>
      <c r="V7" s="33" t="s">
        <v>395</v>
      </c>
      <c r="W7" s="33" t="s">
        <v>395</v>
      </c>
      <c r="X7" s="33" t="s">
        <v>395</v>
      </c>
      <c r="Y7" s="33" t="s">
        <v>395</v>
      </c>
    </row>
    <row r="8" spans="1:25" ht="13" customHeight="1">
      <c r="A8" s="36" t="s">
        <v>921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925</v>
      </c>
      <c r="P8" s="33" t="s">
        <v>925</v>
      </c>
      <c r="Q8" s="33" t="s">
        <v>925</v>
      </c>
      <c r="R8" s="33" t="s">
        <v>925</v>
      </c>
      <c r="S8" s="33" t="s">
        <v>925</v>
      </c>
      <c r="T8" s="33"/>
      <c r="U8" s="33"/>
      <c r="V8" s="33"/>
      <c r="W8" s="33"/>
      <c r="X8" s="33"/>
      <c r="Y8" s="33"/>
    </row>
    <row r="10" spans="1:25" ht="13" customHeight="1">
      <c r="A10" s="36" t="s">
        <v>789</v>
      </c>
      <c r="B10" s="36" t="s">
        <v>794</v>
      </c>
      <c r="C10" s="36" t="str">
        <f>IF(ISBLANK($B10), "", $B10)</f>
        <v>PathIn:  [data, datasources, BEA, IO]</v>
      </c>
      <c r="D10" s="36" t="s">
        <v>795</v>
      </c>
      <c r="E10" s="36" t="str">
        <f>IF(ISBLANK($D10), "", $D10)</f>
        <v>PathIn:  [data, datasources, BEA_2007_2012]</v>
      </c>
      <c r="F10" s="33" t="s">
        <v>796</v>
      </c>
      <c r="G10" s="33" t="s">
        <v>797</v>
      </c>
      <c r="H10" s="33" t="s">
        <v>798</v>
      </c>
      <c r="I10" s="33" t="s">
        <v>798</v>
      </c>
      <c r="J10" s="33" t="s">
        <v>799</v>
      </c>
      <c r="K10" s="36" t="s">
        <v>790</v>
      </c>
      <c r="L10" s="36" t="s">
        <v>1106</v>
      </c>
      <c r="M10" s="36" t="str">
        <f>IF(ISBLANK($L10), "", $L10)</f>
        <v>PathIn:  [data, input]</v>
      </c>
      <c r="N10" s="33" t="s">
        <v>800</v>
      </c>
      <c r="O10" s="33" t="s">
        <v>801</v>
      </c>
      <c r="P10" s="32" t="str">
        <f>IF(ISBLANK($O10), "", $O10)</f>
        <v>PathIn:  [data, datasources, SGF]</v>
      </c>
      <c r="Q10" s="32" t="str">
        <f>IF(ISBLANK($O10), "", $O10)</f>
        <v>PathIn:  [data, datasources, SGF]</v>
      </c>
      <c r="R10" s="32" t="str">
        <f>IF(ISBLANK($O10), "", $O10)</f>
        <v>PathIn:  [data, datasources, SGF]</v>
      </c>
      <c r="S10" s="32" t="str">
        <f>IF(ISBLANK($O10), "", $O10)</f>
        <v>PathIn:  [data, datasources, SGF]</v>
      </c>
      <c r="T10" s="36" t="s">
        <v>1106</v>
      </c>
      <c r="U10" s="36" t="s">
        <v>802</v>
      </c>
      <c r="V10" s="33" t="s">
        <v>803</v>
      </c>
      <c r="W10" s="33" t="s">
        <v>804</v>
      </c>
      <c r="X10" s="33" t="s">
        <v>805</v>
      </c>
      <c r="Y10" s="33" t="s">
        <v>805</v>
      </c>
    </row>
    <row r="11" spans="1:25" ht="13" customHeight="1">
      <c r="A11" s="36" t="s">
        <v>169</v>
      </c>
      <c r="B11" s="36" t="s">
        <v>1195</v>
      </c>
      <c r="C11" s="36" t="str">
        <f>IF(ISBLANK($B11), "", $B11)</f>
        <v>PathOut: [data, input]</v>
      </c>
      <c r="D11" s="36" t="str">
        <f t="shared" ref="D11:Y11" si="1">IF(ISBLANK($B11), "", $B11)</f>
        <v>PathOut: [data, input]</v>
      </c>
      <c r="E11" s="36" t="str">
        <f t="shared" si="1"/>
        <v>PathOut: [data, input]</v>
      </c>
      <c r="F11" s="36" t="str">
        <f t="shared" si="1"/>
        <v>PathOut: [data, input]</v>
      </c>
      <c r="G11" s="36" t="str">
        <f t="shared" si="1"/>
        <v>PathOut: [data, input]</v>
      </c>
      <c r="H11" s="36" t="str">
        <f t="shared" si="1"/>
        <v>PathOut: [data, input]</v>
      </c>
      <c r="I11" s="36" t="str">
        <f t="shared" si="1"/>
        <v>PathOut: [data, input]</v>
      </c>
      <c r="J11" s="36" t="str">
        <f t="shared" si="1"/>
        <v>PathOut: [data, input]</v>
      </c>
      <c r="K11" s="36" t="str">
        <f t="shared" si="1"/>
        <v>PathOut: [data, input]</v>
      </c>
      <c r="L11" s="36" t="str">
        <f t="shared" si="1"/>
        <v>PathOut: [data, input]</v>
      </c>
      <c r="M11" s="36" t="str">
        <f t="shared" si="1"/>
        <v>PathOut: [data, input]</v>
      </c>
      <c r="N11" s="36" t="str">
        <f t="shared" si="1"/>
        <v>PathOut: [data, input]</v>
      </c>
      <c r="O11" s="36" t="str">
        <f t="shared" si="1"/>
        <v>PathOut: [data, input]</v>
      </c>
      <c r="P11" s="36" t="str">
        <f t="shared" si="1"/>
        <v>PathOut: [data, input]</v>
      </c>
      <c r="Q11" s="36" t="str">
        <f t="shared" si="1"/>
        <v>PathOut: [data, input]</v>
      </c>
      <c r="R11" s="36" t="str">
        <f t="shared" si="1"/>
        <v>PathOut: [data, input]</v>
      </c>
      <c r="S11" s="36" t="str">
        <f t="shared" si="1"/>
        <v>PathOut: [data, input]</v>
      </c>
      <c r="T11" s="36" t="str">
        <f t="shared" si="1"/>
        <v>PathOut: [data, input]</v>
      </c>
      <c r="U11" s="36" t="str">
        <f t="shared" si="1"/>
        <v>PathOut: [data, input]</v>
      </c>
      <c r="V11" s="36" t="str">
        <f t="shared" si="1"/>
        <v>PathOut: [data, input]</v>
      </c>
      <c r="W11" s="36" t="str">
        <f t="shared" si="1"/>
        <v>PathOut: [data, input]</v>
      </c>
      <c r="X11" s="36" t="str">
        <f t="shared" si="1"/>
        <v>PathOut: [data, input]</v>
      </c>
      <c r="Y11" s="36" t="str">
        <f t="shared" si="1"/>
        <v>PathOut: [data, input]</v>
      </c>
    </row>
    <row r="12" spans="1:25" ht="13" customHeight="1">
      <c r="A12" s="36" t="s">
        <v>1171</v>
      </c>
      <c r="B12" s="36" t="s">
        <v>1176</v>
      </c>
      <c r="C12" s="36" t="s">
        <v>1177</v>
      </c>
      <c r="D12" s="36" t="s">
        <v>1178</v>
      </c>
      <c r="E12" s="36" t="s">
        <v>1179</v>
      </c>
      <c r="F12" s="36" t="s">
        <v>1180</v>
      </c>
      <c r="G12" s="36" t="s">
        <v>1181</v>
      </c>
      <c r="H12" s="36" t="s">
        <v>1182</v>
      </c>
      <c r="I12" s="36" t="s">
        <v>1182</v>
      </c>
      <c r="J12" s="36" t="s">
        <v>1173</v>
      </c>
      <c r="K12" s="36" t="s">
        <v>1172</v>
      </c>
      <c r="L12" s="36" t="s">
        <v>1183</v>
      </c>
      <c r="M12" s="36" t="s">
        <v>1184</v>
      </c>
      <c r="N12" s="36" t="s">
        <v>1185</v>
      </c>
      <c r="O12" s="36" t="s">
        <v>1186</v>
      </c>
      <c r="P12" s="32" t="s">
        <v>1187</v>
      </c>
      <c r="Q12" s="36" t="s">
        <v>1188</v>
      </c>
      <c r="R12" s="36" t="s">
        <v>1189</v>
      </c>
      <c r="S12" s="36" t="s">
        <v>1190</v>
      </c>
      <c r="T12" s="36" t="s">
        <v>1174</v>
      </c>
      <c r="U12" s="36" t="s">
        <v>1175</v>
      </c>
      <c r="V12" s="36" t="s">
        <v>1191</v>
      </c>
      <c r="W12" s="36" t="s">
        <v>1192</v>
      </c>
      <c r="X12" s="36" t="s">
        <v>1193</v>
      </c>
      <c r="Y12" s="36" t="s">
        <v>1194</v>
      </c>
    </row>
    <row r="14" spans="1:25" ht="13" customHeight="1">
      <c r="A14" s="36" t="s">
        <v>170</v>
      </c>
      <c r="B14" s="36" t="s">
        <v>64</v>
      </c>
      <c r="C14" s="36" t="s">
        <v>64</v>
      </c>
      <c r="D14" s="36" t="s">
        <v>64</v>
      </c>
      <c r="E14" s="36" t="s">
        <v>64</v>
      </c>
      <c r="F14" s="36" t="s">
        <v>8</v>
      </c>
      <c r="G14" s="36" t="s">
        <v>8</v>
      </c>
      <c r="H14" s="36" t="s">
        <v>8</v>
      </c>
      <c r="I14" s="36" t="s">
        <v>64</v>
      </c>
      <c r="J14" s="36" t="s">
        <v>8</v>
      </c>
      <c r="K14" s="36" t="s">
        <v>8</v>
      </c>
      <c r="L14" s="36" t="s">
        <v>8</v>
      </c>
      <c r="M14" s="36" t="str">
        <f>IF(ISBLANK($L14), "", $L14)</f>
        <v>CSVInput:</v>
      </c>
      <c r="N14" s="37" t="s">
        <v>8</v>
      </c>
      <c r="O14" s="36" t="s">
        <v>64</v>
      </c>
      <c r="P14" s="32" t="s">
        <v>64</v>
      </c>
      <c r="Q14" s="36" t="s">
        <v>64</v>
      </c>
      <c r="R14" s="36" t="s">
        <v>8</v>
      </c>
      <c r="S14" s="36" t="s">
        <v>8</v>
      </c>
      <c r="T14" s="36" t="s">
        <v>8</v>
      </c>
      <c r="U14" s="36" t="s">
        <v>8</v>
      </c>
      <c r="V14" s="36" t="s">
        <v>64</v>
      </c>
      <c r="W14" s="36" t="s">
        <v>64</v>
      </c>
      <c r="X14" s="33" t="s">
        <v>8</v>
      </c>
      <c r="Y14" s="36" t="s">
        <v>8</v>
      </c>
    </row>
    <row r="15" spans="1:25" ht="13" customHeight="1">
      <c r="B15" s="36" t="s">
        <v>181</v>
      </c>
      <c r="C15" s="36" t="s">
        <v>191</v>
      </c>
      <c r="D15" s="36" t="s">
        <v>199</v>
      </c>
      <c r="E15" s="36" t="s">
        <v>195</v>
      </c>
      <c r="F15" s="36" t="s">
        <v>472</v>
      </c>
      <c r="G15" s="36" t="s">
        <v>480</v>
      </c>
      <c r="H15" s="36" t="s">
        <v>1022</v>
      </c>
      <c r="I15" s="36" t="s">
        <v>330</v>
      </c>
      <c r="J15" s="36" t="s">
        <v>485</v>
      </c>
      <c r="K15" s="36" t="s">
        <v>30</v>
      </c>
      <c r="L15" s="36" t="s">
        <v>503</v>
      </c>
      <c r="M15" s="36" t="str">
        <f>IF(ISBLANK($L15), "", $L15)</f>
        <v xml:space="preserve">  name: cfs.csv</v>
      </c>
      <c r="N15" s="37" t="s">
        <v>163</v>
      </c>
      <c r="O15" s="36" t="s">
        <v>329</v>
      </c>
      <c r="P15" s="32" t="s">
        <v>65</v>
      </c>
      <c r="Q15" s="36" t="s">
        <v>66</v>
      </c>
      <c r="R15" s="36" t="s">
        <v>67</v>
      </c>
      <c r="S15" s="36" t="s">
        <v>68</v>
      </c>
      <c r="T15" s="36" t="s">
        <v>331</v>
      </c>
      <c r="U15" s="36" t="s">
        <v>488</v>
      </c>
      <c r="V15" s="36" t="s">
        <v>126</v>
      </c>
      <c r="W15" s="36" t="s">
        <v>127</v>
      </c>
      <c r="X15" s="36" t="s">
        <v>128</v>
      </c>
      <c r="Y15" s="36" t="s">
        <v>118</v>
      </c>
    </row>
    <row r="16" spans="1:25" ht="13" customHeight="1">
      <c r="B16" s="36" t="s">
        <v>184</v>
      </c>
      <c r="C16" s="36" t="s">
        <v>192</v>
      </c>
      <c r="D16" s="36" t="s">
        <v>200</v>
      </c>
      <c r="E16" s="36" t="s">
        <v>193</v>
      </c>
      <c r="F16" s="36" t="s">
        <v>473</v>
      </c>
      <c r="G16" s="36" t="s">
        <v>481</v>
      </c>
      <c r="I16" s="36" t="s">
        <v>201</v>
      </c>
      <c r="J16" s="36" t="s">
        <v>487</v>
      </c>
      <c r="K16" s="36" t="s">
        <v>164</v>
      </c>
      <c r="L16" s="36" t="s">
        <v>504</v>
      </c>
      <c r="M16" s="36" t="s">
        <v>533</v>
      </c>
      <c r="N16" s="37" t="s">
        <v>164</v>
      </c>
      <c r="O16" s="36" t="s">
        <v>69</v>
      </c>
      <c r="P16" s="32" t="s">
        <v>70</v>
      </c>
      <c r="Q16" s="36" t="s">
        <v>328</v>
      </c>
      <c r="R16" s="36" t="s">
        <v>71</v>
      </c>
      <c r="S16" s="36" t="s">
        <v>72</v>
      </c>
      <c r="T16" s="36" t="s">
        <v>332</v>
      </c>
      <c r="U16" s="36" t="s">
        <v>489</v>
      </c>
      <c r="V16" s="36" t="s">
        <v>129</v>
      </c>
      <c r="W16" s="36" t="s">
        <v>130</v>
      </c>
      <c r="X16" s="36" t="s">
        <v>131</v>
      </c>
      <c r="Y16" s="36" t="s">
        <v>119</v>
      </c>
    </row>
    <row r="17" spans="1:25" ht="13" customHeight="1">
      <c r="B17" s="36" t="s">
        <v>183</v>
      </c>
      <c r="C17" s="36" t="str">
        <f>IF(ISBLANK($B17), "", $B17)</f>
        <v xml:space="preserve">  sheet:      [1997, 1998, 1999, 2000, 2001, 2002, 2003, 2004, 2005, 2006, 2007, 2008, 2009, 2010, 2011, 2012, 2013, 2014, 2015, 2016, 2017]</v>
      </c>
      <c r="D17" s="36" t="s">
        <v>196</v>
      </c>
      <c r="E17" s="36" t="str">
        <f>IF(ISBLANK($D17), "", $D17)</f>
        <v xml:space="preserve">  sheet:      [2007, 2012]</v>
      </c>
      <c r="F17" s="36" t="s">
        <v>474</v>
      </c>
      <c r="G17" s="36" t="s">
        <v>482</v>
      </c>
      <c r="I17" s="36" t="s">
        <v>202</v>
      </c>
      <c r="O17" s="36" t="s">
        <v>73</v>
      </c>
      <c r="P17" s="32" t="s">
        <v>74</v>
      </c>
      <c r="Q17" s="36" t="s">
        <v>319</v>
      </c>
      <c r="S17" s="36" t="s">
        <v>75</v>
      </c>
      <c r="T17" s="36" t="s">
        <v>76</v>
      </c>
      <c r="V17" s="36" t="s">
        <v>132</v>
      </c>
      <c r="W17" s="36" t="s">
        <v>133</v>
      </c>
    </row>
    <row r="18" spans="1:25" ht="13" customHeight="1">
      <c r="B18" s="36" t="s">
        <v>182</v>
      </c>
      <c r="C18" s="36" t="str">
        <f>IF(ISBLANK($B18), "", $B18)</f>
        <v xml:space="preserve">  descriptor: [1997, 1998, 1999, 2000, 2001, 2002, 2003, 2004, 2005, 2006, 2007, 2008, 2009, 2010, 2011, 2012, 2013, 2014, 2015, 2016, 2017]</v>
      </c>
      <c r="D18" s="36" t="s">
        <v>194</v>
      </c>
      <c r="E18" s="36" t="str">
        <f>IF(ISBLANK($D18), "", $D18)</f>
        <v xml:space="preserve">  descriptor: [2007, 2012]</v>
      </c>
      <c r="F18" s="36" t="s">
        <v>475</v>
      </c>
      <c r="G18" s="36" t="s">
        <v>484</v>
      </c>
      <c r="I18" s="36" t="s">
        <v>203</v>
      </c>
      <c r="O18" s="36" t="s">
        <v>77</v>
      </c>
      <c r="P18" s="32" t="s">
        <v>78</v>
      </c>
      <c r="Q18" s="36" t="s">
        <v>320</v>
      </c>
      <c r="T18" s="36" t="s">
        <v>79</v>
      </c>
      <c r="V18" s="36" t="s">
        <v>134</v>
      </c>
      <c r="W18" s="36" t="s">
        <v>135</v>
      </c>
    </row>
    <row r="19" spans="1:25" ht="13" customHeight="1">
      <c r="F19" s="36" t="s">
        <v>476</v>
      </c>
      <c r="Q19" s="36" t="s">
        <v>318</v>
      </c>
      <c r="T19" s="36" t="s">
        <v>80</v>
      </c>
      <c r="W19" s="36" t="s">
        <v>136</v>
      </c>
    </row>
    <row r="20" spans="1:25" ht="13" customHeight="1">
      <c r="F20" s="36" t="s">
        <v>477</v>
      </c>
      <c r="Q20" s="36" t="s">
        <v>81</v>
      </c>
      <c r="W20" s="36" t="s">
        <v>137</v>
      </c>
    </row>
    <row r="21" spans="1:25" ht="13" customHeight="1">
      <c r="F21" s="36" t="s">
        <v>478</v>
      </c>
      <c r="Q21" s="36" t="s">
        <v>322</v>
      </c>
      <c r="W21" s="36" t="s">
        <v>138</v>
      </c>
    </row>
    <row r="22" spans="1:25" ht="13" customHeight="1">
      <c r="F22" s="36" t="s">
        <v>479</v>
      </c>
      <c r="Q22" s="36" t="s">
        <v>321</v>
      </c>
      <c r="W22" s="36" t="s">
        <v>139</v>
      </c>
    </row>
    <row r="23" spans="1:25" ht="13" customHeight="1">
      <c r="F23" s="36" t="s">
        <v>483</v>
      </c>
      <c r="Q23" s="36" t="s">
        <v>323</v>
      </c>
      <c r="W23" s="36" t="s">
        <v>140</v>
      </c>
    </row>
    <row r="24" spans="1:25" ht="13" customHeight="1">
      <c r="Q24" s="36" t="s">
        <v>324</v>
      </c>
      <c r="W24" s="36" t="s">
        <v>141</v>
      </c>
    </row>
    <row r="25" spans="1:25" ht="13" customHeight="1">
      <c r="Q25" s="36" t="s">
        <v>325</v>
      </c>
      <c r="W25" s="36" t="s">
        <v>142</v>
      </c>
    </row>
    <row r="26" spans="1:25" ht="13" customHeight="1">
      <c r="Q26" s="36" t="s">
        <v>326</v>
      </c>
      <c r="W26" s="36" t="s">
        <v>143</v>
      </c>
    </row>
    <row r="27" spans="1:25" ht="13" customHeight="1">
      <c r="Q27" s="36" t="s">
        <v>327</v>
      </c>
    </row>
    <row r="29" spans="1:25" ht="13" customHeight="1">
      <c r="A29" s="36" t="s">
        <v>171</v>
      </c>
      <c r="B29" s="36" t="s">
        <v>82</v>
      </c>
      <c r="C29" s="36" t="str">
        <f t="shared" ref="C29:E30" si="2">IF(ISBLANK($B29), "", $B29)</f>
        <v>Describe:</v>
      </c>
      <c r="D29" s="36" t="str">
        <f t="shared" si="2"/>
        <v>Describe:</v>
      </c>
      <c r="E29" s="36" t="str">
        <f t="shared" si="2"/>
        <v>Describe:</v>
      </c>
      <c r="F29" s="36" t="s">
        <v>486</v>
      </c>
      <c r="G29" s="36" t="str">
        <f>IF(ISBLANK($F29), "", $F29)</f>
        <v># Describe:</v>
      </c>
      <c r="H29" s="36" t="str">
        <f>IF(ISBLANK($F29), "", $F29)</f>
        <v># Describe:</v>
      </c>
      <c r="J29" s="36" t="s">
        <v>486</v>
      </c>
      <c r="K29" s="36" t="s">
        <v>82</v>
      </c>
      <c r="O29" s="33" t="s">
        <v>82</v>
      </c>
      <c r="P29" s="32" t="str">
        <f>IF(ISBLANK($O29), "", $O29)</f>
        <v>Describe:</v>
      </c>
      <c r="Q29" s="32" t="str">
        <f t="shared" ref="P29:R30" si="3">IF(ISBLANK($O29), "", $O29)</f>
        <v>Describe:</v>
      </c>
      <c r="R29" s="32" t="str">
        <f t="shared" si="3"/>
        <v>Describe:</v>
      </c>
      <c r="S29" s="33"/>
      <c r="U29" s="33" t="s">
        <v>82</v>
      </c>
      <c r="W29" s="36" t="s">
        <v>82</v>
      </c>
    </row>
    <row r="30" spans="1:25" ht="13" customHeight="1">
      <c r="B30" s="36" t="s">
        <v>547</v>
      </c>
      <c r="C30" s="36" t="str">
        <f t="shared" si="2"/>
        <v xml:space="preserve">  col: yr</v>
      </c>
      <c r="D30" s="36" t="str">
        <f t="shared" si="2"/>
        <v xml:space="preserve">  col: yr</v>
      </c>
      <c r="E30" s="36" t="str">
        <f t="shared" si="2"/>
        <v xml:space="preserve">  col: yr</v>
      </c>
      <c r="F30" s="36" t="s">
        <v>681</v>
      </c>
      <c r="G30" s="36" t="str">
        <f>IF(ISBLANK($F30), "", $F30)</f>
        <v>#  col: gdpcat</v>
      </c>
      <c r="H30" s="36" t="str">
        <f>IF(ISBLANK($F30), "", $F30)</f>
        <v>#  col: gdpcat</v>
      </c>
      <c r="J30" s="36" t="s">
        <v>618</v>
      </c>
      <c r="K30" s="36" t="s">
        <v>547</v>
      </c>
      <c r="O30" s="33" t="s">
        <v>547</v>
      </c>
      <c r="P30" s="32" t="str">
        <f t="shared" si="3"/>
        <v xml:space="preserve">  col: yr</v>
      </c>
      <c r="Q30" s="32" t="str">
        <f t="shared" si="3"/>
        <v xml:space="preserve">  col: yr</v>
      </c>
      <c r="R30" s="32" t="str">
        <f t="shared" si="3"/>
        <v xml:space="preserve">  col: yr</v>
      </c>
      <c r="S30" s="33"/>
      <c r="U30" s="33" t="s">
        <v>656</v>
      </c>
      <c r="W30" s="36" t="s">
        <v>144</v>
      </c>
    </row>
    <row r="31" spans="1:25" ht="13" customHeight="1">
      <c r="O31" s="33"/>
      <c r="Q31" s="33"/>
    </row>
    <row r="32" spans="1:25" ht="13" customHeight="1">
      <c r="A32" s="36" t="s">
        <v>172</v>
      </c>
      <c r="B32" s="33" t="s">
        <v>9</v>
      </c>
      <c r="C32" s="36" t="str">
        <f t="shared" ref="C32:E62" si="4">IF(ISBLANK($B32), "", $B32)</f>
        <v>Order:</v>
      </c>
      <c r="D32" s="36" t="str">
        <f t="shared" si="4"/>
        <v>Order:</v>
      </c>
      <c r="E32" s="36" t="str">
        <f t="shared" si="4"/>
        <v>Order:</v>
      </c>
      <c r="F32" s="36" t="s">
        <v>9</v>
      </c>
      <c r="G32" s="36" t="s">
        <v>9</v>
      </c>
      <c r="H32" s="36" t="s">
        <v>9</v>
      </c>
      <c r="I32" s="36" t="s">
        <v>9</v>
      </c>
      <c r="J32" s="36" t="s">
        <v>9</v>
      </c>
      <c r="K32" s="33" t="s">
        <v>9</v>
      </c>
      <c r="L32" s="33" t="s">
        <v>9</v>
      </c>
      <c r="M32" s="33" t="s">
        <v>9</v>
      </c>
      <c r="N32" s="33" t="s">
        <v>9</v>
      </c>
      <c r="O32" s="33" t="s">
        <v>9</v>
      </c>
      <c r="P32" s="32" t="str">
        <f>IF(ISBLANK($O32), "", $O32)</f>
        <v>Order:</v>
      </c>
      <c r="Q32" s="32" t="str">
        <f>IF(ISBLANK($O32), "", $O32)</f>
        <v>Order:</v>
      </c>
      <c r="R32" s="32" t="str">
        <f>IF(ISBLANK($O32), "", $O32)</f>
        <v>Order:</v>
      </c>
      <c r="S32" s="32" t="str">
        <f>IF(ISBLANK($O32), "", $O32)</f>
        <v>Order:</v>
      </c>
      <c r="T32" s="32" t="str">
        <f>IF(ISBLANK($O32), "", $O32)</f>
        <v>Order:</v>
      </c>
      <c r="U32" s="33" t="s">
        <v>9</v>
      </c>
      <c r="V32" s="33" t="s">
        <v>9</v>
      </c>
      <c r="W32" s="33" t="s">
        <v>9</v>
      </c>
      <c r="X32" s="33" t="s">
        <v>9</v>
      </c>
      <c r="Y32" s="36" t="s">
        <v>9</v>
      </c>
    </row>
    <row r="33" spans="1:25" ht="13" customHeight="1">
      <c r="B33" s="33" t="s">
        <v>548</v>
      </c>
      <c r="C33" s="36" t="str">
        <f t="shared" si="4"/>
        <v xml:space="preserve">  - {col: yr,         type: Int}</v>
      </c>
      <c r="D33" s="36" t="str">
        <f t="shared" si="4"/>
        <v xml:space="preserve">  - {col: yr,         type: Int}</v>
      </c>
      <c r="E33" s="36" t="str">
        <f t="shared" si="4"/>
        <v xml:space="preserve">  - {col: yr,         type: Int}</v>
      </c>
      <c r="F33" s="36" t="s">
        <v>579</v>
      </c>
      <c r="G33" s="36" t="str">
        <f>IF(ISBLANK($F33), "", $F33)</f>
        <v xml:space="preserve">  - {col: yr,     type: Int}</v>
      </c>
      <c r="H33" s="36" t="s">
        <v>566</v>
      </c>
      <c r="I33" s="36" t="s">
        <v>566</v>
      </c>
      <c r="J33" s="36" t="s">
        <v>567</v>
      </c>
      <c r="K33" s="33" t="s">
        <v>590</v>
      </c>
      <c r="L33" s="36" t="s">
        <v>548</v>
      </c>
      <c r="M33" s="36" t="s">
        <v>548</v>
      </c>
      <c r="N33" s="33" t="s">
        <v>589</v>
      </c>
      <c r="O33" s="33" t="s">
        <v>589</v>
      </c>
      <c r="P33" s="32" t="str">
        <f t="shared" ref="P33:T60" si="5">IF(ISBLANK($O33), "", $O33)</f>
        <v xml:space="preserve">  - {col: yr,    type: Int}</v>
      </c>
      <c r="Q33" s="32" t="str">
        <f t="shared" si="5"/>
        <v xml:space="preserve">  - {col: yr,    type: Int}</v>
      </c>
      <c r="R33" s="32" t="str">
        <f t="shared" si="5"/>
        <v xml:space="preserve">  - {col: yr,    type: Int}</v>
      </c>
      <c r="S33" s="32" t="str">
        <f t="shared" si="5"/>
        <v xml:space="preserve">  - {col: yr,    type: Int}</v>
      </c>
      <c r="T33" s="32" t="str">
        <f>IF(ISBLANK($O33), "", $O33)</f>
        <v xml:space="preserve">  - {col: yr,    type: Int}</v>
      </c>
      <c r="U33" s="33" t="s">
        <v>683</v>
      </c>
      <c r="V33" s="33" t="s">
        <v>589</v>
      </c>
      <c r="W33" s="33" t="s">
        <v>579</v>
      </c>
      <c r="X33" s="33" t="s">
        <v>579</v>
      </c>
      <c r="Y33" s="36" t="s">
        <v>587</v>
      </c>
    </row>
    <row r="34" spans="1:25" ht="13" customHeight="1">
      <c r="B34" s="33" t="s">
        <v>549</v>
      </c>
      <c r="C34" s="36" t="str">
        <f t="shared" si="4"/>
        <v># - {col: input_bea,  type: String}</v>
      </c>
      <c r="D34" s="36" t="str">
        <f t="shared" si="4"/>
        <v># - {col: input_bea,  type: String}</v>
      </c>
      <c r="E34" s="36" t="str">
        <f t="shared" si="4"/>
        <v># - {col: input_bea,  type: String}</v>
      </c>
      <c r="F34" s="36" t="s">
        <v>608</v>
      </c>
      <c r="G34" s="36" t="str">
        <f>IF(ISBLANK($F34), "", $F34)</f>
        <v xml:space="preserve">  - {col: r,      type: String}</v>
      </c>
      <c r="H34" s="36" t="s">
        <v>1030</v>
      </c>
      <c r="I34" s="36" t="s">
        <v>705</v>
      </c>
      <c r="J34" s="36" t="s">
        <v>630</v>
      </c>
      <c r="K34" s="33" t="s">
        <v>513</v>
      </c>
      <c r="L34" s="33" t="s">
        <v>508</v>
      </c>
      <c r="M34" s="33" t="s">
        <v>521</v>
      </c>
      <c r="N34" s="33" t="s">
        <v>708</v>
      </c>
      <c r="O34" s="33" t="s">
        <v>708</v>
      </c>
      <c r="P34" s="32" t="str">
        <f t="shared" si="5"/>
        <v xml:space="preserve">  - {col: r,     type: String}</v>
      </c>
      <c r="Q34" s="32" t="str">
        <f t="shared" si="5"/>
        <v xml:space="preserve">  - {col: r,     type: String}</v>
      </c>
      <c r="R34" s="32" t="str">
        <f t="shared" si="5"/>
        <v xml:space="preserve">  - {col: r,     type: String}</v>
      </c>
      <c r="S34" s="32" t="str">
        <f t="shared" si="5"/>
        <v xml:space="preserve">  - {col: r,     type: String}</v>
      </c>
      <c r="T34" s="32" t="str">
        <f t="shared" si="5"/>
        <v xml:space="preserve">  - {col: r,     type: String}</v>
      </c>
      <c r="U34" s="33" t="s">
        <v>687</v>
      </c>
      <c r="V34" s="33" t="s">
        <v>145</v>
      </c>
      <c r="W34" s="33" t="s">
        <v>608</v>
      </c>
      <c r="X34" s="33" t="s">
        <v>146</v>
      </c>
      <c r="Y34" s="33" t="s">
        <v>579</v>
      </c>
    </row>
    <row r="35" spans="1:25" ht="13" customHeight="1">
      <c r="B35" s="33" t="s">
        <v>555</v>
      </c>
      <c r="C35" s="36" t="str">
        <f t="shared" si="4"/>
        <v xml:space="preserve">  - {col: i,          type: String}</v>
      </c>
      <c r="D35" s="36" t="str">
        <f t="shared" si="4"/>
        <v xml:space="preserve">  - {col: i,          type: String}</v>
      </c>
      <c r="E35" s="36" t="str">
        <f t="shared" si="4"/>
        <v xml:space="preserve">  - {col: i,          type: String}</v>
      </c>
      <c r="G35" s="36" t="s">
        <v>615</v>
      </c>
      <c r="H35" s="36" t="s">
        <v>108</v>
      </c>
      <c r="I35" s="36" t="s">
        <v>108</v>
      </c>
      <c r="J35" s="36" t="s">
        <v>631</v>
      </c>
      <c r="K35" s="33" t="s">
        <v>31</v>
      </c>
      <c r="L35" s="33" t="s">
        <v>507</v>
      </c>
      <c r="M35" s="33" t="s">
        <v>522</v>
      </c>
      <c r="N35" s="33" t="s">
        <v>666</v>
      </c>
      <c r="O35" s="36" t="s">
        <v>760</v>
      </c>
      <c r="P35" s="32" t="str">
        <f t="shared" si="5"/>
        <v xml:space="preserve">  - {col: ec,    type: String}</v>
      </c>
      <c r="Q35" s="32" t="str">
        <f t="shared" si="5"/>
        <v xml:space="preserve">  - {col: ec,    type: String}</v>
      </c>
      <c r="R35" s="32" t="str">
        <f t="shared" si="5"/>
        <v xml:space="preserve">  - {col: ec,    type: String}</v>
      </c>
      <c r="S35" s="32" t="str">
        <f t="shared" si="5"/>
        <v xml:space="preserve">  - {col: ec,    type: String}</v>
      </c>
      <c r="T35" s="32" t="str">
        <f t="shared" si="5"/>
        <v xml:space="preserve">  - {col: ec,    type: String}</v>
      </c>
      <c r="U35" s="33" t="s">
        <v>688</v>
      </c>
      <c r="V35" s="33" t="s">
        <v>147</v>
      </c>
      <c r="W35" s="33" t="s">
        <v>146</v>
      </c>
      <c r="X35" s="33" t="s">
        <v>148</v>
      </c>
      <c r="Y35" s="33" t="s">
        <v>583</v>
      </c>
    </row>
    <row r="36" spans="1:25" ht="13" customHeight="1">
      <c r="B36" s="33" t="s">
        <v>550</v>
      </c>
      <c r="C36" s="36" t="str">
        <f t="shared" si="4"/>
        <v># - {col: output_bea, type: String}</v>
      </c>
      <c r="D36" s="36" t="str">
        <f t="shared" si="4"/>
        <v># - {col: output_bea, type: String}</v>
      </c>
      <c r="E36" s="36" t="str">
        <f t="shared" si="4"/>
        <v># - {col: output_bea, type: String}</v>
      </c>
      <c r="F36" s="36" t="s">
        <v>606</v>
      </c>
      <c r="G36" s="36" t="str">
        <f t="shared" ref="G36:G60" si="6">IF(ISBLANK($F36), "", $F36)</f>
        <v xml:space="preserve">  - {col: gdpcat, type: String}</v>
      </c>
      <c r="H36" s="36" t="s">
        <v>704</v>
      </c>
      <c r="I36" s="36" t="s">
        <v>704</v>
      </c>
      <c r="J36" s="36" t="s">
        <v>624</v>
      </c>
      <c r="K36" s="33" t="s">
        <v>528</v>
      </c>
      <c r="L36" s="33" t="s">
        <v>678</v>
      </c>
      <c r="M36" s="33" t="s">
        <v>678</v>
      </c>
      <c r="N36" s="36" t="s">
        <v>558</v>
      </c>
      <c r="O36" s="33" t="s">
        <v>145</v>
      </c>
      <c r="P36" s="32" t="str">
        <f t="shared" si="5"/>
        <v xml:space="preserve">  - {col: units, type: String}</v>
      </c>
      <c r="Q36" s="32" t="str">
        <f t="shared" si="5"/>
        <v xml:space="preserve">  - {col: units, type: String}</v>
      </c>
      <c r="R36" s="32" t="str">
        <f t="shared" si="5"/>
        <v xml:space="preserve">  - {col: units, type: String}</v>
      </c>
      <c r="S36" s="32" t="str">
        <f t="shared" si="5"/>
        <v xml:space="preserve">  - {col: units, type: String}</v>
      </c>
      <c r="T36" s="32" t="str">
        <f t="shared" si="5"/>
        <v xml:space="preserve">  - {col: units, type: String}</v>
      </c>
      <c r="U36" s="33" t="s">
        <v>684</v>
      </c>
      <c r="W36" s="33" t="s">
        <v>148</v>
      </c>
      <c r="X36" s="33" t="s">
        <v>149</v>
      </c>
      <c r="Y36" s="36" t="s">
        <v>574</v>
      </c>
    </row>
    <row r="37" spans="1:25" ht="13" customHeight="1">
      <c r="A37" s="38"/>
      <c r="B37" s="33" t="s">
        <v>556</v>
      </c>
      <c r="C37" s="36" t="str">
        <f t="shared" si="4"/>
        <v xml:space="preserve">  - {col: j,          type: String}</v>
      </c>
      <c r="D37" s="36" t="str">
        <f t="shared" si="4"/>
        <v xml:space="preserve">  - {col: j,          type: String}</v>
      </c>
      <c r="E37" s="36" t="str">
        <f t="shared" si="4"/>
        <v xml:space="preserve">  - {col: j,          type: String}</v>
      </c>
      <c r="F37" s="36" t="s">
        <v>607</v>
      </c>
      <c r="G37" s="36" t="str">
        <f t="shared" si="6"/>
        <v xml:space="preserve">  - {col: si,     type: String}</v>
      </c>
      <c r="H37" s="36" t="s">
        <v>703</v>
      </c>
      <c r="I37" s="36" t="s">
        <v>703</v>
      </c>
      <c r="J37" s="36" t="s">
        <v>632</v>
      </c>
      <c r="K37" s="33" t="s">
        <v>32</v>
      </c>
      <c r="L37" s="36" t="s">
        <v>679</v>
      </c>
      <c r="M37" s="36" t="s">
        <v>679</v>
      </c>
      <c r="N37" s="36" t="s">
        <v>559</v>
      </c>
      <c r="O37" s="33" t="s">
        <v>147</v>
      </c>
      <c r="P37" s="32" t="str">
        <f t="shared" si="5"/>
        <v xml:space="preserve">  - {col: value, type: Float64}</v>
      </c>
      <c r="Q37" s="32" t="str">
        <f t="shared" si="5"/>
        <v xml:space="preserve">  - {col: value, type: Float64}</v>
      </c>
      <c r="R37" s="32" t="str">
        <f t="shared" si="5"/>
        <v xml:space="preserve">  - {col: value, type: Float64}</v>
      </c>
      <c r="S37" s="32" t="str">
        <f t="shared" si="5"/>
        <v xml:space="preserve">  - {col: value, type: Float64}</v>
      </c>
      <c r="T37" s="32" t="str">
        <f t="shared" si="5"/>
        <v xml:space="preserve">  - {col: value, type: Float64}</v>
      </c>
      <c r="U37" s="33" t="s">
        <v>659</v>
      </c>
      <c r="W37" s="33" t="s">
        <v>149</v>
      </c>
      <c r="X37" s="33"/>
      <c r="Y37" s="36" t="s">
        <v>146</v>
      </c>
    </row>
    <row r="38" spans="1:25" ht="13" customHeight="1">
      <c r="A38" s="38"/>
      <c r="B38" s="33" t="s">
        <v>509</v>
      </c>
      <c r="C38" s="36" t="str">
        <f t="shared" si="4"/>
        <v xml:space="preserve">  - {col: units,      type: String}</v>
      </c>
      <c r="D38" s="36" t="str">
        <f t="shared" si="4"/>
        <v xml:space="preserve">  - {col: units,      type: String}</v>
      </c>
      <c r="E38" s="36" t="str">
        <f t="shared" si="4"/>
        <v xml:space="preserve">  - {col: units,      type: String}</v>
      </c>
      <c r="F38" s="36" t="s">
        <v>1020</v>
      </c>
      <c r="G38" s="36" t="str">
        <f>IF(ISBLANK($F38), "", $F38)</f>
        <v xml:space="preserve">  - {col: n,      type: String}</v>
      </c>
      <c r="H38" s="36" t="s">
        <v>1049</v>
      </c>
      <c r="I38" s="36" t="s">
        <v>702</v>
      </c>
      <c r="J38" s="36" t="s">
        <v>83</v>
      </c>
      <c r="K38" s="33" t="s">
        <v>529</v>
      </c>
      <c r="L38" s="33" t="s">
        <v>509</v>
      </c>
      <c r="M38" s="33" t="s">
        <v>509</v>
      </c>
      <c r="O38" s="33"/>
      <c r="P38" s="32" t="str">
        <f t="shared" si="5"/>
        <v/>
      </c>
      <c r="Q38" s="32" t="str">
        <f t="shared" si="5"/>
        <v/>
      </c>
      <c r="R38" s="32" t="str">
        <f t="shared" si="5"/>
        <v/>
      </c>
      <c r="S38" s="32" t="str">
        <f t="shared" si="5"/>
        <v/>
      </c>
      <c r="T38" s="32" t="str">
        <f t="shared" si="5"/>
        <v/>
      </c>
      <c r="U38" s="33" t="s">
        <v>685</v>
      </c>
      <c r="Y38" s="36" t="s">
        <v>578</v>
      </c>
    </row>
    <row r="39" spans="1:25" ht="13" customHeight="1">
      <c r="A39" s="38"/>
      <c r="B39" s="33" t="s">
        <v>510</v>
      </c>
      <c r="C39" s="36" t="str">
        <f t="shared" si="4"/>
        <v xml:space="preserve">  - {col: value,      type: Float64}</v>
      </c>
      <c r="D39" s="36" t="str">
        <f t="shared" si="4"/>
        <v xml:space="preserve">  - {col: value,      type: Float64}</v>
      </c>
      <c r="E39" s="36" t="str">
        <f t="shared" si="4"/>
        <v xml:space="preserve">  - {col: value,      type: Float64}</v>
      </c>
      <c r="F39" s="36" t="s">
        <v>609</v>
      </c>
      <c r="G39" s="36" t="str">
        <f t="shared" si="6"/>
        <v># - {col: desc,   type: String}</v>
      </c>
      <c r="H39" s="36" t="s">
        <v>1031</v>
      </c>
      <c r="I39" s="36" t="s">
        <v>110</v>
      </c>
      <c r="J39" s="36" t="s">
        <v>84</v>
      </c>
      <c r="K39" s="33" t="s">
        <v>33</v>
      </c>
      <c r="L39" s="33" t="s">
        <v>510</v>
      </c>
      <c r="M39" s="33" t="s">
        <v>510</v>
      </c>
      <c r="O39" s="33"/>
      <c r="P39" s="32" t="str">
        <f t="shared" si="5"/>
        <v/>
      </c>
      <c r="Q39" s="32" t="str">
        <f t="shared" si="5"/>
        <v/>
      </c>
      <c r="R39" s="32" t="str">
        <f t="shared" si="5"/>
        <v/>
      </c>
      <c r="S39" s="32" t="str">
        <f t="shared" si="5"/>
        <v/>
      </c>
      <c r="T39" s="32" t="str">
        <f t="shared" si="5"/>
        <v/>
      </c>
      <c r="U39" s="33" t="s">
        <v>686</v>
      </c>
      <c r="Y39" s="36" t="s">
        <v>148</v>
      </c>
    </row>
    <row r="40" spans="1:25" ht="13" customHeight="1">
      <c r="A40" s="38"/>
      <c r="C40" s="36" t="str">
        <f t="shared" si="4"/>
        <v/>
      </c>
      <c r="D40" s="36" t="str">
        <f t="shared" si="4"/>
        <v/>
      </c>
      <c r="E40" s="36" t="str">
        <f t="shared" si="4"/>
        <v/>
      </c>
      <c r="F40" s="36" t="s">
        <v>148</v>
      </c>
      <c r="G40" s="36" t="str">
        <f t="shared" si="6"/>
        <v xml:space="preserve">  - {col: units,  type: String}</v>
      </c>
      <c r="H40" s="36" t="s">
        <v>1032</v>
      </c>
      <c r="I40" s="36" t="s">
        <v>111</v>
      </c>
      <c r="K40" s="33" t="s">
        <v>633</v>
      </c>
      <c r="L40" s="33"/>
      <c r="M40" s="33"/>
      <c r="O40" s="33"/>
      <c r="P40" s="32" t="str">
        <f t="shared" si="5"/>
        <v/>
      </c>
      <c r="Q40" s="32" t="str">
        <f t="shared" si="5"/>
        <v/>
      </c>
      <c r="R40" s="32" t="str">
        <f t="shared" si="5"/>
        <v/>
      </c>
      <c r="S40" s="32" t="str">
        <f t="shared" si="5"/>
        <v/>
      </c>
      <c r="T40" s="32" t="str">
        <f t="shared" si="5"/>
        <v/>
      </c>
      <c r="Y40" s="36" t="s">
        <v>149</v>
      </c>
    </row>
    <row r="41" spans="1:25" ht="13" customHeight="1">
      <c r="A41" s="38"/>
      <c r="C41" s="36" t="str">
        <f t="shared" si="4"/>
        <v/>
      </c>
      <c r="D41" s="36" t="str">
        <f t="shared" si="4"/>
        <v/>
      </c>
      <c r="E41" s="36" t="str">
        <f t="shared" si="4"/>
        <v/>
      </c>
      <c r="F41" s="36" t="s">
        <v>149</v>
      </c>
      <c r="G41" s="36" t="str">
        <f t="shared" si="6"/>
        <v xml:space="preserve">  - {col: value,  type: Float64}</v>
      </c>
      <c r="H41" s="36" t="s">
        <v>702</v>
      </c>
      <c r="K41" s="33" t="s">
        <v>634</v>
      </c>
      <c r="L41" s="33"/>
      <c r="M41" s="33"/>
      <c r="N41" s="33"/>
      <c r="O41" s="33"/>
      <c r="P41" s="32" t="str">
        <f t="shared" si="5"/>
        <v/>
      </c>
      <c r="Q41" s="32" t="str">
        <f t="shared" si="5"/>
        <v/>
      </c>
      <c r="R41" s="32" t="str">
        <f t="shared" si="5"/>
        <v/>
      </c>
      <c r="S41" s="32" t="str">
        <f t="shared" si="5"/>
        <v/>
      </c>
      <c r="T41" s="32" t="str">
        <f t="shared" si="5"/>
        <v/>
      </c>
      <c r="U41" s="33" t="s">
        <v>576</v>
      </c>
    </row>
    <row r="42" spans="1:25" ht="13" customHeight="1">
      <c r="A42" s="38"/>
      <c r="C42" s="36" t="str">
        <f t="shared" si="4"/>
        <v/>
      </c>
      <c r="D42" s="36" t="str">
        <f t="shared" si="4"/>
        <v/>
      </c>
      <c r="E42" s="36" t="str">
        <f t="shared" si="4"/>
        <v/>
      </c>
      <c r="G42" s="36" t="str">
        <f t="shared" si="6"/>
        <v/>
      </c>
      <c r="H42" s="36" t="s">
        <v>110</v>
      </c>
      <c r="L42" s="33"/>
      <c r="N42" s="33"/>
      <c r="O42" s="33"/>
      <c r="P42" s="32" t="str">
        <f t="shared" si="5"/>
        <v/>
      </c>
      <c r="Q42" s="32" t="str">
        <f t="shared" si="5"/>
        <v/>
      </c>
      <c r="R42" s="32" t="str">
        <f t="shared" si="5"/>
        <v/>
      </c>
      <c r="S42" s="32" t="str">
        <f t="shared" si="5"/>
        <v/>
      </c>
      <c r="T42" s="32" t="str">
        <f t="shared" si="5"/>
        <v/>
      </c>
      <c r="U42" s="33" t="s">
        <v>575</v>
      </c>
      <c r="Y42" s="33" t="s">
        <v>576</v>
      </c>
    </row>
    <row r="43" spans="1:25" ht="13" customHeight="1">
      <c r="A43" s="38"/>
      <c r="C43" s="36" t="str">
        <f t="shared" si="4"/>
        <v/>
      </c>
      <c r="D43" s="36" t="str">
        <f t="shared" si="4"/>
        <v/>
      </c>
      <c r="E43" s="36" t="str">
        <f t="shared" si="4"/>
        <v/>
      </c>
      <c r="F43" s="33"/>
      <c r="G43" s="36" t="str">
        <f t="shared" si="6"/>
        <v/>
      </c>
      <c r="H43" s="36" t="s">
        <v>111</v>
      </c>
      <c r="K43" s="33" t="s">
        <v>34</v>
      </c>
      <c r="L43" s="33"/>
      <c r="M43" s="33"/>
      <c r="P43" s="32" t="str">
        <f t="shared" si="5"/>
        <v/>
      </c>
      <c r="Q43" s="32" t="str">
        <f t="shared" si="5"/>
        <v/>
      </c>
      <c r="R43" s="32" t="str">
        <f t="shared" si="5"/>
        <v/>
      </c>
      <c r="S43" s="32" t="str">
        <f t="shared" si="5"/>
        <v/>
      </c>
      <c r="T43" s="32" t="str">
        <f t="shared" si="5"/>
        <v/>
      </c>
      <c r="U43" s="36" t="s">
        <v>577</v>
      </c>
      <c r="Y43" s="33" t="s">
        <v>575</v>
      </c>
    </row>
    <row r="44" spans="1:25" ht="13" customHeight="1">
      <c r="A44" s="38"/>
      <c r="C44" s="36" t="str">
        <f t="shared" si="4"/>
        <v/>
      </c>
      <c r="D44" s="36" t="str">
        <f t="shared" si="4"/>
        <v/>
      </c>
      <c r="E44" s="36" t="str">
        <f t="shared" si="4"/>
        <v/>
      </c>
      <c r="F44" s="33"/>
      <c r="G44" s="36" t="str">
        <f t="shared" si="6"/>
        <v/>
      </c>
      <c r="K44" s="33" t="s">
        <v>39</v>
      </c>
      <c r="L44" s="33"/>
      <c r="M44" s="33"/>
      <c r="O44" s="33"/>
      <c r="P44" s="32" t="str">
        <f t="shared" si="5"/>
        <v/>
      </c>
      <c r="Q44" s="32" t="str">
        <f t="shared" si="5"/>
        <v/>
      </c>
      <c r="R44" s="32" t="str">
        <f t="shared" si="5"/>
        <v/>
      </c>
      <c r="S44" s="32" t="str">
        <f t="shared" si="5"/>
        <v/>
      </c>
      <c r="T44" s="32" t="str">
        <f t="shared" si="5"/>
        <v/>
      </c>
      <c r="Y44" s="36" t="s">
        <v>577</v>
      </c>
    </row>
    <row r="45" spans="1:25" ht="13" customHeight="1">
      <c r="A45" s="38"/>
      <c r="C45" s="36" t="str">
        <f t="shared" si="4"/>
        <v/>
      </c>
      <c r="D45" s="36" t="str">
        <f t="shared" si="4"/>
        <v/>
      </c>
      <c r="E45" s="36" t="str">
        <f t="shared" si="4"/>
        <v/>
      </c>
      <c r="G45" s="36" t="str">
        <f t="shared" si="6"/>
        <v/>
      </c>
      <c r="K45" s="33" t="s">
        <v>40</v>
      </c>
      <c r="L45" s="33"/>
      <c r="M45" s="33"/>
      <c r="O45" s="33"/>
      <c r="P45" s="32" t="str">
        <f t="shared" si="5"/>
        <v/>
      </c>
      <c r="Q45" s="32" t="str">
        <f t="shared" si="5"/>
        <v/>
      </c>
      <c r="R45" s="32" t="str">
        <f t="shared" si="5"/>
        <v/>
      </c>
      <c r="S45" s="32" t="str">
        <f t="shared" si="5"/>
        <v/>
      </c>
      <c r="T45" s="32" t="str">
        <f t="shared" si="5"/>
        <v/>
      </c>
      <c r="U45" s="33"/>
    </row>
    <row r="46" spans="1:25" ht="13" customHeight="1">
      <c r="A46" s="38"/>
      <c r="C46" s="36" t="str">
        <f t="shared" si="4"/>
        <v/>
      </c>
      <c r="D46" s="36" t="str">
        <f t="shared" si="4"/>
        <v/>
      </c>
      <c r="E46" s="36" t="str">
        <f t="shared" si="4"/>
        <v/>
      </c>
      <c r="G46" s="36" t="str">
        <f t="shared" si="6"/>
        <v/>
      </c>
      <c r="K46" s="33" t="s">
        <v>41</v>
      </c>
      <c r="L46" s="33"/>
      <c r="M46" s="33"/>
      <c r="O46" s="33"/>
      <c r="P46" s="32" t="str">
        <f t="shared" si="5"/>
        <v/>
      </c>
      <c r="Q46" s="32" t="str">
        <f t="shared" si="5"/>
        <v/>
      </c>
      <c r="R46" s="32" t="str">
        <f t="shared" si="5"/>
        <v/>
      </c>
      <c r="S46" s="32" t="str">
        <f t="shared" si="5"/>
        <v/>
      </c>
      <c r="T46" s="32" t="str">
        <f t="shared" si="5"/>
        <v/>
      </c>
      <c r="U46" s="33"/>
    </row>
    <row r="47" spans="1:25" ht="13" customHeight="1">
      <c r="A47" s="38"/>
      <c r="C47" s="36" t="str">
        <f t="shared" si="4"/>
        <v/>
      </c>
      <c r="D47" s="36" t="str">
        <f t="shared" si="4"/>
        <v/>
      </c>
      <c r="E47" s="36" t="str">
        <f t="shared" si="4"/>
        <v/>
      </c>
      <c r="G47" s="36" t="str">
        <f t="shared" si="6"/>
        <v/>
      </c>
      <c r="K47" s="33" t="s">
        <v>42</v>
      </c>
      <c r="L47" s="33"/>
      <c r="M47" s="33"/>
      <c r="O47" s="33"/>
      <c r="P47" s="32" t="str">
        <f t="shared" si="5"/>
        <v/>
      </c>
      <c r="Q47" s="32" t="str">
        <f t="shared" si="5"/>
        <v/>
      </c>
      <c r="R47" s="32" t="str">
        <f t="shared" si="5"/>
        <v/>
      </c>
      <c r="S47" s="32" t="str">
        <f t="shared" si="5"/>
        <v/>
      </c>
      <c r="T47" s="32" t="str">
        <f t="shared" si="5"/>
        <v/>
      </c>
      <c r="U47" s="33"/>
    </row>
    <row r="48" spans="1:25" ht="13" customHeight="1">
      <c r="A48" s="38"/>
      <c r="C48" s="36" t="str">
        <f t="shared" si="4"/>
        <v/>
      </c>
      <c r="D48" s="36" t="str">
        <f t="shared" si="4"/>
        <v/>
      </c>
      <c r="E48" s="36" t="str">
        <f t="shared" si="4"/>
        <v/>
      </c>
      <c r="G48" s="36" t="str">
        <f t="shared" si="6"/>
        <v/>
      </c>
      <c r="K48" s="33" t="s">
        <v>429</v>
      </c>
      <c r="L48" s="33"/>
      <c r="M48" s="33"/>
      <c r="O48" s="33"/>
      <c r="P48" s="32" t="str">
        <f t="shared" si="5"/>
        <v/>
      </c>
      <c r="Q48" s="32" t="str">
        <f t="shared" si="5"/>
        <v/>
      </c>
      <c r="R48" s="32" t="str">
        <f t="shared" si="5"/>
        <v/>
      </c>
      <c r="S48" s="32" t="str">
        <f t="shared" si="5"/>
        <v/>
      </c>
      <c r="T48" s="32" t="str">
        <f t="shared" si="5"/>
        <v/>
      </c>
      <c r="U48" s="33"/>
    </row>
    <row r="49" spans="1:25" ht="13" customHeight="1">
      <c r="A49" s="38"/>
      <c r="C49" s="36" t="str">
        <f t="shared" si="4"/>
        <v/>
      </c>
      <c r="D49" s="36" t="str">
        <f t="shared" si="4"/>
        <v/>
      </c>
      <c r="E49" s="36" t="str">
        <f t="shared" si="4"/>
        <v/>
      </c>
      <c r="G49" s="36" t="str">
        <f t="shared" si="6"/>
        <v/>
      </c>
      <c r="K49" s="33" t="s">
        <v>428</v>
      </c>
      <c r="L49" s="33"/>
      <c r="M49" s="33"/>
      <c r="O49" s="33"/>
      <c r="P49" s="32" t="str">
        <f t="shared" si="5"/>
        <v/>
      </c>
      <c r="Q49" s="32" t="str">
        <f t="shared" si="5"/>
        <v/>
      </c>
      <c r="R49" s="32" t="str">
        <f t="shared" si="5"/>
        <v/>
      </c>
      <c r="S49" s="32" t="str">
        <f t="shared" si="5"/>
        <v/>
      </c>
      <c r="T49" s="32" t="str">
        <f t="shared" si="5"/>
        <v/>
      </c>
      <c r="U49" s="33"/>
    </row>
    <row r="50" spans="1:25" ht="13" customHeight="1">
      <c r="A50" s="38"/>
      <c r="C50" s="36" t="str">
        <f t="shared" si="4"/>
        <v/>
      </c>
      <c r="D50" s="36" t="str">
        <f t="shared" si="4"/>
        <v/>
      </c>
      <c r="E50" s="36" t="str">
        <f t="shared" si="4"/>
        <v/>
      </c>
      <c r="G50" s="36" t="str">
        <f t="shared" si="6"/>
        <v/>
      </c>
      <c r="L50" s="33"/>
      <c r="O50" s="33"/>
      <c r="P50" s="32" t="str">
        <f t="shared" si="5"/>
        <v/>
      </c>
      <c r="Q50" s="32" t="str">
        <f t="shared" si="5"/>
        <v/>
      </c>
      <c r="R50" s="32" t="str">
        <f t="shared" si="5"/>
        <v/>
      </c>
      <c r="S50" s="32" t="str">
        <f t="shared" si="5"/>
        <v/>
      </c>
      <c r="T50" s="32" t="str">
        <f t="shared" si="5"/>
        <v/>
      </c>
      <c r="U50" s="33"/>
    </row>
    <row r="51" spans="1:25" ht="13" customHeight="1">
      <c r="A51" s="38"/>
      <c r="C51" s="36" t="str">
        <f t="shared" si="4"/>
        <v/>
      </c>
      <c r="D51" s="36" t="str">
        <f t="shared" si="4"/>
        <v/>
      </c>
      <c r="E51" s="36" t="str">
        <f t="shared" si="4"/>
        <v/>
      </c>
      <c r="G51" s="36" t="str">
        <f t="shared" si="6"/>
        <v/>
      </c>
      <c r="K51" s="33" t="s">
        <v>43</v>
      </c>
      <c r="L51" s="33"/>
      <c r="M51" s="33"/>
      <c r="O51" s="33"/>
      <c r="P51" s="32" t="str">
        <f t="shared" si="5"/>
        <v/>
      </c>
      <c r="Q51" s="32" t="str">
        <f t="shared" si="5"/>
        <v/>
      </c>
      <c r="R51" s="32" t="str">
        <f t="shared" si="5"/>
        <v/>
      </c>
      <c r="S51" s="32" t="str">
        <f t="shared" si="5"/>
        <v/>
      </c>
      <c r="T51" s="32" t="str">
        <f t="shared" si="5"/>
        <v/>
      </c>
      <c r="U51" s="33"/>
    </row>
    <row r="52" spans="1:25" ht="13" customHeight="1">
      <c r="A52" s="38"/>
      <c r="C52" s="36" t="str">
        <f t="shared" si="4"/>
        <v/>
      </c>
      <c r="D52" s="36" t="str">
        <f t="shared" si="4"/>
        <v/>
      </c>
      <c r="E52" s="36" t="str">
        <f t="shared" si="4"/>
        <v/>
      </c>
      <c r="G52" s="36" t="str">
        <f t="shared" si="6"/>
        <v/>
      </c>
      <c r="L52" s="33"/>
      <c r="O52" s="33"/>
      <c r="P52" s="32" t="str">
        <f t="shared" si="5"/>
        <v/>
      </c>
      <c r="Q52" s="32" t="str">
        <f t="shared" si="5"/>
        <v/>
      </c>
      <c r="R52" s="32" t="str">
        <f t="shared" si="5"/>
        <v/>
      </c>
      <c r="S52" s="32" t="str">
        <f t="shared" si="5"/>
        <v/>
      </c>
      <c r="T52" s="32" t="str">
        <f t="shared" si="5"/>
        <v/>
      </c>
      <c r="U52" s="33"/>
    </row>
    <row r="53" spans="1:25" ht="13" customHeight="1">
      <c r="C53" s="36" t="str">
        <f t="shared" si="4"/>
        <v/>
      </c>
      <c r="D53" s="36" t="str">
        <f t="shared" si="4"/>
        <v/>
      </c>
      <c r="E53" s="36" t="str">
        <f t="shared" si="4"/>
        <v/>
      </c>
      <c r="G53" s="36" t="str">
        <f t="shared" si="6"/>
        <v/>
      </c>
      <c r="K53" s="33" t="s">
        <v>44</v>
      </c>
      <c r="L53" s="33"/>
      <c r="M53" s="33"/>
      <c r="O53" s="33"/>
      <c r="P53" s="32" t="str">
        <f t="shared" si="5"/>
        <v/>
      </c>
      <c r="Q53" s="32" t="str">
        <f t="shared" si="5"/>
        <v/>
      </c>
      <c r="R53" s="32" t="str">
        <f t="shared" si="5"/>
        <v/>
      </c>
      <c r="S53" s="32" t="str">
        <f t="shared" si="5"/>
        <v/>
      </c>
      <c r="T53" s="32" t="str">
        <f t="shared" si="5"/>
        <v/>
      </c>
      <c r="U53" s="33"/>
    </row>
    <row r="54" spans="1:25" ht="13" customHeight="1">
      <c r="C54" s="36" t="str">
        <f t="shared" si="4"/>
        <v/>
      </c>
      <c r="D54" s="36" t="str">
        <f t="shared" si="4"/>
        <v/>
      </c>
      <c r="E54" s="36" t="str">
        <f t="shared" si="4"/>
        <v/>
      </c>
      <c r="G54" s="36" t="str">
        <f t="shared" si="6"/>
        <v/>
      </c>
      <c r="K54" s="33" t="s">
        <v>35</v>
      </c>
      <c r="L54" s="33"/>
      <c r="M54" s="33"/>
      <c r="O54" s="33"/>
      <c r="P54" s="32" t="str">
        <f t="shared" si="5"/>
        <v/>
      </c>
      <c r="Q54" s="32" t="str">
        <f t="shared" si="5"/>
        <v/>
      </c>
      <c r="R54" s="32" t="str">
        <f t="shared" si="5"/>
        <v/>
      </c>
      <c r="S54" s="32" t="str">
        <f t="shared" si="5"/>
        <v/>
      </c>
      <c r="T54" s="32" t="str">
        <f t="shared" si="5"/>
        <v/>
      </c>
      <c r="U54" s="33"/>
    </row>
    <row r="55" spans="1:25" ht="13" customHeight="1">
      <c r="C55" s="36" t="str">
        <f t="shared" si="4"/>
        <v/>
      </c>
      <c r="D55" s="36" t="str">
        <f t="shared" si="4"/>
        <v/>
      </c>
      <c r="E55" s="36" t="str">
        <f t="shared" si="4"/>
        <v/>
      </c>
      <c r="G55" s="36" t="str">
        <f t="shared" si="6"/>
        <v/>
      </c>
      <c r="K55" s="33" t="s">
        <v>45</v>
      </c>
      <c r="L55" s="33"/>
      <c r="M55" s="33"/>
      <c r="O55" s="33"/>
      <c r="P55" s="32" t="str">
        <f t="shared" si="5"/>
        <v/>
      </c>
      <c r="Q55" s="32" t="str">
        <f t="shared" si="5"/>
        <v/>
      </c>
      <c r="R55" s="32" t="str">
        <f t="shared" si="5"/>
        <v/>
      </c>
      <c r="S55" s="32" t="str">
        <f t="shared" si="5"/>
        <v/>
      </c>
      <c r="T55" s="32" t="str">
        <f t="shared" si="5"/>
        <v/>
      </c>
      <c r="U55" s="33"/>
    </row>
    <row r="56" spans="1:25" ht="13" customHeight="1">
      <c r="C56" s="36" t="str">
        <f t="shared" si="4"/>
        <v/>
      </c>
      <c r="D56" s="36" t="str">
        <f t="shared" si="4"/>
        <v/>
      </c>
      <c r="E56" s="36" t="str">
        <f t="shared" si="4"/>
        <v/>
      </c>
      <c r="G56" s="36" t="str">
        <f t="shared" si="6"/>
        <v/>
      </c>
      <c r="K56" s="33" t="s">
        <v>36</v>
      </c>
      <c r="L56" s="33"/>
      <c r="M56" s="33"/>
      <c r="O56" s="33"/>
      <c r="P56" s="32" t="str">
        <f t="shared" si="5"/>
        <v/>
      </c>
      <c r="Q56" s="32" t="str">
        <f t="shared" si="5"/>
        <v/>
      </c>
      <c r="R56" s="32" t="str">
        <f t="shared" si="5"/>
        <v/>
      </c>
      <c r="S56" s="32" t="str">
        <f t="shared" si="5"/>
        <v/>
      </c>
      <c r="T56" s="32" t="str">
        <f t="shared" si="5"/>
        <v/>
      </c>
      <c r="U56" s="33"/>
    </row>
    <row r="57" spans="1:25" ht="13" customHeight="1">
      <c r="C57" s="36" t="str">
        <f t="shared" si="4"/>
        <v/>
      </c>
      <c r="D57" s="36" t="str">
        <f t="shared" si="4"/>
        <v/>
      </c>
      <c r="E57" s="36" t="str">
        <f t="shared" si="4"/>
        <v/>
      </c>
      <c r="G57" s="36" t="str">
        <f t="shared" si="6"/>
        <v/>
      </c>
      <c r="K57" s="33" t="s">
        <v>46</v>
      </c>
      <c r="L57" s="33"/>
      <c r="M57" s="33"/>
      <c r="O57" s="33"/>
      <c r="P57" s="32" t="str">
        <f t="shared" si="5"/>
        <v/>
      </c>
      <c r="Q57" s="32" t="str">
        <f t="shared" si="5"/>
        <v/>
      </c>
      <c r="R57" s="32" t="str">
        <f t="shared" si="5"/>
        <v/>
      </c>
      <c r="S57" s="32" t="str">
        <f t="shared" si="5"/>
        <v/>
      </c>
      <c r="T57" s="32" t="str">
        <f t="shared" si="5"/>
        <v/>
      </c>
      <c r="U57" s="33"/>
    </row>
    <row r="58" spans="1:25" ht="13" customHeight="1">
      <c r="C58" s="36" t="str">
        <f t="shared" si="4"/>
        <v/>
      </c>
      <c r="D58" s="36" t="str">
        <f t="shared" si="4"/>
        <v/>
      </c>
      <c r="E58" s="36" t="str">
        <f t="shared" si="4"/>
        <v/>
      </c>
      <c r="G58" s="36" t="str">
        <f t="shared" si="6"/>
        <v/>
      </c>
      <c r="K58" s="33" t="s">
        <v>37</v>
      </c>
      <c r="L58" s="33"/>
      <c r="M58" s="33"/>
      <c r="O58" s="33"/>
      <c r="P58" s="32" t="str">
        <f t="shared" si="5"/>
        <v/>
      </c>
      <c r="Q58" s="32" t="str">
        <f t="shared" si="5"/>
        <v/>
      </c>
      <c r="R58" s="32" t="str">
        <f t="shared" si="5"/>
        <v/>
      </c>
      <c r="S58" s="32" t="str">
        <f t="shared" si="5"/>
        <v/>
      </c>
      <c r="T58" s="32" t="str">
        <f t="shared" si="5"/>
        <v/>
      </c>
      <c r="U58" s="33"/>
    </row>
    <row r="59" spans="1:25" ht="13" customHeight="1">
      <c r="C59" s="36" t="str">
        <f t="shared" si="4"/>
        <v/>
      </c>
      <c r="D59" s="36" t="str">
        <f t="shared" si="4"/>
        <v/>
      </c>
      <c r="E59" s="36" t="str">
        <f t="shared" si="4"/>
        <v/>
      </c>
      <c r="G59" s="36" t="str">
        <f t="shared" si="6"/>
        <v/>
      </c>
      <c r="K59" s="33" t="s">
        <v>47</v>
      </c>
      <c r="L59" s="33"/>
      <c r="M59" s="33"/>
      <c r="O59" s="33"/>
      <c r="P59" s="32" t="str">
        <f t="shared" si="5"/>
        <v/>
      </c>
      <c r="Q59" s="32" t="str">
        <f t="shared" si="5"/>
        <v/>
      </c>
      <c r="R59" s="32" t="str">
        <f t="shared" si="5"/>
        <v/>
      </c>
      <c r="S59" s="32" t="str">
        <f t="shared" si="5"/>
        <v/>
      </c>
      <c r="T59" s="32" t="str">
        <f t="shared" si="5"/>
        <v/>
      </c>
      <c r="U59" s="33"/>
    </row>
    <row r="60" spans="1:25" ht="13" customHeight="1">
      <c r="C60" s="36" t="str">
        <f t="shared" si="4"/>
        <v/>
      </c>
      <c r="D60" s="36" t="str">
        <f t="shared" si="4"/>
        <v/>
      </c>
      <c r="E60" s="36" t="str">
        <f t="shared" si="4"/>
        <v/>
      </c>
      <c r="G60" s="36" t="str">
        <f t="shared" si="6"/>
        <v/>
      </c>
      <c r="K60" s="33" t="s">
        <v>38</v>
      </c>
      <c r="L60" s="33"/>
      <c r="M60" s="33"/>
      <c r="O60" s="33"/>
      <c r="P60" s="32" t="str">
        <f t="shared" si="5"/>
        <v/>
      </c>
      <c r="Q60" s="32" t="str">
        <f t="shared" si="5"/>
        <v/>
      </c>
      <c r="R60" s="32" t="str">
        <f t="shared" si="5"/>
        <v/>
      </c>
      <c r="S60" s="32" t="str">
        <f t="shared" si="5"/>
        <v/>
      </c>
      <c r="T60" s="32" t="str">
        <f t="shared" si="5"/>
        <v/>
      </c>
      <c r="U60" s="33"/>
    </row>
    <row r="61" spans="1:25" ht="13" customHeight="1">
      <c r="O61" s="33"/>
      <c r="Q61" s="33"/>
      <c r="R61" s="33"/>
      <c r="S61" s="33"/>
      <c r="T61" s="33"/>
      <c r="U61" s="33"/>
    </row>
    <row r="62" spans="1:25" ht="13" customHeight="1">
      <c r="A62" s="36" t="s">
        <v>173</v>
      </c>
      <c r="B62" s="36" t="s">
        <v>10</v>
      </c>
      <c r="C62" s="36" t="str">
        <f t="shared" si="4"/>
        <v>Rename:</v>
      </c>
      <c r="D62" s="36" t="s">
        <v>10</v>
      </c>
      <c r="E62" s="36" t="str">
        <f>IF(ISBLANK($D62), "", $D62)</f>
        <v>Rename:</v>
      </c>
      <c r="F62" s="36" t="s">
        <v>10</v>
      </c>
      <c r="G62" s="36" t="s">
        <v>10</v>
      </c>
      <c r="H62" s="36" t="s">
        <v>10</v>
      </c>
      <c r="I62" s="36" t="s">
        <v>10</v>
      </c>
      <c r="J62" s="36" t="s">
        <v>10</v>
      </c>
      <c r="K62" s="33" t="s">
        <v>10</v>
      </c>
      <c r="L62" s="33"/>
      <c r="M62" s="33"/>
      <c r="N62" s="36" t="s">
        <v>10</v>
      </c>
      <c r="O62" s="36" t="s">
        <v>10</v>
      </c>
      <c r="P62" s="32" t="s">
        <v>10</v>
      </c>
      <c r="Q62" s="36" t="s">
        <v>10</v>
      </c>
      <c r="R62" s="36" t="s">
        <v>10</v>
      </c>
      <c r="S62" s="36" t="s">
        <v>10</v>
      </c>
      <c r="U62" s="36" t="s">
        <v>10</v>
      </c>
      <c r="V62" s="33" t="s">
        <v>10</v>
      </c>
      <c r="W62" s="36" t="s">
        <v>10</v>
      </c>
      <c r="X62" s="36" t="s">
        <v>10</v>
      </c>
      <c r="Y62" s="36" t="s">
        <v>10</v>
      </c>
    </row>
    <row r="63" spans="1:25" ht="13" customHeight="1">
      <c r="B63" s="36" t="s">
        <v>538</v>
      </c>
      <c r="C63" s="36" t="str">
        <f>IF(ISBLANK($B63), "", $B63)</f>
        <v xml:space="preserve">  - {from: IOCode, to: input_bea}</v>
      </c>
      <c r="D63" s="36" t="s">
        <v>539</v>
      </c>
      <c r="E63" s="36" t="str">
        <f>IF(ISBLANK($D63), "", $D63)</f>
        <v xml:space="preserve">  - {from: Code,                  to: input_bea}</v>
      </c>
      <c r="F63" s="36" t="s">
        <v>598</v>
      </c>
      <c r="G63" s="36" t="s">
        <v>610</v>
      </c>
      <c r="H63" s="36" t="str">
        <f>IF(ISBLANK($G63), "", $G63)</f>
        <v xml:space="preserve">  - {from: GeoFIPS,                to: r}</v>
      </c>
      <c r="I63" s="36" t="s">
        <v>689</v>
      </c>
      <c r="J63" s="36" t="s">
        <v>621</v>
      </c>
      <c r="K63" s="33" t="s">
        <v>532</v>
      </c>
      <c r="L63" s="33"/>
      <c r="M63" s="33"/>
      <c r="N63" s="36" t="s">
        <v>165</v>
      </c>
      <c r="O63" s="36" t="s">
        <v>641</v>
      </c>
      <c r="P63" s="32" t="s">
        <v>641</v>
      </c>
      <c r="Q63" s="36" t="s">
        <v>642</v>
      </c>
      <c r="R63" s="36" t="s">
        <v>643</v>
      </c>
      <c r="S63" s="36" t="s">
        <v>653</v>
      </c>
      <c r="U63" s="36" t="s">
        <v>48</v>
      </c>
      <c r="V63" s="33" t="s">
        <v>568</v>
      </c>
      <c r="W63" s="36" t="s">
        <v>712</v>
      </c>
      <c r="X63" s="36" t="s">
        <v>658</v>
      </c>
      <c r="Y63" s="36" t="s">
        <v>122</v>
      </c>
    </row>
    <row r="64" spans="1:25" ht="13" customHeight="1">
      <c r="B64" s="36" t="s">
        <v>544</v>
      </c>
      <c r="C64" s="36" t="str">
        <f>IF(ISBLANK($B64), "", $B64)</f>
        <v xml:space="preserve">  - {from: Name,   to: input_desc}</v>
      </c>
      <c r="D64" s="36" t="s">
        <v>545</v>
      </c>
      <c r="E64" s="36" t="str">
        <f>IF(ISBLANK($D64), "", $D64)</f>
        <v xml:space="preserve">  - {from: Commodity Description, to: input_desc}</v>
      </c>
      <c r="G64" s="36" t="s">
        <v>611</v>
      </c>
      <c r="H64" s="36" t="str">
        <f>IF(ISBLANK($G64), "", $G64)</f>
        <v xml:space="preserve">  - {from: GeoName,                to: r_desc}</v>
      </c>
      <c r="I64" s="36" t="s">
        <v>690</v>
      </c>
      <c r="J64" s="36" t="s">
        <v>12</v>
      </c>
      <c r="K64" s="33" t="s">
        <v>530</v>
      </c>
      <c r="L64" s="33"/>
      <c r="M64" s="33"/>
      <c r="N64" s="36" t="s">
        <v>707</v>
      </c>
      <c r="O64" s="36" t="s">
        <v>85</v>
      </c>
      <c r="S64" s="36" t="s">
        <v>569</v>
      </c>
      <c r="U64" s="36" t="s">
        <v>570</v>
      </c>
      <c r="V64" s="33" t="s">
        <v>150</v>
      </c>
      <c r="Y64" s="36" t="s">
        <v>588</v>
      </c>
    </row>
    <row r="65" spans="1:25" ht="13" customHeight="1">
      <c r="F65" s="36" t="s">
        <v>591</v>
      </c>
      <c r="G65" s="36" t="str">
        <f>IF(ISBLANK($F65), "", $F65)</f>
        <v xml:space="preserve">  - {from: ComponentName,          to: gdpcat}</v>
      </c>
      <c r="I65" s="36" t="s">
        <v>691</v>
      </c>
      <c r="J65" s="36" t="s">
        <v>627</v>
      </c>
      <c r="K65" s="36" t="s">
        <v>531</v>
      </c>
      <c r="N65" s="36" t="s">
        <v>711</v>
      </c>
      <c r="S65" s="36" t="s">
        <v>654</v>
      </c>
      <c r="U65" s="36" t="s">
        <v>657</v>
      </c>
      <c r="Y65" s="36" t="s">
        <v>584</v>
      </c>
    </row>
    <row r="66" spans="1:25" ht="13" customHeight="1">
      <c r="F66" s="36" t="s">
        <v>602</v>
      </c>
      <c r="G66" s="36" t="str">
        <f>IF(ISBLANK($F66), "", $F66)</f>
        <v xml:space="preserve">  - {from: IndustryId,             to: si}</v>
      </c>
      <c r="H66" s="36" t="s">
        <v>1025</v>
      </c>
      <c r="I66" s="36" t="s">
        <v>706</v>
      </c>
      <c r="J66" s="36" t="s">
        <v>11</v>
      </c>
      <c r="K66" s="36" t="s">
        <v>635</v>
      </c>
      <c r="N66" s="36" t="s">
        <v>660</v>
      </c>
      <c r="S66" s="36" t="s">
        <v>86</v>
      </c>
      <c r="U66" s="36" t="s">
        <v>112</v>
      </c>
      <c r="V66" s="33"/>
      <c r="Y66" s="36" t="s">
        <v>580</v>
      </c>
    </row>
    <row r="67" spans="1:25" ht="13" customHeight="1">
      <c r="F67" s="36" t="s">
        <v>24</v>
      </c>
      <c r="G67" s="36" t="str">
        <f>IF(ISBLANK($F67), "", $F67)</f>
        <v xml:space="preserve">  - {from: Unit,                   to: units}</v>
      </c>
      <c r="H67" s="36" t="str">
        <f>IF(ISBLANK($G67), "", $G67)</f>
        <v xml:space="preserve">  - {from: Unit,                   to: units}</v>
      </c>
      <c r="I67" s="36" t="s">
        <v>617</v>
      </c>
      <c r="K67" s="36" t="s">
        <v>668</v>
      </c>
      <c r="S67" s="36" t="s">
        <v>87</v>
      </c>
      <c r="Y67" s="36" t="s">
        <v>123</v>
      </c>
    </row>
    <row r="68" spans="1:25" ht="13" customHeight="1">
      <c r="F68" s="36" t="s">
        <v>661</v>
      </c>
      <c r="G68" s="36" t="str">
        <f>IF(ISBLANK($F68), "", $F68)</f>
        <v xml:space="preserve">  - {from: IndustryClassification, to: n}</v>
      </c>
      <c r="H68" s="36" t="str">
        <f>IF(ISBLANK($G68), "", $G68)</f>
        <v xml:space="preserve">  - {from: IndustryClassification, to: n}</v>
      </c>
      <c r="S68" s="36" t="s">
        <v>88</v>
      </c>
    </row>
    <row r="69" spans="1:25" ht="13" customHeight="1">
      <c r="F69" s="36" t="s">
        <v>605</v>
      </c>
      <c r="G69" s="36" t="str">
        <f>IF(ISBLANK($F69), "", $F69)</f>
        <v xml:space="preserve">  - {from: Description,            to: desc}</v>
      </c>
      <c r="H69" s="36" t="str">
        <f>IF(ISBLANK($G69), "", $G69)</f>
        <v xml:space="preserve">  - {from: Description,            to: desc}</v>
      </c>
    </row>
    <row r="71" spans="1:25" ht="13" customHeight="1">
      <c r="A71" s="36" t="s">
        <v>174</v>
      </c>
      <c r="O71" s="36" t="s">
        <v>89</v>
      </c>
    </row>
    <row r="72" spans="1:25" ht="13" customHeight="1">
      <c r="O72" s="36" t="s">
        <v>313</v>
      </c>
    </row>
    <row r="73" spans="1:25" ht="13" customHeight="1">
      <c r="O73" s="36" t="s">
        <v>90</v>
      </c>
    </row>
    <row r="74" spans="1:25" ht="13" customHeight="1">
      <c r="O74" s="36" t="s">
        <v>91</v>
      </c>
    </row>
    <row r="75" spans="1:25" ht="13" customHeight="1">
      <c r="O75" s="36" t="s">
        <v>640</v>
      </c>
    </row>
    <row r="76" spans="1:25" ht="13" customHeight="1">
      <c r="O76" s="36" t="s">
        <v>644</v>
      </c>
    </row>
    <row r="78" spans="1:25" ht="13" customHeight="1">
      <c r="A78" s="36" t="s">
        <v>175</v>
      </c>
      <c r="F78" s="33" t="s">
        <v>13</v>
      </c>
      <c r="G78" s="33"/>
      <c r="H78" s="36" t="s">
        <v>13</v>
      </c>
      <c r="I78" s="36" t="s">
        <v>13</v>
      </c>
      <c r="J78" s="33" t="s">
        <v>622</v>
      </c>
      <c r="N78" s="33" t="s">
        <v>13</v>
      </c>
      <c r="U78" s="36" t="s">
        <v>13</v>
      </c>
    </row>
    <row r="79" spans="1:25" ht="13" customHeight="1">
      <c r="F79" s="33"/>
      <c r="G79" s="33"/>
      <c r="H79" s="36" t="s">
        <v>1028</v>
      </c>
      <c r="I79" s="36" t="s">
        <v>692</v>
      </c>
      <c r="J79" s="33" t="s">
        <v>623</v>
      </c>
      <c r="N79" s="33" t="s">
        <v>662</v>
      </c>
      <c r="U79" s="36" t="s">
        <v>671</v>
      </c>
    </row>
    <row r="80" spans="1:25" ht="13" customHeight="1">
      <c r="F80" s="33"/>
      <c r="G80" s="33"/>
      <c r="H80" s="36" t="s">
        <v>600</v>
      </c>
      <c r="I80" s="36" t="s">
        <v>693</v>
      </c>
      <c r="J80" s="33" t="s">
        <v>596</v>
      </c>
      <c r="N80" s="33" t="s">
        <v>669</v>
      </c>
      <c r="U80" s="36" t="s">
        <v>113</v>
      </c>
    </row>
    <row r="81" spans="1:24" ht="13" customHeight="1">
      <c r="F81" s="33"/>
      <c r="G81" s="33"/>
      <c r="H81" s="36" t="s">
        <v>601</v>
      </c>
      <c r="I81" s="36" t="s">
        <v>694</v>
      </c>
      <c r="J81" s="33" t="s">
        <v>597</v>
      </c>
      <c r="N81" s="33" t="s">
        <v>670</v>
      </c>
      <c r="U81" s="36" t="s">
        <v>672</v>
      </c>
    </row>
    <row r="82" spans="1:24" ht="13" customHeight="1">
      <c r="F82" s="33" t="s">
        <v>599</v>
      </c>
      <c r="H82" s="36" t="s">
        <v>1023</v>
      </c>
      <c r="I82" s="36" t="s">
        <v>695</v>
      </c>
      <c r="J82" s="33"/>
      <c r="N82" s="33"/>
    </row>
    <row r="83" spans="1:24" ht="13" customHeight="1">
      <c r="F83" s="33" t="s">
        <v>600</v>
      </c>
      <c r="H83" s="36" t="s">
        <v>600</v>
      </c>
      <c r="I83" s="36" t="s">
        <v>696</v>
      </c>
      <c r="J83" s="33"/>
      <c r="N83" s="33"/>
    </row>
    <row r="84" spans="1:24" ht="13" customHeight="1">
      <c r="F84" s="33" t="s">
        <v>601</v>
      </c>
      <c r="H84" s="36" t="s">
        <v>1024</v>
      </c>
      <c r="I84" s="36" t="s">
        <v>697</v>
      </c>
      <c r="J84" s="33"/>
      <c r="N84" s="33"/>
    </row>
    <row r="85" spans="1:24" customFormat="1" ht="13" customHeight="1">
      <c r="H85" s="33" t="s">
        <v>1040</v>
      </c>
    </row>
    <row r="86" spans="1:24" ht="13" customHeight="1">
      <c r="F86" s="33"/>
      <c r="H86" s="33" t="s">
        <v>1041</v>
      </c>
      <c r="J86" s="33"/>
      <c r="N86" s="33"/>
    </row>
    <row r="87" spans="1:24" ht="13" customHeight="1">
      <c r="F87" s="33"/>
      <c r="H87" s="33" t="s">
        <v>612</v>
      </c>
      <c r="J87" s="33"/>
      <c r="N87" s="33"/>
    </row>
    <row r="89" spans="1:24" ht="13" customHeight="1">
      <c r="A89" s="36" t="s">
        <v>176</v>
      </c>
      <c r="B89" s="36" t="s">
        <v>14</v>
      </c>
      <c r="C89" s="36" t="str">
        <f t="shared" ref="C89:E96" si="7">IF(ISBLANK($B89), "", $B89)</f>
        <v>Melt:</v>
      </c>
      <c r="D89" s="36" t="s">
        <v>14</v>
      </c>
      <c r="E89" s="36" t="str">
        <f>IF(ISBLANK($D89), "", $D89)</f>
        <v>Melt:</v>
      </c>
      <c r="F89" s="36" t="s">
        <v>14</v>
      </c>
      <c r="G89" s="36" t="s">
        <v>14</v>
      </c>
      <c r="H89" s="36" t="s">
        <v>14</v>
      </c>
      <c r="I89" s="36" t="s">
        <v>14</v>
      </c>
      <c r="J89" s="36" t="s">
        <v>14</v>
      </c>
      <c r="P89" s="32" t="s">
        <v>14</v>
      </c>
      <c r="Q89" s="32" t="str">
        <f>IF(ISBLANK($P89), "", $P89)</f>
        <v>Melt:</v>
      </c>
      <c r="R89" s="36" t="s">
        <v>14</v>
      </c>
      <c r="W89" s="33" t="s">
        <v>14</v>
      </c>
      <c r="X89" s="33" t="s">
        <v>14</v>
      </c>
    </row>
    <row r="90" spans="1:24" ht="13" customHeight="1">
      <c r="B90" s="36" t="s">
        <v>546</v>
      </c>
      <c r="C90" s="36" t="str">
        <f t="shared" si="7"/>
        <v xml:space="preserve">  on:  [input_bea, input_desc]</v>
      </c>
      <c r="D90" s="36" t="s">
        <v>546</v>
      </c>
      <c r="E90" s="36" t="str">
        <f>IF(ISBLANK($D90), "", $D90)</f>
        <v xml:space="preserve">  on:  [input_bea, input_desc]</v>
      </c>
      <c r="F90" s="36" t="s">
        <v>1026</v>
      </c>
      <c r="G90" s="36" t="str">
        <f>IF(ISBLANK($F90), "", $F90)</f>
        <v xml:space="preserve">  on:  [r, gdpcat, si, units, n, desc]</v>
      </c>
      <c r="H90" s="36" t="s">
        <v>1038</v>
      </c>
      <c r="I90" s="36" t="s">
        <v>698</v>
      </c>
      <c r="J90" s="36" t="s">
        <v>629</v>
      </c>
      <c r="P90" s="32" t="s">
        <v>646</v>
      </c>
      <c r="Q90" s="32" t="str">
        <f>IF(ISBLANK($P90), "", $P90)</f>
        <v xml:space="preserve">  on:  ec_desc</v>
      </c>
      <c r="R90" s="36" t="s">
        <v>652</v>
      </c>
      <c r="W90" s="33" t="s">
        <v>652</v>
      </c>
      <c r="X90" s="33" t="s">
        <v>571</v>
      </c>
    </row>
    <row r="91" spans="1:24" ht="13" customHeight="1">
      <c r="B91" s="36" t="s">
        <v>541</v>
      </c>
      <c r="C91" s="36" t="str">
        <f t="shared" si="7"/>
        <v xml:space="preserve">  var: output_desc</v>
      </c>
      <c r="D91" s="36" t="s">
        <v>682</v>
      </c>
      <c r="E91" s="36" t="str">
        <f>IF(ISBLANK($D91), "", $D91)</f>
        <v xml:space="preserve">  var: output_bea</v>
      </c>
      <c r="F91" s="36" t="s">
        <v>572</v>
      </c>
      <c r="G91" s="36" t="str">
        <f>IF(ISBLANK($F91), "", $F91)</f>
        <v xml:space="preserve">  var: yr</v>
      </c>
      <c r="H91" s="36" t="s">
        <v>572</v>
      </c>
      <c r="I91" s="36" t="s">
        <v>572</v>
      </c>
      <c r="J91" s="36" t="s">
        <v>572</v>
      </c>
      <c r="P91" s="32" t="s">
        <v>645</v>
      </c>
      <c r="Q91" s="32" t="str">
        <f>IF(ISBLANK($P91), "", $P91)</f>
        <v xml:space="preserve">  var: r</v>
      </c>
      <c r="R91" s="36" t="s">
        <v>651</v>
      </c>
      <c r="W91" s="33" t="s">
        <v>572</v>
      </c>
      <c r="X91" s="33" t="s">
        <v>151</v>
      </c>
    </row>
    <row r="92" spans="1:24" ht="13" customHeight="1">
      <c r="B92" s="36" t="s">
        <v>15</v>
      </c>
      <c r="C92" s="36" t="str">
        <f t="shared" si="7"/>
        <v xml:space="preserve">  val: value</v>
      </c>
      <c r="D92" s="36" t="s">
        <v>15</v>
      </c>
      <c r="E92" s="36" t="str">
        <f>IF(ISBLANK($D92), "", $D92)</f>
        <v xml:space="preserve">  val: value</v>
      </c>
      <c r="F92" s="36" t="s">
        <v>15</v>
      </c>
      <c r="G92" s="36" t="str">
        <f>IF(ISBLANK($F92), "", $F92)</f>
        <v xml:space="preserve">  val: value</v>
      </c>
      <c r="H92" s="36" t="s">
        <v>15</v>
      </c>
      <c r="I92" s="36" t="s">
        <v>15</v>
      </c>
      <c r="J92" s="36" t="s">
        <v>15</v>
      </c>
      <c r="P92" s="32" t="s">
        <v>15</v>
      </c>
      <c r="Q92" s="32" t="str">
        <f>IF(ISBLANK($P92), "", $P92)</f>
        <v xml:space="preserve">  val: value</v>
      </c>
      <c r="R92" s="36" t="s">
        <v>15</v>
      </c>
      <c r="W92" s="33" t="s">
        <v>15</v>
      </c>
      <c r="X92" s="33" t="s">
        <v>15</v>
      </c>
    </row>
    <row r="94" spans="1:24" ht="13" customHeight="1">
      <c r="A94" s="36" t="s">
        <v>177</v>
      </c>
      <c r="B94" s="36" t="s">
        <v>49</v>
      </c>
      <c r="C94" s="36" t="str">
        <f t="shared" si="7"/>
        <v>Add:</v>
      </c>
      <c r="D94" s="36" t="str">
        <f t="shared" si="7"/>
        <v>Add:</v>
      </c>
      <c r="E94" s="36" t="str">
        <f t="shared" si="7"/>
        <v>Add:</v>
      </c>
      <c r="I94" s="36" t="s">
        <v>49</v>
      </c>
      <c r="K94" s="36" t="s">
        <v>49</v>
      </c>
      <c r="N94" s="36" t="s">
        <v>49</v>
      </c>
      <c r="U94" s="36" t="s">
        <v>49</v>
      </c>
      <c r="V94" s="36" t="s">
        <v>49</v>
      </c>
      <c r="W94" s="33" t="s">
        <v>49</v>
      </c>
      <c r="X94" s="36" t="s">
        <v>49</v>
      </c>
    </row>
    <row r="95" spans="1:24" ht="13" customHeight="1">
      <c r="B95" s="36" t="s">
        <v>114</v>
      </c>
      <c r="C95" s="36" t="str">
        <f t="shared" si="7"/>
        <v xml:space="preserve">  col: units</v>
      </c>
      <c r="D95" s="36" t="str">
        <f t="shared" si="7"/>
        <v xml:space="preserve">  col: units</v>
      </c>
      <c r="E95" s="36" t="str">
        <f t="shared" si="7"/>
        <v xml:space="preserve">  col: units</v>
      </c>
      <c r="I95" s="36" t="s">
        <v>114</v>
      </c>
      <c r="K95" s="36" t="s">
        <v>50</v>
      </c>
      <c r="N95" s="36" t="s">
        <v>114</v>
      </c>
      <c r="U95" s="36" t="s">
        <v>114</v>
      </c>
      <c r="V95" s="36" t="s">
        <v>152</v>
      </c>
      <c r="W95" s="33" t="s">
        <v>114</v>
      </c>
      <c r="X95" s="36" t="s">
        <v>114</v>
      </c>
    </row>
    <row r="96" spans="1:24" ht="13" customHeight="1">
      <c r="B96" s="36" t="s">
        <v>185</v>
      </c>
      <c r="C96" s="36" t="str">
        <f t="shared" si="7"/>
        <v xml:space="preserve">  val: millions of us dollars (USD)</v>
      </c>
      <c r="D96" s="36" t="str">
        <f t="shared" si="7"/>
        <v xml:space="preserve">  val: millions of us dollars (USD)</v>
      </c>
      <c r="E96" s="36" t="str">
        <f t="shared" si="7"/>
        <v xml:space="preserve">  val: millions of us dollars (USD)</v>
      </c>
      <c r="I96" s="36" t="s">
        <v>371</v>
      </c>
      <c r="K96" s="36" t="s">
        <v>51</v>
      </c>
      <c r="N96" s="36" t="s">
        <v>115</v>
      </c>
      <c r="U96" s="36" t="s">
        <v>115</v>
      </c>
      <c r="V96" s="36" t="s">
        <v>153</v>
      </c>
      <c r="W96" s="33" t="s">
        <v>154</v>
      </c>
      <c r="X96" s="36" t="s">
        <v>413</v>
      </c>
    </row>
    <row r="97" spans="1:25" ht="13" customHeight="1">
      <c r="K97" s="36" t="s">
        <v>52</v>
      </c>
      <c r="V97" s="36" t="s">
        <v>155</v>
      </c>
      <c r="W97" s="33"/>
      <c r="X97" s="36" t="s">
        <v>412</v>
      </c>
    </row>
    <row r="98" spans="1:25" ht="13" customHeight="1">
      <c r="K98" s="36" t="s">
        <v>53</v>
      </c>
      <c r="V98" s="36" t="s">
        <v>156</v>
      </c>
      <c r="W98" s="33"/>
    </row>
    <row r="100" spans="1:25" ht="13" customHeight="1">
      <c r="A100" s="36" t="s">
        <v>178</v>
      </c>
      <c r="B100" s="36" t="s">
        <v>397</v>
      </c>
      <c r="C100" s="36" t="str">
        <f t="shared" ref="C100:C112" si="8">IF(ISBLANK($B100), "", $B100)</f>
        <v>Map:</v>
      </c>
      <c r="D100" s="36" t="s">
        <v>397</v>
      </c>
      <c r="E100" s="36" t="str">
        <f t="shared" ref="E100:E112" si="9">IF(ISBLANK($D100), "", $D100)</f>
        <v>Map:</v>
      </c>
      <c r="F100" s="36" t="s">
        <v>397</v>
      </c>
      <c r="G100" s="36" t="s">
        <v>397</v>
      </c>
      <c r="H100" s="36" t="s">
        <v>397</v>
      </c>
      <c r="I100" s="36" t="s">
        <v>397</v>
      </c>
      <c r="J100" s="36" t="s">
        <v>397</v>
      </c>
      <c r="K100" s="33" t="s">
        <v>397</v>
      </c>
      <c r="L100" s="33"/>
      <c r="N100" s="36" t="s">
        <v>397</v>
      </c>
      <c r="O100" s="36" t="s">
        <v>397</v>
      </c>
      <c r="P100" s="32" t="str">
        <f>IF(ISBLANK($O100), "", $O100)</f>
        <v>Map:</v>
      </c>
      <c r="Q100" s="32" t="str">
        <f>IF(ISBLANK($O100), "", $O100)</f>
        <v>Map:</v>
      </c>
      <c r="R100" s="32" t="str">
        <f>IF(ISBLANK($O100), "", $O100)</f>
        <v>Map:</v>
      </c>
      <c r="S100" s="32" t="str">
        <f>IF(ISBLANK($O100), "", $O100)</f>
        <v>Map:</v>
      </c>
      <c r="U100" s="36" t="s">
        <v>397</v>
      </c>
      <c r="W100" s="36" t="s">
        <v>397</v>
      </c>
      <c r="X100" s="33" t="s">
        <v>397</v>
      </c>
      <c r="Y100" s="36" t="s">
        <v>397</v>
      </c>
    </row>
    <row r="101" spans="1:25" ht="13" customHeight="1">
      <c r="B101" s="36" t="s">
        <v>364</v>
      </c>
      <c r="C101" s="36" t="str">
        <f t="shared" si="8"/>
        <v xml:space="preserve">  - file:   [parse, bea_summary.csv]</v>
      </c>
      <c r="D101" s="36" t="s">
        <v>365</v>
      </c>
      <c r="E101" s="36" t="str">
        <f t="shared" si="9"/>
        <v xml:space="preserve">  - file:   [parse, bea_detail.csv]</v>
      </c>
      <c r="F101" s="36" t="s">
        <v>314</v>
      </c>
      <c r="G101" s="36" t="str">
        <f t="shared" ref="G101:G106" si="10">IF(ISBLANK($F101), "", $F101)</f>
        <v xml:space="preserve">  - file:   [parse, gsp.csv]</v>
      </c>
      <c r="H101" s="36" t="s">
        <v>315</v>
      </c>
      <c r="I101" s="36" t="s">
        <v>315</v>
      </c>
      <c r="J101" s="36" t="s">
        <v>367</v>
      </c>
      <c r="K101" s="36" t="s">
        <v>315</v>
      </c>
      <c r="L101" s="33"/>
      <c r="N101" s="37"/>
      <c r="O101" s="36" t="s">
        <v>316</v>
      </c>
      <c r="P101" s="32" t="str">
        <f t="shared" ref="P101:S106" si="11">IF(ISBLANK($O101), "", $O101)</f>
        <v xml:space="preserve">  - file:   [parse, sgf.csv]</v>
      </c>
      <c r="Q101" s="32" t="str">
        <f t="shared" si="11"/>
        <v xml:space="preserve">  - file:   [parse, sgf.csv]</v>
      </c>
      <c r="R101" s="32" t="str">
        <f t="shared" si="11"/>
        <v xml:space="preserve">  - file:   [parse, sgf.csv]</v>
      </c>
      <c r="S101" s="32" t="str">
        <f t="shared" si="11"/>
        <v xml:space="preserve">  - file:   [parse, sgf.csv]</v>
      </c>
      <c r="U101" s="37"/>
      <c r="X101" s="33" t="s">
        <v>317</v>
      </c>
      <c r="Y101" s="36" t="s">
        <v>409</v>
      </c>
    </row>
    <row r="102" spans="1:25" ht="13" customHeight="1">
      <c r="B102" s="36" t="s">
        <v>186</v>
      </c>
      <c r="C102" s="36" t="str">
        <f t="shared" si="8"/>
        <v xml:space="preserve">    from:   bea_desc</v>
      </c>
      <c r="D102" s="36" t="s">
        <v>197</v>
      </c>
      <c r="E102" s="36" t="str">
        <f t="shared" si="9"/>
        <v xml:space="preserve">    from:   bea_code</v>
      </c>
      <c r="F102" s="36" t="s">
        <v>16</v>
      </c>
      <c r="G102" s="36" t="str">
        <f t="shared" si="10"/>
        <v xml:space="preserve">    from:   from</v>
      </c>
      <c r="H102" s="36" t="s">
        <v>16</v>
      </c>
      <c r="I102" s="36" t="s">
        <v>16</v>
      </c>
      <c r="J102" s="36" t="s">
        <v>16</v>
      </c>
      <c r="K102" s="36" t="s">
        <v>16</v>
      </c>
      <c r="L102" s="33"/>
      <c r="N102" s="37"/>
      <c r="O102" s="36" t="s">
        <v>16</v>
      </c>
      <c r="P102" s="32" t="str">
        <f t="shared" si="11"/>
        <v xml:space="preserve">    from:   from</v>
      </c>
      <c r="Q102" s="32" t="str">
        <f t="shared" si="11"/>
        <v xml:space="preserve">    from:   from</v>
      </c>
      <c r="R102" s="32" t="str">
        <f t="shared" si="11"/>
        <v xml:space="preserve">    from:   from</v>
      </c>
      <c r="S102" s="32" t="str">
        <f t="shared" si="11"/>
        <v xml:space="preserve">    from:   from</v>
      </c>
      <c r="U102" s="37"/>
      <c r="X102" s="33" t="s">
        <v>90</v>
      </c>
      <c r="Y102" s="36" t="s">
        <v>410</v>
      </c>
    </row>
    <row r="103" spans="1:25" ht="13" customHeight="1">
      <c r="B103" s="36" t="s">
        <v>930</v>
      </c>
      <c r="C103" s="36" t="str">
        <f t="shared" si="8"/>
        <v xml:space="preserve">    to:     [bea_code, windc_code]</v>
      </c>
      <c r="D103" s="36" t="s">
        <v>931</v>
      </c>
      <c r="E103" s="36" t="str">
        <f t="shared" si="9"/>
        <v xml:space="preserve">    to:     [bea_desc, windc_code]</v>
      </c>
      <c r="F103" s="36" t="s">
        <v>17</v>
      </c>
      <c r="G103" s="36" t="str">
        <f t="shared" si="10"/>
        <v xml:space="preserve">    to:     to</v>
      </c>
      <c r="H103" s="36" t="s">
        <v>17</v>
      </c>
      <c r="I103" s="36" t="s">
        <v>17</v>
      </c>
      <c r="J103" s="36" t="s">
        <v>17</v>
      </c>
      <c r="K103" s="36" t="s">
        <v>17</v>
      </c>
      <c r="L103" s="33"/>
      <c r="N103" s="37"/>
      <c r="O103" s="36" t="s">
        <v>561</v>
      </c>
      <c r="P103" s="32" t="str">
        <f t="shared" si="11"/>
        <v xml:space="preserve">    to:     [sgf_desc, sgf_code, units]</v>
      </c>
      <c r="Q103" s="32" t="str">
        <f t="shared" si="11"/>
        <v xml:space="preserve">    to:     [sgf_desc, sgf_code, units]</v>
      </c>
      <c r="R103" s="32" t="str">
        <f t="shared" si="11"/>
        <v xml:space="preserve">    to:     [sgf_desc, sgf_code, units]</v>
      </c>
      <c r="S103" s="32" t="str">
        <f t="shared" si="11"/>
        <v xml:space="preserve">    to:     [sgf_desc, sgf_code, units]</v>
      </c>
      <c r="U103" s="37"/>
      <c r="X103" s="33" t="s">
        <v>91</v>
      </c>
      <c r="Y103" s="36" t="s">
        <v>411</v>
      </c>
    </row>
    <row r="104" spans="1:25" ht="13" customHeight="1">
      <c r="B104" s="36" t="s">
        <v>542</v>
      </c>
      <c r="C104" s="36" t="str">
        <f t="shared" si="8"/>
        <v xml:space="preserve">    input:  output_desc</v>
      </c>
      <c r="D104" s="36" t="s">
        <v>540</v>
      </c>
      <c r="E104" s="36" t="str">
        <f t="shared" si="9"/>
        <v xml:space="preserve">    input:  output_bea</v>
      </c>
      <c r="F104" s="36" t="s">
        <v>594</v>
      </c>
      <c r="G104" s="36" t="str">
        <f t="shared" si="10"/>
        <v xml:space="preserve">    input:  gdpcat</v>
      </c>
      <c r="H104" s="36" t="s">
        <v>93</v>
      </c>
      <c r="I104" s="36" t="s">
        <v>93</v>
      </c>
      <c r="J104" s="36" t="s">
        <v>628</v>
      </c>
      <c r="K104" s="36" t="s">
        <v>511</v>
      </c>
      <c r="L104" s="33"/>
      <c r="N104" s="37"/>
      <c r="O104" s="36" t="s">
        <v>647</v>
      </c>
      <c r="P104" s="32" t="str">
        <f t="shared" si="11"/>
        <v xml:space="preserve">    input:  ec_desc</v>
      </c>
      <c r="Q104" s="32" t="str">
        <f t="shared" si="11"/>
        <v xml:space="preserve">    input:  ec_desc</v>
      </c>
      <c r="R104" s="32" t="str">
        <f t="shared" si="11"/>
        <v xml:space="preserve">    input:  ec_desc</v>
      </c>
      <c r="S104" s="32" t="str">
        <f t="shared" si="11"/>
        <v xml:space="preserve">    input:  ec_desc</v>
      </c>
      <c r="U104" s="37"/>
      <c r="X104" s="33" t="s">
        <v>157</v>
      </c>
      <c r="Y104" s="36" t="s">
        <v>581</v>
      </c>
    </row>
    <row r="105" spans="1:25" ht="13" customHeight="1">
      <c r="B105" s="36" t="s">
        <v>553</v>
      </c>
      <c r="C105" s="36" t="str">
        <f t="shared" si="8"/>
        <v xml:space="preserve">    output: [output_bea, j]</v>
      </c>
      <c r="D105" s="36" t="s">
        <v>554</v>
      </c>
      <c r="E105" s="36" t="str">
        <f t="shared" si="9"/>
        <v xml:space="preserve">    output: [output_desc, j]</v>
      </c>
      <c r="F105" s="36" t="s">
        <v>592</v>
      </c>
      <c r="G105" s="36" t="str">
        <f t="shared" si="10"/>
        <v xml:space="preserve">    output: gdpcat</v>
      </c>
      <c r="H105" s="36" t="s">
        <v>94</v>
      </c>
      <c r="I105" s="36" t="s">
        <v>94</v>
      </c>
      <c r="J105" s="36" t="s">
        <v>626</v>
      </c>
      <c r="K105" s="36" t="s">
        <v>515</v>
      </c>
      <c r="L105" s="33"/>
      <c r="N105" s="37"/>
      <c r="O105" s="36" t="s">
        <v>648</v>
      </c>
      <c r="P105" s="32" t="str">
        <f t="shared" si="11"/>
        <v xml:space="preserve">    output: [ec_desc, ec, units]</v>
      </c>
      <c r="Q105" s="32" t="str">
        <f t="shared" si="11"/>
        <v xml:space="preserve">    output: [ec_desc, ec, units]</v>
      </c>
      <c r="R105" s="32" t="str">
        <f t="shared" si="11"/>
        <v xml:space="preserve">    output: [ec_desc, ec, units]</v>
      </c>
      <c r="S105" s="32" t="str">
        <f t="shared" si="11"/>
        <v xml:space="preserve">    output: [ec_desc, ec, units]</v>
      </c>
      <c r="U105" s="37"/>
      <c r="X105" s="33" t="s">
        <v>158</v>
      </c>
      <c r="Y105" s="36" t="s">
        <v>582</v>
      </c>
    </row>
    <row r="106" spans="1:25" ht="13" customHeight="1">
      <c r="B106" s="36" t="s">
        <v>883</v>
      </c>
      <c r="C106" s="36" t="str">
        <f t="shared" si="8"/>
        <v xml:space="preserve">    kind:   left</v>
      </c>
      <c r="D106" s="36" t="s">
        <v>883</v>
      </c>
      <c r="E106" s="36" t="str">
        <f t="shared" si="9"/>
        <v xml:space="preserve">    kind:   left</v>
      </c>
      <c r="F106" s="36" t="s">
        <v>883</v>
      </c>
      <c r="G106" s="36" t="str">
        <f t="shared" si="10"/>
        <v xml:space="preserve">    kind:   left</v>
      </c>
      <c r="H106" s="36" t="s">
        <v>883</v>
      </c>
      <c r="I106" s="36" t="s">
        <v>883</v>
      </c>
      <c r="J106" s="36" t="s">
        <v>883</v>
      </c>
      <c r="K106" s="36" t="s">
        <v>883</v>
      </c>
      <c r="L106" s="33"/>
      <c r="N106" s="37"/>
      <c r="O106" s="36" t="s">
        <v>883</v>
      </c>
      <c r="P106" s="32" t="str">
        <f t="shared" si="11"/>
        <v xml:space="preserve">    kind:   left</v>
      </c>
      <c r="Q106" s="32" t="str">
        <f t="shared" si="11"/>
        <v xml:space="preserve">    kind:   left</v>
      </c>
      <c r="R106" s="32" t="str">
        <f t="shared" si="11"/>
        <v xml:space="preserve">    kind:   left</v>
      </c>
      <c r="S106" s="32" t="str">
        <f t="shared" si="11"/>
        <v xml:space="preserve">    kind:   left</v>
      </c>
      <c r="X106" s="36" t="s">
        <v>884</v>
      </c>
      <c r="Y106" s="36" t="s">
        <v>883</v>
      </c>
    </row>
    <row r="107" spans="1:25" ht="13" customHeight="1">
      <c r="A107" s="36" t="s">
        <v>564</v>
      </c>
      <c r="B107" s="36" t="s">
        <v>364</v>
      </c>
      <c r="C107" s="36" t="str">
        <f t="shared" si="8"/>
        <v xml:space="preserve">  - file:   [parse, bea_summary.csv]</v>
      </c>
      <c r="D107" s="36" t="s">
        <v>365</v>
      </c>
      <c r="E107" s="36" t="str">
        <f t="shared" si="9"/>
        <v xml:space="preserve">  - file:   [parse, bea_detail.csv]</v>
      </c>
      <c r="F107" s="36" t="s">
        <v>315</v>
      </c>
      <c r="G107" s="36" t="s">
        <v>523</v>
      </c>
      <c r="H107" s="36" t="s">
        <v>523</v>
      </c>
      <c r="J107" s="36" t="s">
        <v>315</v>
      </c>
      <c r="K107" s="36" t="s">
        <v>315</v>
      </c>
      <c r="L107" s="33"/>
      <c r="N107" s="37" t="s">
        <v>315</v>
      </c>
      <c r="P107" s="32" t="s">
        <v>315</v>
      </c>
      <c r="Q107" s="32" t="str">
        <f t="shared" ref="Q107:Q112" si="12">IF(ISBLANK($P107), "", $P107)</f>
        <v xml:space="preserve">  - file:   [parse, regions.csv]</v>
      </c>
      <c r="R107" s="32" t="str">
        <f t="shared" ref="R107:S112" si="13">IF(ISBLANK($P107), "", $P107)</f>
        <v xml:space="preserve">  - file:   [parse, regions.csv]</v>
      </c>
      <c r="S107" s="32" t="str">
        <f>IF(ISBLANK($P107), "", $P107)</f>
        <v xml:space="preserve">  - file:   [parse, regions.csv]</v>
      </c>
      <c r="U107" s="36" t="s">
        <v>315</v>
      </c>
      <c r="W107" s="36" t="s">
        <v>315</v>
      </c>
      <c r="Y107" s="36" t="s">
        <v>315</v>
      </c>
    </row>
    <row r="108" spans="1:25" ht="13" customHeight="1">
      <c r="B108" s="36" t="s">
        <v>189</v>
      </c>
      <c r="C108" s="36" t="str">
        <f t="shared" si="8"/>
        <v xml:space="preserve">    from:   [bea_code, bea_desc]</v>
      </c>
      <c r="D108" s="36" t="s">
        <v>189</v>
      </c>
      <c r="E108" s="36" t="str">
        <f t="shared" si="9"/>
        <v xml:space="preserve">    from:   [bea_code, bea_desc]</v>
      </c>
      <c r="F108" s="36" t="s">
        <v>16</v>
      </c>
      <c r="G108" s="36" t="s">
        <v>524</v>
      </c>
      <c r="H108" s="36" t="s">
        <v>1035</v>
      </c>
      <c r="J108" s="36" t="s">
        <v>16</v>
      </c>
      <c r="K108" s="36" t="s">
        <v>16</v>
      </c>
      <c r="L108" s="33"/>
      <c r="N108" s="37" t="s">
        <v>16</v>
      </c>
      <c r="P108" s="32" t="s">
        <v>16</v>
      </c>
      <c r="Q108" s="32" t="str">
        <f t="shared" si="12"/>
        <v xml:space="preserve">    from:   from</v>
      </c>
      <c r="R108" s="32" t="str">
        <f t="shared" si="13"/>
        <v xml:space="preserve">    from:   from</v>
      </c>
      <c r="S108" s="32" t="str">
        <f t="shared" si="13"/>
        <v xml:space="preserve">    from:   from</v>
      </c>
      <c r="U108" s="36" t="s">
        <v>16</v>
      </c>
      <c r="W108" s="36" t="s">
        <v>16</v>
      </c>
      <c r="Y108" s="36" t="s">
        <v>16</v>
      </c>
    </row>
    <row r="109" spans="1:25" ht="13" customHeight="1">
      <c r="B109" s="36" t="s">
        <v>932</v>
      </c>
      <c r="C109" s="36" t="str">
        <f t="shared" si="8"/>
        <v xml:space="preserve">    to:     windc_code</v>
      </c>
      <c r="D109" s="36" t="s">
        <v>932</v>
      </c>
      <c r="E109" s="36" t="str">
        <f t="shared" si="9"/>
        <v xml:space="preserve">    to:     windc_code</v>
      </c>
      <c r="F109" s="36" t="s">
        <v>17</v>
      </c>
      <c r="G109" s="36" t="s">
        <v>525</v>
      </c>
      <c r="H109" s="36" t="s">
        <v>1036</v>
      </c>
      <c r="J109" s="36" t="s">
        <v>17</v>
      </c>
      <c r="K109" s="36" t="s">
        <v>17</v>
      </c>
      <c r="L109" s="33"/>
      <c r="N109" s="37" t="s">
        <v>17</v>
      </c>
      <c r="P109" s="32" t="s">
        <v>17</v>
      </c>
      <c r="Q109" s="32" t="str">
        <f t="shared" si="12"/>
        <v xml:space="preserve">    to:     to</v>
      </c>
      <c r="R109" s="32" t="str">
        <f t="shared" si="13"/>
        <v xml:space="preserve">    to:     to</v>
      </c>
      <c r="S109" s="32" t="str">
        <f t="shared" si="13"/>
        <v xml:space="preserve">    to:     to</v>
      </c>
      <c r="U109" s="36" t="s">
        <v>17</v>
      </c>
      <c r="W109" s="36" t="s">
        <v>17</v>
      </c>
      <c r="Y109" s="36" t="s">
        <v>17</v>
      </c>
    </row>
    <row r="110" spans="1:25" ht="13" customHeight="1">
      <c r="B110" s="36" t="s">
        <v>543</v>
      </c>
      <c r="C110" s="36" t="str">
        <f t="shared" si="8"/>
        <v xml:space="preserve">    input:  [input_bea, input_desc]</v>
      </c>
      <c r="D110" s="36" t="s">
        <v>543</v>
      </c>
      <c r="E110" s="36" t="str">
        <f t="shared" si="9"/>
        <v xml:space="preserve">    input:  [input_bea, input_desc]</v>
      </c>
      <c r="F110" s="36" t="s">
        <v>600</v>
      </c>
      <c r="G110" s="36" t="s">
        <v>600</v>
      </c>
      <c r="H110" s="36" t="s">
        <v>1027</v>
      </c>
      <c r="J110" s="36" t="s">
        <v>600</v>
      </c>
      <c r="K110" s="36" t="s">
        <v>514</v>
      </c>
      <c r="L110" s="33"/>
      <c r="N110" s="37" t="s">
        <v>600</v>
      </c>
      <c r="P110" s="32" t="s">
        <v>600</v>
      </c>
      <c r="Q110" s="32" t="str">
        <f t="shared" si="12"/>
        <v xml:space="preserve">    input:  r</v>
      </c>
      <c r="R110" s="32" t="str">
        <f t="shared" si="13"/>
        <v xml:space="preserve">    input:  r</v>
      </c>
      <c r="S110" s="32" t="str">
        <f t="shared" si="13"/>
        <v xml:space="preserve">    input:  r</v>
      </c>
      <c r="U110" s="36" t="s">
        <v>600</v>
      </c>
      <c r="W110" s="36" t="s">
        <v>600</v>
      </c>
      <c r="Y110" s="36" t="s">
        <v>585</v>
      </c>
    </row>
    <row r="111" spans="1:25" ht="13" customHeight="1">
      <c r="B111" s="36" t="s">
        <v>552</v>
      </c>
      <c r="C111" s="36" t="str">
        <f t="shared" si="8"/>
        <v xml:space="preserve">    output: i</v>
      </c>
      <c r="D111" s="36" t="s">
        <v>552</v>
      </c>
      <c r="E111" s="36" t="str">
        <f t="shared" si="9"/>
        <v xml:space="preserve">    output: i</v>
      </c>
      <c r="F111" s="36" t="s">
        <v>601</v>
      </c>
      <c r="G111" s="36" t="s">
        <v>612</v>
      </c>
      <c r="H111" s="36" t="s">
        <v>1037</v>
      </c>
      <c r="J111" s="36" t="s">
        <v>601</v>
      </c>
      <c r="K111" s="36" t="s">
        <v>512</v>
      </c>
      <c r="L111" s="33"/>
      <c r="N111" s="37" t="s">
        <v>601</v>
      </c>
      <c r="P111" s="32" t="s">
        <v>601</v>
      </c>
      <c r="Q111" s="32" t="str">
        <f t="shared" si="12"/>
        <v xml:space="preserve">    output: r</v>
      </c>
      <c r="R111" s="32" t="str">
        <f t="shared" si="13"/>
        <v xml:space="preserve">    output: r</v>
      </c>
      <c r="S111" s="32" t="str">
        <f t="shared" si="13"/>
        <v xml:space="preserve">    output: r</v>
      </c>
      <c r="U111" s="36" t="s">
        <v>601</v>
      </c>
      <c r="W111" s="36" t="s">
        <v>601</v>
      </c>
      <c r="Y111" s="36" t="s">
        <v>586</v>
      </c>
    </row>
    <row r="112" spans="1:25" ht="13" customHeight="1">
      <c r="B112" s="36" t="s">
        <v>883</v>
      </c>
      <c r="C112" s="36" t="str">
        <f t="shared" si="8"/>
        <v xml:space="preserve">    kind:   left</v>
      </c>
      <c r="D112" s="36" t="s">
        <v>883</v>
      </c>
      <c r="E112" s="36" t="str">
        <f t="shared" si="9"/>
        <v xml:space="preserve">    kind:   left</v>
      </c>
      <c r="F112" s="36" t="s">
        <v>883</v>
      </c>
      <c r="G112" s="36" t="s">
        <v>883</v>
      </c>
      <c r="H112" s="36" t="s">
        <v>883</v>
      </c>
      <c r="J112" s="36" t="s">
        <v>883</v>
      </c>
      <c r="K112" s="36" t="s">
        <v>883</v>
      </c>
      <c r="L112" s="33"/>
      <c r="N112" s="36" t="s">
        <v>883</v>
      </c>
      <c r="P112" s="36" t="s">
        <v>883</v>
      </c>
      <c r="Q112" s="32" t="str">
        <f t="shared" si="12"/>
        <v xml:space="preserve">    kind:   left</v>
      </c>
      <c r="R112" s="32" t="str">
        <f t="shared" si="13"/>
        <v xml:space="preserve">    kind:   left</v>
      </c>
      <c r="S112" s="32" t="str">
        <f t="shared" si="13"/>
        <v xml:space="preserve">    kind:   left</v>
      </c>
      <c r="U112" s="36" t="s">
        <v>883</v>
      </c>
      <c r="W112" s="36" t="s">
        <v>883</v>
      </c>
      <c r="Y112" s="36" t="s">
        <v>883</v>
      </c>
    </row>
    <row r="113" spans="1:25" ht="13" customHeight="1">
      <c r="H113" s="36" t="s">
        <v>1050</v>
      </c>
      <c r="K113" s="36" t="s">
        <v>315</v>
      </c>
      <c r="L113" s="33"/>
      <c r="Q113" s="32"/>
      <c r="R113" s="32"/>
      <c r="S113" s="32"/>
      <c r="U113" s="36" t="s">
        <v>315</v>
      </c>
    </row>
    <row r="114" spans="1:25" ht="13" customHeight="1">
      <c r="H114" s="36" t="s">
        <v>1051</v>
      </c>
      <c r="K114" s="36" t="s">
        <v>16</v>
      </c>
      <c r="L114" s="33"/>
      <c r="U114" s="36" t="s">
        <v>16</v>
      </c>
    </row>
    <row r="115" spans="1:25" ht="13" customHeight="1">
      <c r="H115" s="36" t="s">
        <v>1052</v>
      </c>
      <c r="K115" s="36" t="s">
        <v>17</v>
      </c>
      <c r="L115" s="33"/>
      <c r="U115" s="36" t="s">
        <v>17</v>
      </c>
    </row>
    <row r="116" spans="1:25" ht="13" customHeight="1">
      <c r="H116" s="36" t="s">
        <v>1053</v>
      </c>
      <c r="K116" s="36" t="s">
        <v>54</v>
      </c>
      <c r="L116" s="33"/>
      <c r="U116" s="36" t="s">
        <v>116</v>
      </c>
    </row>
    <row r="117" spans="1:25" ht="13" customHeight="1">
      <c r="H117" s="36" t="s">
        <v>1054</v>
      </c>
      <c r="K117" s="36" t="s">
        <v>55</v>
      </c>
      <c r="L117" s="33"/>
      <c r="U117" s="36" t="s">
        <v>117</v>
      </c>
    </row>
    <row r="118" spans="1:25" ht="13" customHeight="1">
      <c r="H118" s="36" t="s">
        <v>1055</v>
      </c>
      <c r="K118" s="36" t="s">
        <v>883</v>
      </c>
      <c r="L118" s="33"/>
      <c r="U118" s="36" t="s">
        <v>883</v>
      </c>
    </row>
    <row r="119" spans="1:25" ht="13" customHeight="1">
      <c r="A119" s="36" t="s">
        <v>557</v>
      </c>
      <c r="B119" s="36" t="s">
        <v>366</v>
      </c>
      <c r="C119" s="36" t="str">
        <f t="shared" ref="C119:J124" si="14">IF(ISBLANK($B119), "", $B119)</f>
        <v xml:space="preserve">  - file:   [parse, units.csv]</v>
      </c>
      <c r="D119" s="36" t="str">
        <f t="shared" si="14"/>
        <v xml:space="preserve">  - file:   [parse, units.csv]</v>
      </c>
      <c r="E119" s="36" t="str">
        <f t="shared" si="14"/>
        <v xml:space="preserve">  - file:   [parse, units.csv]</v>
      </c>
      <c r="F119" s="36" t="str">
        <f t="shared" si="14"/>
        <v xml:space="preserve">  - file:   [parse, units.csv]</v>
      </c>
      <c r="G119" s="36" t="str">
        <f t="shared" si="14"/>
        <v xml:space="preserve">  - file:   [parse, units.csv]</v>
      </c>
      <c r="H119" s="36" t="str">
        <f t="shared" si="14"/>
        <v xml:space="preserve">  - file:   [parse, units.csv]</v>
      </c>
      <c r="I119" s="36" t="str">
        <f t="shared" si="14"/>
        <v xml:space="preserve">  - file:   [parse, units.csv]</v>
      </c>
      <c r="J119" s="36" t="str">
        <f t="shared" si="14"/>
        <v xml:space="preserve">  - file:   [parse, units.csv]</v>
      </c>
      <c r="K119" s="36" t="s">
        <v>366</v>
      </c>
      <c r="L119" s="33"/>
      <c r="N119" s="36" t="s">
        <v>366</v>
      </c>
      <c r="O119" s="36" t="s">
        <v>366</v>
      </c>
      <c r="P119" s="32" t="str">
        <f t="shared" ref="P119:S124" si="15">IF(ISBLANK($O119), "", $O119)</f>
        <v xml:space="preserve">  - file:   [parse, units.csv]</v>
      </c>
      <c r="Q119" s="32" t="str">
        <f t="shared" si="15"/>
        <v xml:space="preserve">  - file:   [parse, units.csv]</v>
      </c>
      <c r="R119" s="32" t="str">
        <f t="shared" si="15"/>
        <v xml:space="preserve">  - file:   [parse, units.csv]</v>
      </c>
      <c r="S119" s="32" t="str">
        <f t="shared" si="15"/>
        <v xml:space="preserve">  - file:   [parse, units.csv]</v>
      </c>
      <c r="U119" s="36" t="s">
        <v>366</v>
      </c>
      <c r="Y119" s="36" t="str">
        <f t="shared" ref="Y119:Y124" si="16">IF(ISBLANK($B119), "", $B119)</f>
        <v xml:space="preserve">  - file:   [parse, units.csv]</v>
      </c>
    </row>
    <row r="120" spans="1:25" ht="13" customHeight="1">
      <c r="B120" s="36" t="s">
        <v>16</v>
      </c>
      <c r="C120" s="36" t="str">
        <f t="shared" si="14"/>
        <v xml:space="preserve">    from:   from</v>
      </c>
      <c r="D120" s="36" t="str">
        <f t="shared" si="14"/>
        <v xml:space="preserve">    from:   from</v>
      </c>
      <c r="E120" s="36" t="str">
        <f t="shared" si="14"/>
        <v xml:space="preserve">    from:   from</v>
      </c>
      <c r="F120" s="36" t="str">
        <f t="shared" si="14"/>
        <v xml:space="preserve">    from:   from</v>
      </c>
      <c r="G120" s="36" t="str">
        <f t="shared" si="14"/>
        <v xml:space="preserve">    from:   from</v>
      </c>
      <c r="H120" s="36" t="str">
        <f t="shared" si="14"/>
        <v xml:space="preserve">    from:   from</v>
      </c>
      <c r="I120" s="36" t="str">
        <f t="shared" si="14"/>
        <v xml:space="preserve">    from:   from</v>
      </c>
      <c r="J120" s="36" t="str">
        <f t="shared" si="14"/>
        <v xml:space="preserve">    from:   from</v>
      </c>
      <c r="K120" s="36" t="s">
        <v>16</v>
      </c>
      <c r="L120" s="33"/>
      <c r="N120" s="36" t="s">
        <v>16</v>
      </c>
      <c r="O120" s="36" t="s">
        <v>16</v>
      </c>
      <c r="P120" s="32" t="str">
        <f t="shared" si="15"/>
        <v xml:space="preserve">    from:   from</v>
      </c>
      <c r="Q120" s="32" t="str">
        <f t="shared" si="15"/>
        <v xml:space="preserve">    from:   from</v>
      </c>
      <c r="R120" s="32" t="str">
        <f t="shared" si="15"/>
        <v xml:space="preserve">    from:   from</v>
      </c>
      <c r="S120" s="32" t="str">
        <f t="shared" si="15"/>
        <v xml:space="preserve">    from:   from</v>
      </c>
      <c r="U120" s="36" t="s">
        <v>16</v>
      </c>
      <c r="Y120" s="36" t="str">
        <f t="shared" si="16"/>
        <v xml:space="preserve">    from:   from</v>
      </c>
    </row>
    <row r="121" spans="1:25" ht="13" customHeight="1">
      <c r="B121" s="36" t="s">
        <v>442</v>
      </c>
      <c r="C121" s="36" t="str">
        <f t="shared" si="14"/>
        <v xml:space="preserve">    to:     [to, factor, units_factor]</v>
      </c>
      <c r="D121" s="36" t="str">
        <f t="shared" si="14"/>
        <v xml:space="preserve">    to:     [to, factor, units_factor]</v>
      </c>
      <c r="E121" s="36" t="str">
        <f t="shared" si="14"/>
        <v xml:space="preserve">    to:     [to, factor, units_factor]</v>
      </c>
      <c r="F121" s="36" t="str">
        <f t="shared" si="14"/>
        <v xml:space="preserve">    to:     [to, factor, units_factor]</v>
      </c>
      <c r="G121" s="36" t="str">
        <f t="shared" si="14"/>
        <v xml:space="preserve">    to:     [to, factor, units_factor]</v>
      </c>
      <c r="H121" s="36" t="str">
        <f t="shared" si="14"/>
        <v xml:space="preserve">    to:     [to, factor, units_factor]</v>
      </c>
      <c r="I121" s="36" t="str">
        <f t="shared" si="14"/>
        <v xml:space="preserve">    to:     [to, factor, units_factor]</v>
      </c>
      <c r="J121" s="36" t="str">
        <f t="shared" si="14"/>
        <v xml:space="preserve">    to:     [to, factor, units_factor]</v>
      </c>
      <c r="K121" s="36" t="s">
        <v>442</v>
      </c>
      <c r="L121" s="33"/>
      <c r="N121" s="36" t="s">
        <v>442</v>
      </c>
      <c r="O121" s="36" t="s">
        <v>442</v>
      </c>
      <c r="P121" s="32" t="str">
        <f t="shared" si="15"/>
        <v xml:space="preserve">    to:     [to, factor, units_factor]</v>
      </c>
      <c r="Q121" s="32" t="str">
        <f t="shared" si="15"/>
        <v xml:space="preserve">    to:     [to, factor, units_factor]</v>
      </c>
      <c r="R121" s="32" t="str">
        <f t="shared" si="15"/>
        <v xml:space="preserve">    to:     [to, factor, units_factor]</v>
      </c>
      <c r="S121" s="32" t="str">
        <f t="shared" si="15"/>
        <v xml:space="preserve">    to:     [to, factor, units_factor]</v>
      </c>
      <c r="U121" s="36" t="s">
        <v>442</v>
      </c>
      <c r="Y121" s="36" t="str">
        <f t="shared" si="16"/>
        <v xml:space="preserve">    to:     [to, factor, units_factor]</v>
      </c>
    </row>
    <row r="122" spans="1:25" ht="13" customHeight="1">
      <c r="B122" s="36" t="s">
        <v>369</v>
      </c>
      <c r="C122" s="36" t="str">
        <f t="shared" si="14"/>
        <v xml:space="preserve">    input:  units</v>
      </c>
      <c r="D122" s="36" t="str">
        <f t="shared" si="14"/>
        <v xml:space="preserve">    input:  units</v>
      </c>
      <c r="E122" s="36" t="str">
        <f t="shared" si="14"/>
        <v xml:space="preserve">    input:  units</v>
      </c>
      <c r="F122" s="36" t="str">
        <f t="shared" si="14"/>
        <v xml:space="preserve">    input:  units</v>
      </c>
      <c r="G122" s="36" t="str">
        <f t="shared" si="14"/>
        <v xml:space="preserve">    input:  units</v>
      </c>
      <c r="H122" s="36" t="str">
        <f t="shared" si="14"/>
        <v xml:space="preserve">    input:  units</v>
      </c>
      <c r="I122" s="36" t="str">
        <f t="shared" si="14"/>
        <v xml:space="preserve">    input:  units</v>
      </c>
      <c r="J122" s="36" t="str">
        <f t="shared" si="14"/>
        <v xml:space="preserve">    input:  units</v>
      </c>
      <c r="K122" s="36" t="s">
        <v>422</v>
      </c>
      <c r="L122" s="33"/>
      <c r="N122" s="36" t="s">
        <v>369</v>
      </c>
      <c r="O122" s="36" t="s">
        <v>369</v>
      </c>
      <c r="P122" s="32" t="str">
        <f t="shared" si="15"/>
        <v xml:space="preserve">    input:  units</v>
      </c>
      <c r="Q122" s="32" t="str">
        <f t="shared" si="15"/>
        <v xml:space="preserve">    input:  units</v>
      </c>
      <c r="R122" s="32" t="str">
        <f t="shared" si="15"/>
        <v xml:space="preserve">    input:  units</v>
      </c>
      <c r="S122" s="32" t="str">
        <f t="shared" si="15"/>
        <v xml:space="preserve">    input:  units</v>
      </c>
      <c r="U122" s="36" t="s">
        <v>369</v>
      </c>
      <c r="Y122" s="36" t="str">
        <f t="shared" si="16"/>
        <v xml:space="preserve">    input:  units</v>
      </c>
    </row>
    <row r="123" spans="1:25" ht="13" customHeight="1">
      <c r="B123" s="36" t="s">
        <v>443</v>
      </c>
      <c r="C123" s="36" t="str">
        <f t="shared" si="14"/>
        <v xml:space="preserve">    output: [units, factor, units_factor]</v>
      </c>
      <c r="D123" s="36" t="str">
        <f t="shared" si="14"/>
        <v xml:space="preserve">    output: [units, factor, units_factor]</v>
      </c>
      <c r="E123" s="36" t="str">
        <f t="shared" si="14"/>
        <v xml:space="preserve">    output: [units, factor, units_factor]</v>
      </c>
      <c r="F123" s="36" t="str">
        <f t="shared" si="14"/>
        <v xml:space="preserve">    output: [units, factor, units_factor]</v>
      </c>
      <c r="G123" s="36" t="str">
        <f t="shared" si="14"/>
        <v xml:space="preserve">    output: [units, factor, units_factor]</v>
      </c>
      <c r="H123" s="36" t="str">
        <f t="shared" si="14"/>
        <v xml:space="preserve">    output: [units, factor, units_factor]</v>
      </c>
      <c r="I123" s="36" t="str">
        <f t="shared" si="14"/>
        <v xml:space="preserve">    output: [units, factor, units_factor]</v>
      </c>
      <c r="J123" s="36" t="str">
        <f t="shared" si="14"/>
        <v xml:space="preserve">    output: [units, factor, units_factor]</v>
      </c>
      <c r="K123" s="36" t="s">
        <v>443</v>
      </c>
      <c r="L123" s="33"/>
      <c r="N123" s="36" t="s">
        <v>443</v>
      </c>
      <c r="O123" s="36" t="s">
        <v>443</v>
      </c>
      <c r="P123" s="32" t="str">
        <f t="shared" si="15"/>
        <v xml:space="preserve">    output: [units, factor, units_factor]</v>
      </c>
      <c r="Q123" s="32" t="str">
        <f t="shared" si="15"/>
        <v xml:space="preserve">    output: [units, factor, units_factor]</v>
      </c>
      <c r="R123" s="32" t="str">
        <f t="shared" si="15"/>
        <v xml:space="preserve">    output: [units, factor, units_factor]</v>
      </c>
      <c r="S123" s="32" t="str">
        <f t="shared" si="15"/>
        <v xml:space="preserve">    output: [units, factor, units_factor]</v>
      </c>
      <c r="U123" s="36" t="s">
        <v>443</v>
      </c>
      <c r="Y123" s="36" t="str">
        <f t="shared" si="16"/>
        <v xml:space="preserve">    output: [units, factor, units_factor]</v>
      </c>
    </row>
    <row r="124" spans="1:25" ht="13" customHeight="1">
      <c r="B124" s="36" t="s">
        <v>883</v>
      </c>
      <c r="C124" s="36" t="str">
        <f t="shared" si="14"/>
        <v xml:space="preserve">    kind:   left</v>
      </c>
      <c r="D124" s="36" t="str">
        <f t="shared" si="14"/>
        <v xml:space="preserve">    kind:   left</v>
      </c>
      <c r="E124" s="36" t="str">
        <f t="shared" si="14"/>
        <v xml:space="preserve">    kind:   left</v>
      </c>
      <c r="F124" s="36" t="str">
        <f t="shared" si="14"/>
        <v xml:space="preserve">    kind:   left</v>
      </c>
      <c r="G124" s="36" t="str">
        <f t="shared" si="14"/>
        <v xml:space="preserve">    kind:   left</v>
      </c>
      <c r="H124" s="36" t="str">
        <f t="shared" si="14"/>
        <v xml:space="preserve">    kind:   left</v>
      </c>
      <c r="I124" s="36" t="str">
        <f t="shared" si="14"/>
        <v xml:space="preserve">    kind:   left</v>
      </c>
      <c r="J124" s="36" t="str">
        <f t="shared" si="14"/>
        <v xml:space="preserve">    kind:   left</v>
      </c>
      <c r="K124" s="36" t="s">
        <v>883</v>
      </c>
      <c r="L124" s="33"/>
      <c r="N124" s="36" t="s">
        <v>883</v>
      </c>
      <c r="O124" s="36" t="s">
        <v>883</v>
      </c>
      <c r="P124" s="32" t="str">
        <f>IF(ISBLANK($O124), "", $O124)</f>
        <v xml:space="preserve">    kind:   left</v>
      </c>
      <c r="Q124" s="32" t="str">
        <f t="shared" si="15"/>
        <v xml:space="preserve">    kind:   left</v>
      </c>
      <c r="R124" s="32" t="str">
        <f>IF(ISBLANK($P124), "", $P124)</f>
        <v xml:space="preserve">    kind:   left</v>
      </c>
      <c r="S124" s="32" t="str">
        <f>IF(ISBLANK($P124), "", $P124)</f>
        <v xml:space="preserve">    kind:   left</v>
      </c>
      <c r="U124" s="36" t="s">
        <v>883</v>
      </c>
      <c r="Y124" s="36" t="str">
        <f t="shared" si="16"/>
        <v xml:space="preserve">    kind:   left</v>
      </c>
    </row>
    <row r="126" spans="1:25" ht="13" customHeight="1">
      <c r="A126" s="36" t="s">
        <v>179</v>
      </c>
      <c r="B126" s="36" t="s">
        <v>25</v>
      </c>
      <c r="C126" s="36" t="str">
        <f>IF(ISBLANK($B126), "", $B126)</f>
        <v>Replace:</v>
      </c>
      <c r="D126" s="36" t="s">
        <v>25</v>
      </c>
      <c r="E126" s="36" t="str">
        <f>IF(ISBLANK($D126), "", $D126)</f>
        <v>Replace:</v>
      </c>
      <c r="F126" s="33" t="s">
        <v>25</v>
      </c>
      <c r="G126" s="36" t="str">
        <f t="shared" ref="G126:H129" si="17">IF(ISBLANK($F126), "", $F126)</f>
        <v>Replace:</v>
      </c>
      <c r="H126" s="36" t="str">
        <f t="shared" si="17"/>
        <v>Replace:</v>
      </c>
      <c r="I126" s="36" t="s">
        <v>25</v>
      </c>
      <c r="J126" s="33"/>
      <c r="K126" s="36" t="s">
        <v>25</v>
      </c>
      <c r="N126" s="33" t="s">
        <v>25</v>
      </c>
      <c r="O126" s="36" t="s">
        <v>25</v>
      </c>
      <c r="P126" s="32" t="s">
        <v>25</v>
      </c>
      <c r="Q126" s="36" t="s">
        <v>25</v>
      </c>
      <c r="R126" s="36" t="s">
        <v>25</v>
      </c>
      <c r="S126" s="36" t="s">
        <v>25</v>
      </c>
      <c r="Y126" s="36" t="s">
        <v>25</v>
      </c>
    </row>
    <row r="127" spans="1:25" ht="13" customHeight="1">
      <c r="B127" s="36" t="s">
        <v>95</v>
      </c>
      <c r="C127" s="36" t="str">
        <f>IF(ISBLANK($B127), "", $B127)</f>
        <v xml:space="preserve">  col:  value</v>
      </c>
      <c r="D127" s="36" t="s">
        <v>95</v>
      </c>
      <c r="E127" s="36" t="str">
        <f>IF(ISBLANK($D127), "", $D127)</f>
        <v xml:space="preserve">  col:  value</v>
      </c>
      <c r="F127" s="33" t="s">
        <v>26</v>
      </c>
      <c r="G127" s="36" t="str">
        <f t="shared" si="17"/>
        <v xml:space="preserve">  - col:  value</v>
      </c>
      <c r="H127" s="36" t="str">
        <f t="shared" si="17"/>
        <v xml:space="preserve">  - col:  value</v>
      </c>
      <c r="I127" s="36" t="s">
        <v>26</v>
      </c>
      <c r="J127" s="33"/>
      <c r="K127" s="36" t="s">
        <v>56</v>
      </c>
      <c r="N127" s="33" t="s">
        <v>95</v>
      </c>
      <c r="O127" s="36" t="s">
        <v>95</v>
      </c>
      <c r="P127" s="32" t="s">
        <v>95</v>
      </c>
      <c r="Q127" s="36" t="s">
        <v>95</v>
      </c>
      <c r="R127" s="36" t="s">
        <v>95</v>
      </c>
      <c r="S127" s="36" t="s">
        <v>95</v>
      </c>
      <c r="Y127" s="36" t="s">
        <v>26</v>
      </c>
    </row>
    <row r="128" spans="1:25" ht="13" customHeight="1">
      <c r="B128" s="36" t="s">
        <v>1086</v>
      </c>
      <c r="C128" s="36" t="str">
        <f>IF(ISBLANK($B128), "", $B128)</f>
        <v xml:space="preserve">  from: [missing, ...]</v>
      </c>
      <c r="D128" s="36" t="s">
        <v>96</v>
      </c>
      <c r="E128" s="36" t="str">
        <f>IF(ISBLANK($D128), "", $D128)</f>
        <v xml:space="preserve">  from: missing</v>
      </c>
      <c r="F128" s="33" t="s">
        <v>438</v>
      </c>
      <c r="G128" s="36" t="str">
        <f t="shared" si="17"/>
        <v xml:space="preserve">    from: [missing, (NA), (D), (H), (L), (T)]</v>
      </c>
      <c r="H128" s="36" t="str">
        <f t="shared" si="17"/>
        <v xml:space="preserve">    from: [missing, (NA), (D), (H), (L), (T)]</v>
      </c>
      <c r="I128" s="36" t="s">
        <v>444</v>
      </c>
      <c r="J128" s="33"/>
      <c r="K128" s="36" t="s">
        <v>57</v>
      </c>
      <c r="N128" s="33" t="s">
        <v>445</v>
      </c>
      <c r="O128" s="36" t="s">
        <v>96</v>
      </c>
      <c r="P128" s="32" t="s">
        <v>96</v>
      </c>
      <c r="Q128" s="36" t="s">
        <v>446</v>
      </c>
      <c r="R128" s="36" t="s">
        <v>96</v>
      </c>
      <c r="S128" s="36" t="s">
        <v>96</v>
      </c>
      <c r="Y128" s="36" t="s">
        <v>311</v>
      </c>
    </row>
    <row r="129" spans="1:25" ht="13" customHeight="1">
      <c r="B129" s="36" t="s">
        <v>97</v>
      </c>
      <c r="C129" s="36" t="str">
        <f>IF(ISBLANK($B129), "", $B129)</f>
        <v xml:space="preserve">  to:   0</v>
      </c>
      <c r="D129" s="36" t="s">
        <v>97</v>
      </c>
      <c r="E129" s="36" t="str">
        <f>IF(ISBLANK($D129), "", $D129)</f>
        <v xml:space="preserve">  to:   0</v>
      </c>
      <c r="F129" s="33" t="s">
        <v>27</v>
      </c>
      <c r="G129" s="36" t="str">
        <f t="shared" si="17"/>
        <v xml:space="preserve">    to:   0</v>
      </c>
      <c r="H129" s="36" t="str">
        <f t="shared" si="17"/>
        <v xml:space="preserve">    to:   0</v>
      </c>
      <c r="I129" s="36" t="s">
        <v>27</v>
      </c>
      <c r="J129" s="33"/>
      <c r="K129" s="36" t="s">
        <v>58</v>
      </c>
      <c r="N129" s="33" t="s">
        <v>97</v>
      </c>
      <c r="O129" s="36" t="s">
        <v>97</v>
      </c>
      <c r="P129" s="32" t="s">
        <v>97</v>
      </c>
      <c r="Q129" s="36" t="s">
        <v>97</v>
      </c>
      <c r="R129" s="36" t="s">
        <v>97</v>
      </c>
      <c r="S129" s="36" t="s">
        <v>97</v>
      </c>
      <c r="Y129" s="36" t="s">
        <v>424</v>
      </c>
    </row>
    <row r="130" spans="1:25" ht="13" customHeight="1">
      <c r="F130" s="33"/>
      <c r="G130" s="33"/>
      <c r="H130" s="33"/>
      <c r="I130" s="36" t="s">
        <v>699</v>
      </c>
      <c r="J130" s="33"/>
      <c r="K130" s="36" t="s">
        <v>59</v>
      </c>
      <c r="N130" s="33"/>
    </row>
    <row r="131" spans="1:25" ht="13" customHeight="1">
      <c r="F131" s="33"/>
      <c r="G131" s="33"/>
      <c r="H131" s="33"/>
      <c r="I131" s="36" t="s">
        <v>700</v>
      </c>
      <c r="J131" s="33"/>
      <c r="K131" s="36" t="s">
        <v>57</v>
      </c>
      <c r="N131" s="33"/>
    </row>
    <row r="132" spans="1:25" ht="13" customHeight="1">
      <c r="F132" s="33"/>
      <c r="G132" s="33"/>
      <c r="H132" s="33"/>
      <c r="I132" s="36" t="s">
        <v>701</v>
      </c>
      <c r="J132" s="33"/>
      <c r="K132" s="36" t="s">
        <v>58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60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61</v>
      </c>
      <c r="N134" s="33"/>
    </row>
    <row r="135" spans="1:25" ht="13" customHeight="1">
      <c r="F135" s="33"/>
      <c r="G135" s="33"/>
      <c r="H135" s="33"/>
      <c r="I135" s="33"/>
      <c r="J135" s="33"/>
      <c r="K135" s="36" t="s">
        <v>62</v>
      </c>
      <c r="N135" s="33"/>
    </row>
    <row r="137" spans="1:25" ht="13" customHeight="1">
      <c r="A137" s="36" t="s">
        <v>180</v>
      </c>
      <c r="F137" s="36" t="s">
        <v>18</v>
      </c>
      <c r="G137" s="36" t="s">
        <v>18</v>
      </c>
      <c r="H137" s="36" t="s">
        <v>18</v>
      </c>
      <c r="I137" s="36" t="s">
        <v>18</v>
      </c>
      <c r="J137" s="36" t="s">
        <v>18</v>
      </c>
      <c r="K137" s="36" t="s">
        <v>18</v>
      </c>
      <c r="N137" s="36" t="s">
        <v>18</v>
      </c>
      <c r="O137" s="33" t="s">
        <v>18</v>
      </c>
      <c r="P137" s="32" t="s">
        <v>18</v>
      </c>
      <c r="Q137" s="33" t="s">
        <v>18</v>
      </c>
      <c r="R137" s="36" t="s">
        <v>18</v>
      </c>
      <c r="S137" s="36" t="s">
        <v>18</v>
      </c>
      <c r="T137" s="36" t="s">
        <v>18</v>
      </c>
      <c r="U137" s="36" t="s">
        <v>18</v>
      </c>
      <c r="V137" s="36" t="s">
        <v>18</v>
      </c>
      <c r="W137" s="36" t="s">
        <v>18</v>
      </c>
      <c r="Y137" s="36" t="s">
        <v>18</v>
      </c>
    </row>
    <row r="138" spans="1:25" ht="13" customHeight="1">
      <c r="F138" s="36" t="s">
        <v>616</v>
      </c>
      <c r="G138" s="36" t="s">
        <v>614</v>
      </c>
      <c r="H138" s="36" t="s">
        <v>1034</v>
      </c>
      <c r="I138" s="36" t="s">
        <v>204</v>
      </c>
      <c r="J138" s="36" t="s">
        <v>625</v>
      </c>
      <c r="K138" s="36" t="s">
        <v>1019</v>
      </c>
      <c r="N138" s="36" t="s">
        <v>761</v>
      </c>
      <c r="O138" s="33" t="s">
        <v>98</v>
      </c>
      <c r="P138" s="32" t="s">
        <v>447</v>
      </c>
      <c r="Q138" s="33" t="s">
        <v>655</v>
      </c>
      <c r="R138" s="36" t="s">
        <v>99</v>
      </c>
      <c r="S138" s="36" t="s">
        <v>100</v>
      </c>
      <c r="T138" s="36" t="s">
        <v>649</v>
      </c>
      <c r="U138" s="36" t="s">
        <v>573</v>
      </c>
      <c r="Y138" s="36" t="s">
        <v>124</v>
      </c>
    </row>
    <row r="139" spans="1:25" ht="13" customHeight="1">
      <c r="F139" s="36" t="s">
        <v>19</v>
      </c>
      <c r="G139" s="36" t="s">
        <v>19</v>
      </c>
      <c r="H139" s="36" t="str">
        <f>IF(ISBLANK($G139), "", $G139)</f>
        <v xml:space="preserve">    val: all</v>
      </c>
      <c r="I139" s="36" t="s">
        <v>205</v>
      </c>
      <c r="J139" s="36" t="s">
        <v>19</v>
      </c>
      <c r="K139" s="36" t="s">
        <v>636</v>
      </c>
      <c r="N139" s="36" t="s">
        <v>205</v>
      </c>
      <c r="O139" s="33" t="s">
        <v>19</v>
      </c>
      <c r="P139" s="32" t="s">
        <v>28</v>
      </c>
      <c r="Q139" s="33" t="s">
        <v>28</v>
      </c>
      <c r="R139" s="36" t="s">
        <v>19</v>
      </c>
      <c r="S139" s="36" t="s">
        <v>19</v>
      </c>
      <c r="T139" s="36" t="s">
        <v>650</v>
      </c>
      <c r="U139" s="36" t="s">
        <v>497</v>
      </c>
      <c r="Y139" s="36" t="s">
        <v>19</v>
      </c>
    </row>
    <row r="140" spans="1:25" ht="13" customHeight="1">
      <c r="F140" s="36" t="s">
        <v>20</v>
      </c>
      <c r="G140" s="36" t="s">
        <v>20</v>
      </c>
      <c r="H140" s="36" t="str">
        <f>IF(ISBLANK($G140), "", $G140)</f>
        <v xml:space="preserve">    operation: "=="</v>
      </c>
      <c r="I140" s="36" t="s">
        <v>101</v>
      </c>
      <c r="J140" s="36" t="s">
        <v>20</v>
      </c>
      <c r="K140" s="36" t="s">
        <v>535</v>
      </c>
      <c r="N140" s="36" t="s">
        <v>101</v>
      </c>
      <c r="O140" s="33" t="s">
        <v>20</v>
      </c>
      <c r="P140" s="32" t="s">
        <v>20</v>
      </c>
      <c r="Q140" s="33" t="s">
        <v>20</v>
      </c>
      <c r="R140" s="33" t="s">
        <v>20</v>
      </c>
      <c r="S140" s="33" t="s">
        <v>20</v>
      </c>
      <c r="T140" s="36" t="s">
        <v>20</v>
      </c>
      <c r="U140" s="36" t="s">
        <v>20</v>
      </c>
      <c r="Y140" s="36" t="s">
        <v>20</v>
      </c>
    </row>
    <row r="141" spans="1:25" ht="13" customHeight="1">
      <c r="F141" s="36" t="s">
        <v>603</v>
      </c>
      <c r="G141" s="36" t="s">
        <v>613</v>
      </c>
      <c r="H141" s="36" t="s">
        <v>1029</v>
      </c>
      <c r="J141" s="36" t="s">
        <v>619</v>
      </c>
      <c r="K141" s="36" t="s">
        <v>537</v>
      </c>
      <c r="N141" s="37"/>
      <c r="Q141" s="32"/>
      <c r="R141" s="32"/>
      <c r="S141" s="32"/>
      <c r="U141" s="36" t="s">
        <v>498</v>
      </c>
      <c r="V141" s="36" t="s">
        <v>573</v>
      </c>
      <c r="W141" s="36" t="s">
        <v>573</v>
      </c>
      <c r="Y141" s="36" t="s">
        <v>573</v>
      </c>
    </row>
    <row r="142" spans="1:25" ht="13" customHeight="1">
      <c r="F142" s="36" t="s">
        <v>604</v>
      </c>
      <c r="G142" s="36" t="s">
        <v>22</v>
      </c>
      <c r="H142" s="36" t="s">
        <v>1039</v>
      </c>
      <c r="J142" s="36" t="s">
        <v>620</v>
      </c>
      <c r="K142" s="36" t="s">
        <v>534</v>
      </c>
      <c r="N142" s="37"/>
      <c r="Q142" s="32"/>
      <c r="R142" s="32"/>
      <c r="S142" s="32"/>
      <c r="U142" s="36" t="s">
        <v>499</v>
      </c>
      <c r="V142" s="36" t="s">
        <v>495</v>
      </c>
      <c r="W142" s="36" t="s">
        <v>495</v>
      </c>
      <c r="Y142" s="36" t="s">
        <v>495</v>
      </c>
    </row>
    <row r="143" spans="1:25" ht="13" customHeight="1">
      <c r="F143" s="36" t="s">
        <v>23</v>
      </c>
      <c r="G143" s="36" t="s">
        <v>23</v>
      </c>
      <c r="H143" s="36" t="s">
        <v>20</v>
      </c>
      <c r="J143" s="36" t="s">
        <v>23</v>
      </c>
      <c r="K143" s="36" t="s">
        <v>536</v>
      </c>
      <c r="Q143" s="32"/>
      <c r="R143" s="32"/>
      <c r="S143" s="32"/>
      <c r="T143" s="36" t="s">
        <v>562</v>
      </c>
      <c r="U143" s="36" t="s">
        <v>500</v>
      </c>
      <c r="V143" s="36" t="s">
        <v>496</v>
      </c>
      <c r="W143" s="36" t="s">
        <v>496</v>
      </c>
      <c r="Y143" s="36" t="s">
        <v>496</v>
      </c>
    </row>
    <row r="144" spans="1:25" ht="13" customHeight="1">
      <c r="F144" s="36" t="s">
        <v>593</v>
      </c>
      <c r="G144" s="36" t="str">
        <f>IF(ISBLANK($F144), "", $F144)</f>
        <v xml:space="preserve">  - col: gdpcat</v>
      </c>
      <c r="H144" s="36" t="str">
        <f>IF(ISBLANK($G144), "", $G144)</f>
        <v xml:space="preserve">  - col: gdpcat</v>
      </c>
      <c r="J144" s="36" t="s">
        <v>21</v>
      </c>
      <c r="O144" s="33"/>
      <c r="Q144" s="32"/>
      <c r="R144" s="32"/>
      <c r="S144" s="32"/>
      <c r="T144" s="33" t="s">
        <v>638</v>
      </c>
      <c r="U144" s="36" t="s">
        <v>649</v>
      </c>
      <c r="Y144" s="36" t="s">
        <v>21</v>
      </c>
    </row>
    <row r="145" spans="1:25" ht="13" customHeight="1">
      <c r="F145" s="36" t="s">
        <v>28</v>
      </c>
      <c r="G145" s="36" t="str">
        <f>IF(ISBLANK($F145), "", $F145)</f>
        <v xml:space="preserve">    val: missing</v>
      </c>
      <c r="H145" s="36" t="str">
        <f>IF(ISBLANK($G145), "", $G145)</f>
        <v xml:space="preserve">    val: missing</v>
      </c>
      <c r="J145" s="36" t="s">
        <v>22</v>
      </c>
      <c r="O145" s="33"/>
      <c r="Q145" s="32"/>
      <c r="R145" s="32"/>
      <c r="S145" s="32"/>
      <c r="T145" s="33" t="s">
        <v>563</v>
      </c>
      <c r="U145" s="36" t="s">
        <v>565</v>
      </c>
      <c r="Y145" s="36" t="s">
        <v>22</v>
      </c>
    </row>
    <row r="146" spans="1:25" ht="13" customHeight="1">
      <c r="F146" s="36" t="s">
        <v>20</v>
      </c>
      <c r="G146" s="36" t="str">
        <f>IF(ISBLANK($F146), "", $F146)</f>
        <v xml:space="preserve">    operation: "=="</v>
      </c>
      <c r="H146" s="36" t="str">
        <f>IF(ISBLANK($G146), "", $G146)</f>
        <v xml:space="preserve">    operation: "=="</v>
      </c>
      <c r="J146" s="36" t="s">
        <v>23</v>
      </c>
      <c r="O146" s="33"/>
      <c r="Q146" s="32"/>
      <c r="R146" s="32"/>
      <c r="S146" s="32"/>
      <c r="T146" s="33" t="s">
        <v>20</v>
      </c>
      <c r="U146" s="36" t="s">
        <v>20</v>
      </c>
      <c r="Y146" s="36" t="s">
        <v>23</v>
      </c>
    </row>
    <row r="148" spans="1:25" ht="13" customHeight="1">
      <c r="A148" s="36" t="s">
        <v>421</v>
      </c>
      <c r="B148" s="36" t="s">
        <v>430</v>
      </c>
      <c r="C148" s="36" t="str">
        <f t="shared" ref="C148:J154" si="18">IF(ISBLANK($B148), "", $B148)</f>
        <v>Operate:</v>
      </c>
      <c r="D148" s="36" t="str">
        <f t="shared" si="18"/>
        <v>Operate:</v>
      </c>
      <c r="E148" s="36" t="str">
        <f t="shared" si="18"/>
        <v>Operate:</v>
      </c>
      <c r="F148" s="36" t="str">
        <f t="shared" si="18"/>
        <v>Operate:</v>
      </c>
      <c r="G148" s="36" t="str">
        <f>IF(ISBLANK($B148), "", $B148)</f>
        <v>Operate:</v>
      </c>
      <c r="H148" s="36" t="str">
        <f>IF(ISBLANK($B148), "", $B148)</f>
        <v>Operate:</v>
      </c>
      <c r="I148" s="36" t="str">
        <f t="shared" si="18"/>
        <v>Operate:</v>
      </c>
      <c r="J148" s="36" t="str">
        <f t="shared" si="18"/>
        <v>Operate:</v>
      </c>
      <c r="K148" s="36" t="s">
        <v>430</v>
      </c>
      <c r="L148" s="36" t="s">
        <v>430</v>
      </c>
      <c r="M148" s="36" t="str">
        <f>IF(ISBLANK($L148), "", $L148)</f>
        <v>Operate:</v>
      </c>
      <c r="N148" s="36" t="s">
        <v>430</v>
      </c>
      <c r="O148" s="36" t="s">
        <v>430</v>
      </c>
      <c r="P148" s="32" t="str">
        <f t="shared" ref="P148:S154" si="19">IF(ISBLANK($O148), "", $O148)</f>
        <v>Operate:</v>
      </c>
      <c r="Q148" s="32" t="str">
        <f t="shared" si="19"/>
        <v>Operate:</v>
      </c>
      <c r="R148" s="32" t="str">
        <f t="shared" si="19"/>
        <v>Operate:</v>
      </c>
      <c r="S148" s="32" t="str">
        <f t="shared" si="19"/>
        <v>Operate:</v>
      </c>
      <c r="U148" s="36" t="s">
        <v>430</v>
      </c>
      <c r="Y148" s="36" t="s">
        <v>430</v>
      </c>
    </row>
    <row r="149" spans="1:25" ht="13" customHeight="1">
      <c r="B149" s="36" t="s">
        <v>431</v>
      </c>
      <c r="C149" s="36" t="str">
        <f t="shared" si="18"/>
        <v xml:space="preserve">  operation: "*"</v>
      </c>
      <c r="D149" s="36" t="str">
        <f t="shared" si="18"/>
        <v xml:space="preserve">  operation: "*"</v>
      </c>
      <c r="E149" s="36" t="str">
        <f t="shared" si="18"/>
        <v xml:space="preserve">  operation: "*"</v>
      </c>
      <c r="F149" s="36" t="str">
        <f t="shared" si="18"/>
        <v xml:space="preserve">  operation: "*"</v>
      </c>
      <c r="G149" s="36" t="str">
        <f t="shared" si="18"/>
        <v xml:space="preserve">  operation: "*"</v>
      </c>
      <c r="H149" s="36" t="str">
        <f t="shared" si="18"/>
        <v xml:space="preserve">  operation: "*"</v>
      </c>
      <c r="I149" s="36" t="str">
        <f t="shared" si="18"/>
        <v xml:space="preserve">  operation: "*"</v>
      </c>
      <c r="J149" s="36" t="str">
        <f t="shared" si="18"/>
        <v xml:space="preserve">  operation: "*"</v>
      </c>
      <c r="K149" s="36" t="s">
        <v>431</v>
      </c>
      <c r="L149" s="36" t="s">
        <v>516</v>
      </c>
      <c r="M149" s="36" t="str">
        <f>IF(ISBLANK($L149), "", $L149)</f>
        <v xml:space="preserve">  operation: sum</v>
      </c>
      <c r="N149" s="36" t="s">
        <v>431</v>
      </c>
      <c r="O149" s="36" t="s">
        <v>431</v>
      </c>
      <c r="P149" s="32" t="str">
        <f t="shared" si="19"/>
        <v xml:space="preserve">  operation: "*"</v>
      </c>
      <c r="Q149" s="32" t="str">
        <f t="shared" si="19"/>
        <v xml:space="preserve">  operation: "*"</v>
      </c>
      <c r="R149" s="32" t="str">
        <f t="shared" si="19"/>
        <v xml:space="preserve">  operation: "*"</v>
      </c>
      <c r="S149" s="32" t="str">
        <f t="shared" si="19"/>
        <v xml:space="preserve">  operation: "*"</v>
      </c>
      <c r="U149" s="36" t="s">
        <v>431</v>
      </c>
      <c r="Y149" s="36" t="s">
        <v>431</v>
      </c>
    </row>
    <row r="150" spans="1:25" ht="13" customHeight="1">
      <c r="B150" s="36" t="s">
        <v>501</v>
      </c>
      <c r="C150" s="36" t="str">
        <f t="shared" si="18"/>
        <v xml:space="preserve">  axis:   col</v>
      </c>
      <c r="D150" s="36" t="str">
        <f t="shared" si="18"/>
        <v xml:space="preserve">  axis:   col</v>
      </c>
      <c r="E150" s="36" t="str">
        <f t="shared" si="18"/>
        <v xml:space="preserve">  axis:   col</v>
      </c>
      <c r="F150" s="36" t="str">
        <f t="shared" si="18"/>
        <v xml:space="preserve">  axis:   col</v>
      </c>
      <c r="G150" s="36" t="str">
        <f>IF(ISBLANK($B150), "", $B150)</f>
        <v xml:space="preserve">  axis:   col</v>
      </c>
      <c r="H150" s="36" t="str">
        <f>IF(ISBLANK($B150), "", $B150)</f>
        <v xml:space="preserve">  axis:   col</v>
      </c>
      <c r="I150" s="36" t="str">
        <f t="shared" si="18"/>
        <v xml:space="preserve">  axis:   col</v>
      </c>
      <c r="J150" s="36" t="str">
        <f t="shared" si="18"/>
        <v xml:space="preserve">  axis:   col</v>
      </c>
      <c r="K150" s="36" t="s">
        <v>501</v>
      </c>
      <c r="L150" s="36" t="s">
        <v>517</v>
      </c>
      <c r="M150" s="36" t="str">
        <f>IF(ISBLANK($L150), "", $L150)</f>
        <v xml:space="preserve">  axis:   row</v>
      </c>
      <c r="N150" s="36" t="s">
        <v>501</v>
      </c>
      <c r="O150" s="36" t="s">
        <v>501</v>
      </c>
      <c r="P150" s="32" t="str">
        <f t="shared" si="19"/>
        <v xml:space="preserve">  axis:   col</v>
      </c>
      <c r="Q150" s="32" t="str">
        <f t="shared" si="19"/>
        <v xml:space="preserve">  axis:   col</v>
      </c>
      <c r="R150" s="32" t="str">
        <f t="shared" si="19"/>
        <v xml:space="preserve">  axis:   col</v>
      </c>
      <c r="S150" s="32" t="str">
        <f t="shared" si="19"/>
        <v xml:space="preserve">  axis:   col</v>
      </c>
      <c r="U150" s="36" t="s">
        <v>501</v>
      </c>
      <c r="Y150" s="36" t="s">
        <v>501</v>
      </c>
    </row>
    <row r="151" spans="1:25" ht="13" customHeight="1">
      <c r="A151" s="38"/>
      <c r="B151" s="36" t="s">
        <v>432</v>
      </c>
      <c r="C151" s="36" t="str">
        <f t="shared" si="18"/>
        <v xml:space="preserve">  from:   units</v>
      </c>
      <c r="D151" s="36" t="str">
        <f t="shared" si="18"/>
        <v xml:space="preserve">  from:   units</v>
      </c>
      <c r="E151" s="36" t="str">
        <f t="shared" si="18"/>
        <v xml:space="preserve">  from:   units</v>
      </c>
      <c r="F151" s="36" t="str">
        <f t="shared" si="18"/>
        <v xml:space="preserve">  from:   units</v>
      </c>
      <c r="G151" s="36" t="str">
        <f t="shared" si="18"/>
        <v xml:space="preserve">  from:   units</v>
      </c>
      <c r="H151" s="36" t="str">
        <f t="shared" si="18"/>
        <v xml:space="preserve">  from:   units</v>
      </c>
      <c r="I151" s="36" t="str">
        <f t="shared" si="18"/>
        <v xml:space="preserve">  from:   units</v>
      </c>
      <c r="J151" s="36" t="str">
        <f t="shared" si="18"/>
        <v xml:space="preserve">  from:   units</v>
      </c>
      <c r="K151" s="36" t="s">
        <v>432</v>
      </c>
      <c r="L151" s="36" t="s">
        <v>519</v>
      </c>
      <c r="M151" s="36" t="str">
        <f>IF(ISBLANK($L151), "", $L151)</f>
        <v xml:space="preserve">  from:   nothing</v>
      </c>
      <c r="N151" s="36" t="s">
        <v>432</v>
      </c>
      <c r="O151" s="36" t="s">
        <v>432</v>
      </c>
      <c r="P151" s="32" t="str">
        <f t="shared" si="19"/>
        <v xml:space="preserve">  from:   units</v>
      </c>
      <c r="Q151" s="32" t="str">
        <f t="shared" si="19"/>
        <v xml:space="preserve">  from:   units</v>
      </c>
      <c r="R151" s="32" t="str">
        <f t="shared" si="19"/>
        <v xml:space="preserve">  from:   units</v>
      </c>
      <c r="S151" s="32" t="str">
        <f t="shared" si="19"/>
        <v xml:space="preserve">  from:   units</v>
      </c>
      <c r="U151" s="36" t="s">
        <v>432</v>
      </c>
      <c r="Y151" s="36" t="s">
        <v>432</v>
      </c>
    </row>
    <row r="152" spans="1:25" ht="13" customHeight="1">
      <c r="A152" s="38"/>
      <c r="B152" s="36" t="s">
        <v>436</v>
      </c>
      <c r="C152" s="36" t="str">
        <f t="shared" si="18"/>
        <v xml:space="preserve">  to:     units_factor</v>
      </c>
      <c r="D152" s="36" t="str">
        <f t="shared" si="18"/>
        <v xml:space="preserve">  to:     units_factor</v>
      </c>
      <c r="E152" s="36" t="str">
        <f t="shared" si="18"/>
        <v xml:space="preserve">  to:     units_factor</v>
      </c>
      <c r="F152" s="36" t="str">
        <f t="shared" si="18"/>
        <v xml:space="preserve">  to:     units_factor</v>
      </c>
      <c r="G152" s="36" t="str">
        <f t="shared" si="18"/>
        <v xml:space="preserve">  to:     units_factor</v>
      </c>
      <c r="H152" s="36" t="str">
        <f t="shared" si="18"/>
        <v xml:space="preserve">  to:     units_factor</v>
      </c>
      <c r="I152" s="36" t="str">
        <f t="shared" si="18"/>
        <v xml:space="preserve">  to:     units_factor</v>
      </c>
      <c r="J152" s="36" t="str">
        <f t="shared" si="18"/>
        <v xml:space="preserve">  to:     units_factor</v>
      </c>
      <c r="K152" s="36" t="s">
        <v>436</v>
      </c>
      <c r="L152" s="36" t="s">
        <v>518</v>
      </c>
      <c r="M152" s="36" t="str">
        <f>IF(ISBLANK($L152), "", $L152)</f>
        <v xml:space="preserve">  to:     nothing</v>
      </c>
      <c r="N152" s="36" t="s">
        <v>436</v>
      </c>
      <c r="O152" s="36" t="s">
        <v>436</v>
      </c>
      <c r="P152" s="32" t="str">
        <f t="shared" si="19"/>
        <v xml:space="preserve">  to:     units_factor</v>
      </c>
      <c r="Q152" s="32" t="str">
        <f t="shared" si="19"/>
        <v xml:space="preserve">  to:     units_factor</v>
      </c>
      <c r="R152" s="32" t="str">
        <f t="shared" si="19"/>
        <v xml:space="preserve">  to:     units_factor</v>
      </c>
      <c r="S152" s="32" t="str">
        <f t="shared" si="19"/>
        <v xml:space="preserve">  to:     units_factor</v>
      </c>
      <c r="U152" s="36" t="s">
        <v>436</v>
      </c>
      <c r="Y152" s="36" t="s">
        <v>436</v>
      </c>
    </row>
    <row r="153" spans="1:25" ht="13" customHeight="1">
      <c r="A153" s="38"/>
      <c r="B153" s="36" t="s">
        <v>435</v>
      </c>
      <c r="C153" s="36" t="str">
        <f t="shared" si="18"/>
        <v xml:space="preserve">  input:  [value, factor]</v>
      </c>
      <c r="D153" s="36" t="str">
        <f t="shared" si="18"/>
        <v xml:space="preserve">  input:  [value, factor]</v>
      </c>
      <c r="E153" s="36" t="str">
        <f t="shared" si="18"/>
        <v xml:space="preserve">  input:  [value, factor]</v>
      </c>
      <c r="F153" s="36" t="str">
        <f t="shared" si="18"/>
        <v xml:space="preserve">  input:  [value, factor]</v>
      </c>
      <c r="G153" s="36" t="str">
        <f t="shared" si="18"/>
        <v xml:space="preserve">  input:  [value, factor]</v>
      </c>
      <c r="H153" s="36" t="str">
        <f t="shared" si="18"/>
        <v xml:space="preserve">  input:  [value, factor]</v>
      </c>
      <c r="I153" s="36" t="str">
        <f t="shared" si="18"/>
        <v xml:space="preserve">  input:  [value, factor]</v>
      </c>
      <c r="J153" s="36" t="str">
        <f t="shared" si="18"/>
        <v xml:space="preserve">  input:  [value, factor]</v>
      </c>
      <c r="K153" s="36" t="s">
        <v>433</v>
      </c>
      <c r="L153" s="36" t="s">
        <v>674</v>
      </c>
      <c r="M153" s="36" t="s">
        <v>675</v>
      </c>
      <c r="N153" s="36" t="s">
        <v>435</v>
      </c>
      <c r="O153" s="36" t="s">
        <v>435</v>
      </c>
      <c r="P153" s="32" t="str">
        <f t="shared" si="19"/>
        <v xml:space="preserve">  input:  [value, factor]</v>
      </c>
      <c r="Q153" s="32" t="str">
        <f t="shared" si="19"/>
        <v xml:space="preserve">  input:  [value, factor]</v>
      </c>
      <c r="R153" s="32" t="str">
        <f t="shared" si="19"/>
        <v xml:space="preserve">  input:  [value, factor]</v>
      </c>
      <c r="S153" s="32" t="str">
        <f t="shared" si="19"/>
        <v xml:space="preserve">  input:  [value, factor]</v>
      </c>
      <c r="U153" s="36" t="s">
        <v>435</v>
      </c>
      <c r="Y153" s="36" t="s">
        <v>435</v>
      </c>
    </row>
    <row r="154" spans="1:25" ht="13" customHeight="1">
      <c r="A154" s="38"/>
      <c r="B154" s="36" t="s">
        <v>434</v>
      </c>
      <c r="C154" s="36" t="str">
        <f t="shared" si="18"/>
        <v xml:space="preserve">  output: value</v>
      </c>
      <c r="D154" s="36" t="str">
        <f t="shared" si="18"/>
        <v xml:space="preserve">  output: value</v>
      </c>
      <c r="E154" s="36" t="str">
        <f t="shared" si="18"/>
        <v xml:space="preserve">  output: value</v>
      </c>
      <c r="F154" s="36" t="str">
        <f t="shared" si="18"/>
        <v xml:space="preserve">  output: value</v>
      </c>
      <c r="G154" s="36" t="str">
        <f t="shared" si="18"/>
        <v xml:space="preserve">  output: value</v>
      </c>
      <c r="H154" s="36" t="str">
        <f t="shared" si="18"/>
        <v xml:space="preserve">  output: value</v>
      </c>
      <c r="I154" s="36" t="str">
        <f t="shared" si="18"/>
        <v xml:space="preserve">  output: value</v>
      </c>
      <c r="J154" s="36" t="str">
        <f t="shared" si="18"/>
        <v xml:space="preserve">  output: value</v>
      </c>
      <c r="K154" s="36" t="s">
        <v>434</v>
      </c>
      <c r="L154" s="36" t="s">
        <v>434</v>
      </c>
      <c r="M154" s="36" t="str">
        <f>IF(ISBLANK($L154), "", $L154)</f>
        <v xml:space="preserve">  output: value</v>
      </c>
      <c r="N154" s="36" t="s">
        <v>434</v>
      </c>
      <c r="O154" s="36" t="s">
        <v>434</v>
      </c>
      <c r="P154" s="32" t="str">
        <f t="shared" si="19"/>
        <v xml:space="preserve">  output: value</v>
      </c>
      <c r="Q154" s="32" t="str">
        <f t="shared" si="19"/>
        <v xml:space="preserve">  output: value</v>
      </c>
      <c r="R154" s="32" t="str">
        <f t="shared" si="19"/>
        <v xml:space="preserve">  output: value</v>
      </c>
      <c r="S154" s="32" t="str">
        <f t="shared" si="19"/>
        <v xml:space="preserve">  output: value</v>
      </c>
      <c r="U154" s="36" t="s">
        <v>434</v>
      </c>
      <c r="Y154" s="36" t="s">
        <v>434</v>
      </c>
    </row>
  </sheetData>
  <conditionalFormatting sqref="A1:XFD1 A2:N2 P2:XFD2 A3:XFD1048576">
    <cfRule type="expression" dxfId="39" priority="3">
      <formula>_xlfn.ISFORMULA(A1)</formula>
    </cfRule>
  </conditionalFormatting>
  <conditionalFormatting sqref="A2:N2 P2:XFD2 A3:XFD10 A13:XFD1048576">
    <cfRule type="expression" dxfId="38" priority="170">
      <formula>AND(COUNTA($A2:$AA2)=0, NOT(ISBLANK($A3)))</formula>
    </cfRule>
  </conditionalFormatting>
  <conditionalFormatting sqref="A1048576:XFD1048576">
    <cfRule type="expression" dxfId="37" priority="531">
      <formula>AND(COUNTA(#REF!)=0, NOT(ISBLANK($A1)))</formula>
    </cfRule>
  </conditionalFormatting>
  <conditionalFormatting sqref="A11:XFD12">
    <cfRule type="expression" dxfId="36" priority="532">
      <formula>AND(COUNTA($A11:$AA11)=0, NOT(ISBLANK($A13)))</formula>
    </cfRule>
  </conditionalFormatting>
  <conditionalFormatting sqref="C11">
    <cfRule type="expression" dxfId="35" priority="2">
      <formula>AND(COUNTA($A11:$AA11)=0, NOT(ISBLANK($A12)))</formula>
    </cfRule>
  </conditionalFormatting>
  <conditionalFormatting sqref="D11:Y11">
    <cfRule type="expression" dxfId="34" priority="1">
      <formula>AND(COUNTA($A11:$AA11)=0, NOT(ISBLANK($A12)))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64F-81EB-4540-86D0-E9177181C86F}">
  <sheetPr>
    <tabColor theme="7"/>
  </sheetPr>
  <dimension ref="A1:M68"/>
  <sheetViews>
    <sheetView topLeftCell="D29" workbookViewId="0">
      <selection activeCell="B1" sqref="B1"/>
    </sheetView>
  </sheetViews>
  <sheetFormatPr baseColWidth="10" defaultColWidth="40.83203125" defaultRowHeight="13" customHeight="1"/>
  <cols>
    <col min="1" max="1" width="15.83203125" style="121" customWidth="1"/>
    <col min="2" max="2" width="47" style="49" customWidth="1"/>
    <col min="3" max="3" width="78.33203125" style="33" customWidth="1"/>
    <col min="4" max="4" width="80.5" style="33" customWidth="1"/>
    <col min="5" max="5" width="84.5" style="33" customWidth="1"/>
    <col min="6" max="6" width="84.33203125" style="33" customWidth="1"/>
    <col min="7" max="16384" width="40.83203125" style="33"/>
  </cols>
  <sheetData>
    <row r="1" spans="1:13" s="128" customFormat="1" ht="19" customHeight="1">
      <c r="A1" s="137" t="str">
        <f>definitions!$C$21</f>
        <v>data,coremaps,scale,region</v>
      </c>
      <c r="B1" s="127" t="s">
        <v>1541</v>
      </c>
      <c r="C1" s="128" t="s">
        <v>1771</v>
      </c>
      <c r="D1" s="128" t="s">
        <v>1772</v>
      </c>
      <c r="E1" s="128" t="s">
        <v>1773</v>
      </c>
      <c r="F1" s="128" t="s">
        <v>1774</v>
      </c>
    </row>
    <row r="2" spans="1:13" ht="13" customHeight="1">
      <c r="A2" s="121" t="s">
        <v>765</v>
      </c>
      <c r="C2" s="33" t="s">
        <v>809</v>
      </c>
      <c r="D2" s="33" t="s">
        <v>810</v>
      </c>
      <c r="E2" s="33" t="s">
        <v>812</v>
      </c>
      <c r="F2" s="33" t="s">
        <v>811</v>
      </c>
    </row>
    <row r="3" spans="1:13" ht="13" customHeight="1">
      <c r="A3" s="121" t="s">
        <v>766</v>
      </c>
      <c r="C3" s="33" t="s">
        <v>806</v>
      </c>
      <c r="D3" s="32" t="str">
        <f>IF(ISBLANK($C3), "", $C3)</f>
        <v>Source: https://www.census.gov/geographies/reference-files/time-series/demo/metro-micro/delineation-files.html</v>
      </c>
      <c r="E3" s="32" t="str">
        <f>IF(ISBLANK($C3), "", $C3)</f>
        <v>Source: https://www.census.gov/geographies/reference-files/time-series/demo/metro-micro/delineation-files.html</v>
      </c>
      <c r="F3" s="32" t="str">
        <f>IF(ISBLANK($C3), "", $C3)</f>
        <v>Source: https://www.census.gov/geographies/reference-files/time-series/demo/metro-micro/delineation-files.html</v>
      </c>
      <c r="H3" s="36"/>
      <c r="I3" s="32"/>
      <c r="J3" s="32"/>
      <c r="K3" s="32"/>
      <c r="L3" s="32"/>
    </row>
    <row r="4" spans="1:13" ht="13" customHeight="1">
      <c r="A4" s="121" t="s">
        <v>1033</v>
      </c>
      <c r="D4" s="32"/>
      <c r="E4" s="32"/>
      <c r="F4" s="32"/>
      <c r="H4" s="36"/>
      <c r="I4" s="32"/>
      <c r="J4" s="32"/>
      <c r="K4" s="32"/>
      <c r="L4" s="32"/>
    </row>
    <row r="5" spans="1:13" ht="13" customHeight="1">
      <c r="A5" s="121" t="s">
        <v>771</v>
      </c>
      <c r="B5" s="49" t="s">
        <v>395</v>
      </c>
      <c r="C5" s="33" t="s">
        <v>395</v>
      </c>
      <c r="D5" s="33" t="s">
        <v>395</v>
      </c>
      <c r="E5" s="33" t="s">
        <v>395</v>
      </c>
      <c r="F5" s="33" t="s">
        <v>395</v>
      </c>
    </row>
    <row r="6" spans="1:13" ht="13" customHeight="1">
      <c r="A6" s="121" t="s">
        <v>921</v>
      </c>
    </row>
    <row r="7" spans="1:13" ht="13" customHeight="1">
      <c r="A7" s="121" t="s">
        <v>1361</v>
      </c>
      <c r="B7" s="49" t="s">
        <v>1464</v>
      </c>
      <c r="C7" s="33" t="s">
        <v>1464</v>
      </c>
      <c r="D7" s="33" t="s">
        <v>1464</v>
      </c>
      <c r="E7" s="33" t="s">
        <v>1464</v>
      </c>
      <c r="F7" s="33" t="s">
        <v>1464</v>
      </c>
    </row>
    <row r="8" spans="1:13" s="101" customFormat="1" ht="13" customHeight="1">
      <c r="A8" s="138"/>
      <c r="B8" s="98"/>
    </row>
    <row r="9" spans="1:13" ht="13" customHeight="1">
      <c r="A9" s="121" t="s">
        <v>789</v>
      </c>
      <c r="B9" s="49" t="s">
        <v>1352</v>
      </c>
      <c r="C9" s="33" t="s">
        <v>1354</v>
      </c>
      <c r="D9" s="33" t="s">
        <v>1355</v>
      </c>
      <c r="E9" s="33" t="s">
        <v>1356</v>
      </c>
      <c r="F9" s="33" t="s">
        <v>1357</v>
      </c>
      <c r="H9" s="36"/>
      <c r="I9" s="36"/>
      <c r="J9" s="36"/>
      <c r="K9" s="36"/>
      <c r="L9" s="36"/>
    </row>
    <row r="10" spans="1:13" ht="13" customHeight="1">
      <c r="A10" s="160" t="s">
        <v>169</v>
      </c>
      <c r="B10" s="36" t="str">
        <f>_xlfn.CONCAT("PathOut: [",$A$1,"]")</f>
        <v>PathOut: [data,coremaps,scale,region]</v>
      </c>
      <c r="C10" s="36" t="str">
        <f>_xlfn.CONCAT("PathOut: [",$A$1,"]")</f>
        <v>PathOut: [data,coremaps,scale,region]</v>
      </c>
      <c r="D10" s="36" t="str">
        <f>_xlfn.CONCAT("PathOut: [",$A$1,"]")</f>
        <v>PathOut: [data,coremaps,scale,region]</v>
      </c>
      <c r="E10" s="36" t="str">
        <f>_xlfn.CONCAT("PathOut: [",$A$1,"]")</f>
        <v>PathOut: [data,coremaps,scale,region]</v>
      </c>
      <c r="F10" s="36" t="str">
        <f>_xlfn.CONCAT("PathOut: [",$A$1,"]")</f>
        <v>PathOut: [data,coremaps,scale,region]</v>
      </c>
      <c r="G10" s="36"/>
      <c r="H10" s="36"/>
      <c r="I10" s="36"/>
      <c r="J10" s="36"/>
      <c r="K10" s="36"/>
      <c r="L10" s="36"/>
      <c r="M10" s="36"/>
    </row>
    <row r="11" spans="1:13" ht="13" customHeight="1">
      <c r="A11" s="121" t="s">
        <v>1171</v>
      </c>
      <c r="B11" s="36" t="str">
        <f t="shared" ref="B11:F11" si="0">_xlfn.CONCAT("FileOut: ",B$1,".csv")</f>
        <v>FileOut: region.csv</v>
      </c>
      <c r="C11" s="36" t="str">
        <f t="shared" si="0"/>
        <v>FileOut: cbsa.csv</v>
      </c>
      <c r="D11" s="36" t="str">
        <f t="shared" si="0"/>
        <v>FileOut: cbsa_cities.csv</v>
      </c>
      <c r="E11" s="36" t="str">
        <f t="shared" si="0"/>
        <v>FileOut: necta_cities.csv</v>
      </c>
      <c r="F11" s="36" t="str">
        <f t="shared" si="0"/>
        <v>FileOut: necta.csv</v>
      </c>
      <c r="H11" s="36"/>
      <c r="I11" s="36"/>
      <c r="J11" s="36"/>
      <c r="K11" s="36"/>
      <c r="L11" s="36"/>
    </row>
    <row r="12" spans="1:13" s="101" customFormat="1" ht="13" customHeight="1">
      <c r="A12" s="138"/>
      <c r="B12" s="98"/>
      <c r="H12" s="102"/>
      <c r="I12" s="102"/>
    </row>
    <row r="13" spans="1:13" ht="13" customHeight="1">
      <c r="A13" s="121" t="s">
        <v>170</v>
      </c>
      <c r="B13" s="49" t="s">
        <v>8</v>
      </c>
      <c r="C13" s="33" t="s">
        <v>64</v>
      </c>
      <c r="D13" s="33" t="s">
        <v>64</v>
      </c>
      <c r="E13" s="33" t="s">
        <v>64</v>
      </c>
      <c r="F13" s="33" t="s">
        <v>64</v>
      </c>
      <c r="H13" s="36"/>
      <c r="I13" s="36"/>
      <c r="J13" s="36"/>
      <c r="K13" s="36"/>
      <c r="L13" s="36"/>
    </row>
    <row r="14" spans="1:13" ht="13" customHeight="1">
      <c r="B14" s="49" t="s">
        <v>1542</v>
      </c>
      <c r="C14" s="33" t="s">
        <v>1078</v>
      </c>
      <c r="D14" s="33" t="s">
        <v>1079</v>
      </c>
      <c r="E14" s="33" t="s">
        <v>1080</v>
      </c>
      <c r="F14" s="33" t="s">
        <v>1081</v>
      </c>
      <c r="H14" s="36"/>
      <c r="I14" s="36"/>
      <c r="J14" s="36"/>
      <c r="K14" s="36"/>
      <c r="L14" s="36"/>
    </row>
    <row r="15" spans="1:13" ht="13" customHeight="1">
      <c r="B15" s="49" t="s">
        <v>1543</v>
      </c>
      <c r="C15" s="33" t="s">
        <v>1383</v>
      </c>
      <c r="D15" s="33" t="s">
        <v>1384</v>
      </c>
      <c r="E15" s="33" t="s">
        <v>1083</v>
      </c>
      <c r="F15" s="33" t="s">
        <v>1082</v>
      </c>
      <c r="H15" s="36"/>
      <c r="I15" s="36"/>
      <c r="J15" s="36"/>
      <c r="K15" s="36"/>
      <c r="L15" s="36"/>
    </row>
    <row r="16" spans="1:13" ht="13" customHeight="1">
      <c r="C16" s="33" t="s">
        <v>1382</v>
      </c>
      <c r="D16" s="33" t="s">
        <v>1385</v>
      </c>
      <c r="E16" s="33" t="s">
        <v>1075</v>
      </c>
      <c r="F16" s="33" t="s">
        <v>1076</v>
      </c>
      <c r="H16" s="36"/>
      <c r="I16" s="36"/>
      <c r="J16" s="36"/>
      <c r="K16" s="36"/>
      <c r="L16" s="36"/>
    </row>
    <row r="17" spans="1:12" ht="13" customHeight="1">
      <c r="H17" s="36"/>
      <c r="I17" s="36"/>
      <c r="J17" s="36"/>
      <c r="K17" s="36"/>
      <c r="L17" s="36"/>
    </row>
    <row r="18" spans="1:12" s="101" customFormat="1" ht="13" customHeight="1">
      <c r="A18" s="138"/>
      <c r="B18" s="98"/>
    </row>
    <row r="19" spans="1:12" ht="13" customHeight="1">
      <c r="A19" s="121" t="s">
        <v>171</v>
      </c>
      <c r="C19" s="33" t="s">
        <v>486</v>
      </c>
      <c r="D19" s="32" t="str">
        <f t="shared" ref="D19:F20" si="1">IF(ISBLANK($C19), "", $C19)</f>
        <v># Describe:</v>
      </c>
      <c r="E19" s="32" t="str">
        <f t="shared" si="1"/>
        <v># Describe:</v>
      </c>
      <c r="F19" s="32" t="str">
        <f t="shared" si="1"/>
        <v># Describe:</v>
      </c>
    </row>
    <row r="20" spans="1:12" ht="13" customHeight="1">
      <c r="C20" s="33" t="s">
        <v>1077</v>
      </c>
      <c r="D20" s="32" t="str">
        <f t="shared" si="1"/>
        <v>#   col: updated</v>
      </c>
      <c r="E20" s="32" t="str">
        <f t="shared" si="1"/>
        <v>#   col: updated</v>
      </c>
      <c r="F20" s="32" t="str">
        <f t="shared" si="1"/>
        <v>#   col: updated</v>
      </c>
    </row>
    <row r="21" spans="1:12" s="101" customFormat="1" ht="13" customHeight="1">
      <c r="A21" s="138"/>
      <c r="B21" s="98"/>
    </row>
    <row r="22" spans="1:12" ht="13" customHeight="1">
      <c r="A22" s="121" t="s">
        <v>172</v>
      </c>
      <c r="B22" s="49" t="s">
        <v>9</v>
      </c>
      <c r="C22" s="33" t="s">
        <v>9</v>
      </c>
      <c r="D22" s="33" t="s">
        <v>9</v>
      </c>
      <c r="E22" s="33" t="s">
        <v>9</v>
      </c>
      <c r="F22" s="33" t="s">
        <v>9</v>
      </c>
      <c r="L22" s="36"/>
    </row>
    <row r="23" spans="1:12" ht="13" customHeight="1">
      <c r="B23" s="49" t="s">
        <v>1544</v>
      </c>
      <c r="C23" s="33" t="s">
        <v>1072</v>
      </c>
      <c r="D23" s="32" t="str">
        <f>IF(ISBLANK($C23), "", $C23)</f>
        <v># - {col: updated, type: Date}</v>
      </c>
      <c r="E23" s="32" t="str">
        <f>IF(ISBLANK($C23), "", $C23)</f>
        <v># - {col: updated, type: Date}</v>
      </c>
      <c r="F23" s="32" t="str">
        <f>IF(ISBLANK($C23), "", $C23)</f>
        <v># - {col: updated, type: Date}</v>
      </c>
      <c r="L23" s="36"/>
    </row>
    <row r="24" spans="1:12" ht="13" customHeight="1">
      <c r="B24" s="49" t="s">
        <v>1545</v>
      </c>
      <c r="C24" s="33" t="s">
        <v>231</v>
      </c>
      <c r="D24" s="33" t="s">
        <v>227</v>
      </c>
      <c r="E24" s="33" t="s">
        <v>227</v>
      </c>
      <c r="F24" s="33" t="s">
        <v>232</v>
      </c>
      <c r="L24" s="36"/>
    </row>
    <row r="25" spans="1:12" ht="13" customHeight="1">
      <c r="B25" s="49" t="s">
        <v>1546</v>
      </c>
      <c r="C25" s="33" t="s">
        <v>233</v>
      </c>
      <c r="D25" s="33" t="s">
        <v>234</v>
      </c>
      <c r="E25" s="33" t="s">
        <v>235</v>
      </c>
      <c r="F25" s="33" t="s">
        <v>236</v>
      </c>
      <c r="L25" s="36"/>
    </row>
    <row r="26" spans="1:12" ht="13" customHeight="1">
      <c r="B26" s="49" t="s">
        <v>1547</v>
      </c>
      <c r="C26" s="33" t="s">
        <v>237</v>
      </c>
      <c r="D26" s="33" t="s">
        <v>238</v>
      </c>
      <c r="E26" s="33" t="s">
        <v>238</v>
      </c>
      <c r="F26" s="33" t="s">
        <v>239</v>
      </c>
      <c r="L26" s="36"/>
    </row>
    <row r="27" spans="1:12" ht="13" customHeight="1">
      <c r="C27" s="33" t="s">
        <v>240</v>
      </c>
      <c r="D27" s="33" t="s">
        <v>241</v>
      </c>
      <c r="E27" s="33" t="s">
        <v>242</v>
      </c>
      <c r="F27" s="33" t="s">
        <v>243</v>
      </c>
      <c r="L27" s="36"/>
    </row>
    <row r="28" spans="1:12" ht="13" customHeight="1">
      <c r="C28" s="33" t="s">
        <v>244</v>
      </c>
      <c r="D28" s="33" t="s">
        <v>245</v>
      </c>
      <c r="E28" s="33" t="s">
        <v>245</v>
      </c>
      <c r="F28" s="33" t="s">
        <v>246</v>
      </c>
      <c r="L28" s="36"/>
    </row>
    <row r="29" spans="1:12" ht="13" customHeight="1">
      <c r="C29" s="33" t="s">
        <v>247</v>
      </c>
      <c r="D29" s="33" t="s">
        <v>248</v>
      </c>
      <c r="E29" s="33" t="s">
        <v>249</v>
      </c>
      <c r="F29" s="33" t="s">
        <v>250</v>
      </c>
      <c r="L29" s="36"/>
    </row>
    <row r="30" spans="1:12" ht="13" customHeight="1">
      <c r="C30" s="33" t="s">
        <v>251</v>
      </c>
      <c r="D30" s="33" t="s">
        <v>252</v>
      </c>
      <c r="E30" s="33" t="s">
        <v>253</v>
      </c>
      <c r="F30" s="33" t="s">
        <v>254</v>
      </c>
      <c r="L30" s="36"/>
    </row>
    <row r="31" spans="1:12" ht="13" customHeight="1">
      <c r="C31" s="33" t="s">
        <v>255</v>
      </c>
      <c r="F31" s="33" t="s">
        <v>256</v>
      </c>
      <c r="L31" s="36"/>
    </row>
    <row r="32" spans="1:12" ht="13" customHeight="1">
      <c r="C32" s="33" t="s">
        <v>257</v>
      </c>
      <c r="F32" s="33" t="s">
        <v>258</v>
      </c>
      <c r="L32" s="36"/>
    </row>
    <row r="33" spans="1:12" ht="13" customHeight="1">
      <c r="C33" s="33" t="s">
        <v>259</v>
      </c>
      <c r="F33" s="33" t="s">
        <v>260</v>
      </c>
      <c r="L33" s="36"/>
    </row>
    <row r="34" spans="1:12" ht="13" customHeight="1">
      <c r="C34" s="33" t="s">
        <v>261</v>
      </c>
      <c r="F34" s="33" t="s">
        <v>262</v>
      </c>
      <c r="L34" s="36"/>
    </row>
    <row r="35" spans="1:12" ht="13" customHeight="1">
      <c r="C35" s="33" t="s">
        <v>263</v>
      </c>
      <c r="F35" s="33" t="s">
        <v>264</v>
      </c>
      <c r="L35" s="36"/>
    </row>
    <row r="36" spans="1:12" s="101" customFormat="1" ht="13" customHeight="1">
      <c r="A36" s="138"/>
      <c r="B36" s="98"/>
    </row>
    <row r="37" spans="1:12" ht="13" customHeight="1">
      <c r="A37" s="121" t="s">
        <v>173</v>
      </c>
      <c r="C37" s="50" t="s">
        <v>10</v>
      </c>
      <c r="D37" s="33" t="s">
        <v>10</v>
      </c>
      <c r="E37" s="33" t="s">
        <v>10</v>
      </c>
      <c r="F37" s="33" t="s">
        <v>10</v>
      </c>
      <c r="L37" s="36"/>
    </row>
    <row r="38" spans="1:12" ht="13" customHeight="1">
      <c r="C38" s="50" t="s">
        <v>265</v>
      </c>
      <c r="D38" s="33" t="s">
        <v>266</v>
      </c>
      <c r="E38" s="33" t="s">
        <v>267</v>
      </c>
      <c r="F38" s="33" t="s">
        <v>268</v>
      </c>
      <c r="L38" s="36"/>
    </row>
    <row r="39" spans="1:12" ht="13" customHeight="1">
      <c r="C39" s="50" t="s">
        <v>269</v>
      </c>
      <c r="D39" s="33" t="s">
        <v>270</v>
      </c>
      <c r="E39" s="33" t="s">
        <v>271</v>
      </c>
      <c r="F39" s="33" t="s">
        <v>272</v>
      </c>
      <c r="L39" s="36"/>
    </row>
    <row r="40" spans="1:12" ht="13" customHeight="1">
      <c r="C40" s="50" t="s">
        <v>273</v>
      </c>
      <c r="D40" s="33" t="s">
        <v>274</v>
      </c>
      <c r="E40" s="33" t="s">
        <v>275</v>
      </c>
      <c r="F40" s="33" t="s">
        <v>276</v>
      </c>
      <c r="L40" s="36"/>
    </row>
    <row r="41" spans="1:12" ht="13" customHeight="1">
      <c r="C41" s="50" t="s">
        <v>277</v>
      </c>
      <c r="D41" s="33" t="s">
        <v>278</v>
      </c>
      <c r="E41" s="33" t="s">
        <v>279</v>
      </c>
      <c r="F41" s="33" t="s">
        <v>280</v>
      </c>
      <c r="L41" s="36"/>
    </row>
    <row r="42" spans="1:12" ht="13" customHeight="1">
      <c r="C42" s="50" t="s">
        <v>281</v>
      </c>
      <c r="D42" s="33" t="s">
        <v>282</v>
      </c>
      <c r="E42" s="33" t="s">
        <v>283</v>
      </c>
      <c r="F42" s="33" t="s">
        <v>284</v>
      </c>
      <c r="L42" s="36"/>
    </row>
    <row r="43" spans="1:12" ht="13" customHeight="1">
      <c r="C43" s="50" t="s">
        <v>285</v>
      </c>
      <c r="D43" s="33" t="s">
        <v>286</v>
      </c>
      <c r="E43" s="33" t="s">
        <v>287</v>
      </c>
      <c r="F43" s="33" t="s">
        <v>288</v>
      </c>
      <c r="L43" s="36"/>
    </row>
    <row r="44" spans="1:12" ht="13" customHeight="1">
      <c r="C44" s="50" t="s">
        <v>289</v>
      </c>
      <c r="F44" s="33" t="s">
        <v>290</v>
      </c>
      <c r="L44" s="36"/>
    </row>
    <row r="45" spans="1:12" ht="13" customHeight="1">
      <c r="C45" s="50" t="s">
        <v>291</v>
      </c>
      <c r="F45" s="33" t="s">
        <v>292</v>
      </c>
      <c r="L45" s="36"/>
    </row>
    <row r="46" spans="1:12" ht="13" customHeight="1">
      <c r="C46" s="50" t="s">
        <v>293</v>
      </c>
      <c r="F46" s="33" t="s">
        <v>294</v>
      </c>
      <c r="L46" s="36"/>
    </row>
    <row r="47" spans="1:12" ht="13" customHeight="1">
      <c r="C47" s="50" t="s">
        <v>295</v>
      </c>
      <c r="F47" s="33" t="s">
        <v>296</v>
      </c>
      <c r="L47" s="36"/>
    </row>
    <row r="48" spans="1:12" ht="13" customHeight="1">
      <c r="C48" s="50" t="s">
        <v>297</v>
      </c>
      <c r="F48" s="33" t="s">
        <v>298</v>
      </c>
      <c r="L48" s="36"/>
    </row>
    <row r="49" spans="1:12" ht="13" customHeight="1">
      <c r="C49" s="51" t="s">
        <v>299</v>
      </c>
      <c r="L49" s="36"/>
    </row>
    <row r="50" spans="1:12" s="101" customFormat="1" ht="13" customHeight="1">
      <c r="A50" s="138"/>
      <c r="B50" s="98"/>
    </row>
    <row r="51" spans="1:12" ht="13" customHeight="1">
      <c r="A51" s="121" t="s">
        <v>177</v>
      </c>
      <c r="D51" s="33" t="s">
        <v>49</v>
      </c>
      <c r="E51" s="33" t="s">
        <v>49</v>
      </c>
    </row>
    <row r="52" spans="1:12" ht="13" customHeight="1">
      <c r="D52" s="33" t="s">
        <v>300</v>
      </c>
      <c r="E52" s="33" t="s">
        <v>301</v>
      </c>
    </row>
    <row r="53" spans="1:12" s="101" customFormat="1" ht="13" customHeight="1">
      <c r="A53" s="138"/>
      <c r="B53" s="98"/>
    </row>
    <row r="54" spans="1:12" ht="13" customHeight="1">
      <c r="A54" s="121" t="s">
        <v>178</v>
      </c>
      <c r="C54" s="36" t="s">
        <v>397</v>
      </c>
      <c r="D54" s="32"/>
      <c r="E54" s="32"/>
      <c r="F54" s="32" t="s">
        <v>397</v>
      </c>
    </row>
    <row r="55" spans="1:12" ht="13" customHeight="1">
      <c r="C55" s="36" t="s">
        <v>1580</v>
      </c>
      <c r="D55" s="32"/>
      <c r="E55" s="32"/>
      <c r="F55" s="33" t="s">
        <v>1775</v>
      </c>
    </row>
    <row r="56" spans="1:12" ht="13" customHeight="1">
      <c r="C56" s="36" t="s">
        <v>16</v>
      </c>
      <c r="D56" s="32"/>
      <c r="E56" s="32"/>
      <c r="F56" s="33" t="s">
        <v>717</v>
      </c>
    </row>
    <row r="57" spans="1:12" ht="13" customHeight="1">
      <c r="C57" s="36" t="s">
        <v>17</v>
      </c>
      <c r="D57" s="32"/>
      <c r="E57" s="32"/>
      <c r="F57" s="33" t="s">
        <v>718</v>
      </c>
    </row>
    <row r="58" spans="1:12" ht="13" customHeight="1">
      <c r="C58" s="36" t="s">
        <v>721</v>
      </c>
      <c r="D58" s="32"/>
      <c r="E58" s="32"/>
      <c r="F58" s="33" t="s">
        <v>719</v>
      </c>
    </row>
    <row r="59" spans="1:12" ht="13" customHeight="1">
      <c r="C59" s="36" t="s">
        <v>722</v>
      </c>
      <c r="D59" s="32"/>
      <c r="E59" s="32"/>
      <c r="F59" s="33" t="s">
        <v>720</v>
      </c>
    </row>
    <row r="60" spans="1:12" ht="13" customHeight="1">
      <c r="C60" s="36" t="s">
        <v>883</v>
      </c>
      <c r="D60" s="32"/>
      <c r="E60" s="32"/>
      <c r="F60" s="36" t="s">
        <v>883</v>
      </c>
    </row>
    <row r="61" spans="1:12" s="101" customFormat="1" ht="13" customHeight="1">
      <c r="A61" s="138"/>
      <c r="B61" s="98"/>
    </row>
    <row r="62" spans="1:12" ht="13" customHeight="1">
      <c r="A62" s="121" t="s">
        <v>179</v>
      </c>
      <c r="C62" s="33" t="s">
        <v>25</v>
      </c>
      <c r="D62" s="32" t="str">
        <f>IF(ISBLANK($C62), "", $C62)</f>
        <v>Replace:</v>
      </c>
      <c r="E62" s="33" t="s">
        <v>25</v>
      </c>
      <c r="F62" s="32" t="str">
        <f>IF(ISBLANK($E62), "", $E62)</f>
        <v>Replace:</v>
      </c>
    </row>
    <row r="63" spans="1:12" ht="13" customHeight="1">
      <c r="C63" s="33" t="s">
        <v>306</v>
      </c>
      <c r="D63" s="32" t="str">
        <f>IF(ISBLANK($C63), "", $C63)</f>
        <v xml:space="preserve">  - col:  memi</v>
      </c>
      <c r="E63" s="33" t="s">
        <v>309</v>
      </c>
      <c r="F63" s="32" t="str">
        <f>IF(ISBLANK($E63), "", $E63)</f>
        <v xml:space="preserve">  - col:  nmemi</v>
      </c>
    </row>
    <row r="64" spans="1:12" ht="13" customHeight="1">
      <c r="C64" s="33" t="s">
        <v>305</v>
      </c>
      <c r="D64" s="32" t="str">
        <f>IF(ISBLANK($C64), "", $C64)</f>
        <v xml:space="preserve">    from: [Metropolitan Statistical Area, Micropolitan Statistical Area]</v>
      </c>
      <c r="E64" s="33" t="s">
        <v>308</v>
      </c>
      <c r="F64" s="32" t="str">
        <f>IF(ISBLANK($E64), "", $E64)</f>
        <v xml:space="preserve">    from: [Metropolitan NECTA, Micropolitan NECTA]</v>
      </c>
    </row>
    <row r="65" spans="3:6" ht="13" customHeight="1">
      <c r="C65" s="33" t="s">
        <v>307</v>
      </c>
      <c r="D65" s="32" t="str">
        <f>IF(ISBLANK($C65), "", $C65)</f>
        <v xml:space="preserve">    to:   [1, 2]</v>
      </c>
      <c r="E65" s="33" t="s">
        <v>307</v>
      </c>
      <c r="F65" s="32" t="str">
        <f>IF(ISBLANK($E65), "", $E65)</f>
        <v xml:space="preserve">    to:   [1, 2]</v>
      </c>
    </row>
    <row r="66" spans="3:6" ht="13" customHeight="1">
      <c r="C66" s="33" t="s">
        <v>304</v>
      </c>
      <c r="F66" s="33" t="s">
        <v>310</v>
      </c>
    </row>
    <row r="67" spans="3:6" ht="13" customHeight="1">
      <c r="C67" s="33" t="s">
        <v>302</v>
      </c>
      <c r="F67" s="33" t="s">
        <v>311</v>
      </c>
    </row>
    <row r="68" spans="3:6" ht="13" customHeight="1">
      <c r="C68" s="33" t="s">
        <v>303</v>
      </c>
      <c r="F68" s="33" t="s">
        <v>312</v>
      </c>
    </row>
  </sheetData>
  <conditionalFormatting sqref="A6:XFD6">
    <cfRule type="containsText" dxfId="33" priority="1" operator="containsText" text="true">
      <formula>NOT(ISERROR(SEARCH("true",A6)))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8DEC-067F-1948-8513-D4D3E38B9620}">
  <sheetPr>
    <tabColor theme="7"/>
  </sheetPr>
  <dimension ref="A1:C67"/>
  <sheetViews>
    <sheetView workbookViewId="0">
      <selection activeCell="B14" sqref="B14"/>
    </sheetView>
  </sheetViews>
  <sheetFormatPr baseColWidth="10" defaultColWidth="45.83203125" defaultRowHeight="13" customHeight="1"/>
  <cols>
    <col min="1" max="1" width="15.83203125" style="99" customWidth="1"/>
    <col min="2" max="16384" width="45.83203125" style="83"/>
  </cols>
  <sheetData>
    <row r="1" spans="1:3" s="125" customFormat="1" ht="19" customHeight="1">
      <c r="A1" s="176" t="str">
        <f>definitions!$C$23</f>
        <v>data,coremaps,scale,margin</v>
      </c>
      <c r="B1" s="147" t="s">
        <v>1825</v>
      </c>
      <c r="C1" s="147" t="s">
        <v>1824</v>
      </c>
    </row>
    <row r="2" spans="1:3" ht="13" customHeight="1">
      <c r="A2" s="99" t="s">
        <v>765</v>
      </c>
      <c r="B2" s="99"/>
      <c r="C2" s="99"/>
    </row>
    <row r="3" spans="1:3" ht="13" customHeight="1">
      <c r="A3" s="99" t="s">
        <v>766</v>
      </c>
      <c r="B3" s="99"/>
      <c r="C3" s="99"/>
    </row>
    <row r="4" spans="1:3" ht="13" customHeight="1">
      <c r="A4" s="99" t="s">
        <v>771</v>
      </c>
      <c r="B4" s="94" t="s">
        <v>395</v>
      </c>
      <c r="C4" s="94" t="s">
        <v>395</v>
      </c>
    </row>
    <row r="5" spans="1:3" ht="13" customHeight="1">
      <c r="A5" s="99" t="s">
        <v>921</v>
      </c>
      <c r="B5" s="94"/>
      <c r="C5" s="94"/>
    </row>
    <row r="6" spans="1:3" ht="13" customHeight="1">
      <c r="A6" s="99" t="s">
        <v>1599</v>
      </c>
      <c r="B6" s="99"/>
      <c r="C6" s="99"/>
    </row>
    <row r="7" spans="1:3" ht="13" customHeight="1">
      <c r="A7" s="99" t="s">
        <v>1361</v>
      </c>
      <c r="B7" s="94" t="s">
        <v>1464</v>
      </c>
      <c r="C7" s="94" t="s">
        <v>1464</v>
      </c>
    </row>
    <row r="8" spans="1:3" s="110" customFormat="1" ht="13" customHeight="1">
      <c r="A8" s="112"/>
    </row>
    <row r="9" spans="1:3" ht="13" customHeight="1">
      <c r="A9" s="99" t="s">
        <v>789</v>
      </c>
      <c r="B9" s="99" t="s">
        <v>1602</v>
      </c>
      <c r="C9" s="99" t="s">
        <v>1602</v>
      </c>
    </row>
    <row r="10" spans="1:3" ht="13" customHeight="1">
      <c r="A10" s="160" t="s">
        <v>169</v>
      </c>
      <c r="B10" s="36" t="str">
        <f t="shared" ref="B10:C10" si="0">_xlfn.CONCAT("PathOut: [",$A$1,"]")</f>
        <v>PathOut: [data,coremaps,scale,margin]</v>
      </c>
      <c r="C10" s="36" t="str">
        <f t="shared" si="0"/>
        <v>PathOut: [data,coremaps,scale,margin]</v>
      </c>
    </row>
    <row r="11" spans="1:3" ht="13" customHeight="1">
      <c r="A11" s="99" t="s">
        <v>1171</v>
      </c>
      <c r="B11" s="36" t="str">
        <f t="shared" ref="B11" si="1">_xlfn.CONCAT("FileOut: ",B$1,".csv")</f>
        <v>FileOut: eem.csv</v>
      </c>
      <c r="C11" s="36" t="str">
        <f t="shared" ref="C11" si="2">_xlfn.CONCAT("FileOut: ",C$1,".csv")</f>
        <v>FileOut: nass.csv</v>
      </c>
    </row>
    <row r="12" spans="1:3" s="110" customFormat="1" ht="13" customHeight="1">
      <c r="A12" s="112"/>
      <c r="B12" s="112"/>
      <c r="C12" s="112"/>
    </row>
    <row r="13" spans="1:3" ht="13" customHeight="1">
      <c r="A13" s="99" t="s">
        <v>170</v>
      </c>
      <c r="B13" s="99" t="s">
        <v>451</v>
      </c>
      <c r="C13" s="99" t="s">
        <v>451</v>
      </c>
    </row>
    <row r="14" spans="1:3" ht="13" customHeight="1">
      <c r="B14" s="99" t="s">
        <v>1576</v>
      </c>
      <c r="C14" s="99" t="s">
        <v>1677</v>
      </c>
    </row>
    <row r="15" spans="1:3" ht="13" customHeight="1">
      <c r="B15" s="99" t="s">
        <v>1698</v>
      </c>
      <c r="C15" s="99" t="s">
        <v>1698</v>
      </c>
    </row>
    <row r="18" spans="1:3" s="110" customFormat="1" ht="13" customHeight="1">
      <c r="A18" s="112"/>
    </row>
    <row r="19" spans="1:3" ht="13" customHeight="1">
      <c r="A19" s="99" t="s">
        <v>172</v>
      </c>
      <c r="B19" s="83" t="s">
        <v>9</v>
      </c>
      <c r="C19" s="83" t="s">
        <v>9</v>
      </c>
    </row>
    <row r="20" spans="1:3" ht="13" customHeight="1">
      <c r="B20" s="83" t="s">
        <v>1676</v>
      </c>
      <c r="C20" s="83" t="s">
        <v>1676</v>
      </c>
    </row>
    <row r="21" spans="1:3" ht="13" customHeight="1">
      <c r="B21" s="83" t="s">
        <v>1699</v>
      </c>
      <c r="C21" s="83" t="s">
        <v>1699</v>
      </c>
    </row>
    <row r="22" spans="1:3" ht="13" customHeight="1">
      <c r="B22" s="83" t="s">
        <v>1675</v>
      </c>
      <c r="C22" s="83" t="s">
        <v>1675</v>
      </c>
    </row>
    <row r="23" spans="1:3" ht="13" customHeight="1">
      <c r="B23" s="83" t="s">
        <v>1700</v>
      </c>
      <c r="C23" s="83" t="s">
        <v>1700</v>
      </c>
    </row>
    <row r="30" spans="1:3" s="110" customFormat="1" ht="13" customHeight="1">
      <c r="A30" s="112"/>
    </row>
    <row r="31" spans="1:3" ht="13" customHeight="1">
      <c r="A31" s="99" t="s">
        <v>173</v>
      </c>
    </row>
    <row r="36" spans="1:1" s="110" customFormat="1" ht="13" customHeight="1">
      <c r="A36" s="112"/>
    </row>
    <row r="37" spans="1:1" ht="13" customHeight="1">
      <c r="A37" s="99" t="s">
        <v>1623</v>
      </c>
    </row>
    <row r="41" spans="1:1" s="110" customFormat="1" ht="13" customHeight="1">
      <c r="A41" s="112"/>
    </row>
    <row r="42" spans="1:1" ht="13" customHeight="1">
      <c r="A42" s="99" t="s">
        <v>174</v>
      </c>
    </row>
    <row r="48" spans="1:1" s="110" customFormat="1" ht="13" customHeight="1">
      <c r="A48" s="112"/>
    </row>
    <row r="49" spans="1:3" ht="13" customHeight="1">
      <c r="A49" s="99" t="s">
        <v>175</v>
      </c>
      <c r="B49" s="12" t="s">
        <v>13</v>
      </c>
      <c r="C49" s="12" t="s">
        <v>13</v>
      </c>
    </row>
    <row r="50" spans="1:3" ht="13" customHeight="1">
      <c r="B50" s="12" t="s">
        <v>1695</v>
      </c>
      <c r="C50" s="12" t="s">
        <v>1695</v>
      </c>
    </row>
    <row r="51" spans="1:3" ht="13" customHeight="1">
      <c r="B51" s="12" t="s">
        <v>1696</v>
      </c>
      <c r="C51" s="12" t="s">
        <v>1696</v>
      </c>
    </row>
    <row r="52" spans="1:3" ht="13" customHeight="1">
      <c r="B52" s="12" t="s">
        <v>1697</v>
      </c>
      <c r="C52" s="12" t="s">
        <v>1697</v>
      </c>
    </row>
    <row r="53" spans="1:3" s="110" customFormat="1" ht="13" customHeight="1">
      <c r="A53" s="112"/>
    </row>
    <row r="54" spans="1:3" ht="13" customHeight="1">
      <c r="A54" s="99" t="s">
        <v>178</v>
      </c>
      <c r="B54" s="83" t="s">
        <v>397</v>
      </c>
      <c r="C54" s="83" t="s">
        <v>397</v>
      </c>
    </row>
    <row r="55" spans="1:3" ht="13" customHeight="1">
      <c r="B55" s="83" t="s">
        <v>1605</v>
      </c>
      <c r="C55" s="83" t="s">
        <v>1679</v>
      </c>
    </row>
    <row r="56" spans="1:3" ht="13" customHeight="1">
      <c r="B56" s="83" t="s">
        <v>1519</v>
      </c>
      <c r="C56" s="83" t="s">
        <v>1519</v>
      </c>
    </row>
    <row r="57" spans="1:3" ht="13" customHeight="1">
      <c r="B57" s="83" t="s">
        <v>1604</v>
      </c>
      <c r="C57" s="83" t="s">
        <v>1604</v>
      </c>
    </row>
    <row r="58" spans="1:3" ht="13" customHeight="1">
      <c r="B58" s="83" t="s">
        <v>1606</v>
      </c>
      <c r="C58" s="83" t="s">
        <v>1606</v>
      </c>
    </row>
    <row r="59" spans="1:3" ht="13" customHeight="1">
      <c r="B59" s="83" t="s">
        <v>1607</v>
      </c>
      <c r="C59" s="83" t="s">
        <v>1607</v>
      </c>
    </row>
    <row r="60" spans="1:3" ht="13" customHeight="1">
      <c r="B60" s="83" t="s">
        <v>883</v>
      </c>
      <c r="C60" s="83" t="s">
        <v>883</v>
      </c>
    </row>
    <row r="61" spans="1:3" s="110" customFormat="1" ht="13" customHeight="1">
      <c r="A61" s="112"/>
    </row>
    <row r="62" spans="1:3" ht="13" customHeight="1">
      <c r="A62" s="99" t="s">
        <v>179</v>
      </c>
    </row>
    <row r="66" spans="1:1" s="110" customFormat="1" ht="13" customHeight="1">
      <c r="A66" s="112"/>
    </row>
    <row r="67" spans="1:1" ht="13" customHeight="1">
      <c r="A67" s="99" t="s">
        <v>180</v>
      </c>
    </row>
  </sheetData>
  <conditionalFormatting sqref="A5:XFD6">
    <cfRule type="cellIs" dxfId="32" priority="1" operator="equal">
      <formula>"Temporary: true"</formula>
    </cfRule>
    <cfRule type="cellIs" dxfId="31" priority="2" operator="equal">
      <formula>"Development: true"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2B47-6D4D-9C4D-BE71-B9A8157D1816}">
  <sheetPr>
    <tabColor theme="7"/>
  </sheetPr>
  <dimension ref="A1:I70"/>
  <sheetViews>
    <sheetView workbookViewId="0">
      <selection activeCell="C43" sqref="C43"/>
    </sheetView>
  </sheetViews>
  <sheetFormatPr baseColWidth="10" defaultColWidth="45.83203125" defaultRowHeight="13" customHeight="1"/>
  <cols>
    <col min="1" max="1" width="15.83203125" style="99" customWidth="1"/>
    <col min="2" max="6" width="45.83203125" style="73"/>
    <col min="7" max="16384" width="45.83203125" style="83"/>
  </cols>
  <sheetData>
    <row r="1" spans="1:9" s="125" customFormat="1" ht="19" customHeight="1">
      <c r="A1" s="147" t="str">
        <f>definitions!$C$22</f>
        <v>data,coremaps,scale,sector</v>
      </c>
      <c r="B1" s="125" t="s">
        <v>818</v>
      </c>
      <c r="C1" s="125" t="s">
        <v>362</v>
      </c>
      <c r="D1" s="125" t="s">
        <v>819</v>
      </c>
      <c r="E1" s="125" t="s">
        <v>206</v>
      </c>
      <c r="F1" s="125" t="s">
        <v>222</v>
      </c>
      <c r="G1" s="147" t="s">
        <v>1825</v>
      </c>
      <c r="H1" s="147" t="s">
        <v>1824</v>
      </c>
      <c r="I1" s="125" t="s">
        <v>1327</v>
      </c>
    </row>
    <row r="2" spans="1:9" ht="13" customHeight="1">
      <c r="A2" s="99" t="s">
        <v>765</v>
      </c>
      <c r="F2" s="71" t="s">
        <v>808</v>
      </c>
      <c r="G2" s="99"/>
      <c r="H2" s="99"/>
    </row>
    <row r="3" spans="1:9" ht="13" customHeight="1">
      <c r="A3" s="99" t="s">
        <v>766</v>
      </c>
      <c r="B3" s="73" t="s">
        <v>784</v>
      </c>
      <c r="C3" s="73" t="s">
        <v>784</v>
      </c>
      <c r="D3" s="73" t="s">
        <v>784</v>
      </c>
      <c r="E3" s="73" t="s">
        <v>784</v>
      </c>
      <c r="F3" s="4" t="s">
        <v>807</v>
      </c>
      <c r="G3" s="99" t="s">
        <v>457</v>
      </c>
      <c r="H3" s="99"/>
    </row>
    <row r="4" spans="1:9" ht="13" customHeight="1">
      <c r="A4" s="99" t="s">
        <v>771</v>
      </c>
      <c r="B4" s="73" t="s">
        <v>395</v>
      </c>
      <c r="C4" s="73" t="s">
        <v>395</v>
      </c>
      <c r="D4" s="73" t="s">
        <v>395</v>
      </c>
      <c r="E4" s="73" t="s">
        <v>395</v>
      </c>
      <c r="F4" s="71" t="s">
        <v>395</v>
      </c>
      <c r="G4" s="94" t="s">
        <v>395</v>
      </c>
      <c r="H4" s="94" t="s">
        <v>395</v>
      </c>
      <c r="I4" s="83" t="s">
        <v>395</v>
      </c>
    </row>
    <row r="5" spans="1:9" ht="13" customHeight="1">
      <c r="A5" s="99" t="s">
        <v>921</v>
      </c>
      <c r="B5" s="73" t="s">
        <v>925</v>
      </c>
      <c r="C5" s="73" t="s">
        <v>925</v>
      </c>
      <c r="D5" s="73" t="s">
        <v>925</v>
      </c>
      <c r="H5" s="94"/>
    </row>
    <row r="6" spans="1:9" ht="13" customHeight="1">
      <c r="A6" s="99" t="s">
        <v>1599</v>
      </c>
      <c r="E6" s="73" t="s">
        <v>1726</v>
      </c>
      <c r="F6" s="83" t="s">
        <v>1726</v>
      </c>
      <c r="H6" s="99"/>
    </row>
    <row r="7" spans="1:9" ht="13" customHeight="1">
      <c r="A7" s="99" t="s">
        <v>1361</v>
      </c>
      <c r="B7" s="73" t="s">
        <v>1464</v>
      </c>
      <c r="C7" s="73" t="s">
        <v>1464</v>
      </c>
      <c r="D7" s="73" t="s">
        <v>1464</v>
      </c>
      <c r="E7" s="73" t="s">
        <v>1464</v>
      </c>
      <c r="F7" s="73" t="s">
        <v>1464</v>
      </c>
      <c r="G7" s="94" t="s">
        <v>1464</v>
      </c>
      <c r="H7" s="94" t="s">
        <v>1464</v>
      </c>
      <c r="I7" s="83" t="s">
        <v>1464</v>
      </c>
    </row>
    <row r="8" spans="1:9" s="110" customFormat="1" ht="13" customHeight="1">
      <c r="A8" s="112"/>
      <c r="B8" s="111"/>
      <c r="C8" s="111"/>
      <c r="D8" s="111"/>
      <c r="E8" s="111"/>
      <c r="F8" s="111"/>
    </row>
    <row r="9" spans="1:9" ht="13" customHeight="1">
      <c r="A9" s="99" t="s">
        <v>789</v>
      </c>
      <c r="B9" s="73" t="s">
        <v>1233</v>
      </c>
      <c r="C9" s="73" t="s">
        <v>1233</v>
      </c>
      <c r="D9" s="73" t="s">
        <v>1233</v>
      </c>
      <c r="E9" s="73" t="s">
        <v>1233</v>
      </c>
      <c r="F9" s="71" t="s">
        <v>1608</v>
      </c>
      <c r="G9" s="99" t="s">
        <v>1602</v>
      </c>
      <c r="H9" s="99" t="s">
        <v>1602</v>
      </c>
      <c r="I9" s="83" t="s">
        <v>1621</v>
      </c>
    </row>
    <row r="10" spans="1:9" ht="13" customHeight="1">
      <c r="A10" s="160" t="s">
        <v>169</v>
      </c>
      <c r="B10" s="36" t="str">
        <f t="shared" ref="B10:I10" si="0">_xlfn.CONCAT("PathOut: [",$A$1,"]")</f>
        <v>PathOut: [data,coremaps,scale,sector]</v>
      </c>
      <c r="C10" s="36" t="str">
        <f t="shared" si="0"/>
        <v>PathOut: [data,coremaps,scale,sector]</v>
      </c>
      <c r="D10" s="36" t="str">
        <f t="shared" si="0"/>
        <v>PathOut: [data,coremaps,scale,sector]</v>
      </c>
      <c r="E10" s="36" t="str">
        <f t="shared" si="0"/>
        <v>PathOut: [data,coremaps,scale,sector]</v>
      </c>
      <c r="F10" s="36" t="str">
        <f t="shared" si="0"/>
        <v>PathOut: [data,coremaps,scale,sector]</v>
      </c>
      <c r="G10" s="36" t="str">
        <f t="shared" si="0"/>
        <v>PathOut: [data,coremaps,scale,sector]</v>
      </c>
      <c r="H10" s="36" t="str">
        <f t="shared" si="0"/>
        <v>PathOut: [data,coremaps,scale,sector]</v>
      </c>
      <c r="I10" s="36" t="str">
        <f t="shared" si="0"/>
        <v>PathOut: [data,coremaps,scale,sector]</v>
      </c>
    </row>
    <row r="11" spans="1:9" ht="13" customHeight="1">
      <c r="A11" s="99" t="s">
        <v>1171</v>
      </c>
      <c r="B11" s="36" t="str">
        <f t="shared" ref="B11:H11" si="1">_xlfn.CONCAT("FileOut: ",B$1,".csv")</f>
        <v>FileOut: bea_sector.csv</v>
      </c>
      <c r="C11" s="36" t="str">
        <f t="shared" si="1"/>
        <v>FileOut: bea_summary.csv</v>
      </c>
      <c r="D11" s="36" t="str">
        <f t="shared" si="1"/>
        <v>FileOut: bea_underlying.csv</v>
      </c>
      <c r="E11" s="36" t="str">
        <f t="shared" si="1"/>
        <v>FileOut: bea.csv</v>
      </c>
      <c r="F11" s="36" t="str">
        <f t="shared" si="1"/>
        <v>FileOut: naics.csv</v>
      </c>
      <c r="G11" s="36" t="str">
        <f t="shared" si="1"/>
        <v>FileOut: eem.csv</v>
      </c>
      <c r="H11" s="36" t="str">
        <f t="shared" si="1"/>
        <v>FileOut: nass.csv</v>
      </c>
      <c r="I11" s="36" t="str">
        <f>_xlfn.CONCAT("FileOut: ",I$1,".csv")</f>
        <v>FileOut: bluenote.csv</v>
      </c>
    </row>
    <row r="12" spans="1:9" s="110" customFormat="1" ht="13" customHeight="1">
      <c r="A12" s="112"/>
      <c r="B12" s="111"/>
      <c r="C12" s="111"/>
      <c r="D12" s="111"/>
      <c r="E12" s="111"/>
      <c r="F12" s="111"/>
      <c r="G12" s="112"/>
      <c r="H12" s="112"/>
    </row>
    <row r="13" spans="1:9" ht="13" customHeight="1">
      <c r="A13" s="99" t="s">
        <v>170</v>
      </c>
      <c r="B13" s="73" t="s">
        <v>64</v>
      </c>
      <c r="C13" s="73" t="s">
        <v>64</v>
      </c>
      <c r="D13" s="73" t="s">
        <v>64</v>
      </c>
      <c r="E13" s="73" t="s">
        <v>64</v>
      </c>
      <c r="F13" s="71" t="s">
        <v>8</v>
      </c>
      <c r="G13" s="99" t="s">
        <v>451</v>
      </c>
      <c r="H13" s="99" t="s">
        <v>451</v>
      </c>
      <c r="I13" s="2" t="s">
        <v>451</v>
      </c>
    </row>
    <row r="14" spans="1:9" ht="13" customHeight="1">
      <c r="B14" s="73" t="s">
        <v>199</v>
      </c>
      <c r="C14" s="73" t="s">
        <v>199</v>
      </c>
      <c r="D14" s="73" t="s">
        <v>199</v>
      </c>
      <c r="E14" s="73" t="s">
        <v>199</v>
      </c>
      <c r="F14" s="71" t="s">
        <v>1609</v>
      </c>
      <c r="G14" s="99" t="s">
        <v>1575</v>
      </c>
      <c r="H14" s="99" t="s">
        <v>1680</v>
      </c>
      <c r="I14" s="2" t="s">
        <v>463</v>
      </c>
    </row>
    <row r="15" spans="1:9" ht="13" customHeight="1">
      <c r="B15" s="73" t="s">
        <v>813</v>
      </c>
      <c r="C15" s="73" t="s">
        <v>822</v>
      </c>
      <c r="D15" s="73" t="s">
        <v>845</v>
      </c>
      <c r="E15" s="73" t="s">
        <v>854</v>
      </c>
      <c r="F15" s="71" t="s">
        <v>352</v>
      </c>
      <c r="G15" s="99" t="s">
        <v>1698</v>
      </c>
      <c r="H15" s="99" t="s">
        <v>1698</v>
      </c>
      <c r="I15" s="2" t="s">
        <v>1622</v>
      </c>
    </row>
    <row r="16" spans="1:9" ht="13" customHeight="1">
      <c r="B16" s="73" t="s">
        <v>814</v>
      </c>
      <c r="C16" s="73" t="s">
        <v>814</v>
      </c>
      <c r="D16" s="73" t="s">
        <v>814</v>
      </c>
      <c r="E16" s="73" t="s">
        <v>814</v>
      </c>
    </row>
    <row r="17" spans="1:9" ht="13" customHeight="1">
      <c r="B17" s="73" t="s">
        <v>815</v>
      </c>
      <c r="C17" s="73" t="s">
        <v>823</v>
      </c>
      <c r="D17" s="73" t="s">
        <v>838</v>
      </c>
      <c r="E17" s="73" t="s">
        <v>863</v>
      </c>
    </row>
    <row r="18" spans="1:9" s="110" customFormat="1" ht="13" customHeight="1">
      <c r="A18" s="112"/>
      <c r="B18" s="111"/>
      <c r="C18" s="111"/>
      <c r="D18" s="111"/>
      <c r="E18" s="111"/>
      <c r="F18" s="111"/>
    </row>
    <row r="19" spans="1:9" ht="13" customHeight="1">
      <c r="A19" s="99" t="s">
        <v>172</v>
      </c>
      <c r="B19" s="73" t="s">
        <v>9</v>
      </c>
      <c r="C19" s="73" t="s">
        <v>9</v>
      </c>
      <c r="D19" s="73" t="s">
        <v>9</v>
      </c>
      <c r="E19" s="73" t="s">
        <v>9</v>
      </c>
      <c r="F19" s="71" t="s">
        <v>9</v>
      </c>
      <c r="G19" s="83" t="s">
        <v>9</v>
      </c>
      <c r="H19" s="83" t="s">
        <v>9</v>
      </c>
      <c r="I19" s="83" t="s">
        <v>9</v>
      </c>
    </row>
    <row r="20" spans="1:9" ht="13" customHeight="1">
      <c r="B20" s="73" t="s">
        <v>121</v>
      </c>
      <c r="C20" s="73" t="s">
        <v>832</v>
      </c>
      <c r="D20" s="73" t="s">
        <v>843</v>
      </c>
      <c r="E20" s="73" t="s">
        <v>843</v>
      </c>
      <c r="F20" s="71" t="s">
        <v>347</v>
      </c>
      <c r="G20" s="83" t="s">
        <v>1676</v>
      </c>
      <c r="H20" s="83" t="s">
        <v>1676</v>
      </c>
      <c r="I20" s="83" t="s">
        <v>824</v>
      </c>
    </row>
    <row r="21" spans="1:9" ht="13" customHeight="1">
      <c r="B21" s="73" t="s">
        <v>401</v>
      </c>
      <c r="C21" s="73" t="s">
        <v>824</v>
      </c>
      <c r="D21" s="73" t="s">
        <v>844</v>
      </c>
      <c r="E21" s="73" t="s">
        <v>844</v>
      </c>
      <c r="F21" s="71" t="s">
        <v>346</v>
      </c>
      <c r="G21" s="83" t="s">
        <v>1699</v>
      </c>
      <c r="H21" s="83" t="s">
        <v>1699</v>
      </c>
      <c r="I21" s="83" t="s">
        <v>1627</v>
      </c>
    </row>
    <row r="22" spans="1:9" ht="13" customHeight="1">
      <c r="C22" s="73" t="s">
        <v>835</v>
      </c>
      <c r="D22" s="73" t="s">
        <v>839</v>
      </c>
      <c r="E22" s="73" t="s">
        <v>839</v>
      </c>
      <c r="F22" s="71" t="s">
        <v>345</v>
      </c>
      <c r="G22" s="83" t="s">
        <v>1675</v>
      </c>
      <c r="H22" s="83" t="s">
        <v>1675</v>
      </c>
      <c r="I22" s="83" t="s">
        <v>1630</v>
      </c>
    </row>
    <row r="23" spans="1:9" ht="13" customHeight="1">
      <c r="C23" s="73" t="s">
        <v>825</v>
      </c>
      <c r="D23" s="73" t="s">
        <v>840</v>
      </c>
      <c r="E23" s="73" t="s">
        <v>865</v>
      </c>
      <c r="F23" s="71" t="s">
        <v>344</v>
      </c>
      <c r="G23" s="83" t="s">
        <v>1700</v>
      </c>
      <c r="H23" s="83" t="s">
        <v>1700</v>
      </c>
      <c r="I23" s="83" t="s">
        <v>1628</v>
      </c>
    </row>
    <row r="24" spans="1:9" ht="13" customHeight="1">
      <c r="D24" s="73" t="s">
        <v>841</v>
      </c>
      <c r="E24" s="73" t="s">
        <v>840</v>
      </c>
      <c r="F24" s="71" t="s">
        <v>343</v>
      </c>
      <c r="I24" s="83" t="s">
        <v>1629</v>
      </c>
    </row>
    <row r="25" spans="1:9" ht="13" customHeight="1">
      <c r="D25" s="73" t="s">
        <v>842</v>
      </c>
      <c r="E25" s="73" t="s">
        <v>841</v>
      </c>
      <c r="F25" s="71" t="s">
        <v>349</v>
      </c>
    </row>
    <row r="26" spans="1:9" ht="13" customHeight="1">
      <c r="E26" s="73" t="s">
        <v>842</v>
      </c>
      <c r="F26" s="71" t="s">
        <v>348</v>
      </c>
    </row>
    <row r="27" spans="1:9" ht="13" customHeight="1">
      <c r="E27" s="73" t="s">
        <v>864</v>
      </c>
      <c r="F27" s="71" t="s">
        <v>350</v>
      </c>
    </row>
    <row r="28" spans="1:9" ht="13" customHeight="1">
      <c r="F28" s="71" t="s">
        <v>1620</v>
      </c>
    </row>
    <row r="29" spans="1:9" ht="13" customHeight="1">
      <c r="F29" s="71" t="s">
        <v>1619</v>
      </c>
    </row>
    <row r="30" spans="1:9" s="110" customFormat="1" ht="13" customHeight="1">
      <c r="A30" s="112"/>
      <c r="B30" s="111"/>
      <c r="C30" s="111"/>
      <c r="D30" s="111"/>
      <c r="E30" s="111"/>
      <c r="F30" s="111"/>
    </row>
    <row r="31" spans="1:9" ht="13" customHeight="1">
      <c r="A31" s="99" t="s">
        <v>173</v>
      </c>
      <c r="B31" s="73" t="s">
        <v>10</v>
      </c>
      <c r="C31" s="73" t="s">
        <v>10</v>
      </c>
      <c r="D31" s="73" t="s">
        <v>10</v>
      </c>
      <c r="E31" s="73" t="s">
        <v>10</v>
      </c>
      <c r="F31" s="73" t="s">
        <v>10</v>
      </c>
    </row>
    <row r="32" spans="1:9" ht="13" customHeight="1">
      <c r="B32" s="73" t="s">
        <v>816</v>
      </c>
      <c r="C32" s="73" t="s">
        <v>828</v>
      </c>
      <c r="D32" s="73" t="s">
        <v>827</v>
      </c>
      <c r="E32" s="73" t="s">
        <v>847</v>
      </c>
      <c r="F32" s="73" t="s">
        <v>1617</v>
      </c>
    </row>
    <row r="33" spans="1:6" ht="13" customHeight="1">
      <c r="B33" s="73" t="s">
        <v>817</v>
      </c>
      <c r="C33" s="73" t="s">
        <v>827</v>
      </c>
      <c r="D33" s="73" t="s">
        <v>847</v>
      </c>
      <c r="E33" s="73" t="s">
        <v>862</v>
      </c>
      <c r="F33" s="73" t="s">
        <v>1618</v>
      </c>
    </row>
    <row r="34" spans="1:6" ht="13" customHeight="1">
      <c r="C34" s="73" t="s">
        <v>826</v>
      </c>
      <c r="D34" s="73" t="s">
        <v>846</v>
      </c>
      <c r="E34" s="73" t="s">
        <v>861</v>
      </c>
    </row>
    <row r="35" spans="1:6" ht="13" customHeight="1">
      <c r="E35" s="73" t="s">
        <v>880</v>
      </c>
    </row>
    <row r="36" spans="1:6" s="110" customFormat="1" ht="13" customHeight="1">
      <c r="A36" s="112"/>
      <c r="B36" s="111"/>
      <c r="C36" s="111"/>
      <c r="D36" s="111"/>
      <c r="E36" s="111"/>
      <c r="F36" s="111"/>
    </row>
    <row r="37" spans="1:6" ht="13" customHeight="1">
      <c r="A37" s="99" t="s">
        <v>1623</v>
      </c>
      <c r="F37" s="73" t="s">
        <v>1613</v>
      </c>
    </row>
    <row r="38" spans="1:6" ht="13" customHeight="1">
      <c r="F38" s="73" t="s">
        <v>1615</v>
      </c>
    </row>
    <row r="39" spans="1:6" ht="13" customHeight="1">
      <c r="F39" s="73" t="s">
        <v>1616</v>
      </c>
    </row>
    <row r="40" spans="1:6" ht="13" customHeight="1">
      <c r="F40" s="73" t="s">
        <v>1614</v>
      </c>
    </row>
    <row r="41" spans="1:6" s="110" customFormat="1" ht="13" customHeight="1">
      <c r="A41" s="112"/>
      <c r="B41" s="111"/>
      <c r="C41" s="111"/>
      <c r="D41" s="111"/>
      <c r="E41" s="111"/>
      <c r="F41" s="111"/>
    </row>
    <row r="42" spans="1:6" ht="13" customHeight="1">
      <c r="A42" s="99" t="s">
        <v>174</v>
      </c>
      <c r="C42" s="73" t="s">
        <v>89</v>
      </c>
      <c r="D42" s="73" t="s">
        <v>89</v>
      </c>
      <c r="E42" s="73" t="s">
        <v>89</v>
      </c>
    </row>
    <row r="43" spans="1:6" ht="13" customHeight="1">
      <c r="C43" s="73" t="s">
        <v>1730</v>
      </c>
      <c r="D43" s="73" t="s">
        <v>1729</v>
      </c>
      <c r="E43" s="73" t="s">
        <v>1731</v>
      </c>
    </row>
    <row r="44" spans="1:6" ht="13" customHeight="1">
      <c r="C44" s="73" t="s">
        <v>829</v>
      </c>
      <c r="D44" s="73" t="s">
        <v>848</v>
      </c>
      <c r="E44" s="73" t="s">
        <v>859</v>
      </c>
    </row>
    <row r="45" spans="1:6" ht="13" customHeight="1">
      <c r="C45" s="73" t="s">
        <v>833</v>
      </c>
      <c r="D45" s="73" t="s">
        <v>850</v>
      </c>
      <c r="E45" s="73" t="s">
        <v>856</v>
      </c>
    </row>
    <row r="46" spans="1:6" ht="13" customHeight="1">
      <c r="C46" s="73" t="s">
        <v>830</v>
      </c>
      <c r="D46" s="73" t="s">
        <v>849</v>
      </c>
      <c r="E46" s="73" t="s">
        <v>858</v>
      </c>
    </row>
    <row r="47" spans="1:6" ht="13" customHeight="1">
      <c r="C47" s="73" t="s">
        <v>834</v>
      </c>
      <c r="D47" s="73" t="s">
        <v>851</v>
      </c>
      <c r="E47" s="73" t="s">
        <v>857</v>
      </c>
    </row>
    <row r="48" spans="1:6" s="110" customFormat="1" ht="13" customHeight="1">
      <c r="A48" s="112"/>
      <c r="B48" s="111"/>
      <c r="C48" s="111"/>
      <c r="D48" s="111"/>
      <c r="E48" s="111"/>
      <c r="F48" s="111"/>
    </row>
    <row r="49" spans="1:9" ht="13" customHeight="1">
      <c r="A49" s="99" t="s">
        <v>175</v>
      </c>
      <c r="G49" s="12" t="s">
        <v>13</v>
      </c>
      <c r="H49" s="12" t="s">
        <v>13</v>
      </c>
      <c r="I49" s="12" t="s">
        <v>13</v>
      </c>
    </row>
    <row r="50" spans="1:9" ht="13" customHeight="1">
      <c r="G50" s="12" t="s">
        <v>1695</v>
      </c>
      <c r="H50" s="12" t="s">
        <v>1695</v>
      </c>
      <c r="I50" s="12" t="s">
        <v>1624</v>
      </c>
    </row>
    <row r="51" spans="1:9" ht="13" customHeight="1">
      <c r="G51" s="12" t="s">
        <v>1696</v>
      </c>
      <c r="H51" s="12" t="s">
        <v>1696</v>
      </c>
      <c r="I51" s="12" t="s">
        <v>1625</v>
      </c>
    </row>
    <row r="52" spans="1:9" ht="13" customHeight="1">
      <c r="G52" s="12" t="s">
        <v>1697</v>
      </c>
      <c r="H52" s="12" t="s">
        <v>1697</v>
      </c>
      <c r="I52" s="12" t="s">
        <v>1626</v>
      </c>
    </row>
    <row r="53" spans="1:9" s="110" customFormat="1" ht="13" customHeight="1">
      <c r="A53" s="112"/>
      <c r="B53" s="111"/>
      <c r="C53" s="111"/>
      <c r="D53" s="111"/>
      <c r="E53" s="111"/>
      <c r="F53" s="111"/>
    </row>
    <row r="54" spans="1:9" ht="13" customHeight="1">
      <c r="A54" s="99" t="s">
        <v>178</v>
      </c>
      <c r="G54" s="83" t="s">
        <v>397</v>
      </c>
      <c r="H54" s="83" t="s">
        <v>397</v>
      </c>
    </row>
    <row r="55" spans="1:9" ht="13" customHeight="1">
      <c r="G55" s="83" t="s">
        <v>1603</v>
      </c>
      <c r="H55" s="83" t="s">
        <v>1678</v>
      </c>
      <c r="I55" s="83" t="s">
        <v>457</v>
      </c>
    </row>
    <row r="56" spans="1:9" ht="13" customHeight="1">
      <c r="G56" s="83" t="s">
        <v>1519</v>
      </c>
      <c r="H56" s="83" t="s">
        <v>1519</v>
      </c>
    </row>
    <row r="57" spans="1:9" ht="13" customHeight="1">
      <c r="G57" s="83" t="s">
        <v>1604</v>
      </c>
      <c r="H57" s="83" t="s">
        <v>1604</v>
      </c>
    </row>
    <row r="58" spans="1:9" ht="13" customHeight="1">
      <c r="G58" s="83" t="s">
        <v>1606</v>
      </c>
      <c r="H58" s="83" t="s">
        <v>1606</v>
      </c>
    </row>
    <row r="59" spans="1:9" ht="13" customHeight="1">
      <c r="G59" s="83" t="s">
        <v>1607</v>
      </c>
      <c r="H59" s="83" t="s">
        <v>1607</v>
      </c>
    </row>
    <row r="60" spans="1:9" ht="13" customHeight="1">
      <c r="G60" s="83" t="s">
        <v>883</v>
      </c>
      <c r="H60" s="83" t="s">
        <v>883</v>
      </c>
    </row>
    <row r="61" spans="1:9" s="110" customFormat="1" ht="13" customHeight="1">
      <c r="A61" s="112"/>
      <c r="B61" s="111"/>
      <c r="C61" s="111"/>
      <c r="D61" s="111"/>
      <c r="E61" s="111"/>
      <c r="F61" s="111"/>
    </row>
    <row r="62" spans="1:9" ht="13" customHeight="1">
      <c r="A62" s="99" t="s">
        <v>179</v>
      </c>
      <c r="B62" s="71" t="s">
        <v>25</v>
      </c>
      <c r="C62" s="71"/>
      <c r="D62" s="71"/>
      <c r="E62" s="71"/>
      <c r="F62" s="71"/>
    </row>
    <row r="63" spans="1:9" ht="13" customHeight="1">
      <c r="B63" s="71" t="s">
        <v>836</v>
      </c>
      <c r="C63" s="71"/>
      <c r="D63" s="71"/>
      <c r="E63" s="71"/>
      <c r="F63" s="71"/>
    </row>
    <row r="64" spans="1:9" ht="13" customHeight="1">
      <c r="B64" s="71" t="s">
        <v>700</v>
      </c>
      <c r="C64" s="71"/>
      <c r="D64" s="71"/>
      <c r="E64" s="71"/>
      <c r="F64" s="71"/>
    </row>
    <row r="65" spans="1:6" ht="13" customHeight="1">
      <c r="B65" s="71" t="s">
        <v>837</v>
      </c>
      <c r="C65" s="71"/>
      <c r="D65" s="71"/>
      <c r="E65" s="71"/>
      <c r="F65" s="71"/>
    </row>
    <row r="66" spans="1:6" s="110" customFormat="1" ht="13" customHeight="1">
      <c r="A66" s="112"/>
      <c r="B66" s="98"/>
      <c r="C66" s="98"/>
      <c r="D66" s="98"/>
      <c r="E66" s="98"/>
      <c r="F66" s="98"/>
    </row>
    <row r="67" spans="1:6" ht="13" customHeight="1">
      <c r="A67" s="99" t="s">
        <v>180</v>
      </c>
      <c r="B67" s="71" t="s">
        <v>18</v>
      </c>
      <c r="C67" s="71" t="s">
        <v>18</v>
      </c>
      <c r="D67" s="71" t="s">
        <v>18</v>
      </c>
      <c r="E67" s="71" t="s">
        <v>18</v>
      </c>
      <c r="F67" s="71"/>
    </row>
    <row r="68" spans="1:6" ht="13" customHeight="1">
      <c r="B68" s="71" t="s">
        <v>820</v>
      </c>
      <c r="C68" s="71" t="s">
        <v>831</v>
      </c>
      <c r="D68" s="71" t="s">
        <v>853</v>
      </c>
      <c r="E68" s="71" t="s">
        <v>860</v>
      </c>
      <c r="F68" s="71"/>
    </row>
    <row r="69" spans="1:6" ht="13" customHeight="1">
      <c r="B69" s="71" t="s">
        <v>28</v>
      </c>
      <c r="C69" s="71" t="s">
        <v>28</v>
      </c>
      <c r="D69" s="71" t="s">
        <v>28</v>
      </c>
      <c r="E69" s="71" t="s">
        <v>28</v>
      </c>
      <c r="F69" s="71"/>
    </row>
    <row r="70" spans="1:6" ht="13" customHeight="1">
      <c r="B70" s="71" t="s">
        <v>20</v>
      </c>
      <c r="C70" s="71" t="s">
        <v>20</v>
      </c>
      <c r="D70" s="71" t="s">
        <v>20</v>
      </c>
      <c r="E70" s="71" t="s">
        <v>20</v>
      </c>
      <c r="F70" s="71"/>
    </row>
  </sheetData>
  <conditionalFormatting sqref="A5:XFD6">
    <cfRule type="cellIs" dxfId="30" priority="1" operator="equal">
      <formula>"Temporary: true"</formula>
    </cfRule>
    <cfRule type="cellIs" dxfId="29" priority="2" operator="equal">
      <formula>"Development: true"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B50B-5228-BA4F-89E3-70C0143BA941}">
  <sheetPr>
    <tabColor theme="9"/>
  </sheetPr>
  <dimension ref="A1:G26"/>
  <sheetViews>
    <sheetView workbookViewId="0">
      <selection activeCell="B1" sqref="B1"/>
    </sheetView>
  </sheetViews>
  <sheetFormatPr baseColWidth="10" defaultColWidth="35.83203125" defaultRowHeight="13" customHeight="1"/>
  <cols>
    <col min="1" max="1" width="15.83203125" style="95" customWidth="1"/>
    <col min="2" max="16384" width="35.83203125" style="95"/>
  </cols>
  <sheetData>
    <row r="1" spans="1:7" s="126" customFormat="1" ht="19" customHeight="1">
      <c r="A1" s="126" t="str">
        <f>definitions!$C$26</f>
        <v>data,coresets</v>
      </c>
      <c r="B1" s="126" t="s">
        <v>1109</v>
      </c>
      <c r="C1" s="126" t="s">
        <v>1369</v>
      </c>
      <c r="D1" s="126" t="s">
        <v>1633</v>
      </c>
      <c r="E1" s="126" t="s">
        <v>1632</v>
      </c>
    </row>
    <row r="2" spans="1:7" ht="13" customHeight="1">
      <c r="A2" s="95" t="s">
        <v>765</v>
      </c>
    </row>
    <row r="3" spans="1:7" ht="13" customHeight="1">
      <c r="A3" s="95" t="s">
        <v>766</v>
      </c>
    </row>
    <row r="4" spans="1:7" ht="13" customHeight="1">
      <c r="A4" s="95" t="s">
        <v>771</v>
      </c>
      <c r="B4" s="95" t="s">
        <v>395</v>
      </c>
      <c r="C4" s="95" t="s">
        <v>395</v>
      </c>
      <c r="D4" s="95" t="s">
        <v>395</v>
      </c>
      <c r="E4" s="95" t="s">
        <v>395</v>
      </c>
    </row>
    <row r="5" spans="1:7" ht="13" customHeight="1">
      <c r="A5" s="95" t="s">
        <v>1361</v>
      </c>
      <c r="B5" s="95" t="s">
        <v>1548</v>
      </c>
      <c r="C5" s="95" t="s">
        <v>1548</v>
      </c>
      <c r="D5" s="95" t="s">
        <v>1548</v>
      </c>
      <c r="E5" s="95" t="s">
        <v>1548</v>
      </c>
    </row>
    <row r="6" spans="1:7" s="115" customFormat="1" ht="13" customHeight="1"/>
    <row r="7" spans="1:7" ht="13" customHeight="1">
      <c r="A7" s="95" t="s">
        <v>789</v>
      </c>
      <c r="B7" s="95" t="s">
        <v>1634</v>
      </c>
      <c r="C7" s="60" t="s">
        <v>1650</v>
      </c>
      <c r="D7" s="95" t="s">
        <v>1634</v>
      </c>
      <c r="E7" s="95" t="s">
        <v>1634</v>
      </c>
    </row>
    <row r="8" spans="1:7" ht="13" customHeight="1">
      <c r="A8" s="160" t="s">
        <v>169</v>
      </c>
      <c r="B8" s="36" t="str">
        <f>_xlfn.CONCAT("PathOut: [",$A$1,"]")</f>
        <v>PathOut: [data,coresets]</v>
      </c>
      <c r="C8" s="36" t="str">
        <f>_xlfn.CONCAT("PathOut: [",$A$1,"]")</f>
        <v>PathOut: [data,coresets]</v>
      </c>
      <c r="D8" s="36" t="str">
        <f>_xlfn.CONCAT("PathOut: [",$A$1,"]")</f>
        <v>PathOut: [data,coresets]</v>
      </c>
      <c r="E8" s="36" t="str">
        <f>_xlfn.CONCAT("PathOut: [",$A$1,"]")</f>
        <v>PathOut: [data,coresets]</v>
      </c>
    </row>
    <row r="9" spans="1:7" ht="13" customHeight="1">
      <c r="A9" s="95" t="s">
        <v>1171</v>
      </c>
      <c r="B9" s="114" t="str">
        <f t="shared" ref="B9:E9" si="0">_xlfn.CONCAT("FileOut: ",B$1,".csv")</f>
        <v>FileOut: fd.csv</v>
      </c>
      <c r="C9" s="32" t="str">
        <f t="shared" si="0"/>
        <v>FileOut: gdpcat.csv</v>
      </c>
      <c r="D9" s="114" t="str">
        <f t="shared" si="0"/>
        <v>FileOut: ts.csv</v>
      </c>
      <c r="E9" s="114" t="str">
        <f t="shared" si="0"/>
        <v>FileOut: va.csv</v>
      </c>
      <c r="F9" s="114"/>
      <c r="G9" s="114"/>
    </row>
    <row r="10" spans="1:7" s="115" customFormat="1" ht="13" customHeight="1"/>
    <row r="11" spans="1:7" ht="13" customHeight="1">
      <c r="A11" s="95" t="s">
        <v>170</v>
      </c>
      <c r="B11" s="95" t="s">
        <v>8</v>
      </c>
      <c r="C11" s="33" t="s">
        <v>8</v>
      </c>
      <c r="D11" s="95" t="s">
        <v>8</v>
      </c>
      <c r="E11" s="95" t="s">
        <v>8</v>
      </c>
    </row>
    <row r="12" spans="1:7" ht="13" customHeight="1">
      <c r="B12" s="95" t="s">
        <v>1636</v>
      </c>
      <c r="C12" s="33" t="s">
        <v>1649</v>
      </c>
      <c r="D12" s="95" t="s">
        <v>1636</v>
      </c>
      <c r="E12" s="95" t="s">
        <v>1636</v>
      </c>
    </row>
    <row r="13" spans="1:7" ht="13" customHeight="1">
      <c r="B13" s="95" t="s">
        <v>823</v>
      </c>
      <c r="C13" s="33" t="s">
        <v>504</v>
      </c>
      <c r="D13" s="95" t="s">
        <v>823</v>
      </c>
      <c r="E13" s="95" t="s">
        <v>823</v>
      </c>
    </row>
    <row r="14" spans="1:7" s="115" customFormat="1" ht="13" customHeight="1"/>
    <row r="15" spans="1:7" ht="13" customHeight="1">
      <c r="A15" s="95" t="s">
        <v>172</v>
      </c>
      <c r="B15" s="95" t="s">
        <v>9</v>
      </c>
      <c r="C15" s="33" t="s">
        <v>9</v>
      </c>
      <c r="D15" s="95" t="s">
        <v>9</v>
      </c>
      <c r="E15" s="95" t="s">
        <v>9</v>
      </c>
    </row>
    <row r="16" spans="1:7" ht="13" customHeight="1">
      <c r="B16" s="95" t="s">
        <v>1646</v>
      </c>
      <c r="C16" s="33" t="s">
        <v>606</v>
      </c>
      <c r="D16" s="95" t="s">
        <v>1648</v>
      </c>
      <c r="E16" s="95" t="s">
        <v>1647</v>
      </c>
    </row>
    <row r="17" spans="1:5" ht="13" customHeight="1">
      <c r="B17" s="95" t="s">
        <v>1111</v>
      </c>
      <c r="C17" s="33" t="s">
        <v>1643</v>
      </c>
      <c r="D17" s="95" t="s">
        <v>1111</v>
      </c>
      <c r="E17" s="95" t="s">
        <v>1111</v>
      </c>
    </row>
    <row r="18" spans="1:5" s="115" customFormat="1" ht="13" customHeight="1"/>
    <row r="19" spans="1:5" ht="13" customHeight="1">
      <c r="A19" s="95" t="s">
        <v>173</v>
      </c>
      <c r="B19" s="95" t="s">
        <v>10</v>
      </c>
      <c r="C19" s="33" t="s">
        <v>10</v>
      </c>
      <c r="D19" s="95" t="s">
        <v>10</v>
      </c>
      <c r="E19" s="95" t="s">
        <v>10</v>
      </c>
    </row>
    <row r="20" spans="1:5" ht="13" customHeight="1">
      <c r="B20" s="95" t="s">
        <v>1655</v>
      </c>
      <c r="C20" s="33" t="s">
        <v>1644</v>
      </c>
      <c r="D20" s="95" t="s">
        <v>1657</v>
      </c>
      <c r="E20" s="95" t="s">
        <v>1656</v>
      </c>
    </row>
    <row r="21" spans="1:5" ht="13" customHeight="1">
      <c r="B21" s="95" t="s">
        <v>1694</v>
      </c>
      <c r="C21" s="33" t="s">
        <v>1645</v>
      </c>
      <c r="D21" s="95" t="s">
        <v>1694</v>
      </c>
      <c r="E21" s="95" t="s">
        <v>1694</v>
      </c>
    </row>
    <row r="22" spans="1:5" s="115" customFormat="1" ht="13" customHeight="1"/>
    <row r="23" spans="1:5" ht="13" customHeight="1">
      <c r="A23" s="95" t="s">
        <v>180</v>
      </c>
      <c r="B23" s="95" t="s">
        <v>18</v>
      </c>
      <c r="D23" s="95" t="s">
        <v>18</v>
      </c>
      <c r="E23" s="95" t="s">
        <v>18</v>
      </c>
    </row>
    <row r="24" spans="1:5" ht="13" customHeight="1">
      <c r="B24" s="95" t="s">
        <v>1637</v>
      </c>
      <c r="D24" s="95" t="s">
        <v>1637</v>
      </c>
      <c r="E24" s="95" t="s">
        <v>1637</v>
      </c>
    </row>
    <row r="25" spans="1:5" ht="13" customHeight="1">
      <c r="B25" s="95" t="s">
        <v>1638</v>
      </c>
      <c r="D25" s="95" t="s">
        <v>1640</v>
      </c>
      <c r="E25" s="95" t="s">
        <v>1639</v>
      </c>
    </row>
    <row r="26" spans="1:5" ht="13" customHeight="1">
      <c r="B26" s="95" t="s">
        <v>1701</v>
      </c>
      <c r="D26" s="95" t="s">
        <v>1701</v>
      </c>
      <c r="E26" s="95" t="s">
        <v>1701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5BE0-F0E7-1943-A15E-BA80CEE54F8A}">
  <sheetPr>
    <tabColor theme="9"/>
  </sheetPr>
  <dimension ref="A1:F42"/>
  <sheetViews>
    <sheetView workbookViewId="0">
      <selection activeCell="B1" sqref="B1"/>
    </sheetView>
  </sheetViews>
  <sheetFormatPr baseColWidth="10" defaultColWidth="35.83203125" defaultRowHeight="13" customHeight="1"/>
  <cols>
    <col min="1" max="1" width="15.83203125" style="70" customWidth="1"/>
    <col min="2" max="16384" width="35.83203125" style="70"/>
  </cols>
  <sheetData>
    <row r="1" spans="1:2" s="126" customFormat="1" ht="19" customHeight="1">
      <c r="A1" s="126" t="str">
        <f>definitions!$C$27</f>
        <v>data,coresets,r</v>
      </c>
      <c r="B1" s="126" t="s">
        <v>1641</v>
      </c>
    </row>
    <row r="2" spans="1:2" ht="13" customHeight="1">
      <c r="A2" s="70" t="s">
        <v>765</v>
      </c>
    </row>
    <row r="3" spans="1:2" ht="13" customHeight="1">
      <c r="A3" s="70" t="s">
        <v>766</v>
      </c>
    </row>
    <row r="4" spans="1:2" ht="13" customHeight="1">
      <c r="A4" s="70" t="s">
        <v>771</v>
      </c>
      <c r="B4" s="70" t="s">
        <v>395</v>
      </c>
    </row>
    <row r="5" spans="1:2" ht="13" customHeight="1">
      <c r="A5" s="70" t="s">
        <v>1361</v>
      </c>
      <c r="B5" s="70" t="s">
        <v>1548</v>
      </c>
    </row>
    <row r="6" spans="1:2" s="113" customFormat="1" ht="13" customHeight="1"/>
    <row r="7" spans="1:2" ht="13" customHeight="1">
      <c r="A7" s="70" t="s">
        <v>789</v>
      </c>
      <c r="B7" s="70" t="s">
        <v>1702</v>
      </c>
    </row>
    <row r="8" spans="1:2" ht="13" customHeight="1">
      <c r="A8" s="160" t="s">
        <v>169</v>
      </c>
      <c r="B8" s="36" t="str">
        <f>_xlfn.CONCAT("PathOut: [",$A$1,"]")</f>
        <v>PathOut: [data,coresets,r]</v>
      </c>
    </row>
    <row r="9" spans="1:2" ht="13" customHeight="1">
      <c r="A9" s="70" t="s">
        <v>1171</v>
      </c>
      <c r="B9" s="114" t="str">
        <f>_xlfn.CONCAT("FileOut: ",B$1,".csv")</f>
        <v>FileOut: state.csv</v>
      </c>
    </row>
    <row r="10" spans="1:2" s="113" customFormat="1" ht="13" customHeight="1"/>
    <row r="11" spans="1:2" ht="13" customHeight="1">
      <c r="A11" s="70" t="s">
        <v>170</v>
      </c>
      <c r="B11" s="70" t="s">
        <v>8</v>
      </c>
    </row>
    <row r="12" spans="1:2" ht="13" customHeight="1">
      <c r="B12" s="70" t="s">
        <v>1703</v>
      </c>
    </row>
    <row r="13" spans="1:2" ht="13" customHeight="1">
      <c r="B13" s="70" t="s">
        <v>504</v>
      </c>
    </row>
    <row r="14" spans="1:2" s="113" customFormat="1" ht="13" customHeight="1"/>
    <row r="15" spans="1:2" ht="13" customHeight="1">
      <c r="A15" s="70" t="s">
        <v>172</v>
      </c>
      <c r="B15" s="70" t="s">
        <v>9</v>
      </c>
    </row>
    <row r="16" spans="1:2" ht="13" customHeight="1">
      <c r="B16" s="70" t="s">
        <v>1704</v>
      </c>
    </row>
    <row r="18" spans="1:2" s="113" customFormat="1" ht="13" customHeight="1"/>
    <row r="19" spans="1:2" ht="13" customHeight="1">
      <c r="A19" s="70" t="s">
        <v>173</v>
      </c>
      <c r="B19" s="70" t="s">
        <v>10</v>
      </c>
    </row>
    <row r="20" spans="1:2" ht="13" customHeight="1">
      <c r="B20" s="70" t="s">
        <v>1705</v>
      </c>
    </row>
    <row r="22" spans="1:2" s="143" customFormat="1" ht="13" customHeight="1"/>
    <row r="33" spans="4:6" ht="13" customHeight="1">
      <c r="D33" s="143"/>
      <c r="E33" s="143"/>
      <c r="F33" s="143"/>
    </row>
    <row r="34" spans="4:6" ht="13" customHeight="1">
      <c r="D34" s="143"/>
      <c r="E34" s="143"/>
      <c r="F34" s="143"/>
    </row>
    <row r="35" spans="4:6" ht="13" customHeight="1">
      <c r="D35" s="143"/>
      <c r="E35" s="143"/>
      <c r="F35" s="143"/>
    </row>
    <row r="36" spans="4:6" ht="13" customHeight="1">
      <c r="D36" s="143"/>
      <c r="E36" s="143"/>
      <c r="F36" s="143"/>
    </row>
    <row r="37" spans="4:6" ht="13" customHeight="1">
      <c r="D37" s="143"/>
      <c r="E37" s="143"/>
      <c r="F37" s="143"/>
    </row>
    <row r="38" spans="4:6" ht="13" customHeight="1">
      <c r="D38" s="143"/>
      <c r="E38" s="143"/>
      <c r="F38" s="143"/>
    </row>
    <row r="39" spans="4:6" ht="13" customHeight="1">
      <c r="D39" s="143"/>
      <c r="E39" s="143"/>
      <c r="F39" s="143"/>
    </row>
    <row r="40" spans="4:6" ht="13" customHeight="1">
      <c r="D40" s="143"/>
      <c r="E40" s="143"/>
      <c r="F40" s="143"/>
    </row>
    <row r="41" spans="4:6" ht="13" customHeight="1">
      <c r="D41" s="143"/>
      <c r="E41" s="143"/>
      <c r="F41" s="143"/>
    </row>
    <row r="42" spans="4:6" ht="13" customHeight="1">
      <c r="D42" s="143"/>
      <c r="E42" s="143"/>
      <c r="F42" s="14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F81D-671F-F544-A3DD-9E897136FCB4}">
  <sheetPr>
    <tabColor theme="9"/>
  </sheetPr>
  <dimension ref="A1:D26"/>
  <sheetViews>
    <sheetView workbookViewId="0">
      <selection activeCell="B1" sqref="B1"/>
    </sheetView>
  </sheetViews>
  <sheetFormatPr baseColWidth="10" defaultColWidth="35.83203125" defaultRowHeight="13" customHeight="1"/>
  <cols>
    <col min="1" max="1" width="15.83203125" style="95" customWidth="1"/>
    <col min="2" max="16384" width="35.83203125" style="95"/>
  </cols>
  <sheetData>
    <row r="1" spans="1:4" s="126" customFormat="1" ht="19" customHeight="1">
      <c r="A1" s="126" t="str">
        <f>definitions!$C$28</f>
        <v>data,coresets,s</v>
      </c>
      <c r="B1" s="126" t="s">
        <v>866</v>
      </c>
      <c r="C1" s="126" t="s">
        <v>1769</v>
      </c>
      <c r="D1" s="126" t="s">
        <v>1770</v>
      </c>
    </row>
    <row r="2" spans="1:4" ht="13" customHeight="1">
      <c r="A2" s="95" t="s">
        <v>765</v>
      </c>
      <c r="B2" s="95" t="s">
        <v>1728</v>
      </c>
    </row>
    <row r="3" spans="1:4" ht="13" customHeight="1">
      <c r="A3" s="95" t="s">
        <v>766</v>
      </c>
    </row>
    <row r="4" spans="1:4" ht="13" customHeight="1">
      <c r="A4" s="95" t="s">
        <v>771</v>
      </c>
      <c r="B4" s="95" t="s">
        <v>396</v>
      </c>
      <c r="C4" s="95" t="s">
        <v>395</v>
      </c>
      <c r="D4" s="95" t="s">
        <v>395</v>
      </c>
    </row>
    <row r="5" spans="1:4" ht="13" customHeight="1">
      <c r="A5" s="95" t="s">
        <v>1361</v>
      </c>
      <c r="C5" s="95" t="s">
        <v>1548</v>
      </c>
      <c r="D5" s="95" t="s">
        <v>1548</v>
      </c>
    </row>
    <row r="6" spans="1:4" s="115" customFormat="1" ht="13" customHeight="1"/>
    <row r="7" spans="1:4" ht="13" customHeight="1">
      <c r="A7" s="95" t="s">
        <v>789</v>
      </c>
      <c r="C7" s="95" t="s">
        <v>1634</v>
      </c>
      <c r="D7" s="95" t="s">
        <v>1634</v>
      </c>
    </row>
    <row r="8" spans="1:4" ht="13" customHeight="1">
      <c r="A8" s="160" t="s">
        <v>169</v>
      </c>
      <c r="B8" s="36" t="str">
        <f>_xlfn.CONCAT("PathOut: [",$A$1,"]")</f>
        <v>PathOut: [data,coresets,s]</v>
      </c>
      <c r="C8" s="36" t="str">
        <f>_xlfn.CONCAT("PathOut: [",$A$1,"]")</f>
        <v>PathOut: [data,coresets,s]</v>
      </c>
      <c r="D8" s="36" t="str">
        <f>_xlfn.CONCAT("PathOut: [",$A$1,"]")</f>
        <v>PathOut: [data,coresets,s]</v>
      </c>
    </row>
    <row r="9" spans="1:4" ht="13" customHeight="1">
      <c r="A9" s="95" t="s">
        <v>1171</v>
      </c>
      <c r="B9" s="114" t="str">
        <f t="shared" ref="B9:D9" si="0">_xlfn.CONCAT("FileOut: ",B$1,".csv")</f>
        <v>FileOut: sector.csv</v>
      </c>
      <c r="C9" s="114" t="str">
        <f t="shared" si="0"/>
        <v>FileOut: summary.csv</v>
      </c>
      <c r="D9" s="114" t="str">
        <f t="shared" si="0"/>
        <v>FileOut: detail.csv</v>
      </c>
    </row>
    <row r="10" spans="1:4" s="115" customFormat="1" ht="13" customHeight="1"/>
    <row r="11" spans="1:4" ht="13" customHeight="1">
      <c r="A11" s="95" t="s">
        <v>170</v>
      </c>
      <c r="C11" s="95" t="s">
        <v>8</v>
      </c>
      <c r="D11" s="95" t="s">
        <v>8</v>
      </c>
    </row>
    <row r="12" spans="1:4" ht="13" customHeight="1">
      <c r="C12" s="95" t="s">
        <v>1636</v>
      </c>
      <c r="D12" s="95" t="s">
        <v>1635</v>
      </c>
    </row>
    <row r="13" spans="1:4" ht="13" customHeight="1">
      <c r="C13" s="95" t="s">
        <v>823</v>
      </c>
      <c r="D13" s="95" t="s">
        <v>863</v>
      </c>
    </row>
    <row r="14" spans="1:4" s="115" customFormat="1" ht="13" customHeight="1"/>
    <row r="15" spans="1:4" ht="13" customHeight="1">
      <c r="A15" s="95" t="s">
        <v>172</v>
      </c>
      <c r="C15" s="95" t="s">
        <v>9</v>
      </c>
      <c r="D15" s="95" t="s">
        <v>9</v>
      </c>
    </row>
    <row r="16" spans="1:4" ht="13" customHeight="1">
      <c r="C16" s="95" t="s">
        <v>1784</v>
      </c>
      <c r="D16" s="95" t="s">
        <v>1784</v>
      </c>
    </row>
    <row r="17" spans="1:4" ht="13" customHeight="1">
      <c r="C17" s="95" t="s">
        <v>1111</v>
      </c>
      <c r="D17" s="95" t="s">
        <v>1111</v>
      </c>
    </row>
    <row r="18" spans="1:4" s="115" customFormat="1" ht="13" customHeight="1"/>
    <row r="19" spans="1:4" ht="13" customHeight="1">
      <c r="A19" s="95" t="s">
        <v>173</v>
      </c>
      <c r="C19" s="95" t="s">
        <v>10</v>
      </c>
      <c r="D19" s="95" t="s">
        <v>10</v>
      </c>
    </row>
    <row r="20" spans="1:4" ht="13" customHeight="1">
      <c r="C20" s="95" t="s">
        <v>1782</v>
      </c>
      <c r="D20" s="95" t="s">
        <v>1783</v>
      </c>
    </row>
    <row r="21" spans="1:4" ht="13" customHeight="1">
      <c r="C21" s="95" t="s">
        <v>1694</v>
      </c>
      <c r="D21" s="95" t="s">
        <v>1785</v>
      </c>
    </row>
    <row r="22" spans="1:4" s="115" customFormat="1" ht="13" customHeight="1"/>
    <row r="23" spans="1:4" ht="13" customHeight="1">
      <c r="A23" s="95" t="s">
        <v>180</v>
      </c>
      <c r="C23" s="95" t="s">
        <v>18</v>
      </c>
      <c r="D23" s="95" t="s">
        <v>18</v>
      </c>
    </row>
    <row r="24" spans="1:4" ht="13" customHeight="1">
      <c r="C24" s="95" t="s">
        <v>1637</v>
      </c>
      <c r="D24" s="95" t="s">
        <v>1637</v>
      </c>
    </row>
    <row r="25" spans="1:4" ht="13" customHeight="1">
      <c r="C25" s="95" t="s">
        <v>1693</v>
      </c>
      <c r="D25" s="95" t="s">
        <v>1693</v>
      </c>
    </row>
    <row r="26" spans="1:4" ht="13" customHeight="1">
      <c r="C26" s="95" t="s">
        <v>1701</v>
      </c>
      <c r="D26" s="95" t="s">
        <v>1701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4F33-D201-864C-8284-99945B2F7D92}">
  <sheetPr>
    <tabColor theme="1"/>
  </sheetPr>
  <dimension ref="A1:V174"/>
  <sheetViews>
    <sheetView showGridLines="0" workbookViewId="0">
      <pane xSplit="1" ySplit="1" topLeftCell="I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46.83203125" defaultRowHeight="13" customHeight="1"/>
  <cols>
    <col min="1" max="1" width="15.83203125" style="36" customWidth="1"/>
    <col min="2" max="12" width="46.83203125" style="36"/>
    <col min="13" max="13" width="46.83203125" style="32"/>
    <col min="14" max="16384" width="46.83203125" style="36"/>
  </cols>
  <sheetData>
    <row r="1" spans="1:22" s="161" customFormat="1" ht="19">
      <c r="A1" s="161" t="str">
        <f>definitions!$C$8</f>
        <v>data,input_0.1</v>
      </c>
      <c r="B1" s="161" t="s">
        <v>0</v>
      </c>
      <c r="C1" s="161" t="s">
        <v>1</v>
      </c>
      <c r="D1" s="161" t="s">
        <v>2</v>
      </c>
      <c r="E1" s="161" t="s">
        <v>3</v>
      </c>
      <c r="F1" s="161" t="s">
        <v>4</v>
      </c>
      <c r="G1" s="161" t="s">
        <v>7</v>
      </c>
      <c r="H1" s="161" t="s">
        <v>29</v>
      </c>
      <c r="I1" s="161" t="s">
        <v>520</v>
      </c>
      <c r="J1" s="161" t="s">
        <v>502</v>
      </c>
      <c r="K1" s="161" t="s">
        <v>162</v>
      </c>
      <c r="L1" s="161" t="s">
        <v>102</v>
      </c>
      <c r="M1" s="162" t="s">
        <v>103</v>
      </c>
      <c r="N1" s="161" t="s">
        <v>104</v>
      </c>
      <c r="O1" s="161" t="s">
        <v>105</v>
      </c>
      <c r="P1" s="161" t="s">
        <v>106</v>
      </c>
      <c r="Q1" s="161" t="s">
        <v>63</v>
      </c>
      <c r="R1" s="161" t="s">
        <v>107</v>
      </c>
      <c r="S1" s="161" t="s">
        <v>159</v>
      </c>
      <c r="T1" s="161" t="s">
        <v>160</v>
      </c>
      <c r="U1" s="161" t="s">
        <v>161</v>
      </c>
      <c r="V1" s="161" t="s">
        <v>125</v>
      </c>
    </row>
    <row r="2" spans="1:22" ht="13" customHeight="1">
      <c r="A2" s="36" t="s">
        <v>1057</v>
      </c>
      <c r="B2" s="36" t="s">
        <v>1658</v>
      </c>
      <c r="F2" s="36" t="s">
        <v>1058</v>
      </c>
      <c r="H2" s="36" t="s">
        <v>1062</v>
      </c>
      <c r="N2" s="32"/>
      <c r="O2" s="32"/>
      <c r="P2" s="32"/>
      <c r="Q2" s="36" t="s">
        <v>1063</v>
      </c>
      <c r="R2" s="36" t="s">
        <v>1064</v>
      </c>
    </row>
    <row r="3" spans="1:22" ht="13" customHeight="1">
      <c r="A3" s="36" t="s">
        <v>765</v>
      </c>
      <c r="B3" s="36" t="s">
        <v>785</v>
      </c>
      <c r="C3" s="36" t="s">
        <v>787</v>
      </c>
      <c r="D3" s="36" t="s">
        <v>783</v>
      </c>
      <c r="E3" s="36" t="s">
        <v>786</v>
      </c>
      <c r="F3" s="36" t="s">
        <v>781</v>
      </c>
      <c r="G3" s="36" t="s">
        <v>770</v>
      </c>
      <c r="H3" s="36" t="s">
        <v>767</v>
      </c>
      <c r="I3" s="36" t="str">
        <f>IF(ISBLANK($H3), "", $H3)</f>
        <v>Description: 2012 Commodity Flow Survey</v>
      </c>
      <c r="J3" s="36" t="str">
        <f>IF(ISBLANK($H3), "", $H3)</f>
        <v>Description: 2012 Commodity Flow Survey</v>
      </c>
      <c r="K3" s="36" t="s">
        <v>788</v>
      </c>
      <c r="L3" s="36" t="s">
        <v>768</v>
      </c>
      <c r="M3" s="32" t="str">
        <f t="shared" ref="M3:Q4" si="0">IF(ISBLANK($L3), "", $L3)</f>
        <v>Description: Annual Survey of State Government Finances</v>
      </c>
      <c r="N3" s="32" t="str">
        <f t="shared" si="0"/>
        <v>Description: Annual Survey of State Government Finances</v>
      </c>
      <c r="O3" s="32" t="str">
        <f t="shared" si="0"/>
        <v>Description: Annual Survey of State Government Finances</v>
      </c>
      <c r="P3" s="32" t="str">
        <f t="shared" si="0"/>
        <v>Description: Annual Survey of State Government Finances</v>
      </c>
      <c r="Q3" s="32" t="str">
        <f t="shared" si="0"/>
        <v>Description: Annual Survey of State Government Finances</v>
      </c>
      <c r="R3" s="36" t="s">
        <v>774</v>
      </c>
      <c r="S3" s="36" t="s">
        <v>776</v>
      </c>
      <c r="T3" s="36" t="s">
        <v>772</v>
      </c>
      <c r="U3" s="36" t="s">
        <v>778</v>
      </c>
      <c r="V3" s="36" t="s">
        <v>772</v>
      </c>
    </row>
    <row r="4" spans="1:22" ht="13" customHeight="1">
      <c r="A4" s="36" t="s">
        <v>766</v>
      </c>
      <c r="B4" s="36" t="s">
        <v>784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782</v>
      </c>
      <c r="G4" s="36" t="s">
        <v>769</v>
      </c>
      <c r="H4" s="36" t="s">
        <v>764</v>
      </c>
      <c r="I4" s="36" t="str">
        <f>IF(ISBLANK($H4), "", $H4)</f>
        <v>Source: https://www.census.gov/programs-surveys/cfs.html</v>
      </c>
      <c r="J4" s="36" t="str">
        <f>IF(ISBLANK($H4), "", $H4)</f>
        <v>Source: https://www.census.gov/programs-surveys/cfs.html</v>
      </c>
      <c r="K4" s="36" t="s">
        <v>762</v>
      </c>
      <c r="L4" s="36" t="s">
        <v>763</v>
      </c>
      <c r="M4" s="32" t="str">
        <f t="shared" si="0"/>
        <v>Source: https://www.census.gov/programs-surveys/state/data/tables.html</v>
      </c>
      <c r="N4" s="32" t="str">
        <f t="shared" si="0"/>
        <v>Source: https://www.census.gov/programs-surveys/state/data/tables.html</v>
      </c>
      <c r="O4" s="32" t="str">
        <f t="shared" si="0"/>
        <v>Source: https://www.census.gov/programs-surveys/state/data/tables.html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6" t="s">
        <v>775</v>
      </c>
      <c r="S4" s="36" t="s">
        <v>777</v>
      </c>
      <c r="T4" s="36" t="s">
        <v>773</v>
      </c>
      <c r="U4" s="36" t="s">
        <v>779</v>
      </c>
      <c r="V4" s="36" t="s">
        <v>780</v>
      </c>
    </row>
    <row r="5" spans="1:22" ht="13" customHeight="1">
      <c r="A5" s="36" t="s">
        <v>1033</v>
      </c>
      <c r="B5" s="36" t="s">
        <v>1066</v>
      </c>
      <c r="C5" s="36" t="s">
        <v>1067</v>
      </c>
      <c r="D5" s="36" t="s">
        <v>1068</v>
      </c>
      <c r="E5" s="36" t="s">
        <v>1069</v>
      </c>
      <c r="H5" s="36" t="s">
        <v>1070</v>
      </c>
      <c r="N5" s="32"/>
      <c r="O5" s="32"/>
      <c r="P5" s="32"/>
      <c r="Q5" s="32"/>
      <c r="R5" s="36" t="s">
        <v>1071</v>
      </c>
    </row>
    <row r="6" spans="1:22" ht="13" customHeight="1">
      <c r="A6" s="36" t="s">
        <v>1042</v>
      </c>
      <c r="B6" s="36" t="s">
        <v>1056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1048</v>
      </c>
      <c r="N6" s="32"/>
      <c r="O6" s="32"/>
      <c r="P6" s="32"/>
      <c r="Q6" s="32"/>
    </row>
    <row r="7" spans="1:22" ht="13" customHeight="1">
      <c r="A7" s="36" t="s">
        <v>771</v>
      </c>
      <c r="B7" s="33" t="s">
        <v>395</v>
      </c>
      <c r="C7" s="33" t="s">
        <v>395</v>
      </c>
      <c r="D7" s="33" t="s">
        <v>395</v>
      </c>
      <c r="E7" s="33" t="s">
        <v>395</v>
      </c>
      <c r="F7" s="33" t="s">
        <v>395</v>
      </c>
      <c r="G7" s="33" t="s">
        <v>395</v>
      </c>
      <c r="H7" s="33" t="s">
        <v>395</v>
      </c>
      <c r="I7" s="33" t="s">
        <v>395</v>
      </c>
      <c r="J7" s="33" t="s">
        <v>395</v>
      </c>
      <c r="K7" s="33" t="s">
        <v>395</v>
      </c>
      <c r="L7" s="33" t="s">
        <v>395</v>
      </c>
      <c r="M7" s="32" t="s">
        <v>395</v>
      </c>
      <c r="N7" s="33" t="s">
        <v>395</v>
      </c>
      <c r="O7" s="33" t="s">
        <v>395</v>
      </c>
      <c r="P7" s="33" t="s">
        <v>395</v>
      </c>
      <c r="Q7" s="33" t="s">
        <v>395</v>
      </c>
      <c r="R7" s="33" t="s">
        <v>395</v>
      </c>
      <c r="S7" s="33" t="s">
        <v>395</v>
      </c>
      <c r="T7" s="33" t="s">
        <v>395</v>
      </c>
      <c r="U7" s="33" t="s">
        <v>395</v>
      </c>
      <c r="V7" s="33" t="s">
        <v>395</v>
      </c>
    </row>
    <row r="8" spans="1:22" ht="13" customHeight="1">
      <c r="A8" s="36" t="s">
        <v>921</v>
      </c>
      <c r="B8" s="33"/>
      <c r="C8" s="33"/>
      <c r="D8" s="33"/>
      <c r="E8" s="33"/>
      <c r="F8" s="33"/>
      <c r="G8" s="33"/>
      <c r="H8" s="33" t="s">
        <v>925</v>
      </c>
      <c r="I8" s="33"/>
      <c r="J8" s="33"/>
      <c r="K8" s="33"/>
      <c r="L8" s="33" t="s">
        <v>925</v>
      </c>
      <c r="M8" s="33" t="s">
        <v>925</v>
      </c>
      <c r="N8" s="33" t="s">
        <v>925</v>
      </c>
      <c r="O8" s="33" t="s">
        <v>925</v>
      </c>
      <c r="P8" s="33" t="s">
        <v>925</v>
      </c>
      <c r="Q8" s="33"/>
      <c r="R8" s="33"/>
      <c r="S8" s="33"/>
      <c r="T8" s="33"/>
      <c r="U8" s="33"/>
      <c r="V8" s="33"/>
    </row>
    <row r="9" spans="1:22" ht="13" customHeight="1">
      <c r="A9" s="36" t="s">
        <v>1361</v>
      </c>
      <c r="B9" s="33" t="s">
        <v>1548</v>
      </c>
      <c r="C9" s="33"/>
      <c r="D9" s="33"/>
      <c r="E9" s="33"/>
      <c r="F9" s="33"/>
      <c r="G9" s="33"/>
      <c r="H9" s="33" t="s">
        <v>1536</v>
      </c>
      <c r="I9" s="33" t="s">
        <v>1536</v>
      </c>
      <c r="J9" s="33" t="s">
        <v>1536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163" customFormat="1" ht="13" customHeight="1">
      <c r="M10" s="164"/>
    </row>
    <row r="11" spans="1:22" ht="13" customHeight="1">
      <c r="A11" s="36" t="s">
        <v>789</v>
      </c>
      <c r="B11" s="36" t="s">
        <v>1350</v>
      </c>
      <c r="C11" s="36" t="str">
        <f>IF(ISBLANK($B11), "", $B11)</f>
        <v>PathIn:  [dev, datasources, BEA, IO]</v>
      </c>
      <c r="D11" s="36" t="s">
        <v>1233</v>
      </c>
      <c r="E11" s="36" t="str">
        <f>IF(ISBLANK($D11), "", $D11)</f>
        <v>PathIn:  [dev, datasources, BEA_2007_2012]</v>
      </c>
      <c r="F11" s="33" t="s">
        <v>1364</v>
      </c>
      <c r="G11" s="33" t="s">
        <v>1394</v>
      </c>
      <c r="H11" s="36" t="s">
        <v>1234</v>
      </c>
      <c r="I11" s="36" t="s">
        <v>1406</v>
      </c>
      <c r="J11" s="36" t="s">
        <v>1406</v>
      </c>
      <c r="K11" s="33" t="s">
        <v>1429</v>
      </c>
      <c r="L11" s="33" t="s">
        <v>1430</v>
      </c>
      <c r="M11" s="32" t="str">
        <f>IF(ISBLANK($L11), "", $L11)</f>
        <v>PathIn:  [dev, datasources, SGF]</v>
      </c>
      <c r="N11" s="32" t="str">
        <f>IF(ISBLANK($L11), "", $L11)</f>
        <v>PathIn:  [dev, datasources, SGF]</v>
      </c>
      <c r="O11" s="32" t="str">
        <f>IF(ISBLANK($L11), "", $L11)</f>
        <v>PathIn:  [dev, datasources, SGF]</v>
      </c>
      <c r="P11" s="32" t="str">
        <f>IF(ISBLANK($L11), "", $L11)</f>
        <v>PathIn:  [dev, datasources, SGF]</v>
      </c>
      <c r="Q11" s="36" t="s">
        <v>1406</v>
      </c>
      <c r="R11" s="36" t="s">
        <v>1431</v>
      </c>
      <c r="S11" s="33" t="s">
        <v>1432</v>
      </c>
      <c r="T11" s="33" t="s">
        <v>1433</v>
      </c>
      <c r="U11" s="33" t="s">
        <v>1434</v>
      </c>
      <c r="V11" s="33" t="s">
        <v>1434</v>
      </c>
    </row>
    <row r="12" spans="1:22" ht="13" customHeight="1">
      <c r="A12" s="36" t="s">
        <v>169</v>
      </c>
      <c r="B12" s="36" t="str">
        <f>_xlfn.CONCAT("PathOut: [",$A$1,"]")</f>
        <v>PathOut: [data,input_0.1]</v>
      </c>
      <c r="C12" s="36" t="str">
        <f t="shared" ref="C12:V12" si="1">_xlfn.CONCAT("PathOut: [",$A$1,"]")</f>
        <v>PathOut: [data,input_0.1]</v>
      </c>
      <c r="D12" s="36" t="str">
        <f t="shared" si="1"/>
        <v>PathOut: [data,input_0.1]</v>
      </c>
      <c r="E12" s="36" t="str">
        <f t="shared" si="1"/>
        <v>PathOut: [data,input_0.1]</v>
      </c>
      <c r="F12" s="36" t="str">
        <f t="shared" si="1"/>
        <v>PathOut: [data,input_0.1]</v>
      </c>
      <c r="G12" s="36" t="str">
        <f t="shared" si="1"/>
        <v>PathOut: [data,input_0.1]</v>
      </c>
      <c r="H12" s="36" t="str">
        <f t="shared" si="1"/>
        <v>PathOut: [data,input_0.1]</v>
      </c>
      <c r="I12" s="36" t="str">
        <f t="shared" si="1"/>
        <v>PathOut: [data,input_0.1]</v>
      </c>
      <c r="J12" s="36" t="str">
        <f t="shared" si="1"/>
        <v>PathOut: [data,input_0.1]</v>
      </c>
      <c r="K12" s="36" t="str">
        <f t="shared" si="1"/>
        <v>PathOut: [data,input_0.1]</v>
      </c>
      <c r="L12" s="36" t="str">
        <f t="shared" si="1"/>
        <v>PathOut: [data,input_0.1]</v>
      </c>
      <c r="M12" s="36" t="str">
        <f t="shared" si="1"/>
        <v>PathOut: [data,input_0.1]</v>
      </c>
      <c r="N12" s="36" t="str">
        <f t="shared" si="1"/>
        <v>PathOut: [data,input_0.1]</v>
      </c>
      <c r="O12" s="36" t="str">
        <f t="shared" si="1"/>
        <v>PathOut: [data,input_0.1]</v>
      </c>
      <c r="P12" s="36" t="str">
        <f t="shared" si="1"/>
        <v>PathOut: [data,input_0.1]</v>
      </c>
      <c r="Q12" s="36" t="str">
        <f t="shared" si="1"/>
        <v>PathOut: [data,input_0.1]</v>
      </c>
      <c r="R12" s="36" t="str">
        <f t="shared" si="1"/>
        <v>PathOut: [data,input_0.1]</v>
      </c>
      <c r="S12" s="36" t="str">
        <f t="shared" si="1"/>
        <v>PathOut: [data,input_0.1]</v>
      </c>
      <c r="T12" s="36" t="str">
        <f t="shared" si="1"/>
        <v>PathOut: [data,input_0.1]</v>
      </c>
      <c r="U12" s="36" t="str">
        <f t="shared" si="1"/>
        <v>PathOut: [data,input_0.1]</v>
      </c>
      <c r="V12" s="36" t="str">
        <f t="shared" si="1"/>
        <v>PathOut: [data,input_0.1]</v>
      </c>
    </row>
    <row r="13" spans="1:22" ht="13" customHeight="1">
      <c r="A13" s="36" t="s">
        <v>1171</v>
      </c>
      <c r="B13" s="36" t="s">
        <v>1176</v>
      </c>
      <c r="C13" s="36" t="str">
        <f t="shared" ref="C13:H13" si="2">_xlfn.CONCAT("FileOut: ",RIGHT(C$1,LEN(C$1)-FIND("_",C$1)),".csv")</f>
        <v>FileOut: use.csv</v>
      </c>
      <c r="D13" s="36" t="str">
        <f t="shared" si="2"/>
        <v>FileOut: supply_det.csv</v>
      </c>
      <c r="E13" s="36" t="str">
        <f t="shared" si="2"/>
        <v>FileOut: use_det.csv</v>
      </c>
      <c r="F13" s="36" t="str">
        <f t="shared" si="2"/>
        <v>FileOut: gsp_state.csv</v>
      </c>
      <c r="G13" s="36" t="str">
        <f t="shared" si="2"/>
        <v>FileOut: pce.csv</v>
      </c>
      <c r="H13" s="36" t="str">
        <f t="shared" si="2"/>
        <v>FileOut: cfs.csv</v>
      </c>
      <c r="I13" s="36" t="str">
        <f t="shared" ref="I13:V13" si="3">_xlfn.CONCAT("FileOut: ",RIGHT(I$1,LEN(I$1)-FIND("_",I$1)),".csv")</f>
        <v>FileOut: cfs_metro.csv</v>
      </c>
      <c r="J13" s="36" t="str">
        <f t="shared" si="3"/>
        <v>FileOut: cfs_state.csv</v>
      </c>
      <c r="K13" s="36" t="str">
        <f t="shared" si="3"/>
        <v>FileOut: nass.csv</v>
      </c>
      <c r="L13" s="36" t="str">
        <f t="shared" si="3"/>
        <v>FileOut: sgf_1997.csv</v>
      </c>
      <c r="M13" s="36" t="str">
        <f t="shared" si="3"/>
        <v>FileOut: sgf_1998.csv</v>
      </c>
      <c r="N13" s="36" t="str">
        <f>_xlfn.CONCAT("FileOut: ",RIGHT(N$1,LEN(N$1)-FIND("_",N$1)),".csv")</f>
        <v>FileOut: sgf_1999-2011.csv</v>
      </c>
      <c r="O13" s="36" t="str">
        <f t="shared" si="3"/>
        <v>FileOut: sgf_2012-2013.csv</v>
      </c>
      <c r="P13" s="36" t="str">
        <f t="shared" si="3"/>
        <v>FileOut: sgf_2014-2016.csv</v>
      </c>
      <c r="Q13" s="36" t="str">
        <f t="shared" si="3"/>
        <v>FileOut: sgf.csv</v>
      </c>
      <c r="R13" s="36" t="str">
        <f t="shared" si="3"/>
        <v>FileOut: utd.csv</v>
      </c>
      <c r="S13" s="36" t="str">
        <f t="shared" si="3"/>
        <v>FileOut: crude_oil.csv</v>
      </c>
      <c r="T13" s="36" t="str">
        <f t="shared" si="3"/>
        <v>FileOut: emissions.csv</v>
      </c>
      <c r="U13" s="36" t="str">
        <f t="shared" si="3"/>
        <v>FileOut: heatrate.csv</v>
      </c>
      <c r="V13" s="36" t="str">
        <f t="shared" si="3"/>
        <v>FileOut: seds.csv</v>
      </c>
    </row>
    <row r="14" spans="1:22" s="163" customFormat="1" ht="13" customHeight="1">
      <c r="M14" s="164"/>
    </row>
    <row r="15" spans="1:22" ht="13" customHeight="1">
      <c r="A15" s="36" t="s">
        <v>170</v>
      </c>
      <c r="B15" s="36" t="s">
        <v>64</v>
      </c>
      <c r="C15" s="36" t="s">
        <v>64</v>
      </c>
      <c r="D15" s="36" t="s">
        <v>64</v>
      </c>
      <c r="E15" s="36" t="s">
        <v>64</v>
      </c>
      <c r="F15" s="36" t="s">
        <v>8</v>
      </c>
      <c r="G15" s="36" t="s">
        <v>8</v>
      </c>
      <c r="H15" s="36" t="s">
        <v>8</v>
      </c>
      <c r="I15" s="36" t="s">
        <v>8</v>
      </c>
      <c r="J15" s="36" t="s">
        <v>8</v>
      </c>
      <c r="K15" s="37" t="s">
        <v>8</v>
      </c>
      <c r="L15" s="36" t="s">
        <v>64</v>
      </c>
      <c r="M15" s="32" t="s">
        <v>64</v>
      </c>
      <c r="N15" s="36" t="s">
        <v>64</v>
      </c>
      <c r="O15" s="36" t="s">
        <v>8</v>
      </c>
      <c r="P15" s="36" t="s">
        <v>8</v>
      </c>
      <c r="Q15" s="36" t="s">
        <v>8</v>
      </c>
      <c r="R15" s="36" t="s">
        <v>8</v>
      </c>
      <c r="S15" s="36" t="s">
        <v>64</v>
      </c>
      <c r="T15" s="36" t="s">
        <v>64</v>
      </c>
      <c r="U15" s="33" t="s">
        <v>8</v>
      </c>
      <c r="V15" s="36" t="s">
        <v>8</v>
      </c>
    </row>
    <row r="16" spans="1:22" ht="13" customHeight="1">
      <c r="B16" s="36" t="s">
        <v>181</v>
      </c>
      <c r="C16" s="36" t="s">
        <v>191</v>
      </c>
      <c r="D16" s="36" t="s">
        <v>199</v>
      </c>
      <c r="E16" s="36" t="s">
        <v>195</v>
      </c>
      <c r="F16" s="36" t="s">
        <v>472</v>
      </c>
      <c r="G16" s="36" t="s">
        <v>485</v>
      </c>
      <c r="H16" s="36" t="s">
        <v>30</v>
      </c>
      <c r="I16" s="36" t="str">
        <f>_xlfn.CONCAT("  name: ", IF($H$8="Temporary: true","__",""), RIGHT($H$13,LEN($H$13)-LEN("FileOut: ")))</f>
        <v xml:space="preserve">  name: __cfs.csv</v>
      </c>
      <c r="J16" s="36" t="str">
        <f>_xlfn.CONCAT("  name: ",IF($I$8="Temporary: true","_",""),RIGHT(I$1,LEN(I$1)-FIND("_",I$1)),".csv")</f>
        <v xml:space="preserve">  name: cfs_metro.csv</v>
      </c>
      <c r="K16" s="37" t="s">
        <v>163</v>
      </c>
      <c r="L16" s="36" t="s">
        <v>329</v>
      </c>
      <c r="M16" s="32" t="s">
        <v>65</v>
      </c>
      <c r="N16" s="36" t="s">
        <v>66</v>
      </c>
      <c r="O16" s="36" t="s">
        <v>67</v>
      </c>
      <c r="P16" s="36" t="s">
        <v>68</v>
      </c>
      <c r="Q16" s="36" t="s">
        <v>1738</v>
      </c>
      <c r="R16" s="36" t="s">
        <v>488</v>
      </c>
      <c r="S16" s="36" t="s">
        <v>126</v>
      </c>
      <c r="T16" s="36" t="s">
        <v>127</v>
      </c>
      <c r="U16" s="36" t="s">
        <v>128</v>
      </c>
      <c r="V16" s="36" t="s">
        <v>118</v>
      </c>
    </row>
    <row r="17" spans="1:22" ht="13" customHeight="1">
      <c r="B17" s="36" t="s">
        <v>184</v>
      </c>
      <c r="C17" s="36" t="s">
        <v>192</v>
      </c>
      <c r="D17" s="36" t="s">
        <v>200</v>
      </c>
      <c r="E17" s="36" t="s">
        <v>193</v>
      </c>
      <c r="F17" s="36" t="s">
        <v>473</v>
      </c>
      <c r="G17" s="36" t="s">
        <v>487</v>
      </c>
      <c r="H17" s="36" t="s">
        <v>164</v>
      </c>
      <c r="I17" s="36" t="s">
        <v>533</v>
      </c>
      <c r="J17" s="36" t="s">
        <v>504</v>
      </c>
      <c r="K17" s="37" t="s">
        <v>164</v>
      </c>
      <c r="L17" s="36" t="s">
        <v>69</v>
      </c>
      <c r="M17" s="32" t="s">
        <v>70</v>
      </c>
      <c r="N17" s="36" t="s">
        <v>328</v>
      </c>
      <c r="O17" s="36" t="s">
        <v>71</v>
      </c>
      <c r="P17" s="36" t="s">
        <v>72</v>
      </c>
      <c r="Q17" s="36" t="s">
        <v>1739</v>
      </c>
      <c r="R17" s="36" t="s">
        <v>489</v>
      </c>
      <c r="S17" s="36" t="s">
        <v>129</v>
      </c>
      <c r="T17" s="36" t="s">
        <v>130</v>
      </c>
      <c r="U17" s="36" t="s">
        <v>131</v>
      </c>
      <c r="V17" s="36" t="s">
        <v>119</v>
      </c>
    </row>
    <row r="18" spans="1:22" ht="13" customHeight="1">
      <c r="B18" s="36" t="s">
        <v>183</v>
      </c>
      <c r="C18" s="36" t="str">
        <f>IF(ISBLANK($B18), "", $B18)</f>
        <v xml:space="preserve">  sheet:      [1997, 1998, 1999, 2000, 2001, 2002, 2003, 2004, 2005, 2006, 2007, 2008, 2009, 2010, 2011, 2012, 2013, 2014, 2015, 2016, 2017]</v>
      </c>
      <c r="D18" s="36" t="s">
        <v>196</v>
      </c>
      <c r="E18" s="36" t="str">
        <f>IF(ISBLANK($D18), "", $D18)</f>
        <v xml:space="preserve">  sheet:      [2007, 2012]</v>
      </c>
      <c r="F18" s="36" t="s">
        <v>474</v>
      </c>
      <c r="L18" s="36" t="s">
        <v>73</v>
      </c>
      <c r="M18" s="32" t="s">
        <v>74</v>
      </c>
      <c r="N18" s="36" t="s">
        <v>319</v>
      </c>
      <c r="P18" s="36" t="s">
        <v>75</v>
      </c>
      <c r="Q18" s="36" t="s">
        <v>1740</v>
      </c>
      <c r="S18" s="36" t="s">
        <v>132</v>
      </c>
      <c r="T18" s="36" t="s">
        <v>133</v>
      </c>
    </row>
    <row r="19" spans="1:22" ht="13" customHeight="1">
      <c r="B19" s="36" t="s">
        <v>182</v>
      </c>
      <c r="C19" s="36" t="str">
        <f>IF(ISBLANK($B19), "", $B19)</f>
        <v xml:space="preserve">  descriptor: [1997, 1998, 1999, 2000, 2001, 2002, 2003, 2004, 2005, 2006, 2007, 2008, 2009, 2010, 2011, 2012, 2013, 2014, 2015, 2016, 2017]</v>
      </c>
      <c r="D19" s="36" t="s">
        <v>194</v>
      </c>
      <c r="E19" s="36" t="str">
        <f>IF(ISBLANK($D19), "", $D19)</f>
        <v xml:space="preserve">  descriptor: [2007, 2012]</v>
      </c>
      <c r="F19" s="36" t="s">
        <v>475</v>
      </c>
      <c r="L19" s="36" t="s">
        <v>77</v>
      </c>
      <c r="M19" s="32" t="s">
        <v>78</v>
      </c>
      <c r="N19" s="36" t="s">
        <v>320</v>
      </c>
      <c r="Q19" s="36" t="s">
        <v>1741</v>
      </c>
      <c r="S19" s="36" t="s">
        <v>134</v>
      </c>
      <c r="T19" s="36" t="s">
        <v>135</v>
      </c>
    </row>
    <row r="20" spans="1:22" ht="13" customHeight="1">
      <c r="F20" s="36" t="s">
        <v>476</v>
      </c>
      <c r="N20" s="36" t="s">
        <v>318</v>
      </c>
      <c r="Q20" s="36" t="s">
        <v>1742</v>
      </c>
      <c r="T20" s="36" t="s">
        <v>136</v>
      </c>
    </row>
    <row r="21" spans="1:22" ht="13" customHeight="1">
      <c r="F21" s="36" t="s">
        <v>477</v>
      </c>
      <c r="N21" s="36" t="s">
        <v>81</v>
      </c>
      <c r="T21" s="36" t="s">
        <v>137</v>
      </c>
    </row>
    <row r="22" spans="1:22" ht="13" customHeight="1">
      <c r="F22" s="36" t="s">
        <v>478</v>
      </c>
      <c r="N22" s="36" t="s">
        <v>322</v>
      </c>
      <c r="T22" s="36" t="s">
        <v>138</v>
      </c>
    </row>
    <row r="23" spans="1:22" ht="13" customHeight="1">
      <c r="F23" s="36" t="s">
        <v>479</v>
      </c>
      <c r="N23" s="36" t="s">
        <v>321</v>
      </c>
      <c r="T23" s="36" t="s">
        <v>139</v>
      </c>
    </row>
    <row r="24" spans="1:22" ht="13" customHeight="1">
      <c r="F24" s="36" t="s">
        <v>483</v>
      </c>
      <c r="N24" s="36" t="s">
        <v>323</v>
      </c>
      <c r="T24" s="36" t="s">
        <v>140</v>
      </c>
    </row>
    <row r="25" spans="1:22" ht="13" customHeight="1">
      <c r="N25" s="36" t="s">
        <v>324</v>
      </c>
      <c r="T25" s="36" t="s">
        <v>141</v>
      </c>
    </row>
    <row r="26" spans="1:22" ht="13" customHeight="1">
      <c r="N26" s="36" t="s">
        <v>325</v>
      </c>
      <c r="T26" s="36" t="s">
        <v>142</v>
      </c>
    </row>
    <row r="27" spans="1:22" ht="13" customHeight="1">
      <c r="N27" s="36" t="s">
        <v>326</v>
      </c>
      <c r="T27" s="36" t="s">
        <v>143</v>
      </c>
    </row>
    <row r="28" spans="1:22" ht="13" customHeight="1">
      <c r="N28" s="36" t="s">
        <v>327</v>
      </c>
    </row>
    <row r="29" spans="1:22" s="163" customFormat="1" ht="13" customHeight="1">
      <c r="M29" s="164"/>
    </row>
    <row r="30" spans="1:22" ht="13" customHeight="1">
      <c r="A30" s="36" t="s">
        <v>171</v>
      </c>
      <c r="B30" s="36" t="s">
        <v>82</v>
      </c>
      <c r="C30" s="36" t="str">
        <f t="shared" ref="C30:E31" si="4">IF(ISBLANK($B30), "", $B30)</f>
        <v>Describe:</v>
      </c>
      <c r="D30" s="36" t="str">
        <f t="shared" si="4"/>
        <v>Describe:</v>
      </c>
      <c r="E30" s="36" t="str">
        <f t="shared" si="4"/>
        <v>Describe:</v>
      </c>
      <c r="F30" s="36" t="s">
        <v>82</v>
      </c>
      <c r="G30" s="36" t="s">
        <v>82</v>
      </c>
      <c r="H30" s="36" t="s">
        <v>486</v>
      </c>
      <c r="L30" s="33" t="s">
        <v>82</v>
      </c>
      <c r="M30" s="32" t="str">
        <f>IF(ISBLANK($L30), "", $L30)</f>
        <v>Describe:</v>
      </c>
      <c r="N30" s="32" t="str">
        <f t="shared" ref="M30:O31" si="5">IF(ISBLANK($L30), "", $L30)</f>
        <v>Describe:</v>
      </c>
      <c r="O30" s="32" t="str">
        <f t="shared" si="5"/>
        <v>Describe:</v>
      </c>
      <c r="P30" s="33"/>
      <c r="R30" s="33" t="s">
        <v>82</v>
      </c>
      <c r="T30" s="36" t="s">
        <v>82</v>
      </c>
    </row>
    <row r="31" spans="1:22" ht="13" customHeight="1">
      <c r="B31" s="36" t="s">
        <v>547</v>
      </c>
      <c r="C31" s="36" t="str">
        <f t="shared" si="4"/>
        <v xml:space="preserve">  col: yr</v>
      </c>
      <c r="D31" s="36" t="str">
        <f>IF(ISBLANK($B31), "", $B31)</f>
        <v xml:space="preserve">  col: yr</v>
      </c>
      <c r="E31" s="36" t="str">
        <f t="shared" si="4"/>
        <v xml:space="preserve">  col: yr</v>
      </c>
      <c r="F31" s="36" t="s">
        <v>1368</v>
      </c>
      <c r="G31" s="36" t="s">
        <v>1486</v>
      </c>
      <c r="H31" s="36" t="s">
        <v>1485</v>
      </c>
      <c r="L31" s="33" t="s">
        <v>547</v>
      </c>
      <c r="M31" s="32" t="str">
        <f t="shared" si="5"/>
        <v xml:space="preserve">  col: yr</v>
      </c>
      <c r="N31" s="32" t="str">
        <f t="shared" si="5"/>
        <v xml:space="preserve">  col: yr</v>
      </c>
      <c r="O31" s="32" t="str">
        <f t="shared" si="5"/>
        <v xml:space="preserve">  col: yr</v>
      </c>
      <c r="P31" s="33"/>
      <c r="R31" s="33" t="s">
        <v>656</v>
      </c>
      <c r="T31" s="36" t="s">
        <v>1573</v>
      </c>
    </row>
    <row r="32" spans="1:22" s="163" customFormat="1" ht="13" customHeight="1">
      <c r="L32" s="152"/>
      <c r="M32" s="164"/>
      <c r="N32" s="152"/>
    </row>
    <row r="33" spans="1:22" ht="13" customHeight="1">
      <c r="A33" s="36" t="s">
        <v>172</v>
      </c>
      <c r="B33" s="33" t="s">
        <v>9</v>
      </c>
      <c r="C33" s="36" t="str">
        <f t="shared" ref="C33:E66" si="6">IF(ISBLANK($B33), "", $B33)</f>
        <v>Order:</v>
      </c>
      <c r="D33" s="36" t="str">
        <f t="shared" si="6"/>
        <v>Order:</v>
      </c>
      <c r="E33" s="36" t="str">
        <f t="shared" si="6"/>
        <v>Order:</v>
      </c>
      <c r="F33" s="36" t="s">
        <v>9</v>
      </c>
      <c r="G33" s="36" t="s">
        <v>9</v>
      </c>
      <c r="H33" s="33" t="s">
        <v>9</v>
      </c>
      <c r="I33" s="33" t="s">
        <v>9</v>
      </c>
      <c r="J33" s="33" t="s">
        <v>9</v>
      </c>
      <c r="K33" s="33" t="s">
        <v>9</v>
      </c>
      <c r="L33" s="33" t="s">
        <v>9</v>
      </c>
      <c r="M33" s="32" t="str">
        <f>IF(ISBLANK($L33), "", $L33)</f>
        <v>Order:</v>
      </c>
      <c r="N33" s="32" t="str">
        <f>IF(ISBLANK($L33), "", $L33)</f>
        <v>Order:</v>
      </c>
      <c r="O33" s="32" t="str">
        <f>IF(ISBLANK($L33), "", $L33)</f>
        <v>Order:</v>
      </c>
      <c r="P33" s="32" t="str">
        <f>IF(ISBLANK($L33), "", $L33)</f>
        <v>Order:</v>
      </c>
      <c r="Q33" s="33" t="s">
        <v>9</v>
      </c>
      <c r="R33" s="33" t="s">
        <v>9</v>
      </c>
      <c r="S33" s="33" t="s">
        <v>9</v>
      </c>
      <c r="T33" s="33" t="s">
        <v>9</v>
      </c>
      <c r="U33" s="33" t="s">
        <v>9</v>
      </c>
      <c r="V33" s="36" t="s">
        <v>9</v>
      </c>
    </row>
    <row r="34" spans="1:22" ht="13" customHeight="1">
      <c r="B34" s="33" t="s">
        <v>589</v>
      </c>
      <c r="C34" s="36" t="str">
        <f t="shared" si="6"/>
        <v xml:space="preserve">  - {col: yr,    type: Int}</v>
      </c>
      <c r="D34" s="36" t="str">
        <f t="shared" si="6"/>
        <v xml:space="preserve">  - {col: yr,    type: Int}</v>
      </c>
      <c r="E34" s="36" t="str">
        <f t="shared" si="6"/>
        <v xml:space="preserve">  - {col: yr,    type: Int}</v>
      </c>
      <c r="F34" s="36" t="s">
        <v>579</v>
      </c>
      <c r="G34" s="36" t="s">
        <v>589</v>
      </c>
      <c r="H34" s="33" t="s">
        <v>1533</v>
      </c>
      <c r="I34" s="36" t="s">
        <v>1534</v>
      </c>
      <c r="J34" s="36" t="s">
        <v>1535</v>
      </c>
      <c r="K34" s="33" t="s">
        <v>1535</v>
      </c>
      <c r="L34" s="33" t="s">
        <v>589</v>
      </c>
      <c r="M34" s="32" t="str">
        <f t="shared" ref="M34:Q61" si="7">IF(ISBLANK($L34), "", $L34)</f>
        <v xml:space="preserve">  - {col: yr,    type: Int}</v>
      </c>
      <c r="N34" s="32" t="str">
        <f t="shared" si="7"/>
        <v xml:space="preserve">  - {col: yr,    type: Int}</v>
      </c>
      <c r="O34" s="32" t="str">
        <f t="shared" si="7"/>
        <v xml:space="preserve">  - {col: yr,    type: Int}</v>
      </c>
      <c r="P34" s="32" t="str">
        <f t="shared" si="7"/>
        <v xml:space="preserve">  - {col: yr,    type: Int}</v>
      </c>
      <c r="Q34" s="33" t="s">
        <v>589</v>
      </c>
      <c r="R34" s="33" t="s">
        <v>683</v>
      </c>
      <c r="S34" s="33" t="s">
        <v>589</v>
      </c>
      <c r="T34" s="33" t="s">
        <v>579</v>
      </c>
      <c r="U34" s="33" t="s">
        <v>589</v>
      </c>
      <c r="V34" s="33" t="s">
        <v>579</v>
      </c>
    </row>
    <row r="35" spans="1:22" ht="13" customHeight="1">
      <c r="B35" s="33" t="s">
        <v>1789</v>
      </c>
      <c r="C35" s="36" t="str">
        <f t="shared" si="6"/>
        <v xml:space="preserve">  - {col: i,     type: String}</v>
      </c>
      <c r="D35" s="36" t="str">
        <f t="shared" si="6"/>
        <v xml:space="preserve">  - {col: i,     type: String}</v>
      </c>
      <c r="E35" s="36" t="str">
        <f t="shared" si="6"/>
        <v xml:space="preserve">  - {col: i,     type: String}</v>
      </c>
      <c r="F35" s="36" t="s">
        <v>608</v>
      </c>
      <c r="G35" s="36" t="s">
        <v>708</v>
      </c>
      <c r="H35" s="33" t="s">
        <v>513</v>
      </c>
      <c r="I35" s="33" t="s">
        <v>508</v>
      </c>
      <c r="J35" s="33" t="s">
        <v>1422</v>
      </c>
      <c r="K35" s="33" t="s">
        <v>708</v>
      </c>
      <c r="L35" s="33" t="s">
        <v>708</v>
      </c>
      <c r="M35" s="32" t="str">
        <f t="shared" si="7"/>
        <v xml:space="preserve">  - {col: r,     type: String}</v>
      </c>
      <c r="N35" s="32" t="str">
        <f t="shared" si="7"/>
        <v xml:space="preserve">  - {col: r,     type: String}</v>
      </c>
      <c r="O35" s="32" t="str">
        <f t="shared" si="7"/>
        <v xml:space="preserve">  - {col: r,     type: String}</v>
      </c>
      <c r="P35" s="32" t="str">
        <f t="shared" si="7"/>
        <v xml:space="preserve">  - {col: r,     type: String}</v>
      </c>
      <c r="Q35" s="33" t="s">
        <v>708</v>
      </c>
      <c r="R35" s="33" t="s">
        <v>688</v>
      </c>
      <c r="S35" s="33" t="s">
        <v>145</v>
      </c>
      <c r="T35" s="33" t="s">
        <v>608</v>
      </c>
      <c r="U35" s="33" t="s">
        <v>1504</v>
      </c>
      <c r="V35" s="33" t="s">
        <v>608</v>
      </c>
    </row>
    <row r="36" spans="1:22" ht="13" customHeight="1">
      <c r="B36" s="33" t="s">
        <v>1790</v>
      </c>
      <c r="C36" s="36" t="str">
        <f t="shared" si="6"/>
        <v xml:space="preserve">  - {col: j,     type: String}</v>
      </c>
      <c r="D36" s="36" t="str">
        <f t="shared" si="6"/>
        <v xml:space="preserve">  - {col: j,     type: String}</v>
      </c>
      <c r="E36" s="36" t="str">
        <f t="shared" si="6"/>
        <v xml:space="preserve">  - {col: j,     type: String}</v>
      </c>
      <c r="F36" s="36" t="s">
        <v>606</v>
      </c>
      <c r="G36" s="36" t="s">
        <v>1792</v>
      </c>
      <c r="H36" s="33" t="s">
        <v>31</v>
      </c>
      <c r="I36" s="33" t="s">
        <v>521</v>
      </c>
      <c r="J36" s="33" t="s">
        <v>1423</v>
      </c>
      <c r="K36" s="33" t="s">
        <v>666</v>
      </c>
      <c r="L36" s="36" t="s">
        <v>760</v>
      </c>
      <c r="M36" s="32" t="str">
        <f t="shared" si="7"/>
        <v xml:space="preserve">  - {col: ec,    type: String}</v>
      </c>
      <c r="N36" s="32" t="str">
        <f t="shared" si="7"/>
        <v xml:space="preserve">  - {col: ec,    type: String}</v>
      </c>
      <c r="O36" s="32" t="str">
        <f t="shared" si="7"/>
        <v xml:space="preserve">  - {col: ec,    type: String}</v>
      </c>
      <c r="P36" s="32" t="str">
        <f t="shared" si="7"/>
        <v xml:space="preserve">  - {col: ec,    type: String}</v>
      </c>
      <c r="Q36" s="33" t="s">
        <v>760</v>
      </c>
      <c r="R36" s="33" t="s">
        <v>659</v>
      </c>
      <c r="S36" s="33" t="s">
        <v>147</v>
      </c>
      <c r="T36" s="33" t="s">
        <v>1468</v>
      </c>
      <c r="U36" s="33" t="s">
        <v>145</v>
      </c>
      <c r="V36" s="36" t="s">
        <v>574</v>
      </c>
    </row>
    <row r="37" spans="1:22" ht="13" customHeight="1">
      <c r="B37" s="33" t="s">
        <v>145</v>
      </c>
      <c r="C37" s="36" t="str">
        <f t="shared" si="6"/>
        <v xml:space="preserve">  - {col: units, type: String}</v>
      </c>
      <c r="D37" s="36" t="str">
        <f t="shared" si="6"/>
        <v xml:space="preserve">  - {col: units, type: String}</v>
      </c>
      <c r="E37" s="36" t="str">
        <f t="shared" si="6"/>
        <v xml:space="preserve">  - {col: units, type: String}</v>
      </c>
      <c r="F37" s="36" t="s">
        <v>1791</v>
      </c>
      <c r="G37" s="36" t="s">
        <v>145</v>
      </c>
      <c r="H37" s="33" t="s">
        <v>528</v>
      </c>
      <c r="I37" s="33" t="s">
        <v>507</v>
      </c>
      <c r="J37" s="33" t="s">
        <v>666</v>
      </c>
      <c r="K37" s="36" t="s">
        <v>558</v>
      </c>
      <c r="L37" s="33" t="s">
        <v>145</v>
      </c>
      <c r="M37" s="32" t="str">
        <f t="shared" si="7"/>
        <v xml:space="preserve">  - {col: units, type: String}</v>
      </c>
      <c r="N37" s="32" t="str">
        <f t="shared" si="7"/>
        <v xml:space="preserve">  - {col: units, type: String}</v>
      </c>
      <c r="O37" s="32" t="str">
        <f t="shared" si="7"/>
        <v xml:space="preserve">  - {col: units, type: String}</v>
      </c>
      <c r="P37" s="32" t="str">
        <f t="shared" si="7"/>
        <v xml:space="preserve">  - {col: units, type: String}</v>
      </c>
      <c r="Q37" s="33" t="s">
        <v>145</v>
      </c>
      <c r="R37" s="33" t="s">
        <v>687</v>
      </c>
      <c r="T37" s="33" t="s">
        <v>148</v>
      </c>
      <c r="U37" s="33" t="s">
        <v>147</v>
      </c>
      <c r="V37" s="36" t="s">
        <v>146</v>
      </c>
    </row>
    <row r="38" spans="1:22" ht="13" customHeight="1">
      <c r="B38" s="33" t="s">
        <v>147</v>
      </c>
      <c r="C38" s="36" t="str">
        <f t="shared" si="6"/>
        <v xml:space="preserve">  - {col: value, type: Float64}</v>
      </c>
      <c r="D38" s="36" t="str">
        <f t="shared" si="6"/>
        <v xml:space="preserve">  - {col: value, type: Float64}</v>
      </c>
      <c r="E38" s="36" t="str">
        <f t="shared" si="6"/>
        <v xml:space="preserve">  - {col: value, type: Float64}</v>
      </c>
      <c r="F38" s="36" t="s">
        <v>1020</v>
      </c>
      <c r="G38" s="36" t="s">
        <v>147</v>
      </c>
      <c r="H38" s="33" t="s">
        <v>32</v>
      </c>
      <c r="I38" s="33" t="s">
        <v>522</v>
      </c>
      <c r="J38" s="33" t="s">
        <v>1795</v>
      </c>
      <c r="K38" s="36" t="s">
        <v>559</v>
      </c>
      <c r="L38" s="33" t="s">
        <v>147</v>
      </c>
      <c r="M38" s="32" t="str">
        <f t="shared" si="7"/>
        <v xml:space="preserve">  - {col: value, type: Float64}</v>
      </c>
      <c r="N38" s="32" t="str">
        <f t="shared" si="7"/>
        <v xml:space="preserve">  - {col: value, type: Float64}</v>
      </c>
      <c r="O38" s="32" t="str">
        <f t="shared" si="7"/>
        <v xml:space="preserve">  - {col: value, type: Float64}</v>
      </c>
      <c r="P38" s="32" t="str">
        <f t="shared" si="7"/>
        <v xml:space="preserve">  - {col: value, type: Float64}</v>
      </c>
      <c r="Q38" s="33" t="s">
        <v>147</v>
      </c>
      <c r="R38" s="33" t="s">
        <v>685</v>
      </c>
      <c r="T38" s="33" t="s">
        <v>149</v>
      </c>
      <c r="U38" s="33"/>
      <c r="V38" s="36" t="s">
        <v>578</v>
      </c>
    </row>
    <row r="39" spans="1:22" ht="13" customHeight="1">
      <c r="B39" s="33"/>
      <c r="C39" s="36" t="str">
        <f t="shared" si="6"/>
        <v/>
      </c>
      <c r="D39" s="36" t="str">
        <f t="shared" si="6"/>
        <v/>
      </c>
      <c r="E39" s="36" t="str">
        <f t="shared" si="6"/>
        <v/>
      </c>
      <c r="F39" s="36" t="s">
        <v>148</v>
      </c>
      <c r="H39" s="33" t="s">
        <v>529</v>
      </c>
      <c r="I39" s="33" t="s">
        <v>1793</v>
      </c>
      <c r="J39" s="33" t="s">
        <v>145</v>
      </c>
      <c r="L39" s="33"/>
      <c r="M39" s="32" t="str">
        <f t="shared" si="7"/>
        <v/>
      </c>
      <c r="N39" s="32" t="str">
        <f t="shared" si="7"/>
        <v/>
      </c>
      <c r="O39" s="32" t="str">
        <f t="shared" si="7"/>
        <v/>
      </c>
      <c r="P39" s="32" t="str">
        <f t="shared" si="7"/>
        <v/>
      </c>
      <c r="Q39" s="33"/>
      <c r="R39" s="33" t="s">
        <v>686</v>
      </c>
      <c r="V39" s="36" t="s">
        <v>1484</v>
      </c>
    </row>
    <row r="40" spans="1:22" ht="13" customHeight="1">
      <c r="B40" s="33"/>
      <c r="C40" s="36" t="str">
        <f t="shared" si="6"/>
        <v/>
      </c>
      <c r="D40" s="36" t="str">
        <f t="shared" si="6"/>
        <v/>
      </c>
      <c r="E40" s="36" t="str">
        <f t="shared" si="6"/>
        <v/>
      </c>
      <c r="F40" s="36" t="s">
        <v>149</v>
      </c>
      <c r="H40" s="33" t="s">
        <v>33</v>
      </c>
      <c r="I40" s="33" t="s">
        <v>1794</v>
      </c>
      <c r="J40" s="33" t="s">
        <v>147</v>
      </c>
      <c r="L40" s="33"/>
      <c r="M40" s="32" t="str">
        <f t="shared" si="7"/>
        <v/>
      </c>
      <c r="N40" s="32" t="str">
        <f t="shared" si="7"/>
        <v/>
      </c>
      <c r="O40" s="32" t="str">
        <f t="shared" si="7"/>
        <v/>
      </c>
      <c r="P40" s="32" t="str">
        <f t="shared" si="7"/>
        <v/>
      </c>
      <c r="Q40" s="32" t="str">
        <f t="shared" si="7"/>
        <v/>
      </c>
      <c r="R40" s="33"/>
      <c r="V40" s="36" t="s">
        <v>148</v>
      </c>
    </row>
    <row r="41" spans="1:22" ht="13" customHeight="1">
      <c r="B41" s="33"/>
      <c r="C41" s="36" t="str">
        <f t="shared" si="6"/>
        <v/>
      </c>
      <c r="D41" s="36" t="str">
        <f t="shared" si="6"/>
        <v/>
      </c>
      <c r="E41" s="36" t="str">
        <f t="shared" si="6"/>
        <v/>
      </c>
      <c r="H41" s="33" t="s">
        <v>633</v>
      </c>
      <c r="I41" s="33" t="s">
        <v>509</v>
      </c>
      <c r="J41" s="33"/>
      <c r="L41" s="33"/>
      <c r="M41" s="32" t="str">
        <f t="shared" si="7"/>
        <v/>
      </c>
      <c r="N41" s="32" t="str">
        <f t="shared" si="7"/>
        <v/>
      </c>
      <c r="O41" s="32" t="str">
        <f t="shared" si="7"/>
        <v/>
      </c>
      <c r="P41" s="32" t="str">
        <f t="shared" si="7"/>
        <v/>
      </c>
      <c r="Q41" s="32" t="str">
        <f t="shared" si="7"/>
        <v/>
      </c>
      <c r="V41" s="36" t="s">
        <v>149</v>
      </c>
    </row>
    <row r="42" spans="1:22" ht="13" customHeight="1">
      <c r="B42" s="33"/>
      <c r="C42" s="36" t="str">
        <f t="shared" si="6"/>
        <v/>
      </c>
      <c r="D42" s="36" t="str">
        <f t="shared" si="6"/>
        <v/>
      </c>
      <c r="E42" s="36" t="str">
        <f t="shared" si="6"/>
        <v/>
      </c>
      <c r="H42" s="33" t="s">
        <v>634</v>
      </c>
      <c r="I42" s="33" t="s">
        <v>510</v>
      </c>
      <c r="J42" s="33"/>
      <c r="K42" s="33"/>
      <c r="L42" s="33"/>
      <c r="M42" s="32" t="str">
        <f t="shared" si="7"/>
        <v/>
      </c>
      <c r="N42" s="32" t="str">
        <f t="shared" si="7"/>
        <v/>
      </c>
      <c r="O42" s="32" t="str">
        <f t="shared" si="7"/>
        <v/>
      </c>
      <c r="P42" s="32" t="str">
        <f t="shared" si="7"/>
        <v/>
      </c>
      <c r="Q42" s="32" t="str">
        <f t="shared" si="7"/>
        <v/>
      </c>
      <c r="R42" s="33"/>
    </row>
    <row r="43" spans="1:22" ht="13" customHeight="1">
      <c r="C43" s="36" t="str">
        <f t="shared" si="6"/>
        <v/>
      </c>
      <c r="D43" s="36" t="str">
        <f t="shared" si="6"/>
        <v/>
      </c>
      <c r="E43" s="36" t="str">
        <f t="shared" si="6"/>
        <v/>
      </c>
      <c r="H43" s="33" t="s">
        <v>429</v>
      </c>
      <c r="J43" s="33"/>
      <c r="K43" s="33"/>
      <c r="L43" s="33"/>
      <c r="M43" s="32" t="str">
        <f t="shared" si="7"/>
        <v/>
      </c>
      <c r="N43" s="32" t="str">
        <f t="shared" si="7"/>
        <v/>
      </c>
      <c r="O43" s="32" t="str">
        <f t="shared" si="7"/>
        <v/>
      </c>
      <c r="P43" s="32" t="str">
        <f t="shared" si="7"/>
        <v/>
      </c>
      <c r="Q43" s="32" t="str">
        <f t="shared" si="7"/>
        <v/>
      </c>
      <c r="R43" s="33"/>
      <c r="V43" s="33"/>
    </row>
    <row r="44" spans="1:22" ht="13" customHeight="1">
      <c r="C44" s="36" t="str">
        <f t="shared" si="6"/>
        <v/>
      </c>
      <c r="D44" s="36" t="str">
        <f t="shared" si="6"/>
        <v/>
      </c>
      <c r="E44" s="36" t="str">
        <f t="shared" si="6"/>
        <v/>
      </c>
      <c r="F44" s="33"/>
      <c r="H44" s="33" t="s">
        <v>428</v>
      </c>
      <c r="I44" s="33"/>
      <c r="J44" s="33"/>
      <c r="M44" s="32" t="str">
        <f t="shared" si="7"/>
        <v/>
      </c>
      <c r="N44" s="32" t="str">
        <f t="shared" si="7"/>
        <v/>
      </c>
      <c r="O44" s="32" t="str">
        <f t="shared" si="7"/>
        <v/>
      </c>
      <c r="P44" s="32" t="str">
        <f t="shared" si="7"/>
        <v/>
      </c>
      <c r="Q44" s="32" t="str">
        <f t="shared" si="7"/>
        <v/>
      </c>
      <c r="V44" s="33"/>
    </row>
    <row r="45" spans="1:22" ht="13" customHeight="1">
      <c r="C45" s="36" t="str">
        <f t="shared" si="6"/>
        <v/>
      </c>
      <c r="D45" s="36" t="str">
        <f t="shared" si="6"/>
        <v/>
      </c>
      <c r="E45" s="36" t="str">
        <f t="shared" si="6"/>
        <v/>
      </c>
      <c r="F45" s="33"/>
      <c r="I45" s="33"/>
      <c r="J45" s="33"/>
      <c r="L45" s="33"/>
      <c r="M45" s="32" t="str">
        <f t="shared" si="7"/>
        <v/>
      </c>
      <c r="N45" s="32" t="str">
        <f t="shared" si="7"/>
        <v/>
      </c>
      <c r="O45" s="32" t="str">
        <f t="shared" si="7"/>
        <v/>
      </c>
      <c r="P45" s="32" t="str">
        <f t="shared" si="7"/>
        <v/>
      </c>
      <c r="Q45" s="32" t="str">
        <f t="shared" si="7"/>
        <v/>
      </c>
    </row>
    <row r="46" spans="1:22" ht="13" customHeight="1">
      <c r="C46" s="36" t="str">
        <f t="shared" si="6"/>
        <v/>
      </c>
      <c r="D46" s="36" t="str">
        <f t="shared" si="6"/>
        <v/>
      </c>
      <c r="E46" s="36" t="str">
        <f t="shared" si="6"/>
        <v/>
      </c>
      <c r="H46" s="33" t="s">
        <v>34</v>
      </c>
      <c r="I46" s="33"/>
      <c r="J46" s="33"/>
      <c r="L46" s="33"/>
      <c r="M46" s="32" t="str">
        <f t="shared" si="7"/>
        <v/>
      </c>
      <c r="N46" s="32" t="str">
        <f t="shared" si="7"/>
        <v/>
      </c>
      <c r="O46" s="32" t="str">
        <f t="shared" si="7"/>
        <v/>
      </c>
      <c r="P46" s="32" t="str">
        <f t="shared" si="7"/>
        <v/>
      </c>
      <c r="Q46" s="32" t="str">
        <f t="shared" si="7"/>
        <v/>
      </c>
      <c r="R46" s="33"/>
    </row>
    <row r="47" spans="1:22" ht="13" customHeight="1">
      <c r="C47" s="36" t="str">
        <f t="shared" si="6"/>
        <v/>
      </c>
      <c r="D47" s="36" t="str">
        <f t="shared" si="6"/>
        <v/>
      </c>
      <c r="E47" s="36" t="str">
        <f t="shared" si="6"/>
        <v/>
      </c>
      <c r="H47" s="33" t="s">
        <v>39</v>
      </c>
      <c r="I47" s="33"/>
      <c r="J47" s="33"/>
      <c r="L47" s="33"/>
      <c r="M47" s="32" t="str">
        <f t="shared" si="7"/>
        <v/>
      </c>
      <c r="N47" s="32" t="str">
        <f t="shared" si="7"/>
        <v/>
      </c>
      <c r="O47" s="32" t="str">
        <f t="shared" si="7"/>
        <v/>
      </c>
      <c r="P47" s="32" t="str">
        <f t="shared" si="7"/>
        <v/>
      </c>
      <c r="Q47" s="32" t="str">
        <f t="shared" si="7"/>
        <v/>
      </c>
      <c r="R47" s="33"/>
    </row>
    <row r="48" spans="1:22" ht="13" customHeight="1">
      <c r="C48" s="36" t="str">
        <f t="shared" si="6"/>
        <v/>
      </c>
      <c r="D48" s="36" t="str">
        <f t="shared" si="6"/>
        <v/>
      </c>
      <c r="E48" s="36" t="str">
        <f t="shared" si="6"/>
        <v/>
      </c>
      <c r="H48" s="33" t="s">
        <v>40</v>
      </c>
      <c r="I48" s="33"/>
      <c r="J48" s="33"/>
      <c r="L48" s="33"/>
      <c r="M48" s="32" t="str">
        <f t="shared" si="7"/>
        <v/>
      </c>
      <c r="N48" s="32" t="str">
        <f t="shared" si="7"/>
        <v/>
      </c>
      <c r="O48" s="32" t="str">
        <f t="shared" si="7"/>
        <v/>
      </c>
      <c r="P48" s="32" t="str">
        <f t="shared" si="7"/>
        <v/>
      </c>
      <c r="Q48" s="32" t="str">
        <f t="shared" si="7"/>
        <v/>
      </c>
      <c r="R48" s="33"/>
    </row>
    <row r="49" spans="1:22" ht="13" customHeight="1">
      <c r="C49" s="36" t="str">
        <f t="shared" si="6"/>
        <v/>
      </c>
      <c r="D49" s="36" t="str">
        <f t="shared" si="6"/>
        <v/>
      </c>
      <c r="E49" s="36" t="str">
        <f t="shared" si="6"/>
        <v/>
      </c>
      <c r="H49" s="33" t="s">
        <v>41</v>
      </c>
      <c r="I49" s="33"/>
      <c r="J49" s="33"/>
      <c r="L49" s="33"/>
      <c r="M49" s="32" t="str">
        <f t="shared" si="7"/>
        <v/>
      </c>
      <c r="N49" s="32" t="str">
        <f t="shared" si="7"/>
        <v/>
      </c>
      <c r="O49" s="32" t="str">
        <f t="shared" si="7"/>
        <v/>
      </c>
      <c r="P49" s="32" t="str">
        <f t="shared" si="7"/>
        <v/>
      </c>
      <c r="Q49" s="32" t="str">
        <f t="shared" si="7"/>
        <v/>
      </c>
      <c r="R49" s="33"/>
    </row>
    <row r="50" spans="1:22" ht="13" customHeight="1">
      <c r="C50" s="36" t="str">
        <f t="shared" si="6"/>
        <v/>
      </c>
      <c r="D50" s="36" t="str">
        <f t="shared" si="6"/>
        <v/>
      </c>
      <c r="E50" s="36" t="str">
        <f t="shared" si="6"/>
        <v/>
      </c>
      <c r="H50" s="33" t="s">
        <v>42</v>
      </c>
      <c r="I50" s="33"/>
      <c r="J50" s="33"/>
      <c r="L50" s="33"/>
      <c r="M50" s="32" t="str">
        <f t="shared" si="7"/>
        <v/>
      </c>
      <c r="N50" s="32" t="str">
        <f t="shared" si="7"/>
        <v/>
      </c>
      <c r="O50" s="32" t="str">
        <f t="shared" si="7"/>
        <v/>
      </c>
      <c r="P50" s="32" t="str">
        <f t="shared" si="7"/>
        <v/>
      </c>
      <c r="Q50" s="32" t="str">
        <f t="shared" si="7"/>
        <v/>
      </c>
      <c r="R50" s="33"/>
    </row>
    <row r="51" spans="1:22" ht="13" customHeight="1">
      <c r="C51" s="36" t="str">
        <f t="shared" si="6"/>
        <v/>
      </c>
      <c r="D51" s="36" t="str">
        <f t="shared" si="6"/>
        <v/>
      </c>
      <c r="E51" s="36" t="str">
        <f t="shared" si="6"/>
        <v/>
      </c>
      <c r="J51" s="33"/>
      <c r="L51" s="33"/>
      <c r="M51" s="32" t="str">
        <f t="shared" si="7"/>
        <v/>
      </c>
      <c r="N51" s="32" t="str">
        <f t="shared" si="7"/>
        <v/>
      </c>
      <c r="O51" s="32" t="str">
        <f t="shared" si="7"/>
        <v/>
      </c>
      <c r="P51" s="32" t="str">
        <f t="shared" si="7"/>
        <v/>
      </c>
      <c r="Q51" s="32" t="str">
        <f t="shared" si="7"/>
        <v/>
      </c>
      <c r="R51" s="33"/>
    </row>
    <row r="52" spans="1:22" ht="13" customHeight="1">
      <c r="C52" s="36" t="str">
        <f t="shared" si="6"/>
        <v/>
      </c>
      <c r="D52" s="36" t="str">
        <f t="shared" si="6"/>
        <v/>
      </c>
      <c r="E52" s="36" t="str">
        <f t="shared" si="6"/>
        <v/>
      </c>
      <c r="H52" s="33" t="s">
        <v>43</v>
      </c>
      <c r="I52" s="33"/>
      <c r="J52" s="33"/>
      <c r="L52" s="33"/>
      <c r="M52" s="32" t="str">
        <f t="shared" si="7"/>
        <v/>
      </c>
      <c r="N52" s="32" t="str">
        <f t="shared" si="7"/>
        <v/>
      </c>
      <c r="O52" s="32" t="str">
        <f t="shared" si="7"/>
        <v/>
      </c>
      <c r="P52" s="32" t="str">
        <f t="shared" si="7"/>
        <v/>
      </c>
      <c r="Q52" s="32" t="str">
        <f t="shared" si="7"/>
        <v/>
      </c>
      <c r="R52" s="33"/>
    </row>
    <row r="53" spans="1:22" ht="13" customHeight="1">
      <c r="C53" s="36" t="str">
        <f t="shared" si="6"/>
        <v/>
      </c>
      <c r="D53" s="36" t="str">
        <f t="shared" si="6"/>
        <v/>
      </c>
      <c r="E53" s="36" t="str">
        <f t="shared" si="6"/>
        <v/>
      </c>
      <c r="H53" s="33" t="s">
        <v>44</v>
      </c>
      <c r="J53" s="33"/>
      <c r="L53" s="33"/>
      <c r="M53" s="32" t="str">
        <f t="shared" si="7"/>
        <v/>
      </c>
      <c r="N53" s="32" t="str">
        <f t="shared" si="7"/>
        <v/>
      </c>
      <c r="O53" s="32" t="str">
        <f t="shared" si="7"/>
        <v/>
      </c>
      <c r="P53" s="32" t="str">
        <f t="shared" si="7"/>
        <v/>
      </c>
      <c r="Q53" s="32" t="str">
        <f t="shared" si="7"/>
        <v/>
      </c>
      <c r="R53" s="33"/>
    </row>
    <row r="54" spans="1:22" ht="13" customHeight="1">
      <c r="C54" s="36" t="str">
        <f t="shared" si="6"/>
        <v/>
      </c>
      <c r="D54" s="36" t="str">
        <f t="shared" si="6"/>
        <v/>
      </c>
      <c r="E54" s="36" t="str">
        <f t="shared" si="6"/>
        <v/>
      </c>
      <c r="H54" s="33" t="s">
        <v>35</v>
      </c>
      <c r="I54" s="33"/>
      <c r="J54" s="33"/>
      <c r="L54" s="33"/>
      <c r="M54" s="32" t="str">
        <f t="shared" si="7"/>
        <v/>
      </c>
      <c r="N54" s="32" t="str">
        <f t="shared" si="7"/>
        <v/>
      </c>
      <c r="O54" s="32" t="str">
        <f t="shared" si="7"/>
        <v/>
      </c>
      <c r="P54" s="32" t="str">
        <f t="shared" si="7"/>
        <v/>
      </c>
      <c r="Q54" s="32" t="str">
        <f t="shared" si="7"/>
        <v/>
      </c>
      <c r="R54" s="33"/>
    </row>
    <row r="55" spans="1:22" ht="13" customHeight="1">
      <c r="C55" s="36" t="str">
        <f t="shared" si="6"/>
        <v/>
      </c>
      <c r="D55" s="36" t="str">
        <f t="shared" si="6"/>
        <v/>
      </c>
      <c r="E55" s="36" t="str">
        <f t="shared" si="6"/>
        <v/>
      </c>
      <c r="H55" s="33" t="s">
        <v>45</v>
      </c>
      <c r="I55" s="33"/>
      <c r="J55" s="33"/>
      <c r="L55" s="33"/>
      <c r="M55" s="32" t="str">
        <f t="shared" si="7"/>
        <v/>
      </c>
      <c r="N55" s="32" t="str">
        <f t="shared" si="7"/>
        <v/>
      </c>
      <c r="O55" s="32" t="str">
        <f t="shared" si="7"/>
        <v/>
      </c>
      <c r="P55" s="32" t="str">
        <f t="shared" si="7"/>
        <v/>
      </c>
      <c r="Q55" s="32" t="str">
        <f t="shared" si="7"/>
        <v/>
      </c>
      <c r="R55" s="33"/>
    </row>
    <row r="56" spans="1:22" ht="13" customHeight="1">
      <c r="C56" s="36" t="str">
        <f t="shared" si="6"/>
        <v/>
      </c>
      <c r="D56" s="36" t="str">
        <f t="shared" si="6"/>
        <v/>
      </c>
      <c r="E56" s="36" t="str">
        <f t="shared" si="6"/>
        <v/>
      </c>
      <c r="H56" s="33" t="s">
        <v>36</v>
      </c>
      <c r="I56" s="33"/>
      <c r="J56" s="33"/>
      <c r="L56" s="33"/>
      <c r="M56" s="32" t="str">
        <f t="shared" si="7"/>
        <v/>
      </c>
      <c r="N56" s="32" t="str">
        <f t="shared" si="7"/>
        <v/>
      </c>
      <c r="O56" s="32" t="str">
        <f t="shared" si="7"/>
        <v/>
      </c>
      <c r="P56" s="32" t="str">
        <f t="shared" si="7"/>
        <v/>
      </c>
      <c r="Q56" s="32" t="str">
        <f t="shared" si="7"/>
        <v/>
      </c>
      <c r="R56" s="33"/>
    </row>
    <row r="57" spans="1:22" ht="13" customHeight="1">
      <c r="C57" s="36" t="str">
        <f t="shared" si="6"/>
        <v/>
      </c>
      <c r="D57" s="36" t="str">
        <f t="shared" si="6"/>
        <v/>
      </c>
      <c r="E57" s="36" t="str">
        <f t="shared" si="6"/>
        <v/>
      </c>
      <c r="H57" s="33" t="s">
        <v>46</v>
      </c>
      <c r="I57" s="33"/>
      <c r="J57" s="33"/>
      <c r="L57" s="33"/>
      <c r="M57" s="32" t="str">
        <f t="shared" si="7"/>
        <v/>
      </c>
      <c r="N57" s="32" t="str">
        <f t="shared" si="7"/>
        <v/>
      </c>
      <c r="O57" s="32" t="str">
        <f t="shared" si="7"/>
        <v/>
      </c>
      <c r="P57" s="32" t="str">
        <f t="shared" si="7"/>
        <v/>
      </c>
      <c r="Q57" s="32" t="str">
        <f t="shared" si="7"/>
        <v/>
      </c>
      <c r="R57" s="33"/>
    </row>
    <row r="58" spans="1:22" ht="13" customHeight="1">
      <c r="C58" s="36" t="str">
        <f t="shared" si="6"/>
        <v/>
      </c>
      <c r="D58" s="36" t="str">
        <f t="shared" si="6"/>
        <v/>
      </c>
      <c r="E58" s="36" t="str">
        <f t="shared" si="6"/>
        <v/>
      </c>
      <c r="H58" s="33" t="s">
        <v>37</v>
      </c>
      <c r="I58" s="33"/>
      <c r="J58" s="33"/>
      <c r="L58" s="33"/>
      <c r="M58" s="32" t="str">
        <f t="shared" si="7"/>
        <v/>
      </c>
      <c r="N58" s="32" t="str">
        <f t="shared" si="7"/>
        <v/>
      </c>
      <c r="O58" s="32" t="str">
        <f t="shared" si="7"/>
        <v/>
      </c>
      <c r="P58" s="32" t="str">
        <f t="shared" si="7"/>
        <v/>
      </c>
      <c r="Q58" s="32" t="str">
        <f t="shared" si="7"/>
        <v/>
      </c>
      <c r="R58" s="33"/>
    </row>
    <row r="59" spans="1:22" ht="13" customHeight="1">
      <c r="C59" s="36" t="str">
        <f t="shared" si="6"/>
        <v/>
      </c>
      <c r="D59" s="36" t="str">
        <f t="shared" si="6"/>
        <v/>
      </c>
      <c r="E59" s="36" t="str">
        <f t="shared" si="6"/>
        <v/>
      </c>
      <c r="H59" s="33" t="s">
        <v>47</v>
      </c>
      <c r="I59" s="33"/>
      <c r="J59" s="33"/>
      <c r="L59" s="33"/>
      <c r="M59" s="32" t="str">
        <f t="shared" si="7"/>
        <v/>
      </c>
      <c r="N59" s="32" t="str">
        <f t="shared" si="7"/>
        <v/>
      </c>
      <c r="O59" s="32" t="str">
        <f t="shared" si="7"/>
        <v/>
      </c>
      <c r="P59" s="32" t="str">
        <f t="shared" si="7"/>
        <v/>
      </c>
      <c r="Q59" s="32" t="str">
        <f t="shared" si="7"/>
        <v/>
      </c>
      <c r="R59" s="33"/>
    </row>
    <row r="60" spans="1:22" ht="13" customHeight="1">
      <c r="H60" s="33" t="s">
        <v>38</v>
      </c>
      <c r="I60" s="33"/>
      <c r="J60" s="33"/>
      <c r="L60" s="33"/>
      <c r="N60" s="32"/>
      <c r="O60" s="32"/>
      <c r="P60" s="32"/>
      <c r="Q60" s="32"/>
      <c r="R60" s="33"/>
    </row>
    <row r="61" spans="1:22" s="163" customFormat="1" ht="13" customHeight="1">
      <c r="C61" s="163" t="str">
        <f t="shared" si="6"/>
        <v/>
      </c>
      <c r="D61" s="163" t="str">
        <f t="shared" si="6"/>
        <v/>
      </c>
      <c r="E61" s="163" t="str">
        <f t="shared" si="6"/>
        <v/>
      </c>
      <c r="H61" s="152"/>
      <c r="I61" s="152"/>
      <c r="J61" s="152"/>
      <c r="L61" s="152"/>
      <c r="M61" s="164" t="str">
        <f t="shared" si="7"/>
        <v/>
      </c>
      <c r="N61" s="164" t="str">
        <f t="shared" si="7"/>
        <v/>
      </c>
      <c r="O61" s="164" t="str">
        <f t="shared" si="7"/>
        <v/>
      </c>
      <c r="P61" s="164" t="str">
        <f t="shared" si="7"/>
        <v/>
      </c>
      <c r="Q61" s="164" t="str">
        <f t="shared" si="7"/>
        <v/>
      </c>
      <c r="R61" s="152"/>
    </row>
    <row r="62" spans="1:22" ht="13" customHeight="1">
      <c r="A62" s="36" t="s">
        <v>1412</v>
      </c>
      <c r="F62" s="36" t="s">
        <v>1410</v>
      </c>
      <c r="G62" s="36" t="s">
        <v>1410</v>
      </c>
      <c r="H62" s="33" t="s">
        <v>1410</v>
      </c>
      <c r="I62" s="73" t="s">
        <v>1410</v>
      </c>
      <c r="J62" s="33"/>
      <c r="K62" s="36" t="s">
        <v>1410</v>
      </c>
      <c r="L62" s="33" t="s">
        <v>1410</v>
      </c>
      <c r="N62" s="32"/>
      <c r="O62" s="32" t="s">
        <v>1410</v>
      </c>
      <c r="P62" s="32" t="s">
        <v>1410</v>
      </c>
      <c r="Q62" s="32"/>
      <c r="R62" s="33"/>
      <c r="V62" s="36" t="s">
        <v>1410</v>
      </c>
    </row>
    <row r="63" spans="1:22" ht="13" customHeight="1">
      <c r="F63" s="36" t="s">
        <v>616</v>
      </c>
      <c r="G63" s="36" t="s">
        <v>1413</v>
      </c>
      <c r="H63" s="36" t="s">
        <v>1414</v>
      </c>
      <c r="I63" s="73" t="s">
        <v>1428</v>
      </c>
      <c r="J63" s="33"/>
      <c r="K63" s="36" t="s">
        <v>761</v>
      </c>
      <c r="L63" s="33" t="s">
        <v>1416</v>
      </c>
      <c r="N63" s="32"/>
      <c r="O63" s="36" t="s">
        <v>1417</v>
      </c>
      <c r="P63" s="36" t="s">
        <v>1418</v>
      </c>
      <c r="Q63" s="32"/>
      <c r="R63" s="33"/>
      <c r="V63" s="36" t="s">
        <v>1419</v>
      </c>
    </row>
    <row r="64" spans="1:22" ht="13" customHeight="1">
      <c r="F64" s="36" t="s">
        <v>20</v>
      </c>
      <c r="G64" s="73" t="s">
        <v>101</v>
      </c>
      <c r="H64" s="73" t="s">
        <v>101</v>
      </c>
      <c r="I64" s="73" t="s">
        <v>101</v>
      </c>
      <c r="J64" s="33"/>
      <c r="K64" s="36" t="s">
        <v>101</v>
      </c>
      <c r="L64" s="36" t="s">
        <v>101</v>
      </c>
      <c r="N64" s="32"/>
      <c r="O64" s="33" t="s">
        <v>101</v>
      </c>
      <c r="P64" s="33" t="s">
        <v>101</v>
      </c>
      <c r="Q64" s="32"/>
      <c r="R64" s="33"/>
      <c r="V64" s="36" t="s">
        <v>101</v>
      </c>
    </row>
    <row r="65" spans="1:22" s="163" customFormat="1" ht="13" customHeight="1">
      <c r="L65" s="152"/>
      <c r="M65" s="164"/>
      <c r="N65" s="152"/>
      <c r="O65" s="152"/>
      <c r="P65" s="152"/>
      <c r="Q65" s="152"/>
      <c r="R65" s="152"/>
    </row>
    <row r="66" spans="1:22" ht="13" customHeight="1">
      <c r="A66" s="36" t="s">
        <v>173</v>
      </c>
      <c r="B66" s="36" t="s">
        <v>10</v>
      </c>
      <c r="C66" s="36" t="str">
        <f t="shared" si="6"/>
        <v>Rename:</v>
      </c>
      <c r="D66" s="36" t="s">
        <v>10</v>
      </c>
      <c r="E66" s="36" t="str">
        <f>IF(ISBLANK($D66), "", $D66)</f>
        <v>Rename:</v>
      </c>
      <c r="F66" s="36" t="s">
        <v>10</v>
      </c>
      <c r="G66" s="36" t="s">
        <v>10</v>
      </c>
      <c r="H66" s="33" t="s">
        <v>10</v>
      </c>
      <c r="I66" s="33"/>
      <c r="J66" s="33" t="s">
        <v>10</v>
      </c>
      <c r="K66" s="36" t="s">
        <v>10</v>
      </c>
      <c r="L66" s="36" t="s">
        <v>10</v>
      </c>
      <c r="M66" s="32" t="s">
        <v>10</v>
      </c>
      <c r="N66" s="36" t="s">
        <v>10</v>
      </c>
      <c r="O66" s="36" t="s">
        <v>10</v>
      </c>
      <c r="P66" s="36" t="s">
        <v>10</v>
      </c>
      <c r="R66" s="36" t="s">
        <v>10</v>
      </c>
      <c r="S66" s="33" t="s">
        <v>10</v>
      </c>
      <c r="T66" s="36" t="s">
        <v>10</v>
      </c>
      <c r="U66" s="36" t="s">
        <v>10</v>
      </c>
      <c r="V66" s="36" t="s">
        <v>10</v>
      </c>
    </row>
    <row r="67" spans="1:22" ht="13" customHeight="1">
      <c r="B67" s="36" t="s">
        <v>538</v>
      </c>
      <c r="C67" s="36" t="str">
        <f>IF(ISBLANK($B67), "", $B67)</f>
        <v xml:space="preserve">  - {from: IOCode, to: input_bea}</v>
      </c>
      <c r="D67" s="36" t="s">
        <v>539</v>
      </c>
      <c r="E67" s="36" t="str">
        <f>IF(ISBLANK($D67), "", $D67)</f>
        <v xml:space="preserve">  - {from: Code,                  to: input_bea}</v>
      </c>
      <c r="F67" s="36" t="s">
        <v>598</v>
      </c>
      <c r="G67" s="36" t="s">
        <v>1400</v>
      </c>
      <c r="H67" s="33" t="s">
        <v>532</v>
      </c>
      <c r="I67" s="33"/>
      <c r="J67" s="33" t="s">
        <v>1420</v>
      </c>
      <c r="K67" s="36" t="s">
        <v>165</v>
      </c>
      <c r="L67" s="36" t="s">
        <v>641</v>
      </c>
      <c r="M67" s="32" t="s">
        <v>641</v>
      </c>
      <c r="N67" s="36" t="s">
        <v>642</v>
      </c>
      <c r="O67" s="36" t="s">
        <v>643</v>
      </c>
      <c r="P67" s="36" t="s">
        <v>653</v>
      </c>
      <c r="R67" s="36" t="s">
        <v>48</v>
      </c>
      <c r="S67" s="33" t="s">
        <v>568</v>
      </c>
      <c r="T67" s="36" t="s">
        <v>712</v>
      </c>
      <c r="U67" s="36" t="s">
        <v>658</v>
      </c>
      <c r="V67" s="36" t="s">
        <v>122</v>
      </c>
    </row>
    <row r="68" spans="1:22" ht="13" customHeight="1">
      <c r="B68" s="36" t="s">
        <v>544</v>
      </c>
      <c r="C68" s="36" t="str">
        <f>IF(ISBLANK($B68), "", $B68)</f>
        <v xml:space="preserve">  - {from: Name,   to: input_desc}</v>
      </c>
      <c r="D68" s="36" t="s">
        <v>545</v>
      </c>
      <c r="E68" s="36" t="str">
        <f>IF(ISBLANK($D68), "", $D68)</f>
        <v xml:space="preserve">  - {from: Commodity Description, to: input_desc}</v>
      </c>
      <c r="G68" s="36" t="s">
        <v>1401</v>
      </c>
      <c r="H68" s="33" t="s">
        <v>530</v>
      </c>
      <c r="I68" s="33"/>
      <c r="J68" s="33" t="s">
        <v>1421</v>
      </c>
      <c r="K68" s="36" t="s">
        <v>707</v>
      </c>
      <c r="L68" s="36" t="s">
        <v>85</v>
      </c>
      <c r="P68" s="36" t="s">
        <v>569</v>
      </c>
      <c r="R68" s="36" t="s">
        <v>570</v>
      </c>
      <c r="S68" s="33" t="s">
        <v>150</v>
      </c>
      <c r="V68" s="36" t="s">
        <v>588</v>
      </c>
    </row>
    <row r="69" spans="1:22" ht="13" customHeight="1">
      <c r="F69" s="36" t="s">
        <v>591</v>
      </c>
      <c r="G69" s="36" t="s">
        <v>1402</v>
      </c>
      <c r="H69" s="36" t="s">
        <v>531</v>
      </c>
      <c r="K69" s="36" t="s">
        <v>711</v>
      </c>
      <c r="P69" s="36" t="s">
        <v>654</v>
      </c>
      <c r="R69" s="36" t="s">
        <v>657</v>
      </c>
      <c r="V69" s="36" t="s">
        <v>1467</v>
      </c>
    </row>
    <row r="70" spans="1:22" ht="13" customHeight="1">
      <c r="F70" s="36" t="s">
        <v>602</v>
      </c>
      <c r="H70" s="36" t="s">
        <v>635</v>
      </c>
      <c r="K70" s="36" t="s">
        <v>660</v>
      </c>
      <c r="P70" s="36" t="s">
        <v>86</v>
      </c>
      <c r="R70" s="36" t="s">
        <v>1465</v>
      </c>
      <c r="S70" s="33"/>
      <c r="V70" s="36" t="s">
        <v>580</v>
      </c>
    </row>
    <row r="71" spans="1:22" ht="13" customHeight="1">
      <c r="F71" s="36" t="s">
        <v>24</v>
      </c>
      <c r="H71" s="36" t="s">
        <v>668</v>
      </c>
      <c r="P71" s="36" t="s">
        <v>87</v>
      </c>
      <c r="R71" s="36" t="s">
        <v>112</v>
      </c>
      <c r="V71" s="36" t="s">
        <v>123</v>
      </c>
    </row>
    <row r="72" spans="1:22" ht="13" customHeight="1">
      <c r="F72" s="36" t="s">
        <v>661</v>
      </c>
      <c r="P72" s="36" t="s">
        <v>88</v>
      </c>
    </row>
    <row r="73" spans="1:22" ht="13" customHeight="1">
      <c r="F73" s="36" t="s">
        <v>1370</v>
      </c>
    </row>
    <row r="74" spans="1:22" s="163" customFormat="1" ht="13" customHeight="1">
      <c r="M74" s="164"/>
    </row>
    <row r="75" spans="1:22" ht="13" customHeight="1">
      <c r="A75" s="36" t="s">
        <v>174</v>
      </c>
      <c r="L75" s="36" t="s">
        <v>89</v>
      </c>
    </row>
    <row r="76" spans="1:22" ht="13" customHeight="1">
      <c r="L76" s="36" t="s">
        <v>1581</v>
      </c>
    </row>
    <row r="77" spans="1:22" ht="13" customHeight="1">
      <c r="L77" s="36" t="s">
        <v>90</v>
      </c>
    </row>
    <row r="78" spans="1:22" ht="13" customHeight="1">
      <c r="L78" s="36" t="s">
        <v>91</v>
      </c>
    </row>
    <row r="79" spans="1:22" ht="13" customHeight="1">
      <c r="L79" s="36" t="s">
        <v>640</v>
      </c>
    </row>
    <row r="80" spans="1:22" ht="13" customHeight="1">
      <c r="L80" s="36" t="s">
        <v>644</v>
      </c>
    </row>
    <row r="81" spans="1:21" s="163" customFormat="1" ht="13" customHeight="1">
      <c r="M81" s="164"/>
    </row>
    <row r="82" spans="1:21" ht="13" customHeight="1">
      <c r="A82" s="36" t="s">
        <v>175</v>
      </c>
      <c r="F82" s="33" t="s">
        <v>13</v>
      </c>
      <c r="G82" s="33"/>
      <c r="K82" s="33" t="s">
        <v>13</v>
      </c>
      <c r="R82" s="36" t="s">
        <v>13</v>
      </c>
    </row>
    <row r="83" spans="1:21" ht="13" customHeight="1">
      <c r="F83" s="33"/>
      <c r="G83" s="33"/>
      <c r="K83" s="33" t="s">
        <v>662</v>
      </c>
      <c r="R83" s="36" t="s">
        <v>671</v>
      </c>
    </row>
    <row r="84" spans="1:21" ht="13" customHeight="1">
      <c r="F84" s="33"/>
      <c r="G84" s="33"/>
      <c r="K84" s="33" t="s">
        <v>669</v>
      </c>
      <c r="R84" s="36" t="s">
        <v>1466</v>
      </c>
    </row>
    <row r="85" spans="1:21" ht="13" customHeight="1">
      <c r="F85" s="33"/>
      <c r="G85" s="33"/>
      <c r="K85" s="33" t="s">
        <v>670</v>
      </c>
      <c r="R85" s="36" t="s">
        <v>672</v>
      </c>
    </row>
    <row r="86" spans="1:21" ht="13" customHeight="1">
      <c r="F86" s="33" t="s">
        <v>599</v>
      </c>
      <c r="G86" s="33"/>
      <c r="K86" s="33"/>
    </row>
    <row r="87" spans="1:21" ht="13" customHeight="1">
      <c r="F87" s="33" t="s">
        <v>600</v>
      </c>
      <c r="G87" s="33"/>
      <c r="K87" s="33"/>
    </row>
    <row r="88" spans="1:21" ht="13" customHeight="1">
      <c r="F88" s="33" t="s">
        <v>601</v>
      </c>
      <c r="G88" s="33"/>
      <c r="K88" s="33"/>
    </row>
    <row r="89" spans="1:21" customFormat="1" ht="13" customHeight="1"/>
    <row r="90" spans="1:21" ht="13" customHeight="1">
      <c r="F90" s="33"/>
      <c r="G90" s="33"/>
      <c r="K90" s="33"/>
    </row>
    <row r="91" spans="1:21" ht="13" customHeight="1">
      <c r="F91" s="33"/>
      <c r="G91" s="33"/>
      <c r="K91" s="33"/>
    </row>
    <row r="92" spans="1:21" s="163" customFormat="1" ht="13" customHeight="1">
      <c r="M92" s="164"/>
    </row>
    <row r="93" spans="1:21" ht="13" customHeight="1">
      <c r="A93" s="36" t="s">
        <v>176</v>
      </c>
      <c r="B93" s="36" t="s">
        <v>14</v>
      </c>
      <c r="C93" s="36" t="str">
        <f t="shared" ref="C93:E100" si="8">IF(ISBLANK($B93), "", $B93)</f>
        <v>Melt:</v>
      </c>
      <c r="D93" s="36" t="s">
        <v>14</v>
      </c>
      <c r="E93" s="36" t="str">
        <f>IF(ISBLANK($D93), "", $D93)</f>
        <v>Melt:</v>
      </c>
      <c r="F93" s="36" t="s">
        <v>14</v>
      </c>
      <c r="G93" s="36" t="s">
        <v>14</v>
      </c>
      <c r="M93" s="32" t="s">
        <v>14</v>
      </c>
      <c r="N93" s="32" t="str">
        <f>IF(ISBLANK($M93), "", $M93)</f>
        <v>Melt:</v>
      </c>
      <c r="O93" s="36" t="s">
        <v>14</v>
      </c>
      <c r="T93" s="33" t="s">
        <v>14</v>
      </c>
      <c r="U93" s="33" t="s">
        <v>14</v>
      </c>
    </row>
    <row r="94" spans="1:21" ht="13" customHeight="1">
      <c r="B94" s="36" t="s">
        <v>546</v>
      </c>
      <c r="C94" s="36" t="str">
        <f t="shared" si="8"/>
        <v xml:space="preserve">  on:  [input_bea, input_desc]</v>
      </c>
      <c r="D94" s="36" t="s">
        <v>546</v>
      </c>
      <c r="E94" s="36" t="str">
        <f>IF(ISBLANK($D94), "", $D94)</f>
        <v xml:space="preserve">  on:  [input_bea, input_desc]</v>
      </c>
      <c r="F94" s="36" t="s">
        <v>1372</v>
      </c>
      <c r="G94" s="36" t="s">
        <v>1399</v>
      </c>
      <c r="M94" s="32" t="s">
        <v>646</v>
      </c>
      <c r="N94" s="32" t="str">
        <f>IF(ISBLANK($M94), "", $M94)</f>
        <v xml:space="preserve">  on:  ec_desc</v>
      </c>
      <c r="O94" s="36" t="s">
        <v>652</v>
      </c>
      <c r="T94" s="33" t="s">
        <v>652</v>
      </c>
      <c r="U94" s="33" t="s">
        <v>571</v>
      </c>
    </row>
    <row r="95" spans="1:21" ht="13" customHeight="1">
      <c r="B95" s="36" t="s">
        <v>541</v>
      </c>
      <c r="C95" s="36" t="str">
        <f t="shared" si="8"/>
        <v xml:space="preserve">  var: output_desc</v>
      </c>
      <c r="D95" s="36" t="s">
        <v>682</v>
      </c>
      <c r="E95" s="36" t="str">
        <f>IF(ISBLANK($D95), "", $D95)</f>
        <v xml:space="preserve">  var: output_bea</v>
      </c>
      <c r="F95" s="36" t="s">
        <v>572</v>
      </c>
      <c r="G95" s="36" t="s">
        <v>572</v>
      </c>
      <c r="M95" s="32" t="s">
        <v>645</v>
      </c>
      <c r="N95" s="32" t="str">
        <f>IF(ISBLANK($M95), "", $M95)</f>
        <v xml:space="preserve">  var: r</v>
      </c>
      <c r="O95" s="36" t="s">
        <v>651</v>
      </c>
      <c r="T95" s="33" t="s">
        <v>572</v>
      </c>
      <c r="U95" s="33" t="s">
        <v>1505</v>
      </c>
    </row>
    <row r="96" spans="1:21" ht="13" customHeight="1">
      <c r="B96" s="36" t="s">
        <v>15</v>
      </c>
      <c r="C96" s="36" t="str">
        <f t="shared" si="8"/>
        <v xml:space="preserve">  val: value</v>
      </c>
      <c r="D96" s="36" t="s">
        <v>15</v>
      </c>
      <c r="E96" s="36" t="str">
        <f>IF(ISBLANK($D96), "", $D96)</f>
        <v xml:space="preserve">  val: value</v>
      </c>
      <c r="F96" s="36" t="s">
        <v>15</v>
      </c>
      <c r="G96" s="36" t="s">
        <v>15</v>
      </c>
      <c r="M96" s="32" t="s">
        <v>15</v>
      </c>
      <c r="N96" s="32" t="str">
        <f>IF(ISBLANK($M96), "", $M96)</f>
        <v xml:space="preserve">  val: value</v>
      </c>
      <c r="O96" s="36" t="s">
        <v>15</v>
      </c>
      <c r="T96" s="33" t="s">
        <v>15</v>
      </c>
      <c r="U96" s="33" t="s">
        <v>15</v>
      </c>
    </row>
    <row r="97" spans="1:22" s="163" customFormat="1" ht="13" customHeight="1">
      <c r="M97" s="164"/>
    </row>
    <row r="98" spans="1:22" ht="13" customHeight="1">
      <c r="A98" s="36" t="s">
        <v>177</v>
      </c>
      <c r="B98" s="36" t="s">
        <v>49</v>
      </c>
      <c r="C98" s="36" t="str">
        <f t="shared" si="8"/>
        <v>Add:</v>
      </c>
      <c r="D98" s="36" t="str">
        <f t="shared" si="8"/>
        <v>Add:</v>
      </c>
      <c r="E98" s="36" t="str">
        <f t="shared" si="8"/>
        <v>Add:</v>
      </c>
      <c r="H98" s="36" t="s">
        <v>49</v>
      </c>
      <c r="K98" s="36" t="s">
        <v>49</v>
      </c>
      <c r="R98" s="36" t="s">
        <v>49</v>
      </c>
      <c r="S98" s="36" t="s">
        <v>49</v>
      </c>
      <c r="T98" s="33" t="s">
        <v>49</v>
      </c>
      <c r="U98" s="36" t="s">
        <v>49</v>
      </c>
    </row>
    <row r="99" spans="1:22" ht="13" customHeight="1">
      <c r="B99" s="36" t="s">
        <v>114</v>
      </c>
      <c r="C99" s="36" t="str">
        <f t="shared" si="8"/>
        <v xml:space="preserve">  col: units</v>
      </c>
      <c r="D99" s="36" t="str">
        <f t="shared" si="8"/>
        <v xml:space="preserve">  col: units</v>
      </c>
      <c r="E99" s="36" t="str">
        <f t="shared" si="8"/>
        <v xml:space="preserve">  col: units</v>
      </c>
      <c r="H99" s="36" t="s">
        <v>50</v>
      </c>
      <c r="K99" s="36" t="s">
        <v>114</v>
      </c>
      <c r="R99" s="36" t="s">
        <v>114</v>
      </c>
      <c r="S99" s="36" t="s">
        <v>152</v>
      </c>
      <c r="T99" s="33" t="s">
        <v>114</v>
      </c>
      <c r="U99" s="36" t="s">
        <v>114</v>
      </c>
    </row>
    <row r="100" spans="1:22" ht="13" customHeight="1">
      <c r="B100" s="36" t="s">
        <v>185</v>
      </c>
      <c r="C100" s="36" t="str">
        <f t="shared" si="8"/>
        <v xml:space="preserve">  val: millions of us dollars (USD)</v>
      </c>
      <c r="D100" s="36" t="str">
        <f t="shared" si="8"/>
        <v xml:space="preserve">  val: millions of us dollars (USD)</v>
      </c>
      <c r="E100" s="36" t="str">
        <f t="shared" si="8"/>
        <v xml:space="preserve">  val: millions of us dollars (USD)</v>
      </c>
      <c r="H100" s="36" t="s">
        <v>51</v>
      </c>
      <c r="K100" s="36" t="s">
        <v>115</v>
      </c>
      <c r="R100" s="36" t="s">
        <v>115</v>
      </c>
      <c r="S100" s="36" t="s">
        <v>153</v>
      </c>
      <c r="T100" s="33" t="s">
        <v>154</v>
      </c>
      <c r="U100" s="36" t="s">
        <v>412</v>
      </c>
    </row>
    <row r="101" spans="1:22" ht="13" customHeight="1">
      <c r="H101" s="36" t="s">
        <v>52</v>
      </c>
      <c r="T101" s="33"/>
    </row>
    <row r="102" spans="1:22" ht="13" customHeight="1">
      <c r="H102" s="36" t="s">
        <v>53</v>
      </c>
      <c r="T102" s="33"/>
    </row>
    <row r="103" spans="1:22" s="163" customFormat="1" ht="13" customHeight="1">
      <c r="M103" s="164"/>
    </row>
    <row r="104" spans="1:22" ht="13" customHeight="1">
      <c r="A104" s="36" t="s">
        <v>178</v>
      </c>
      <c r="B104" s="36" t="s">
        <v>397</v>
      </c>
      <c r="C104" s="36" t="str">
        <f t="shared" ref="C104:C110" si="9">IF(ISBLANK($B104), "", $B104)</f>
        <v>Map:</v>
      </c>
      <c r="D104" s="36" t="s">
        <v>397</v>
      </c>
      <c r="E104" s="36" t="str">
        <f t="shared" ref="E104:E128" si="10">IF(ISBLANK($D104), "", $D104)</f>
        <v>Map:</v>
      </c>
      <c r="F104" s="36" t="s">
        <v>397</v>
      </c>
      <c r="G104" s="36" t="s">
        <v>397</v>
      </c>
      <c r="H104" s="33" t="s">
        <v>397</v>
      </c>
      <c r="J104" s="33"/>
      <c r="K104" s="36" t="s">
        <v>397</v>
      </c>
      <c r="L104" s="36" t="s">
        <v>397</v>
      </c>
      <c r="M104" s="32" t="str">
        <f t="shared" ref="M104:P115" si="11">IF(ISBLANK($L104), "", $L104)</f>
        <v>Map:</v>
      </c>
      <c r="N104" s="32" t="str">
        <f t="shared" si="11"/>
        <v>Map:</v>
      </c>
      <c r="O104" s="32" t="str">
        <f t="shared" si="11"/>
        <v>Map:</v>
      </c>
      <c r="P104" s="32" t="str">
        <f t="shared" si="11"/>
        <v>Map:</v>
      </c>
      <c r="Q104" s="73"/>
      <c r="R104" s="36" t="s">
        <v>397</v>
      </c>
      <c r="T104" s="36" t="s">
        <v>397</v>
      </c>
      <c r="U104" s="33"/>
      <c r="V104" s="36" t="s">
        <v>397</v>
      </c>
    </row>
    <row r="105" spans="1:22" ht="13" customHeight="1">
      <c r="A105" s="36" t="s">
        <v>557</v>
      </c>
      <c r="B105" s="36" t="s">
        <v>1751</v>
      </c>
      <c r="C105" s="36" t="str">
        <f t="shared" si="9"/>
        <v xml:space="preserve">  - file:   [standardize,_units.csv]</v>
      </c>
      <c r="D105" s="36" t="str">
        <f t="shared" ref="D105:G110" si="12">IF(ISBLANK($B105), "", $B105)</f>
        <v xml:space="preserve">  - file:   [standardize,_units.csv]</v>
      </c>
      <c r="E105" s="36" t="str">
        <f t="shared" si="12"/>
        <v xml:space="preserve">  - file:   [standardize,_units.csv]</v>
      </c>
      <c r="F105" s="36" t="str">
        <f t="shared" si="12"/>
        <v xml:space="preserve">  - file:   [standardize,_units.csv]</v>
      </c>
      <c r="G105" s="36" t="str">
        <f t="shared" si="12"/>
        <v xml:space="preserve">  - file:   [standardize,_units.csv]</v>
      </c>
      <c r="H105" s="36" t="s">
        <v>1751</v>
      </c>
      <c r="J105" s="33"/>
      <c r="K105" s="36" t="s">
        <v>1751</v>
      </c>
      <c r="L105" s="36" t="s">
        <v>1733</v>
      </c>
      <c r="M105" s="32" t="str">
        <f t="shared" si="11"/>
        <v xml:space="preserve">  - file:   [standardize,_ec.csv]</v>
      </c>
      <c r="N105" s="32" t="str">
        <f t="shared" si="11"/>
        <v xml:space="preserve">  - file:   [standardize,_ec.csv]</v>
      </c>
      <c r="O105" s="32" t="str">
        <f t="shared" si="11"/>
        <v xml:space="preserve">  - file:   [standardize,_ec.csv]</v>
      </c>
      <c r="P105" s="32" t="str">
        <f t="shared" si="11"/>
        <v xml:space="preserve">  - file:   [standardize,_ec.csv]</v>
      </c>
      <c r="Q105" s="73"/>
      <c r="R105" s="36" t="s">
        <v>1751</v>
      </c>
      <c r="V105" s="36" t="s">
        <v>1584</v>
      </c>
    </row>
    <row r="106" spans="1:22" ht="13" customHeight="1">
      <c r="B106" s="36" t="s">
        <v>16</v>
      </c>
      <c r="C106" s="36" t="str">
        <f t="shared" si="9"/>
        <v xml:space="preserve">    from:   from</v>
      </c>
      <c r="D106" s="36" t="str">
        <f t="shared" si="12"/>
        <v xml:space="preserve">    from:   from</v>
      </c>
      <c r="E106" s="36" t="str">
        <f t="shared" si="12"/>
        <v xml:space="preserve">    from:   from</v>
      </c>
      <c r="F106" s="36" t="str">
        <f t="shared" si="12"/>
        <v xml:space="preserve">    from:   from</v>
      </c>
      <c r="G106" s="36" t="str">
        <f t="shared" si="12"/>
        <v xml:space="preserve">    from:   from</v>
      </c>
      <c r="H106" s="36" t="s">
        <v>16</v>
      </c>
      <c r="J106" s="33"/>
      <c r="K106" s="36" t="s">
        <v>16</v>
      </c>
      <c r="L106" s="36" t="s">
        <v>16</v>
      </c>
      <c r="M106" s="32" t="str">
        <f t="shared" si="11"/>
        <v xml:space="preserve">    from:   from</v>
      </c>
      <c r="N106" s="32" t="str">
        <f t="shared" si="11"/>
        <v xml:space="preserve">    from:   from</v>
      </c>
      <c r="O106" s="32" t="str">
        <f t="shared" si="11"/>
        <v xml:space="preserve">    from:   from</v>
      </c>
      <c r="P106" s="32" t="str">
        <f t="shared" si="11"/>
        <v xml:space="preserve">    from:   from</v>
      </c>
      <c r="Q106" s="73"/>
      <c r="R106" s="36" t="s">
        <v>16</v>
      </c>
      <c r="V106" s="36" t="s">
        <v>410</v>
      </c>
    </row>
    <row r="107" spans="1:22" ht="13" customHeight="1">
      <c r="B107" s="36" t="s">
        <v>1511</v>
      </c>
      <c r="C107" s="36" t="str">
        <f t="shared" si="9"/>
        <v xml:space="preserve">    to:     [to, factor, units_out]</v>
      </c>
      <c r="D107" s="36" t="str">
        <f t="shared" si="12"/>
        <v xml:space="preserve">    to:     [to, factor, units_out]</v>
      </c>
      <c r="E107" s="36" t="str">
        <f t="shared" si="12"/>
        <v xml:space="preserve">    to:     [to, factor, units_out]</v>
      </c>
      <c r="F107" s="36" t="str">
        <f t="shared" si="12"/>
        <v xml:space="preserve">    to:     [to, factor, units_out]</v>
      </c>
      <c r="G107" s="36" t="str">
        <f t="shared" si="12"/>
        <v xml:space="preserve">    to:     [to, factor, units_out]</v>
      </c>
      <c r="H107" s="36" t="s">
        <v>1511</v>
      </c>
      <c r="J107" s="33"/>
      <c r="K107" s="36" t="s">
        <v>1511</v>
      </c>
      <c r="L107" s="36" t="s">
        <v>1778</v>
      </c>
      <c r="M107" s="32" t="str">
        <f t="shared" si="11"/>
        <v xml:space="preserve">    to:     [ec_desc, ec_code, units]</v>
      </c>
      <c r="N107" s="32" t="str">
        <f t="shared" si="11"/>
        <v xml:space="preserve">    to:     [ec_desc, ec_code, units]</v>
      </c>
      <c r="O107" s="32" t="str">
        <f t="shared" si="11"/>
        <v xml:space="preserve">    to:     [ec_desc, ec_code, units]</v>
      </c>
      <c r="P107" s="32" t="str">
        <f t="shared" si="11"/>
        <v xml:space="preserve">    to:     [ec_desc, ec_code, units]</v>
      </c>
      <c r="Q107" s="73"/>
      <c r="R107" s="36" t="s">
        <v>1511</v>
      </c>
      <c r="V107" s="36" t="s">
        <v>1482</v>
      </c>
    </row>
    <row r="108" spans="1:22" ht="13" customHeight="1">
      <c r="B108" s="36" t="s">
        <v>369</v>
      </c>
      <c r="C108" s="36" t="str">
        <f t="shared" si="9"/>
        <v xml:space="preserve">    input:  units</v>
      </c>
      <c r="D108" s="36" t="str">
        <f t="shared" si="12"/>
        <v xml:space="preserve">    input:  units</v>
      </c>
      <c r="E108" s="36" t="str">
        <f t="shared" si="12"/>
        <v xml:space="preserve">    input:  units</v>
      </c>
      <c r="F108" s="36" t="str">
        <f t="shared" si="12"/>
        <v xml:space="preserve">    input:  units</v>
      </c>
      <c r="G108" s="36" t="str">
        <f t="shared" si="12"/>
        <v xml:space="preserve">    input:  units</v>
      </c>
      <c r="H108" s="36" t="s">
        <v>422</v>
      </c>
      <c r="J108" s="33"/>
      <c r="K108" s="36" t="s">
        <v>369</v>
      </c>
      <c r="L108" s="36" t="s">
        <v>647</v>
      </c>
      <c r="M108" s="32" t="str">
        <f t="shared" si="11"/>
        <v xml:space="preserve">    input:  ec_desc</v>
      </c>
      <c r="N108" s="32" t="str">
        <f t="shared" si="11"/>
        <v xml:space="preserve">    input:  ec_desc</v>
      </c>
      <c r="O108" s="32" t="str">
        <f t="shared" si="11"/>
        <v xml:space="preserve">    input:  ec_desc</v>
      </c>
      <c r="P108" s="32" t="str">
        <f t="shared" si="11"/>
        <v xml:space="preserve">    input:  ec_desc</v>
      </c>
      <c r="Q108" s="73"/>
      <c r="R108" s="36" t="s">
        <v>369</v>
      </c>
      <c r="V108" s="36" t="s">
        <v>581</v>
      </c>
    </row>
    <row r="109" spans="1:22" ht="13" customHeight="1">
      <c r="B109" s="36" t="s">
        <v>1512</v>
      </c>
      <c r="C109" s="36" t="str">
        <f t="shared" si="9"/>
        <v xml:space="preserve">    output: [units, factor, units_out]</v>
      </c>
      <c r="D109" s="36" t="str">
        <f t="shared" si="12"/>
        <v xml:space="preserve">    output: [units, factor, units_out]</v>
      </c>
      <c r="E109" s="36" t="str">
        <f t="shared" si="12"/>
        <v xml:space="preserve">    output: [units, factor, units_out]</v>
      </c>
      <c r="F109" s="36" t="str">
        <f t="shared" si="12"/>
        <v xml:space="preserve">    output: [units, factor, units_out]</v>
      </c>
      <c r="G109" s="36" t="str">
        <f t="shared" si="12"/>
        <v xml:space="preserve">    output: [units, factor, units_out]</v>
      </c>
      <c r="H109" s="36" t="s">
        <v>1512</v>
      </c>
      <c r="J109" s="33"/>
      <c r="K109" s="36" t="s">
        <v>1512</v>
      </c>
      <c r="L109" s="36" t="s">
        <v>648</v>
      </c>
      <c r="M109" s="32" t="str">
        <f t="shared" si="11"/>
        <v xml:space="preserve">    output: [ec_desc, ec, units]</v>
      </c>
      <c r="N109" s="32" t="str">
        <f t="shared" si="11"/>
        <v xml:space="preserve">    output: [ec_desc, ec, units]</v>
      </c>
      <c r="O109" s="32" t="str">
        <f t="shared" si="11"/>
        <v xml:space="preserve">    output: [ec_desc, ec, units]</v>
      </c>
      <c r="P109" s="32" t="str">
        <f t="shared" si="11"/>
        <v xml:space="preserve">    output: [ec_desc, ec, units]</v>
      </c>
      <c r="Q109" s="73"/>
      <c r="R109" s="36" t="s">
        <v>1512</v>
      </c>
      <c r="V109" s="36" t="s">
        <v>1483</v>
      </c>
    </row>
    <row r="110" spans="1:22" ht="13" customHeight="1">
      <c r="B110" s="36" t="s">
        <v>883</v>
      </c>
      <c r="C110" s="36" t="str">
        <f t="shared" si="9"/>
        <v xml:space="preserve">    kind:   left</v>
      </c>
      <c r="D110" s="36" t="str">
        <f t="shared" si="12"/>
        <v xml:space="preserve">    kind:   left</v>
      </c>
      <c r="E110" s="36" t="str">
        <f t="shared" si="12"/>
        <v xml:space="preserve">    kind:   left</v>
      </c>
      <c r="F110" s="36" t="str">
        <f t="shared" si="12"/>
        <v xml:space="preserve">    kind:   left</v>
      </c>
      <c r="G110" s="36" t="str">
        <f t="shared" si="12"/>
        <v xml:space="preserve">    kind:   left</v>
      </c>
      <c r="H110" s="36" t="s">
        <v>883</v>
      </c>
      <c r="J110" s="33"/>
      <c r="K110" s="36" t="s">
        <v>883</v>
      </c>
      <c r="L110" s="36" t="s">
        <v>1440</v>
      </c>
      <c r="M110" s="32" t="str">
        <f t="shared" si="11"/>
        <v xml:space="preserve">    kind:   inner</v>
      </c>
      <c r="N110" s="32" t="str">
        <f t="shared" si="11"/>
        <v xml:space="preserve">    kind:   inner</v>
      </c>
      <c r="O110" s="32" t="str">
        <f t="shared" si="11"/>
        <v xml:space="preserve">    kind:   inner</v>
      </c>
      <c r="P110" s="32" t="str">
        <f t="shared" si="11"/>
        <v xml:space="preserve">    kind:   inner</v>
      </c>
      <c r="Q110" s="73"/>
      <c r="R110" s="36" t="s">
        <v>883</v>
      </c>
      <c r="V110" s="36" t="s">
        <v>883</v>
      </c>
    </row>
    <row r="111" spans="1:22" ht="13" customHeight="1">
      <c r="A111" s="36" t="s">
        <v>1367</v>
      </c>
      <c r="F111" s="36" t="s">
        <v>1580</v>
      </c>
      <c r="G111" s="36" t="s">
        <v>1580</v>
      </c>
      <c r="H111" s="36" t="s">
        <v>1580</v>
      </c>
      <c r="J111" s="33"/>
      <c r="K111" s="37" t="s">
        <v>1580</v>
      </c>
      <c r="L111" s="36" t="s">
        <v>1751</v>
      </c>
      <c r="M111" s="32" t="str">
        <f t="shared" si="11"/>
        <v xml:space="preserve">  - file:   [standardize,_units.csv]</v>
      </c>
      <c r="N111" s="32" t="str">
        <f t="shared" si="11"/>
        <v xml:space="preserve">  - file:   [standardize,_units.csv]</v>
      </c>
      <c r="O111" s="32" t="str">
        <f t="shared" si="11"/>
        <v xml:space="preserve">  - file:   [standardize,_units.csv]</v>
      </c>
      <c r="P111" s="32" t="str">
        <f t="shared" si="11"/>
        <v xml:space="preserve">  - file:   [standardize,_units.csv]</v>
      </c>
      <c r="R111" s="36" t="s">
        <v>1580</v>
      </c>
      <c r="T111" s="36" t="s">
        <v>1580</v>
      </c>
      <c r="V111" s="36" t="s">
        <v>1580</v>
      </c>
    </row>
    <row r="112" spans="1:22" ht="13" customHeight="1">
      <c r="F112" s="36" t="s">
        <v>16</v>
      </c>
      <c r="G112" s="36" t="s">
        <v>16</v>
      </c>
      <c r="H112" s="36" t="s">
        <v>16</v>
      </c>
      <c r="J112" s="33"/>
      <c r="K112" s="37" t="s">
        <v>16</v>
      </c>
      <c r="L112" s="36" t="s">
        <v>16</v>
      </c>
      <c r="M112" s="32" t="str">
        <f t="shared" si="11"/>
        <v xml:space="preserve">    from:   from</v>
      </c>
      <c r="N112" s="32" t="str">
        <f t="shared" si="11"/>
        <v xml:space="preserve">    from:   from</v>
      </c>
      <c r="O112" s="32" t="str">
        <f t="shared" si="11"/>
        <v xml:space="preserve">    from:   from</v>
      </c>
      <c r="P112" s="32" t="str">
        <f t="shared" si="11"/>
        <v xml:space="preserve">    from:   from</v>
      </c>
      <c r="R112" s="36" t="s">
        <v>16</v>
      </c>
      <c r="T112" s="36" t="s">
        <v>16</v>
      </c>
      <c r="V112" s="36" t="s">
        <v>16</v>
      </c>
    </row>
    <row r="113" spans="2:22" ht="13" customHeight="1">
      <c r="F113" s="36" t="s">
        <v>17</v>
      </c>
      <c r="G113" s="36" t="s">
        <v>17</v>
      </c>
      <c r="H113" s="36" t="s">
        <v>17</v>
      </c>
      <c r="J113" s="33"/>
      <c r="K113" s="37" t="s">
        <v>17</v>
      </c>
      <c r="L113" s="36" t="s">
        <v>1511</v>
      </c>
      <c r="M113" s="32" t="str">
        <f t="shared" si="11"/>
        <v xml:space="preserve">    to:     [to, factor, units_out]</v>
      </c>
      <c r="N113" s="32" t="str">
        <f t="shared" si="11"/>
        <v xml:space="preserve">    to:     [to, factor, units_out]</v>
      </c>
      <c r="O113" s="32" t="str">
        <f t="shared" si="11"/>
        <v xml:space="preserve">    to:     [to, factor, units_out]</v>
      </c>
      <c r="P113" s="32" t="str">
        <f t="shared" si="11"/>
        <v xml:space="preserve">    to:     [to, factor, units_out]</v>
      </c>
      <c r="R113" s="36" t="s">
        <v>17</v>
      </c>
      <c r="T113" s="36" t="s">
        <v>17</v>
      </c>
      <c r="V113" s="36" t="s">
        <v>17</v>
      </c>
    </row>
    <row r="114" spans="2:22" ht="13" customHeight="1">
      <c r="F114" s="36" t="s">
        <v>600</v>
      </c>
      <c r="G114" s="36" t="s">
        <v>600</v>
      </c>
      <c r="H114" s="36" t="s">
        <v>511</v>
      </c>
      <c r="J114" s="33"/>
      <c r="K114" s="37" t="s">
        <v>600</v>
      </c>
      <c r="L114" s="36" t="s">
        <v>369</v>
      </c>
      <c r="M114" s="32" t="str">
        <f t="shared" si="11"/>
        <v xml:space="preserve">    input:  units</v>
      </c>
      <c r="N114" s="32" t="str">
        <f t="shared" si="11"/>
        <v xml:space="preserve">    input:  units</v>
      </c>
      <c r="O114" s="32" t="str">
        <f t="shared" si="11"/>
        <v xml:space="preserve">    input:  units</v>
      </c>
      <c r="P114" s="32" t="str">
        <f t="shared" si="11"/>
        <v xml:space="preserve">    input:  units</v>
      </c>
      <c r="R114" s="36" t="s">
        <v>600</v>
      </c>
      <c r="T114" s="36" t="s">
        <v>600</v>
      </c>
      <c r="V114" s="36" t="s">
        <v>600</v>
      </c>
    </row>
    <row r="115" spans="2:22" ht="13" customHeight="1">
      <c r="F115" s="36" t="s">
        <v>601</v>
      </c>
      <c r="G115" s="36" t="s">
        <v>601</v>
      </c>
      <c r="H115" s="36" t="s">
        <v>515</v>
      </c>
      <c r="J115" s="33"/>
      <c r="K115" s="37" t="s">
        <v>601</v>
      </c>
      <c r="L115" s="36" t="s">
        <v>1512</v>
      </c>
      <c r="M115" s="32" t="str">
        <f t="shared" si="11"/>
        <v xml:space="preserve">    output: [units, factor, units_out]</v>
      </c>
      <c r="N115" s="32" t="str">
        <f t="shared" si="11"/>
        <v xml:space="preserve">    output: [units, factor, units_out]</v>
      </c>
      <c r="O115" s="32" t="str">
        <f t="shared" si="11"/>
        <v xml:space="preserve">    output: [units, factor, units_out]</v>
      </c>
      <c r="P115" s="32" t="str">
        <f t="shared" si="11"/>
        <v xml:space="preserve">    output: [units, factor, units_out]</v>
      </c>
      <c r="R115" s="36" t="s">
        <v>601</v>
      </c>
      <c r="T115" s="36" t="s">
        <v>601</v>
      </c>
      <c r="V115" s="36" t="s">
        <v>601</v>
      </c>
    </row>
    <row r="116" spans="2:22" ht="13" customHeight="1">
      <c r="F116" s="36" t="s">
        <v>883</v>
      </c>
      <c r="G116" s="36" t="s">
        <v>883</v>
      </c>
      <c r="H116" s="36" t="s">
        <v>883</v>
      </c>
      <c r="J116" s="33"/>
      <c r="K116" s="36" t="s">
        <v>883</v>
      </c>
      <c r="L116" s="36" t="s">
        <v>883</v>
      </c>
      <c r="M116" s="32" t="str">
        <f>IF(ISBLANK($L116), "", $L116)</f>
        <v xml:space="preserve">    kind:   left</v>
      </c>
      <c r="N116" s="32" t="str">
        <f>IF(ISBLANK($L116), "", $L116)</f>
        <v xml:space="preserve">    kind:   left</v>
      </c>
      <c r="O116" s="32" t="str">
        <f t="shared" ref="O116:P122" si="13">IF(ISBLANK($M116), "", $M116)</f>
        <v xml:space="preserve">    kind:   left</v>
      </c>
      <c r="P116" s="32" t="str">
        <f t="shared" si="13"/>
        <v xml:space="preserve">    kind:   left</v>
      </c>
      <c r="R116" s="36" t="s">
        <v>883</v>
      </c>
      <c r="T116" s="36" t="s">
        <v>883</v>
      </c>
      <c r="V116" s="36" t="s">
        <v>883</v>
      </c>
    </row>
    <row r="117" spans="2:22" ht="13" customHeight="1">
      <c r="B117" s="36" t="s">
        <v>1597</v>
      </c>
      <c r="C117" s="36" t="str">
        <f t="shared" ref="C117:C128" si="14">IF(ISBLANK($B117), "", $B117)</f>
        <v xml:space="preserve">  - file:   [crosswalk,_bea_summary.csv]</v>
      </c>
      <c r="D117" s="36" t="s">
        <v>1598</v>
      </c>
      <c r="E117" s="36" t="str">
        <f t="shared" si="10"/>
        <v xml:space="preserve">  - file:   [crosswalk,_bea_detail.csv]</v>
      </c>
      <c r="F117" s="36" t="s">
        <v>1579</v>
      </c>
      <c r="G117" s="36" t="s">
        <v>1586</v>
      </c>
      <c r="H117" s="36" t="s">
        <v>1580</v>
      </c>
      <c r="J117" s="33"/>
      <c r="K117" s="37"/>
      <c r="M117" s="32" t="s">
        <v>1580</v>
      </c>
      <c r="N117" s="32" t="str">
        <f t="shared" ref="N117:N122" si="15">IF(ISBLANK($M117), "", $M117)</f>
        <v xml:space="preserve">  - file:   [standardize,_regions.csv]</v>
      </c>
      <c r="O117" s="32" t="str">
        <f t="shared" si="13"/>
        <v xml:space="preserve">  - file:   [standardize,_regions.csv]</v>
      </c>
      <c r="P117" s="32" t="str">
        <f t="shared" si="13"/>
        <v xml:space="preserve">  - file:   [standardize,_regions.csv]</v>
      </c>
      <c r="R117" s="36" t="s">
        <v>1580</v>
      </c>
      <c r="U117" s="33"/>
      <c r="V117" s="36" t="s">
        <v>1751</v>
      </c>
    </row>
    <row r="118" spans="2:22" ht="13" customHeight="1">
      <c r="B118" s="36" t="s">
        <v>186</v>
      </c>
      <c r="C118" s="36" t="str">
        <f t="shared" si="14"/>
        <v xml:space="preserve">    from:   bea_desc</v>
      </c>
      <c r="D118" s="36" t="s">
        <v>197</v>
      </c>
      <c r="E118" s="36" t="str">
        <f t="shared" si="10"/>
        <v xml:space="preserve">    from:   bea_code</v>
      </c>
      <c r="F118" s="36" t="s">
        <v>16</v>
      </c>
      <c r="G118" s="36" t="s">
        <v>1456</v>
      </c>
      <c r="H118" s="36" t="s">
        <v>16</v>
      </c>
      <c r="J118" s="33"/>
      <c r="K118" s="37"/>
      <c r="M118" s="32" t="s">
        <v>16</v>
      </c>
      <c r="N118" s="32" t="str">
        <f t="shared" si="15"/>
        <v xml:space="preserve">    from:   from</v>
      </c>
      <c r="O118" s="32" t="str">
        <f t="shared" si="13"/>
        <v xml:space="preserve">    from:   from</v>
      </c>
      <c r="P118" s="32" t="str">
        <f t="shared" si="13"/>
        <v xml:space="preserve">    from:   from</v>
      </c>
      <c r="R118" s="36" t="s">
        <v>16</v>
      </c>
      <c r="U118" s="33"/>
      <c r="V118" s="36" t="s">
        <v>16</v>
      </c>
    </row>
    <row r="119" spans="2:22" ht="13" customHeight="1">
      <c r="B119" s="36" t="s">
        <v>1660</v>
      </c>
      <c r="C119" s="36" t="str">
        <f t="shared" si="14"/>
        <v xml:space="preserve">    to:     [bea_code, summary_code]</v>
      </c>
      <c r="D119" s="36" t="s">
        <v>1666</v>
      </c>
      <c r="E119" s="36" t="str">
        <f t="shared" si="10"/>
        <v xml:space="preserve">    to:     [bea_desc, detail_code]</v>
      </c>
      <c r="F119" s="36" t="s">
        <v>17</v>
      </c>
      <c r="G119" s="36" t="s">
        <v>1457</v>
      </c>
      <c r="H119" s="36" t="s">
        <v>17</v>
      </c>
      <c r="J119" s="33"/>
      <c r="K119" s="37"/>
      <c r="M119" s="32" t="s">
        <v>17</v>
      </c>
      <c r="N119" s="32" t="str">
        <f t="shared" si="15"/>
        <v xml:space="preserve">    to:     to</v>
      </c>
      <c r="O119" s="32" t="str">
        <f t="shared" si="13"/>
        <v xml:space="preserve">    to:     to</v>
      </c>
      <c r="P119" s="32" t="str">
        <f t="shared" si="13"/>
        <v xml:space="preserve">    to:     to</v>
      </c>
      <c r="R119" s="36" t="s">
        <v>17</v>
      </c>
      <c r="U119" s="33"/>
      <c r="V119" s="36" t="s">
        <v>1511</v>
      </c>
    </row>
    <row r="120" spans="2:22" ht="13" customHeight="1">
      <c r="B120" s="36" t="s">
        <v>542</v>
      </c>
      <c r="C120" s="36" t="str">
        <f t="shared" si="14"/>
        <v xml:space="preserve">    input:  output_desc</v>
      </c>
      <c r="D120" s="36" t="s">
        <v>540</v>
      </c>
      <c r="E120" s="36" t="str">
        <f t="shared" si="10"/>
        <v xml:space="preserve">    input:  output_bea</v>
      </c>
      <c r="F120" s="36" t="s">
        <v>594</v>
      </c>
      <c r="G120" s="36" t="s">
        <v>1098</v>
      </c>
      <c r="H120" s="36" t="s">
        <v>514</v>
      </c>
      <c r="J120" s="33"/>
      <c r="K120" s="37"/>
      <c r="M120" s="32" t="s">
        <v>600</v>
      </c>
      <c r="N120" s="32" t="str">
        <f t="shared" si="15"/>
        <v xml:space="preserve">    input:  r</v>
      </c>
      <c r="O120" s="32" t="str">
        <f t="shared" si="13"/>
        <v xml:space="preserve">    input:  r</v>
      </c>
      <c r="P120" s="32" t="str">
        <f t="shared" si="13"/>
        <v xml:space="preserve">    input:  r</v>
      </c>
      <c r="R120" s="36" t="s">
        <v>116</v>
      </c>
      <c r="U120" s="33"/>
      <c r="V120" s="36" t="s">
        <v>369</v>
      </c>
    </row>
    <row r="121" spans="2:22" ht="13" customHeight="1">
      <c r="B121" s="36" t="s">
        <v>553</v>
      </c>
      <c r="C121" s="36" t="str">
        <f t="shared" si="14"/>
        <v xml:space="preserve">    output: [output_bea, j]</v>
      </c>
      <c r="D121" s="36" t="s">
        <v>554</v>
      </c>
      <c r="E121" s="36" t="str">
        <f t="shared" si="10"/>
        <v xml:space="preserve">    output: [output_desc, j]</v>
      </c>
      <c r="F121" s="36" t="s">
        <v>592</v>
      </c>
      <c r="G121" s="36" t="s">
        <v>626</v>
      </c>
      <c r="H121" s="36" t="s">
        <v>512</v>
      </c>
      <c r="J121" s="33"/>
      <c r="K121" s="37"/>
      <c r="M121" s="32" t="s">
        <v>601</v>
      </c>
      <c r="N121" s="32" t="str">
        <f t="shared" si="15"/>
        <v xml:space="preserve">    output: r</v>
      </c>
      <c r="O121" s="32" t="str">
        <f t="shared" si="13"/>
        <v xml:space="preserve">    output: r</v>
      </c>
      <c r="P121" s="32" t="str">
        <f t="shared" si="13"/>
        <v xml:space="preserve">    output: r</v>
      </c>
      <c r="R121" s="36" t="s">
        <v>117</v>
      </c>
      <c r="U121" s="33"/>
      <c r="V121" s="36" t="s">
        <v>1512</v>
      </c>
    </row>
    <row r="122" spans="2:22" ht="13" customHeight="1">
      <c r="B122" s="36" t="s">
        <v>883</v>
      </c>
      <c r="C122" s="36" t="str">
        <f t="shared" si="14"/>
        <v xml:space="preserve">    kind:   left</v>
      </c>
      <c r="D122" s="36" t="s">
        <v>883</v>
      </c>
      <c r="E122" s="36" t="str">
        <f t="shared" si="10"/>
        <v xml:space="preserve">    kind:   left</v>
      </c>
      <c r="F122" s="36" t="s">
        <v>883</v>
      </c>
      <c r="G122" s="36" t="s">
        <v>883</v>
      </c>
      <c r="H122" s="36" t="s">
        <v>883</v>
      </c>
      <c r="J122" s="33"/>
      <c r="K122" s="37"/>
      <c r="M122" s="36" t="s">
        <v>883</v>
      </c>
      <c r="N122" s="32" t="str">
        <f t="shared" si="15"/>
        <v xml:space="preserve">    kind:   left</v>
      </c>
      <c r="O122" s="32" t="str">
        <f t="shared" si="13"/>
        <v xml:space="preserve">    kind:   left</v>
      </c>
      <c r="P122" s="32" t="str">
        <f t="shared" si="13"/>
        <v xml:space="preserve">    kind:   left</v>
      </c>
      <c r="R122" s="36" t="s">
        <v>883</v>
      </c>
      <c r="V122" s="36" t="s">
        <v>883</v>
      </c>
    </row>
    <row r="123" spans="2:22" ht="13" customHeight="1">
      <c r="B123" s="36" t="s">
        <v>1597</v>
      </c>
      <c r="C123" s="36" t="str">
        <f t="shared" si="14"/>
        <v xml:space="preserve">  - file:   [crosswalk,_bea_summary.csv]</v>
      </c>
      <c r="D123" s="36" t="s">
        <v>1598</v>
      </c>
      <c r="E123" s="36" t="str">
        <f t="shared" si="10"/>
        <v xml:space="preserve">  - file:   [crosswalk,_bea_detail.csv]</v>
      </c>
      <c r="F123" s="73"/>
      <c r="H123" s="36" t="s">
        <v>1580</v>
      </c>
      <c r="J123" s="33"/>
      <c r="K123" s="37"/>
      <c r="R123" s="73"/>
    </row>
    <row r="124" spans="2:22" ht="13" customHeight="1">
      <c r="B124" s="36" t="s">
        <v>189</v>
      </c>
      <c r="C124" s="36" t="str">
        <f t="shared" si="14"/>
        <v xml:space="preserve">    from:   [bea_code, bea_desc]</v>
      </c>
      <c r="D124" s="36" t="s">
        <v>189</v>
      </c>
      <c r="E124" s="36" t="str">
        <f t="shared" si="10"/>
        <v xml:space="preserve">    from:   [bea_code, bea_desc]</v>
      </c>
      <c r="F124" s="73"/>
      <c r="H124" s="36" t="s">
        <v>16</v>
      </c>
      <c r="J124" s="33"/>
      <c r="K124" s="37"/>
      <c r="R124" s="73"/>
    </row>
    <row r="125" spans="2:22" ht="13" customHeight="1">
      <c r="B125" s="36" t="s">
        <v>1659</v>
      </c>
      <c r="C125" s="36" t="str">
        <f t="shared" si="14"/>
        <v xml:space="preserve">    to:     summary_code</v>
      </c>
      <c r="D125" s="36" t="s">
        <v>1667</v>
      </c>
      <c r="E125" s="36" t="str">
        <f t="shared" si="10"/>
        <v xml:space="preserve">    to:     detail_code</v>
      </c>
      <c r="F125" s="73"/>
      <c r="H125" s="36" t="s">
        <v>17</v>
      </c>
      <c r="J125" s="33"/>
      <c r="K125" s="37"/>
      <c r="R125" s="73"/>
    </row>
    <row r="126" spans="2:22" ht="13" customHeight="1">
      <c r="B126" s="36" t="s">
        <v>543</v>
      </c>
      <c r="C126" s="36" t="str">
        <f t="shared" si="14"/>
        <v xml:space="preserve">    input:  [input_bea, input_desc]</v>
      </c>
      <c r="D126" s="36" t="s">
        <v>543</v>
      </c>
      <c r="E126" s="36" t="str">
        <f t="shared" si="10"/>
        <v xml:space="preserve">    input:  [input_bea, input_desc]</v>
      </c>
      <c r="F126" s="73"/>
      <c r="H126" s="36" t="s">
        <v>54</v>
      </c>
      <c r="J126" s="33"/>
      <c r="K126" s="37"/>
      <c r="R126" s="73"/>
    </row>
    <row r="127" spans="2:22" ht="13" customHeight="1">
      <c r="B127" s="36" t="s">
        <v>552</v>
      </c>
      <c r="C127" s="36" t="str">
        <f t="shared" si="14"/>
        <v xml:space="preserve">    output: i</v>
      </c>
      <c r="D127" s="36" t="s">
        <v>552</v>
      </c>
      <c r="E127" s="36" t="str">
        <f t="shared" si="10"/>
        <v xml:space="preserve">    output: i</v>
      </c>
      <c r="F127" s="73"/>
      <c r="H127" s="36" t="s">
        <v>55</v>
      </c>
      <c r="J127" s="33"/>
      <c r="K127" s="37"/>
      <c r="R127" s="73"/>
    </row>
    <row r="128" spans="2:22" ht="13" customHeight="1">
      <c r="B128" s="36" t="s">
        <v>883</v>
      </c>
      <c r="C128" s="36" t="str">
        <f t="shared" si="14"/>
        <v xml:space="preserve">    kind:   left</v>
      </c>
      <c r="D128" s="36" t="s">
        <v>883</v>
      </c>
      <c r="E128" s="36" t="str">
        <f t="shared" si="10"/>
        <v xml:space="preserve">    kind:   left</v>
      </c>
      <c r="F128" s="73"/>
      <c r="H128" s="36" t="s">
        <v>883</v>
      </c>
      <c r="J128" s="33"/>
      <c r="R128" s="73"/>
    </row>
    <row r="129" spans="1:22" s="163" customFormat="1" ht="13" customHeight="1">
      <c r="M129" s="164"/>
    </row>
    <row r="130" spans="1:22" ht="13" customHeight="1">
      <c r="A130" s="36" t="s">
        <v>179</v>
      </c>
      <c r="B130" s="36" t="s">
        <v>25</v>
      </c>
      <c r="C130" s="36" t="str">
        <f>IF(ISBLANK($B130), "", $B130)</f>
        <v>Replace:</v>
      </c>
      <c r="D130" s="36" t="s">
        <v>25</v>
      </c>
      <c r="E130" s="36" t="str">
        <f>IF(ISBLANK($D130), "", $D130)</f>
        <v>Replace:</v>
      </c>
      <c r="F130" s="33" t="s">
        <v>25</v>
      </c>
      <c r="G130" s="33"/>
      <c r="H130" s="36" t="s">
        <v>25</v>
      </c>
      <c r="K130" s="33" t="s">
        <v>25</v>
      </c>
      <c r="L130" s="36" t="s">
        <v>25</v>
      </c>
      <c r="M130" s="32" t="s">
        <v>25</v>
      </c>
      <c r="N130" s="36" t="s">
        <v>25</v>
      </c>
      <c r="O130" s="36" t="s">
        <v>25</v>
      </c>
      <c r="P130" s="36" t="s">
        <v>25</v>
      </c>
      <c r="U130" s="36" t="s">
        <v>25</v>
      </c>
      <c r="V130" s="36" t="s">
        <v>25</v>
      </c>
    </row>
    <row r="131" spans="1:22" ht="13" customHeight="1">
      <c r="B131" s="36" t="s">
        <v>95</v>
      </c>
      <c r="C131" s="36" t="str">
        <f>IF(ISBLANK($B131), "", $B131)</f>
        <v xml:space="preserve">  col:  value</v>
      </c>
      <c r="D131" s="36" t="s">
        <v>95</v>
      </c>
      <c r="E131" s="36" t="str">
        <f>IF(ISBLANK($D131), "", $D131)</f>
        <v xml:space="preserve">  col:  value</v>
      </c>
      <c r="F131" s="33" t="s">
        <v>26</v>
      </c>
      <c r="G131" s="33"/>
      <c r="H131" s="36" t="s">
        <v>56</v>
      </c>
      <c r="K131" s="33" t="s">
        <v>95</v>
      </c>
      <c r="L131" s="36" t="s">
        <v>95</v>
      </c>
      <c r="M131" s="32" t="s">
        <v>95</v>
      </c>
      <c r="N131" s="36" t="s">
        <v>95</v>
      </c>
      <c r="O131" s="36" t="s">
        <v>95</v>
      </c>
      <c r="P131" s="36" t="s">
        <v>95</v>
      </c>
      <c r="U131" s="36" t="s">
        <v>1506</v>
      </c>
      <c r="V131" s="36" t="s">
        <v>26</v>
      </c>
    </row>
    <row r="132" spans="1:22" ht="13" customHeight="1">
      <c r="B132" s="36" t="s">
        <v>1086</v>
      </c>
      <c r="C132" s="36" t="str">
        <f>IF(ISBLANK($B132), "", $B132)</f>
        <v xml:space="preserve">  from: [missing, ...]</v>
      </c>
      <c r="D132" s="36" t="s">
        <v>96</v>
      </c>
      <c r="E132" s="36" t="str">
        <f>IF(ISBLANK($D132), "", $D132)</f>
        <v xml:space="preserve">  from: missing</v>
      </c>
      <c r="F132" s="33" t="s">
        <v>438</v>
      </c>
      <c r="G132" s="33"/>
      <c r="H132" s="36" t="s">
        <v>57</v>
      </c>
      <c r="K132" s="33" t="s">
        <v>445</v>
      </c>
      <c r="L132" s="36" t="s">
        <v>96</v>
      </c>
      <c r="M132" s="32" t="s">
        <v>96</v>
      </c>
      <c r="N132" s="36" t="s">
        <v>446</v>
      </c>
      <c r="O132" s="36" t="s">
        <v>96</v>
      </c>
      <c r="P132" s="36" t="s">
        <v>96</v>
      </c>
      <c r="U132" s="36" t="s">
        <v>1509</v>
      </c>
      <c r="V132" s="36" t="s">
        <v>311</v>
      </c>
    </row>
    <row r="133" spans="1:22" ht="13" customHeight="1">
      <c r="B133" s="36" t="s">
        <v>97</v>
      </c>
      <c r="C133" s="36" t="str">
        <f>IF(ISBLANK($B133), "", $B133)</f>
        <v xml:space="preserve">  to:   0</v>
      </c>
      <c r="D133" s="36" t="s">
        <v>97</v>
      </c>
      <c r="E133" s="36" t="str">
        <f>IF(ISBLANK($D133), "", $D133)</f>
        <v xml:space="preserve">  to:   0</v>
      </c>
      <c r="F133" s="33" t="s">
        <v>424</v>
      </c>
      <c r="G133" s="33"/>
      <c r="H133" s="36" t="s">
        <v>58</v>
      </c>
      <c r="K133" s="33" t="s">
        <v>97</v>
      </c>
      <c r="L133" s="36" t="s">
        <v>97</v>
      </c>
      <c r="M133" s="32" t="s">
        <v>97</v>
      </c>
      <c r="N133" s="36" t="s">
        <v>97</v>
      </c>
      <c r="O133" s="36" t="s">
        <v>97</v>
      </c>
      <c r="P133" s="36" t="s">
        <v>97</v>
      </c>
      <c r="U133" s="36" t="s">
        <v>1507</v>
      </c>
      <c r="V133" s="36" t="s">
        <v>424</v>
      </c>
    </row>
    <row r="134" spans="1:22" ht="13" customHeight="1">
      <c r="F134" s="33"/>
      <c r="G134" s="33"/>
      <c r="H134" s="36" t="s">
        <v>59</v>
      </c>
      <c r="K134" s="33"/>
      <c r="U134" s="36" t="s">
        <v>1508</v>
      </c>
    </row>
    <row r="135" spans="1:22" ht="13" customHeight="1">
      <c r="F135" s="33"/>
      <c r="G135" s="33"/>
      <c r="H135" s="36" t="s">
        <v>57</v>
      </c>
      <c r="K135" s="33"/>
      <c r="U135" s="36" t="s">
        <v>1499</v>
      </c>
    </row>
    <row r="136" spans="1:22" ht="13" customHeight="1">
      <c r="F136" s="33"/>
      <c r="G136" s="33"/>
      <c r="H136" s="36" t="s">
        <v>58</v>
      </c>
      <c r="K136" s="60"/>
    </row>
    <row r="137" spans="1:22" ht="13" customHeight="1">
      <c r="F137" s="33"/>
      <c r="G137" s="33"/>
      <c r="H137" s="36" t="s">
        <v>60</v>
      </c>
      <c r="K137" s="33"/>
    </row>
    <row r="138" spans="1:22" ht="13" customHeight="1">
      <c r="F138" s="33"/>
      <c r="G138" s="33"/>
      <c r="H138" s="36" t="s">
        <v>61</v>
      </c>
      <c r="K138" s="33"/>
    </row>
    <row r="139" spans="1:22" ht="13" customHeight="1">
      <c r="F139" s="33"/>
      <c r="G139" s="33"/>
      <c r="H139" s="36" t="s">
        <v>1149</v>
      </c>
      <c r="K139" s="33"/>
    </row>
    <row r="140" spans="1:22" s="163" customFormat="1" ht="13" customHeight="1">
      <c r="M140" s="164"/>
    </row>
    <row r="141" spans="1:22" ht="13" customHeight="1">
      <c r="A141" s="36" t="s">
        <v>180</v>
      </c>
      <c r="F141" s="36" t="s">
        <v>18</v>
      </c>
      <c r="H141" s="36" t="s">
        <v>18</v>
      </c>
      <c r="I141" s="36" t="s">
        <v>18</v>
      </c>
      <c r="L141" s="33"/>
      <c r="M141" s="32" t="s">
        <v>18</v>
      </c>
      <c r="N141" s="33" t="s">
        <v>18</v>
      </c>
      <c r="Q141" s="36" t="s">
        <v>18</v>
      </c>
      <c r="R141" s="36" t="s">
        <v>18</v>
      </c>
    </row>
    <row r="142" spans="1:22" ht="13" customHeight="1">
      <c r="A142" s="36" t="s">
        <v>457</v>
      </c>
      <c r="F142" s="36" t="s">
        <v>593</v>
      </c>
      <c r="H142" s="36" t="s">
        <v>1403</v>
      </c>
      <c r="I142" s="36" t="s">
        <v>1398</v>
      </c>
      <c r="L142" s="33"/>
      <c r="M142" s="32" t="s">
        <v>1136</v>
      </c>
      <c r="N142" s="33" t="s">
        <v>655</v>
      </c>
      <c r="Q142" s="36" t="s">
        <v>649</v>
      </c>
      <c r="R142" s="36" t="s">
        <v>573</v>
      </c>
    </row>
    <row r="143" spans="1:22" ht="13" customHeight="1">
      <c r="F143" s="36" t="s">
        <v>28</v>
      </c>
      <c r="H143" s="36" t="s">
        <v>1490</v>
      </c>
      <c r="I143" s="36" t="s">
        <v>28</v>
      </c>
      <c r="L143" s="33"/>
      <c r="M143" s="32" t="s">
        <v>1439</v>
      </c>
      <c r="N143" s="33" t="s">
        <v>28</v>
      </c>
      <c r="Q143" s="36" t="s">
        <v>650</v>
      </c>
      <c r="R143" s="36" t="s">
        <v>497</v>
      </c>
    </row>
    <row r="144" spans="1:22" ht="13" customHeight="1">
      <c r="F144" s="36" t="s">
        <v>20</v>
      </c>
      <c r="H144" s="36" t="s">
        <v>903</v>
      </c>
      <c r="I144" s="36" t="s">
        <v>20</v>
      </c>
      <c r="L144" s="33"/>
      <c r="M144" s="32" t="s">
        <v>20</v>
      </c>
      <c r="N144" s="33" t="s">
        <v>20</v>
      </c>
      <c r="O144" s="33"/>
      <c r="P144" s="33"/>
      <c r="Q144" s="36" t="s">
        <v>20</v>
      </c>
      <c r="R144" s="36" t="s">
        <v>20</v>
      </c>
    </row>
    <row r="145" spans="1:22" ht="13" customHeight="1">
      <c r="H145" s="36" t="s">
        <v>1404</v>
      </c>
      <c r="K145" s="37"/>
      <c r="N145" s="32"/>
      <c r="O145" s="32"/>
      <c r="P145" s="32"/>
      <c r="Q145" s="33" t="s">
        <v>638</v>
      </c>
      <c r="R145" s="36" t="s">
        <v>498</v>
      </c>
    </row>
    <row r="146" spans="1:22" ht="13" customHeight="1">
      <c r="H146" s="36" t="s">
        <v>1405</v>
      </c>
      <c r="K146" s="37"/>
      <c r="N146" s="32"/>
      <c r="O146" s="32"/>
      <c r="P146" s="32"/>
      <c r="Q146" s="33" t="s">
        <v>1796</v>
      </c>
      <c r="R146" s="36" t="s">
        <v>499</v>
      </c>
    </row>
    <row r="147" spans="1:22" ht="13" customHeight="1">
      <c r="H147" s="36" t="s">
        <v>20</v>
      </c>
      <c r="N147" s="32"/>
      <c r="O147" s="32"/>
      <c r="P147" s="32"/>
      <c r="Q147" s="33" t="s">
        <v>20</v>
      </c>
      <c r="R147" s="36" t="s">
        <v>500</v>
      </c>
    </row>
    <row r="148" spans="1:22" ht="13" customHeight="1">
      <c r="L148" s="33"/>
      <c r="N148" s="32"/>
      <c r="O148" s="32"/>
      <c r="P148" s="32"/>
      <c r="R148" s="36" t="s">
        <v>649</v>
      </c>
    </row>
    <row r="149" spans="1:22" ht="13" customHeight="1">
      <c r="L149" s="33"/>
      <c r="N149" s="32"/>
      <c r="O149" s="32"/>
      <c r="P149" s="32"/>
      <c r="R149" s="36" t="s">
        <v>565</v>
      </c>
    </row>
    <row r="150" spans="1:22" ht="13" customHeight="1">
      <c r="L150" s="33"/>
      <c r="N150" s="32"/>
      <c r="O150" s="32"/>
      <c r="P150" s="32"/>
      <c r="R150" s="36" t="s">
        <v>20</v>
      </c>
    </row>
    <row r="151" spans="1:22" s="163" customFormat="1" ht="13" customHeight="1">
      <c r="M151" s="164"/>
    </row>
    <row r="152" spans="1:22" ht="13" customHeight="1">
      <c r="A152" s="36" t="s">
        <v>421</v>
      </c>
      <c r="B152" s="36" t="s">
        <v>430</v>
      </c>
      <c r="C152" s="36" t="str">
        <f t="shared" ref="C152:G157" si="16">IF(ISBLANK($B152), "", $B152)</f>
        <v>Operate:</v>
      </c>
      <c r="D152" s="36" t="str">
        <f t="shared" si="16"/>
        <v>Operate:</v>
      </c>
      <c r="E152" s="36" t="str">
        <f t="shared" si="16"/>
        <v>Operate:</v>
      </c>
      <c r="F152" s="36" t="str">
        <f t="shared" si="16"/>
        <v>Operate:</v>
      </c>
      <c r="G152" s="36" t="str">
        <f t="shared" si="16"/>
        <v>Operate:</v>
      </c>
      <c r="H152" s="36" t="s">
        <v>430</v>
      </c>
      <c r="K152" s="36" t="str">
        <f t="shared" ref="K152:P157" si="17">IF(ISBLANK($B152), "", $B152)</f>
        <v>Operate:</v>
      </c>
      <c r="L152" s="36" t="str">
        <f t="shared" si="17"/>
        <v>Operate:</v>
      </c>
      <c r="M152" s="36" t="str">
        <f t="shared" si="17"/>
        <v>Operate:</v>
      </c>
      <c r="N152" s="36" t="str">
        <f t="shared" si="17"/>
        <v>Operate:</v>
      </c>
      <c r="O152" s="36" t="str">
        <f t="shared" si="17"/>
        <v>Operate:</v>
      </c>
      <c r="P152" s="36" t="str">
        <f t="shared" si="17"/>
        <v>Operate:</v>
      </c>
      <c r="R152" s="36" t="str">
        <f t="shared" ref="R152:R157" si="18">IF(ISBLANK($B152), "", $B152)</f>
        <v>Operate:</v>
      </c>
      <c r="V152" s="36" t="str">
        <f t="shared" ref="V152:V157" si="19">IF(ISBLANK($B152), "", $B152)</f>
        <v>Operate:</v>
      </c>
    </row>
    <row r="153" spans="1:22" ht="13" customHeight="1">
      <c r="B153" s="36" t="s">
        <v>431</v>
      </c>
      <c r="C153" s="36" t="str">
        <f t="shared" si="16"/>
        <v xml:space="preserve">  operation: "*"</v>
      </c>
      <c r="D153" s="36" t="str">
        <f t="shared" si="16"/>
        <v xml:space="preserve">  operation: "*"</v>
      </c>
      <c r="E153" s="36" t="str">
        <f t="shared" si="16"/>
        <v xml:space="preserve">  operation: "*"</v>
      </c>
      <c r="F153" s="36" t="str">
        <f t="shared" si="16"/>
        <v xml:space="preserve">  operation: "*"</v>
      </c>
      <c r="G153" s="36" t="str">
        <f t="shared" si="16"/>
        <v xml:space="preserve">  operation: "*"</v>
      </c>
      <c r="H153" s="36" t="s">
        <v>431</v>
      </c>
      <c r="K153" s="36" t="str">
        <f t="shared" si="17"/>
        <v xml:space="preserve">  operation: "*"</v>
      </c>
      <c r="L153" s="36" t="str">
        <f t="shared" si="17"/>
        <v xml:space="preserve">  operation: "*"</v>
      </c>
      <c r="M153" s="36" t="str">
        <f t="shared" si="17"/>
        <v xml:space="preserve">  operation: "*"</v>
      </c>
      <c r="N153" s="36" t="str">
        <f t="shared" si="17"/>
        <v xml:space="preserve">  operation: "*"</v>
      </c>
      <c r="O153" s="36" t="str">
        <f t="shared" si="17"/>
        <v xml:space="preserve">  operation: "*"</v>
      </c>
      <c r="P153" s="36" t="str">
        <f t="shared" si="17"/>
        <v xml:space="preserve">  operation: "*"</v>
      </c>
      <c r="R153" s="36" t="str">
        <f t="shared" si="18"/>
        <v xml:space="preserve">  operation: "*"</v>
      </c>
      <c r="V153" s="36" t="str">
        <f t="shared" si="19"/>
        <v xml:space="preserve">  operation: "*"</v>
      </c>
    </row>
    <row r="154" spans="1:22" ht="13" customHeight="1">
      <c r="B154" s="36" t="s">
        <v>432</v>
      </c>
      <c r="C154" s="36" t="str">
        <f t="shared" si="16"/>
        <v xml:space="preserve">  from:   units</v>
      </c>
      <c r="D154" s="36" t="str">
        <f t="shared" si="16"/>
        <v xml:space="preserve">  from:   units</v>
      </c>
      <c r="E154" s="36" t="str">
        <f t="shared" si="16"/>
        <v xml:space="preserve">  from:   units</v>
      </c>
      <c r="F154" s="36" t="str">
        <f t="shared" si="16"/>
        <v xml:space="preserve">  from:   units</v>
      </c>
      <c r="G154" s="36" t="str">
        <f t="shared" si="16"/>
        <v xml:space="preserve">  from:   units</v>
      </c>
      <c r="H154" s="36" t="s">
        <v>432</v>
      </c>
      <c r="K154" s="36" t="str">
        <f t="shared" si="17"/>
        <v xml:space="preserve">  from:   units</v>
      </c>
      <c r="L154" s="36" t="str">
        <f t="shared" si="17"/>
        <v xml:space="preserve">  from:   units</v>
      </c>
      <c r="M154" s="36" t="str">
        <f t="shared" si="17"/>
        <v xml:space="preserve">  from:   units</v>
      </c>
      <c r="N154" s="36" t="str">
        <f t="shared" si="17"/>
        <v xml:space="preserve">  from:   units</v>
      </c>
      <c r="O154" s="36" t="str">
        <f t="shared" si="17"/>
        <v xml:space="preserve">  from:   units</v>
      </c>
      <c r="P154" s="36" t="str">
        <f t="shared" si="17"/>
        <v xml:space="preserve">  from:   units</v>
      </c>
      <c r="R154" s="36" t="str">
        <f t="shared" si="18"/>
        <v xml:space="preserve">  from:   units</v>
      </c>
      <c r="V154" s="36" t="str">
        <f t="shared" si="19"/>
        <v xml:space="preserve">  from:   units</v>
      </c>
    </row>
    <row r="155" spans="1:22" ht="13" customHeight="1">
      <c r="B155" s="36" t="s">
        <v>1513</v>
      </c>
      <c r="C155" s="36" t="str">
        <f t="shared" si="16"/>
        <v xml:space="preserve">  to:     units_out</v>
      </c>
      <c r="D155" s="36" t="str">
        <f t="shared" si="16"/>
        <v xml:space="preserve">  to:     units_out</v>
      </c>
      <c r="E155" s="36" t="str">
        <f t="shared" si="16"/>
        <v xml:space="preserve">  to:     units_out</v>
      </c>
      <c r="F155" s="36" t="str">
        <f t="shared" si="16"/>
        <v xml:space="preserve">  to:     units_out</v>
      </c>
      <c r="G155" s="36" t="str">
        <f t="shared" si="16"/>
        <v xml:space="preserve">  to:     units_out</v>
      </c>
      <c r="H155" s="36" t="s">
        <v>1513</v>
      </c>
      <c r="K155" s="36" t="str">
        <f t="shared" si="17"/>
        <v xml:space="preserve">  to:     units_out</v>
      </c>
      <c r="L155" s="36" t="str">
        <f t="shared" si="17"/>
        <v xml:space="preserve">  to:     units_out</v>
      </c>
      <c r="M155" s="36" t="str">
        <f t="shared" si="17"/>
        <v xml:space="preserve">  to:     units_out</v>
      </c>
      <c r="N155" s="36" t="str">
        <f t="shared" si="17"/>
        <v xml:space="preserve">  to:     units_out</v>
      </c>
      <c r="O155" s="36" t="str">
        <f t="shared" si="17"/>
        <v xml:space="preserve">  to:     units_out</v>
      </c>
      <c r="P155" s="36" t="str">
        <f t="shared" si="17"/>
        <v xml:space="preserve">  to:     units_out</v>
      </c>
      <c r="R155" s="36" t="str">
        <f t="shared" si="18"/>
        <v xml:space="preserve">  to:     units_out</v>
      </c>
      <c r="V155" s="36" t="str">
        <f t="shared" si="19"/>
        <v xml:space="preserve">  to:     units_out</v>
      </c>
    </row>
    <row r="156" spans="1:22" ht="13" customHeight="1">
      <c r="B156" s="36" t="s">
        <v>435</v>
      </c>
      <c r="C156" s="36" t="str">
        <f t="shared" si="16"/>
        <v xml:space="preserve">  input:  [value, factor]</v>
      </c>
      <c r="D156" s="36" t="str">
        <f t="shared" si="16"/>
        <v xml:space="preserve">  input:  [value, factor]</v>
      </c>
      <c r="E156" s="36" t="str">
        <f t="shared" si="16"/>
        <v xml:space="preserve">  input:  [value, factor]</v>
      </c>
      <c r="F156" s="36" t="str">
        <f t="shared" si="16"/>
        <v xml:space="preserve">  input:  [value, factor]</v>
      </c>
      <c r="G156" s="36" t="str">
        <f t="shared" si="16"/>
        <v xml:space="preserve">  input:  [value, factor]</v>
      </c>
      <c r="H156" s="36" t="s">
        <v>433</v>
      </c>
      <c r="K156" s="36" t="str">
        <f t="shared" si="17"/>
        <v xml:space="preserve">  input:  [value, factor]</v>
      </c>
      <c r="L156" s="36" t="str">
        <f t="shared" si="17"/>
        <v xml:space="preserve">  input:  [value, factor]</v>
      </c>
      <c r="M156" s="36" t="str">
        <f t="shared" si="17"/>
        <v xml:space="preserve">  input:  [value, factor]</v>
      </c>
      <c r="N156" s="36" t="str">
        <f t="shared" si="17"/>
        <v xml:space="preserve">  input:  [value, factor]</v>
      </c>
      <c r="O156" s="36" t="str">
        <f t="shared" si="17"/>
        <v xml:space="preserve">  input:  [value, factor]</v>
      </c>
      <c r="P156" s="36" t="str">
        <f t="shared" si="17"/>
        <v xml:space="preserve">  input:  [value, factor]</v>
      </c>
      <c r="R156" s="36" t="str">
        <f t="shared" si="18"/>
        <v xml:space="preserve">  input:  [value, factor]</v>
      </c>
      <c r="V156" s="36" t="str">
        <f t="shared" si="19"/>
        <v xml:space="preserve">  input:  [value, factor]</v>
      </c>
    </row>
    <row r="157" spans="1:22" ht="13" customHeight="1">
      <c r="B157" s="36" t="s">
        <v>434</v>
      </c>
      <c r="C157" s="36" t="str">
        <f t="shared" si="16"/>
        <v xml:space="preserve">  output: value</v>
      </c>
      <c r="D157" s="36" t="str">
        <f t="shared" si="16"/>
        <v xml:space="preserve">  output: value</v>
      </c>
      <c r="E157" s="36" t="str">
        <f t="shared" si="16"/>
        <v xml:space="preserve">  output: value</v>
      </c>
      <c r="F157" s="36" t="str">
        <f t="shared" si="16"/>
        <v xml:space="preserve">  output: value</v>
      </c>
      <c r="G157" s="36" t="str">
        <f t="shared" si="16"/>
        <v xml:space="preserve">  output: value</v>
      </c>
      <c r="H157" s="36" t="s">
        <v>434</v>
      </c>
      <c r="K157" s="36" t="str">
        <f t="shared" si="17"/>
        <v xml:space="preserve">  output: value</v>
      </c>
      <c r="L157" s="36" t="str">
        <f t="shared" si="17"/>
        <v xml:space="preserve">  output: value</v>
      </c>
      <c r="M157" s="36" t="str">
        <f t="shared" si="17"/>
        <v xml:space="preserve">  output: value</v>
      </c>
      <c r="N157" s="36" t="str">
        <f t="shared" si="17"/>
        <v xml:space="preserve">  output: value</v>
      </c>
      <c r="O157" s="36" t="str">
        <f t="shared" si="17"/>
        <v xml:space="preserve">  output: value</v>
      </c>
      <c r="P157" s="36" t="str">
        <f t="shared" si="17"/>
        <v xml:space="preserve">  output: value</v>
      </c>
      <c r="R157" s="36" t="str">
        <f t="shared" si="18"/>
        <v xml:space="preserve">  output: value</v>
      </c>
      <c r="V157" s="36" t="str">
        <f t="shared" si="19"/>
        <v xml:space="preserve">  output: value</v>
      </c>
    </row>
    <row r="158" spans="1:22" s="163" customFormat="1" ht="13" customHeight="1">
      <c r="M158" s="164"/>
    </row>
    <row r="159" spans="1:22" ht="13" customHeight="1">
      <c r="A159" s="36" t="s">
        <v>1309</v>
      </c>
      <c r="I159" s="36" t="s">
        <v>1310</v>
      </c>
      <c r="J159" s="36" t="s">
        <v>1310</v>
      </c>
    </row>
    <row r="160" spans="1:22" ht="13" customHeight="1">
      <c r="I160" s="36" t="s">
        <v>516</v>
      </c>
      <c r="J160" s="36" t="s">
        <v>516</v>
      </c>
    </row>
    <row r="161" spans="9:10" ht="13" customHeight="1">
      <c r="I161" s="36" t="s">
        <v>1426</v>
      </c>
      <c r="J161" s="36" t="s">
        <v>1427</v>
      </c>
    </row>
    <row r="167" spans="9:10" ht="13" customHeight="1">
      <c r="J167" s="33"/>
    </row>
    <row r="168" spans="9:10" ht="13" customHeight="1">
      <c r="I168" s="33"/>
      <c r="J168" s="33"/>
    </row>
    <row r="169" spans="9:10" ht="13" customHeight="1">
      <c r="I169" s="33"/>
      <c r="J169" s="33"/>
    </row>
    <row r="170" spans="9:10" ht="13" customHeight="1">
      <c r="I170" s="33"/>
      <c r="J170" s="33"/>
    </row>
    <row r="171" spans="9:10" ht="13" customHeight="1">
      <c r="I171" s="33"/>
      <c r="J171" s="33"/>
    </row>
    <row r="172" spans="9:10" ht="13" customHeight="1">
      <c r="I172" s="33"/>
    </row>
    <row r="174" spans="9:10" ht="13" customHeight="1">
      <c r="I174" s="33"/>
    </row>
  </sheetData>
  <conditionalFormatting sqref="A8:XFD8">
    <cfRule type="cellIs" dxfId="28" priority="1" operator="equal">
      <formula>"Temporary: 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O92"/>
  <sheetViews>
    <sheetView workbookViewId="0"/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5" s="53" customFormat="1" ht="13" customHeight="1">
      <c r="A1" s="52"/>
      <c r="B1" s="53" t="s">
        <v>362</v>
      </c>
      <c r="C1" s="53" t="s">
        <v>363</v>
      </c>
      <c r="D1" s="53" t="s">
        <v>206</v>
      </c>
      <c r="E1" s="53" t="s">
        <v>1109</v>
      </c>
      <c r="F1" s="53" t="s">
        <v>221</v>
      </c>
      <c r="G1" s="53" t="s">
        <v>400</v>
      </c>
      <c r="H1" s="53" t="s">
        <v>222</v>
      </c>
      <c r="I1" s="53" t="s">
        <v>356</v>
      </c>
      <c r="J1" s="53" t="s">
        <v>223</v>
      </c>
      <c r="K1" s="53" t="s">
        <v>377</v>
      </c>
      <c r="L1" s="53" t="s">
        <v>224</v>
      </c>
      <c r="M1" s="53" t="s">
        <v>225</v>
      </c>
      <c r="N1" s="53" t="s">
        <v>418</v>
      </c>
      <c r="O1" s="53" t="s">
        <v>333</v>
      </c>
    </row>
    <row r="2" spans="1:15" ht="13" customHeight="1">
      <c r="A2" s="49" t="s">
        <v>765</v>
      </c>
      <c r="H2" s="33" t="s">
        <v>808</v>
      </c>
    </row>
    <row r="3" spans="1:15" ht="13" customHeight="1">
      <c r="A3" s="49" t="s">
        <v>766</v>
      </c>
      <c r="H3" s="33" t="s">
        <v>807</v>
      </c>
    </row>
    <row r="4" spans="1:15" ht="13" customHeight="1">
      <c r="A4" s="49" t="s">
        <v>771</v>
      </c>
      <c r="B4" s="33" t="s">
        <v>395</v>
      </c>
      <c r="C4" s="33" t="s">
        <v>395</v>
      </c>
      <c r="D4" s="33" t="s">
        <v>395</v>
      </c>
      <c r="E4" s="33" t="s">
        <v>395</v>
      </c>
      <c r="F4" s="33" t="s">
        <v>395</v>
      </c>
      <c r="G4" s="33" t="s">
        <v>395</v>
      </c>
      <c r="H4" s="33" t="s">
        <v>395</v>
      </c>
      <c r="I4" s="33" t="s">
        <v>395</v>
      </c>
      <c r="J4" s="33" t="s">
        <v>395</v>
      </c>
      <c r="K4" s="33" t="s">
        <v>395</v>
      </c>
      <c r="L4" s="33" t="s">
        <v>395</v>
      </c>
      <c r="M4" s="33" t="s">
        <v>395</v>
      </c>
      <c r="N4" s="33" t="s">
        <v>395</v>
      </c>
      <c r="O4" s="33" t="s">
        <v>395</v>
      </c>
    </row>
    <row r="5" spans="1:15" ht="13" customHeight="1">
      <c r="A5" s="49" t="s">
        <v>921</v>
      </c>
    </row>
    <row r="7" spans="1:15" ht="13" customHeight="1">
      <c r="A7" s="49" t="s">
        <v>789</v>
      </c>
      <c r="B7" s="33" t="s">
        <v>1225</v>
      </c>
      <c r="C7" s="33" t="s">
        <v>1225</v>
      </c>
      <c r="D7" s="33" t="s">
        <v>1225</v>
      </c>
      <c r="E7" s="33" t="s">
        <v>1352</v>
      </c>
      <c r="F7" s="33" t="s">
        <v>1224</v>
      </c>
      <c r="G7" s="33" t="s">
        <v>1225</v>
      </c>
      <c r="H7" s="33" t="s">
        <v>1226</v>
      </c>
      <c r="I7" s="33" t="s">
        <v>1227</v>
      </c>
      <c r="J7" s="33" t="s">
        <v>1224</v>
      </c>
      <c r="K7" s="33" t="s">
        <v>1234</v>
      </c>
      <c r="L7" s="33" t="s">
        <v>1225</v>
      </c>
      <c r="M7" s="33" t="s">
        <v>1227</v>
      </c>
      <c r="N7" s="33" t="s">
        <v>1352</v>
      </c>
      <c r="O7" s="33" t="s">
        <v>1224</v>
      </c>
    </row>
    <row r="8" spans="1:15" ht="13" customHeight="1">
      <c r="A8" s="49" t="s">
        <v>169</v>
      </c>
      <c r="B8" s="33" t="s">
        <v>1219</v>
      </c>
      <c r="C8" s="36" t="str">
        <f t="shared" ref="C8:O8" si="0">IF(ISBLANK($B8), "", $B8)</f>
        <v>PathOut: [data, coremaps, parse]</v>
      </c>
      <c r="D8" s="36" t="str">
        <f t="shared" si="0"/>
        <v>PathOut: [data, coremaps, parse]</v>
      </c>
      <c r="E8" s="36" t="str">
        <f t="shared" si="0"/>
        <v>PathOut: [data, coremaps, parse]</v>
      </c>
      <c r="F8" s="36" t="str">
        <f t="shared" si="0"/>
        <v>PathOut: [data, coremaps, parse]</v>
      </c>
      <c r="G8" s="36" t="str">
        <f t="shared" si="0"/>
        <v>PathOut: [data, coremaps, parse]</v>
      </c>
      <c r="H8" s="36" t="str">
        <f t="shared" si="0"/>
        <v>PathOut: [data, coremaps, parse]</v>
      </c>
      <c r="I8" s="36" t="str">
        <f t="shared" si="0"/>
        <v>PathOut: [data, coremaps, parse]</v>
      </c>
      <c r="J8" s="36" t="str">
        <f t="shared" si="0"/>
        <v>PathOut: [data, coremaps, parse]</v>
      </c>
      <c r="K8" s="36" t="str">
        <f t="shared" si="0"/>
        <v>PathOut: [data, coremaps, parse]</v>
      </c>
      <c r="L8" s="36" t="str">
        <f t="shared" si="0"/>
        <v>PathOut: [data, coremaps, parse]</v>
      </c>
      <c r="M8" s="36" t="str">
        <f t="shared" si="0"/>
        <v>PathOut: [data, coremaps, parse]</v>
      </c>
      <c r="N8" s="36" t="str">
        <f t="shared" si="0"/>
        <v>PathOut: [data, coremaps, parse]</v>
      </c>
      <c r="O8" s="36" t="str">
        <f t="shared" si="0"/>
        <v>PathOut: [data, coremaps, parse]</v>
      </c>
    </row>
    <row r="9" spans="1:15" ht="13" customHeight="1">
      <c r="A9" s="49" t="s">
        <v>1171</v>
      </c>
      <c r="B9" s="33" t="s">
        <v>1208</v>
      </c>
      <c r="C9" s="33" t="s">
        <v>1213</v>
      </c>
      <c r="D9" s="33" t="s">
        <v>1196</v>
      </c>
      <c r="E9" s="33" t="s">
        <v>1200</v>
      </c>
      <c r="F9" s="33" t="s">
        <v>1197</v>
      </c>
      <c r="G9" s="33" t="s">
        <v>1214</v>
      </c>
      <c r="H9" s="33" t="s">
        <v>1201</v>
      </c>
      <c r="I9" s="33" t="s">
        <v>1173</v>
      </c>
      <c r="J9" s="33" t="s">
        <v>1215</v>
      </c>
      <c r="K9" s="33" t="s">
        <v>1198</v>
      </c>
      <c r="L9" s="33" t="s">
        <v>1174</v>
      </c>
      <c r="M9" s="33" t="s">
        <v>1216</v>
      </c>
      <c r="N9" s="33" t="s">
        <v>1217</v>
      </c>
      <c r="O9" s="33" t="s">
        <v>1218</v>
      </c>
    </row>
    <row r="11" spans="1:15" ht="13" customHeight="1">
      <c r="A11" s="49" t="s">
        <v>170</v>
      </c>
      <c r="B11" s="33" t="s">
        <v>8</v>
      </c>
      <c r="C11" s="33" t="s">
        <v>8</v>
      </c>
      <c r="D11" s="33" t="s">
        <v>8</v>
      </c>
      <c r="E11" s="33" t="s">
        <v>8</v>
      </c>
      <c r="F11" s="33" t="s">
        <v>8</v>
      </c>
      <c r="G11" s="33" t="s">
        <v>8</v>
      </c>
      <c r="H11" s="33" t="s">
        <v>64</v>
      </c>
      <c r="I11" s="33" t="s">
        <v>8</v>
      </c>
      <c r="J11" s="33" t="s">
        <v>8</v>
      </c>
      <c r="K11" s="33" t="s">
        <v>64</v>
      </c>
      <c r="L11" s="33" t="s">
        <v>8</v>
      </c>
      <c r="M11" s="33" t="s">
        <v>8</v>
      </c>
      <c r="N11" s="33" t="s">
        <v>8</v>
      </c>
      <c r="O11" s="33" t="s">
        <v>8</v>
      </c>
    </row>
    <row r="12" spans="1:15" ht="13" customHeight="1">
      <c r="B12" s="33" t="s">
        <v>368</v>
      </c>
      <c r="C12" s="33" t="s">
        <v>215</v>
      </c>
      <c r="D12" s="33" t="s">
        <v>338</v>
      </c>
      <c r="E12" s="33" t="s">
        <v>1107</v>
      </c>
      <c r="F12" s="33" t="s">
        <v>353</v>
      </c>
      <c r="G12" s="33" t="s">
        <v>399</v>
      </c>
      <c r="H12" s="33" t="s">
        <v>209</v>
      </c>
      <c r="I12" s="33" t="s">
        <v>357</v>
      </c>
      <c r="J12" s="33" t="s">
        <v>359</v>
      </c>
      <c r="K12" s="33" t="s">
        <v>372</v>
      </c>
      <c r="L12" s="33" t="s">
        <v>207</v>
      </c>
      <c r="M12" s="33" t="s">
        <v>214</v>
      </c>
      <c r="N12" s="33" t="s">
        <v>416</v>
      </c>
      <c r="O12" s="33" t="s">
        <v>414</v>
      </c>
    </row>
    <row r="13" spans="1:15" ht="13" customHeight="1">
      <c r="D13" s="33" t="s">
        <v>215</v>
      </c>
      <c r="E13" s="33" t="s">
        <v>1108</v>
      </c>
      <c r="F13" s="33" t="s">
        <v>354</v>
      </c>
      <c r="G13" s="33" t="s">
        <v>119</v>
      </c>
      <c r="H13" s="33" t="s">
        <v>210</v>
      </c>
      <c r="I13" s="33" t="s">
        <v>358</v>
      </c>
      <c r="J13" s="33" t="s">
        <v>360</v>
      </c>
      <c r="K13" s="33" t="s">
        <v>373</v>
      </c>
      <c r="L13" s="33" t="s">
        <v>208</v>
      </c>
      <c r="M13" s="33" t="s">
        <v>216</v>
      </c>
      <c r="N13" s="33" t="s">
        <v>417</v>
      </c>
      <c r="O13" s="33" t="s">
        <v>360</v>
      </c>
    </row>
    <row r="14" spans="1:15" ht="13" customHeight="1">
      <c r="F14" s="33" t="s">
        <v>1358</v>
      </c>
      <c r="H14" s="33" t="s">
        <v>211</v>
      </c>
      <c r="J14" s="33" t="s">
        <v>1359</v>
      </c>
      <c r="K14" s="33" t="s">
        <v>374</v>
      </c>
      <c r="O14" s="33" t="s">
        <v>1360</v>
      </c>
    </row>
    <row r="15" spans="1:15" ht="13" customHeight="1">
      <c r="F15" s="33" t="s">
        <v>355</v>
      </c>
      <c r="H15" s="33" t="s">
        <v>212</v>
      </c>
      <c r="J15" s="33" t="s">
        <v>361</v>
      </c>
      <c r="K15" s="33" t="s">
        <v>375</v>
      </c>
      <c r="O15" s="33" t="s">
        <v>415</v>
      </c>
    </row>
    <row r="17" spans="1:15" ht="13" customHeight="1">
      <c r="A17" s="49" t="s">
        <v>171</v>
      </c>
    </row>
    <row r="19" spans="1:15" ht="13" customHeight="1">
      <c r="A19" s="49" t="s">
        <v>172</v>
      </c>
      <c r="B19" s="33" t="s">
        <v>9</v>
      </c>
      <c r="C19" s="33" t="s">
        <v>9</v>
      </c>
      <c r="D19" s="33" t="s">
        <v>9</v>
      </c>
      <c r="E19" s="33" t="s">
        <v>9</v>
      </c>
      <c r="G19" s="33" t="s">
        <v>9</v>
      </c>
      <c r="H19" s="33" t="s">
        <v>9</v>
      </c>
      <c r="J19" s="33" t="s">
        <v>9</v>
      </c>
      <c r="K19" s="33" t="s">
        <v>9</v>
      </c>
      <c r="L19" s="33" t="s">
        <v>9</v>
      </c>
      <c r="O19" s="33" t="s">
        <v>9</v>
      </c>
    </row>
    <row r="20" spans="1:15" ht="13" customHeight="1">
      <c r="B20" s="33" t="s">
        <v>335</v>
      </c>
      <c r="C20" s="33" t="s">
        <v>335</v>
      </c>
      <c r="D20" s="33" t="s">
        <v>335</v>
      </c>
      <c r="E20" s="33" t="s">
        <v>1110</v>
      </c>
      <c r="G20" s="33" t="s">
        <v>404</v>
      </c>
      <c r="H20" s="33" t="s">
        <v>109</v>
      </c>
      <c r="J20" s="33" t="s">
        <v>490</v>
      </c>
      <c r="K20" s="33" t="s">
        <v>882</v>
      </c>
      <c r="L20" s="33" t="s">
        <v>393</v>
      </c>
      <c r="O20" s="33" t="s">
        <v>393</v>
      </c>
    </row>
    <row r="21" spans="1:15" ht="13" customHeight="1">
      <c r="B21" s="33" t="s">
        <v>336</v>
      </c>
      <c r="C21" s="33" t="s">
        <v>336</v>
      </c>
      <c r="D21" s="33" t="s">
        <v>336</v>
      </c>
      <c r="E21" s="33" t="s">
        <v>1111</v>
      </c>
      <c r="G21" s="33" t="s">
        <v>120</v>
      </c>
      <c r="H21" s="33" t="s">
        <v>342</v>
      </c>
      <c r="J21" s="33" t="s">
        <v>491</v>
      </c>
      <c r="K21" s="33" t="s">
        <v>376</v>
      </c>
      <c r="L21" s="33" t="s">
        <v>394</v>
      </c>
      <c r="O21" s="33" t="s">
        <v>394</v>
      </c>
    </row>
    <row r="22" spans="1:15" ht="13" customHeight="1">
      <c r="B22" s="33" t="s">
        <v>869</v>
      </c>
      <c r="C22" s="33" t="s">
        <v>869</v>
      </c>
      <c r="D22" s="33" t="s">
        <v>869</v>
      </c>
      <c r="G22" s="33" t="s">
        <v>121</v>
      </c>
      <c r="H22" s="33" t="s">
        <v>341</v>
      </c>
      <c r="K22" s="33" t="s">
        <v>389</v>
      </c>
      <c r="L22" s="33" t="s">
        <v>392</v>
      </c>
      <c r="O22" s="33" t="s">
        <v>392</v>
      </c>
    </row>
    <row r="23" spans="1:15" ht="13" customHeight="1">
      <c r="B23" s="33" t="s">
        <v>334</v>
      </c>
      <c r="C23" s="33" t="s">
        <v>334</v>
      </c>
      <c r="D23" s="33" t="s">
        <v>334</v>
      </c>
      <c r="G23" s="33" t="s">
        <v>403</v>
      </c>
      <c r="L23" s="33" t="s">
        <v>388</v>
      </c>
      <c r="O23" s="33" t="s">
        <v>383</v>
      </c>
    </row>
    <row r="24" spans="1:15" ht="13" customHeight="1">
      <c r="G24" s="33" t="s">
        <v>402</v>
      </c>
    </row>
    <row r="25" spans="1:15" ht="13" customHeight="1">
      <c r="G25" s="33" t="s">
        <v>401</v>
      </c>
    </row>
    <row r="26" spans="1:15" ht="13" customHeight="1">
      <c r="G26" s="33" t="s">
        <v>110</v>
      </c>
    </row>
    <row r="29" spans="1:15" ht="13" customHeight="1">
      <c r="A29" s="49" t="s">
        <v>173</v>
      </c>
      <c r="B29" s="33" t="s">
        <v>10</v>
      </c>
      <c r="C29" s="33" t="s">
        <v>10</v>
      </c>
      <c r="D29" s="33" t="s">
        <v>10</v>
      </c>
      <c r="G29" s="33" t="s">
        <v>10</v>
      </c>
      <c r="H29" s="33" t="s">
        <v>10</v>
      </c>
      <c r="K29" s="33" t="s">
        <v>10</v>
      </c>
      <c r="L29" s="33" t="s">
        <v>10</v>
      </c>
    </row>
    <row r="30" spans="1:15" ht="13" customHeight="1">
      <c r="B30" s="33" t="s">
        <v>337</v>
      </c>
      <c r="C30" s="33" t="s">
        <v>337</v>
      </c>
      <c r="D30" s="33" t="s">
        <v>337</v>
      </c>
      <c r="G30" s="33" t="s">
        <v>406</v>
      </c>
      <c r="H30" s="33" t="s">
        <v>339</v>
      </c>
      <c r="K30" s="33" t="s">
        <v>379</v>
      </c>
      <c r="L30" s="33" t="s">
        <v>384</v>
      </c>
    </row>
    <row r="31" spans="1:15" ht="13" customHeight="1">
      <c r="B31" s="33" t="s">
        <v>217</v>
      </c>
      <c r="C31" s="33" t="s">
        <v>217</v>
      </c>
      <c r="D31" s="33" t="s">
        <v>217</v>
      </c>
      <c r="G31" s="33" t="s">
        <v>405</v>
      </c>
      <c r="H31" s="33" t="s">
        <v>340</v>
      </c>
      <c r="K31" s="33" t="s">
        <v>378</v>
      </c>
    </row>
    <row r="32" spans="1:15" ht="13" customHeight="1">
      <c r="B32" s="33" t="s">
        <v>928</v>
      </c>
      <c r="C32" s="33" t="s">
        <v>928</v>
      </c>
      <c r="D32" s="33" t="s">
        <v>928</v>
      </c>
      <c r="G32" s="33" t="s">
        <v>407</v>
      </c>
      <c r="K32" s="33" t="s">
        <v>380</v>
      </c>
    </row>
    <row r="33" spans="1:13" ht="13" customHeight="1">
      <c r="G33" s="33" t="s">
        <v>408</v>
      </c>
    </row>
    <row r="35" spans="1:13" ht="13" customHeight="1">
      <c r="A35" s="49" t="s">
        <v>174</v>
      </c>
    </row>
    <row r="37" spans="1:13" ht="13" customHeight="1">
      <c r="A37" s="49" t="s">
        <v>904</v>
      </c>
      <c r="L37" s="33" t="s">
        <v>905</v>
      </c>
    </row>
    <row r="38" spans="1:13" ht="13" customHeight="1">
      <c r="L38" s="33" t="s">
        <v>906</v>
      </c>
    </row>
    <row r="39" spans="1:13" ht="13" customHeight="1">
      <c r="L39" s="33" t="s">
        <v>907</v>
      </c>
      <c r="M39" s="54"/>
    </row>
    <row r="40" spans="1:13" ht="13" customHeight="1">
      <c r="L40" s="33" t="s">
        <v>908</v>
      </c>
    </row>
    <row r="42" spans="1:13" ht="13" customHeight="1">
      <c r="A42" s="49" t="s">
        <v>175</v>
      </c>
      <c r="H42" s="33" t="s">
        <v>13</v>
      </c>
    </row>
    <row r="43" spans="1:13" ht="13" customHeight="1">
      <c r="H43" s="33" t="s">
        <v>218</v>
      </c>
    </row>
    <row r="44" spans="1:13" ht="13" customHeight="1">
      <c r="H44" s="33" t="s">
        <v>166</v>
      </c>
    </row>
    <row r="45" spans="1:13" ht="13" customHeight="1">
      <c r="H45" s="33" t="s">
        <v>213</v>
      </c>
    </row>
    <row r="47" spans="1:13" ht="13" customHeight="1">
      <c r="A47" s="49" t="s">
        <v>176</v>
      </c>
    </row>
    <row r="49" spans="1:15" ht="13" customHeight="1">
      <c r="A49" s="49" t="s">
        <v>177</v>
      </c>
      <c r="H49" s="55" t="s">
        <v>49</v>
      </c>
    </row>
    <row r="50" spans="1:15" ht="13" customHeight="1">
      <c r="H50" s="55" t="s">
        <v>219</v>
      </c>
    </row>
    <row r="51" spans="1:15" ht="13" customHeight="1">
      <c r="H51" s="55" t="s">
        <v>898</v>
      </c>
    </row>
    <row r="53" spans="1:15" ht="13" customHeight="1">
      <c r="A53" s="49" t="s">
        <v>178</v>
      </c>
      <c r="L53" s="33" t="s">
        <v>397</v>
      </c>
      <c r="O53" s="33" t="s">
        <v>397</v>
      </c>
    </row>
    <row r="54" spans="1:15" ht="13" customHeight="1">
      <c r="L54" s="33" t="s">
        <v>1228</v>
      </c>
      <c r="O54" s="36" t="s">
        <v>419</v>
      </c>
    </row>
    <row r="55" spans="1:15" ht="13" customHeight="1">
      <c r="L55" s="33" t="s">
        <v>16</v>
      </c>
      <c r="O55" s="36" t="s">
        <v>16</v>
      </c>
    </row>
    <row r="56" spans="1:15" ht="13" customHeight="1">
      <c r="L56" s="33" t="s">
        <v>17</v>
      </c>
      <c r="O56" s="36" t="s">
        <v>420</v>
      </c>
    </row>
    <row r="57" spans="1:15" ht="13" customHeight="1">
      <c r="L57" s="33" t="s">
        <v>92</v>
      </c>
      <c r="O57" s="36" t="s">
        <v>423</v>
      </c>
    </row>
    <row r="58" spans="1:15" ht="13" customHeight="1">
      <c r="L58" s="33" t="s">
        <v>385</v>
      </c>
      <c r="O58" s="36" t="s">
        <v>427</v>
      </c>
    </row>
    <row r="59" spans="1:15" ht="13" customHeight="1">
      <c r="L59" s="33" t="s">
        <v>883</v>
      </c>
      <c r="O59" s="36" t="s">
        <v>883</v>
      </c>
    </row>
    <row r="60" spans="1:15" ht="13" customHeight="1">
      <c r="L60" s="33" t="s">
        <v>1229</v>
      </c>
    </row>
    <row r="61" spans="1:15" ht="13" customHeight="1">
      <c r="L61" s="33" t="s">
        <v>390</v>
      </c>
    </row>
    <row r="62" spans="1:15" ht="13" customHeight="1">
      <c r="L62" s="33" t="s">
        <v>391</v>
      </c>
    </row>
    <row r="63" spans="1:15" ht="13" customHeight="1">
      <c r="L63" s="33" t="s">
        <v>386</v>
      </c>
    </row>
    <row r="64" spans="1:15" ht="13" customHeight="1">
      <c r="L64" s="33" t="s">
        <v>387</v>
      </c>
    </row>
    <row r="65" spans="1:15" ht="13" customHeight="1">
      <c r="L65" s="33" t="s">
        <v>883</v>
      </c>
    </row>
    <row r="66" spans="1:15" ht="13" customHeight="1">
      <c r="L66" s="33" t="s">
        <v>366</v>
      </c>
    </row>
    <row r="67" spans="1:15" ht="13" customHeight="1">
      <c r="L67" s="33" t="s">
        <v>16</v>
      </c>
    </row>
    <row r="68" spans="1:15" ht="13" customHeight="1">
      <c r="L68" s="33" t="s">
        <v>17</v>
      </c>
    </row>
    <row r="69" spans="1:15" ht="13" customHeight="1">
      <c r="L69" s="33" t="s">
        <v>369</v>
      </c>
    </row>
    <row r="70" spans="1:15" ht="13" customHeight="1">
      <c r="L70" s="33" t="s">
        <v>370</v>
      </c>
    </row>
    <row r="71" spans="1:15" ht="13" customHeight="1">
      <c r="L71" s="33" t="s">
        <v>883</v>
      </c>
    </row>
    <row r="73" spans="1:15" ht="13" customHeight="1">
      <c r="A73" s="49" t="s">
        <v>179</v>
      </c>
      <c r="B73" s="33" t="s">
        <v>25</v>
      </c>
      <c r="C73" s="33" t="s">
        <v>25</v>
      </c>
      <c r="H73" s="33" t="s">
        <v>25</v>
      </c>
      <c r="J73" s="33" t="s">
        <v>25</v>
      </c>
      <c r="O73" s="33" t="s">
        <v>25</v>
      </c>
    </row>
    <row r="74" spans="1:15" ht="13" customHeight="1">
      <c r="B74" s="33" t="s">
        <v>551</v>
      </c>
      <c r="C74" s="33" t="s">
        <v>551</v>
      </c>
      <c r="H74" s="33" t="s">
        <v>875</v>
      </c>
      <c r="J74" s="33" t="s">
        <v>494</v>
      </c>
      <c r="O74" s="33" t="s">
        <v>439</v>
      </c>
    </row>
    <row r="75" spans="1:15" ht="13" customHeight="1">
      <c r="B75" s="33" t="s">
        <v>929</v>
      </c>
      <c r="C75" s="33" t="s">
        <v>929</v>
      </c>
      <c r="H75" s="33" t="s">
        <v>871</v>
      </c>
      <c r="J75" s="33" t="s">
        <v>492</v>
      </c>
      <c r="O75" s="33" t="s">
        <v>440</v>
      </c>
    </row>
    <row r="76" spans="1:15" ht="13" customHeight="1">
      <c r="H76" s="33" t="s">
        <v>872</v>
      </c>
      <c r="J76" s="33" t="s">
        <v>493</v>
      </c>
      <c r="O76" s="33" t="s">
        <v>441</v>
      </c>
    </row>
    <row r="77" spans="1:15" ht="13" customHeight="1">
      <c r="H77" s="33" t="s">
        <v>873</v>
      </c>
      <c r="O77" s="33" t="s">
        <v>425</v>
      </c>
    </row>
    <row r="78" spans="1:15" ht="13" customHeight="1">
      <c r="H78" s="33" t="s">
        <v>874</v>
      </c>
      <c r="O78" s="33" t="s">
        <v>311</v>
      </c>
    </row>
    <row r="79" spans="1:15" ht="13" customHeight="1">
      <c r="H79" s="33" t="s">
        <v>877</v>
      </c>
      <c r="O79" s="33" t="s">
        <v>426</v>
      </c>
    </row>
    <row r="80" spans="1:15" ht="13" customHeight="1">
      <c r="H80" s="33" t="s">
        <v>878</v>
      </c>
    </row>
    <row r="81" spans="1:15" ht="13" customHeight="1">
      <c r="H81" s="33" t="s">
        <v>879</v>
      </c>
    </row>
    <row r="82" spans="1:15" ht="13" customHeight="1">
      <c r="H82" s="33" t="s">
        <v>876</v>
      </c>
    </row>
    <row r="83" spans="1:15" ht="13" customHeight="1">
      <c r="H83" s="33" t="s">
        <v>881</v>
      </c>
    </row>
    <row r="84" spans="1:15" ht="13" customHeight="1">
      <c r="H84" s="33" t="s">
        <v>837</v>
      </c>
    </row>
    <row r="86" spans="1:15" ht="13" customHeight="1">
      <c r="A86" s="49" t="s">
        <v>180</v>
      </c>
      <c r="J86" s="33" t="s">
        <v>18</v>
      </c>
      <c r="L86" s="33" t="s">
        <v>18</v>
      </c>
      <c r="O86" s="33" t="s">
        <v>18</v>
      </c>
    </row>
    <row r="87" spans="1:15" ht="13" customHeight="1">
      <c r="L87" s="33" t="s">
        <v>902</v>
      </c>
      <c r="O87" s="33" t="s">
        <v>527</v>
      </c>
    </row>
    <row r="88" spans="1:15" ht="13" customHeight="1">
      <c r="L88" s="33" t="s">
        <v>19</v>
      </c>
      <c r="O88" s="33" t="s">
        <v>19</v>
      </c>
    </row>
    <row r="89" spans="1:15" ht="13" customHeight="1">
      <c r="L89" s="33" t="s">
        <v>903</v>
      </c>
      <c r="O89" s="33" t="s">
        <v>20</v>
      </c>
    </row>
    <row r="90" spans="1:15" ht="13" customHeight="1">
      <c r="J90" s="33" t="s">
        <v>220</v>
      </c>
      <c r="L90" s="33" t="s">
        <v>220</v>
      </c>
      <c r="O90" s="33" t="s">
        <v>220</v>
      </c>
    </row>
    <row r="91" spans="1:15" ht="13" customHeight="1">
      <c r="J91" s="33" t="s">
        <v>28</v>
      </c>
      <c r="L91" s="33" t="s">
        <v>526</v>
      </c>
      <c r="O91" s="33" t="s">
        <v>526</v>
      </c>
    </row>
    <row r="92" spans="1:15" ht="13" customHeight="1">
      <c r="J92" s="33" t="s">
        <v>20</v>
      </c>
      <c r="L92" s="33" t="s">
        <v>20</v>
      </c>
      <c r="O92" s="33" t="s">
        <v>20</v>
      </c>
    </row>
  </sheetData>
  <conditionalFormatting sqref="A1:XFD7 A8:B8 P8:XFD8 A9:XFD1048576">
    <cfRule type="cellIs" dxfId="141" priority="9" operator="equal">
      <formula>" "</formula>
    </cfRule>
    <cfRule type="expression" dxfId="140" priority="11">
      <formula>_xlfn.ISFORMULA(A1)</formula>
    </cfRule>
  </conditionalFormatting>
  <conditionalFormatting sqref="A2:XFD7 A10:XFD1048576">
    <cfRule type="expression" dxfId="139" priority="10">
      <formula>AND(ISBLANK($A2), NOT(ISBLANK($A3)))</formula>
    </cfRule>
  </conditionalFormatting>
  <conditionalFormatting sqref="A1048576:XFD1048576">
    <cfRule type="expression" dxfId="138" priority="582">
      <formula>AND(ISBLANK(#REF!), NOT(ISBLANK($A1)))</formula>
    </cfRule>
  </conditionalFormatting>
  <conditionalFormatting sqref="A9:XFD9 A8:B8 P8:XFD8">
    <cfRule type="expression" dxfId="137" priority="583">
      <formula>AND(ISBLANK($A8), NOT(ISBLANK($A10)))</formula>
    </cfRule>
  </conditionalFormatting>
  <conditionalFormatting sqref="C8">
    <cfRule type="expression" dxfId="136" priority="7">
      <formula>_xlfn.ISFORMULA(C8)</formula>
    </cfRule>
  </conditionalFormatting>
  <conditionalFormatting sqref="C8">
    <cfRule type="expression" dxfId="135" priority="8">
      <formula>AND(COUNTA($A8:$AA8)=0, NOT(ISBLANK($A9)))</formula>
    </cfRule>
  </conditionalFormatting>
  <conditionalFormatting sqref="D8">
    <cfRule type="expression" dxfId="134" priority="5">
      <formula>_xlfn.ISFORMULA(D8)</formula>
    </cfRule>
  </conditionalFormatting>
  <conditionalFormatting sqref="D8">
    <cfRule type="expression" dxfId="133" priority="6">
      <formula>AND(COUNTA($A8:$AA8)=0, NOT(ISBLANK($A9)))</formula>
    </cfRule>
  </conditionalFormatting>
  <conditionalFormatting sqref="E8">
    <cfRule type="expression" dxfId="132" priority="3">
      <formula>_xlfn.ISFORMULA(E8)</formula>
    </cfRule>
  </conditionalFormatting>
  <conditionalFormatting sqref="E8">
    <cfRule type="expression" dxfId="131" priority="4">
      <formula>AND(COUNTA($A8:$AA8)=0, NOT(ISBLANK($A9)))</formula>
    </cfRule>
  </conditionalFormatting>
  <conditionalFormatting sqref="F8:O8">
    <cfRule type="expression" dxfId="130" priority="1">
      <formula>_xlfn.ISFORMULA(F8)</formula>
    </cfRule>
  </conditionalFormatting>
  <conditionalFormatting sqref="F8:O8">
    <cfRule type="expression" dxfId="129" priority="2">
      <formula>AND(COUNTA($A8:$AA8)=0, NOT(ISBLANK($A9)))</formula>
    </cfRule>
  </conditionalFormatting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376-25CD-114A-9979-B5C580A31165}">
  <sheetPr>
    <tabColor theme="1"/>
  </sheetPr>
  <dimension ref="A1:Y109"/>
  <sheetViews>
    <sheetView showGridLines="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baseColWidth="10" defaultColWidth="46.83203125" defaultRowHeight="13" customHeight="1"/>
  <cols>
    <col min="1" max="1" width="20" style="36" customWidth="1"/>
    <col min="2" max="15" width="46.83203125" style="36"/>
    <col min="16" max="16" width="46.83203125" style="32"/>
    <col min="17" max="16384" width="46.83203125" style="36"/>
  </cols>
  <sheetData>
    <row r="1" spans="1:25" s="161" customFormat="1" ht="19">
      <c r="A1" s="168" t="str">
        <f>definitions!$C$8</f>
        <v>data,input_0.1</v>
      </c>
      <c r="B1" s="161" t="s">
        <v>1092</v>
      </c>
      <c r="C1" s="161" t="s">
        <v>221</v>
      </c>
      <c r="D1" s="161" t="s">
        <v>356</v>
      </c>
      <c r="E1" s="161" t="s">
        <v>224</v>
      </c>
      <c r="F1" s="161" t="s">
        <v>1093</v>
      </c>
      <c r="P1" s="162"/>
    </row>
    <row r="2" spans="1:25" ht="13" customHeight="1">
      <c r="A2" s="36" t="s">
        <v>771</v>
      </c>
      <c r="B2" s="33" t="s">
        <v>395</v>
      </c>
      <c r="C2" s="33" t="s">
        <v>395</v>
      </c>
      <c r="D2" s="33" t="s">
        <v>395</v>
      </c>
      <c r="E2" s="33" t="s">
        <v>395</v>
      </c>
      <c r="F2" s="33" t="s">
        <v>395</v>
      </c>
      <c r="G2" s="33"/>
      <c r="H2" s="33"/>
      <c r="I2" s="33"/>
      <c r="J2" s="33"/>
      <c r="K2" s="33"/>
      <c r="L2" s="33"/>
      <c r="M2" s="33"/>
      <c r="N2" s="33"/>
      <c r="O2" s="33"/>
      <c r="Q2" s="33"/>
      <c r="R2" s="33"/>
      <c r="S2" s="33"/>
      <c r="T2" s="33"/>
      <c r="U2" s="33"/>
      <c r="V2" s="33"/>
      <c r="W2" s="33"/>
      <c r="X2" s="33"/>
      <c r="Y2" s="33"/>
    </row>
    <row r="3" spans="1:25" s="163" customFormat="1" ht="13" customHeight="1">
      <c r="P3" s="164"/>
    </row>
    <row r="4" spans="1:25" ht="13" customHeight="1">
      <c r="A4" s="36" t="s">
        <v>789</v>
      </c>
      <c r="B4" s="36" t="str">
        <f>_xlfn.CONCAT("PathIn:  [",$A$1,"]")</f>
        <v>PathIn:  [data,input_0.1]</v>
      </c>
      <c r="C4" s="36" t="str">
        <f t="shared" ref="C4:F4" si="0">_xlfn.CONCAT("PathIn:  [",$A$1,"]")</f>
        <v>PathIn:  [data,input_0.1]</v>
      </c>
      <c r="D4" s="36" t="str">
        <f t="shared" si="0"/>
        <v>PathIn:  [data,input_0.1]</v>
      </c>
      <c r="E4" s="36" t="str">
        <f t="shared" si="0"/>
        <v>PathIn:  [data,input_0.1]</v>
      </c>
      <c r="F4" s="36" t="str">
        <f t="shared" si="0"/>
        <v>PathIn:  [data,input_0.1]</v>
      </c>
      <c r="G4" s="33"/>
      <c r="H4" s="33"/>
      <c r="I4" s="33"/>
      <c r="J4" s="33"/>
      <c r="N4" s="33"/>
      <c r="O4" s="33"/>
      <c r="Q4" s="32"/>
      <c r="R4" s="32"/>
      <c r="S4" s="32"/>
      <c r="V4" s="33"/>
      <c r="W4" s="33"/>
      <c r="X4" s="33"/>
      <c r="Y4" s="33"/>
    </row>
    <row r="5" spans="1:25" ht="13" customHeight="1">
      <c r="A5" s="32" t="s">
        <v>169</v>
      </c>
      <c r="B5" s="32" t="str">
        <f>_xlfn.CONCAT("PathOut: [",definitions!$C$31,"]")</f>
        <v>PathOut: [data,share_0.1]</v>
      </c>
      <c r="C5" s="32" t="str">
        <f>_xlfn.CONCAT("PathOut: [",definitions!$C$31,"]")</f>
        <v>PathOut: [data,share_0.1]</v>
      </c>
      <c r="D5" s="32" t="str">
        <f>_xlfn.CONCAT("PathOut: [",definitions!$C$31,"]")</f>
        <v>PathOut: [data,share_0.1]</v>
      </c>
      <c r="E5" s="32" t="str">
        <f>_xlfn.CONCAT("PathOut: [",definitions!$C$31,"]")</f>
        <v>PathOut: [data,share_0.1]</v>
      </c>
      <c r="F5" s="32" t="str">
        <f>_xlfn.CONCAT("PathOut: [",definitions!$C$31,"]")</f>
        <v>PathOut: [data,share_0.1]</v>
      </c>
    </row>
    <row r="6" spans="1:25" ht="13" customHeight="1">
      <c r="A6" s="36" t="s">
        <v>1171</v>
      </c>
      <c r="B6" s="36" t="s">
        <v>1172</v>
      </c>
      <c r="C6" s="36" t="s">
        <v>1197</v>
      </c>
      <c r="D6" s="36" t="s">
        <v>1173</v>
      </c>
      <c r="E6" s="36" t="s">
        <v>1174</v>
      </c>
      <c r="F6" s="36" t="s">
        <v>1175</v>
      </c>
    </row>
    <row r="7" spans="1:25" s="163" customFormat="1" ht="13" customHeight="1">
      <c r="P7" s="164"/>
    </row>
    <row r="8" spans="1:25" ht="13" customHeight="1">
      <c r="A8" s="36" t="s">
        <v>170</v>
      </c>
      <c r="B8" s="36" t="s">
        <v>8</v>
      </c>
      <c r="C8" s="36" t="s">
        <v>8</v>
      </c>
      <c r="D8" s="36" t="s">
        <v>8</v>
      </c>
      <c r="E8" s="36" t="s">
        <v>8</v>
      </c>
      <c r="F8" s="36" t="s">
        <v>8</v>
      </c>
      <c r="N8" s="37"/>
      <c r="X8" s="33"/>
    </row>
    <row r="9" spans="1:25" ht="13" customHeight="1">
      <c r="B9" s="36" t="s">
        <v>1087</v>
      </c>
      <c r="C9" s="36" t="s">
        <v>1088</v>
      </c>
      <c r="D9" s="36" t="s">
        <v>1089</v>
      </c>
      <c r="E9" s="36" t="s">
        <v>1090</v>
      </c>
      <c r="F9" s="36" t="s">
        <v>1091</v>
      </c>
      <c r="N9" s="37"/>
    </row>
    <row r="10" spans="1:25" ht="13" customHeight="1">
      <c r="B10" s="36" t="s">
        <v>504</v>
      </c>
      <c r="C10" s="36" t="s">
        <v>504</v>
      </c>
      <c r="D10" s="36" t="s">
        <v>504</v>
      </c>
      <c r="E10" s="36" t="s">
        <v>504</v>
      </c>
      <c r="F10" s="36" t="s">
        <v>504</v>
      </c>
      <c r="N10" s="37"/>
    </row>
    <row r="11" spans="1:25" s="163" customFormat="1" ht="13" customHeight="1">
      <c r="P11" s="164"/>
    </row>
    <row r="12" spans="1:25" ht="13" customHeight="1">
      <c r="A12" s="36" t="s">
        <v>172</v>
      </c>
      <c r="B12" s="36" t="s">
        <v>9</v>
      </c>
      <c r="C12" s="36" t="s">
        <v>9</v>
      </c>
      <c r="D12" s="36" t="s">
        <v>9</v>
      </c>
      <c r="E12" s="36" t="s">
        <v>9</v>
      </c>
      <c r="F12" s="36" t="s">
        <v>9</v>
      </c>
    </row>
    <row r="13" spans="1:25" ht="13" customHeight="1">
      <c r="B13" s="33" t="s">
        <v>1422</v>
      </c>
      <c r="C13" s="36" t="s">
        <v>579</v>
      </c>
      <c r="D13" s="36" t="s">
        <v>589</v>
      </c>
      <c r="E13" s="33" t="s">
        <v>589</v>
      </c>
      <c r="F13" s="33" t="s">
        <v>589</v>
      </c>
    </row>
    <row r="14" spans="1:25" ht="13" customHeight="1">
      <c r="B14" s="33" t="s">
        <v>1423</v>
      </c>
      <c r="C14" s="36" t="s">
        <v>608</v>
      </c>
      <c r="D14" s="36" t="s">
        <v>708</v>
      </c>
      <c r="E14" s="33" t="s">
        <v>708</v>
      </c>
      <c r="F14" s="33" t="s">
        <v>708</v>
      </c>
    </row>
    <row r="15" spans="1:25" ht="13" customHeight="1">
      <c r="B15" s="33" t="s">
        <v>1100</v>
      </c>
      <c r="C15" s="36" t="s">
        <v>1104</v>
      </c>
      <c r="D15" s="36" t="s">
        <v>1100</v>
      </c>
      <c r="E15" s="33" t="s">
        <v>1100</v>
      </c>
      <c r="F15" s="33" t="s">
        <v>1100</v>
      </c>
    </row>
    <row r="16" spans="1:25" ht="13" customHeight="1">
      <c r="B16" s="33" t="s">
        <v>147</v>
      </c>
      <c r="C16" s="36" t="s">
        <v>606</v>
      </c>
      <c r="D16" s="36" t="s">
        <v>147</v>
      </c>
      <c r="E16" s="33" t="s">
        <v>147</v>
      </c>
      <c r="F16" s="33" t="s">
        <v>1101</v>
      </c>
    </row>
    <row r="17" spans="1:25" ht="13" customHeight="1">
      <c r="B17" s="33"/>
      <c r="C17" s="36" t="s">
        <v>149</v>
      </c>
      <c r="E17" s="33"/>
      <c r="F17" s="33" t="s">
        <v>147</v>
      </c>
    </row>
    <row r="18" spans="1:25" s="163" customFormat="1" ht="13" customHeight="1">
      <c r="B18" s="152"/>
      <c r="K18" s="152"/>
      <c r="L18" s="152"/>
      <c r="M18" s="152"/>
      <c r="O18" s="152"/>
      <c r="P18" s="164"/>
      <c r="Q18" s="164"/>
      <c r="R18" s="164"/>
      <c r="S18" s="164"/>
      <c r="T18" s="164"/>
      <c r="U18" s="152"/>
      <c r="W18" s="152"/>
      <c r="X18" s="152"/>
    </row>
    <row r="19" spans="1:25" ht="13" customHeight="1">
      <c r="A19" s="36" t="s">
        <v>178</v>
      </c>
      <c r="B19" s="36" t="s">
        <v>397</v>
      </c>
      <c r="C19" s="36" t="s">
        <v>397</v>
      </c>
      <c r="D19" s="36" t="s">
        <v>397</v>
      </c>
      <c r="E19" s="36" t="s">
        <v>397</v>
      </c>
      <c r="F19" s="36" t="s">
        <v>397</v>
      </c>
      <c r="K19" s="33"/>
      <c r="O19" s="33"/>
      <c r="Q19" s="32"/>
      <c r="R19" s="32"/>
      <c r="S19" s="32"/>
      <c r="T19" s="32"/>
      <c r="U19" s="33"/>
      <c r="W19" s="33"/>
      <c r="X19" s="33"/>
    </row>
    <row r="20" spans="1:25" ht="13" customHeight="1">
      <c r="B20" s="36" t="s">
        <v>1588</v>
      </c>
      <c r="C20" s="36" t="s">
        <v>1593</v>
      </c>
      <c r="D20" s="36" t="s">
        <v>1587</v>
      </c>
      <c r="E20" s="36" t="s">
        <v>1735</v>
      </c>
      <c r="F20" s="36" t="s">
        <v>1745</v>
      </c>
      <c r="K20" s="33"/>
      <c r="L20" s="33"/>
      <c r="M20" s="33"/>
      <c r="O20" s="33"/>
      <c r="Q20" s="32"/>
      <c r="R20" s="32"/>
      <c r="S20" s="32"/>
      <c r="T20" s="32"/>
      <c r="U20" s="33"/>
    </row>
    <row r="21" spans="1:25" ht="13" customHeight="1">
      <c r="B21" s="36" t="s">
        <v>887</v>
      </c>
      <c r="C21" s="36" t="s">
        <v>1392</v>
      </c>
      <c r="D21" s="36" t="s">
        <v>1396</v>
      </c>
      <c r="E21" s="36" t="s">
        <v>1460</v>
      </c>
      <c r="F21" s="36" t="s">
        <v>891</v>
      </c>
      <c r="K21" s="33"/>
      <c r="L21" s="33"/>
      <c r="M21" s="33"/>
      <c r="O21" s="33"/>
      <c r="Q21" s="32"/>
      <c r="R21" s="32"/>
      <c r="S21" s="32"/>
      <c r="T21" s="32"/>
      <c r="U21" s="33"/>
    </row>
    <row r="22" spans="1:25" ht="13" customHeight="1">
      <c r="B22" s="36" t="s">
        <v>1659</v>
      </c>
      <c r="C22" s="36" t="s">
        <v>1659</v>
      </c>
      <c r="D22" s="36" t="s">
        <v>1397</v>
      </c>
      <c r="E22" s="36" t="s">
        <v>1659</v>
      </c>
      <c r="F22" s="36" t="s">
        <v>1659</v>
      </c>
      <c r="K22" s="33"/>
      <c r="L22" s="33"/>
      <c r="M22" s="33"/>
      <c r="O22" s="33"/>
      <c r="Q22" s="32"/>
      <c r="R22" s="32"/>
      <c r="S22" s="32"/>
      <c r="T22" s="32"/>
    </row>
    <row r="23" spans="1:25" ht="13" customHeight="1">
      <c r="B23" s="36" t="s">
        <v>1096</v>
      </c>
      <c r="C23" s="36" t="s">
        <v>1094</v>
      </c>
      <c r="D23" s="36" t="s">
        <v>1098</v>
      </c>
      <c r="E23" s="36" t="s">
        <v>1103</v>
      </c>
      <c r="F23" s="36" t="s">
        <v>1099</v>
      </c>
      <c r="K23" s="33"/>
      <c r="L23" s="33"/>
      <c r="M23" s="33"/>
      <c r="N23" s="33"/>
      <c r="O23" s="33"/>
      <c r="Q23" s="32"/>
      <c r="R23" s="32"/>
      <c r="S23" s="32"/>
      <c r="T23" s="32"/>
      <c r="U23" s="33"/>
    </row>
    <row r="24" spans="1:25" ht="13" customHeight="1">
      <c r="B24" s="36" t="s">
        <v>1097</v>
      </c>
      <c r="C24" s="36" t="s">
        <v>1095</v>
      </c>
      <c r="D24" s="36" t="s">
        <v>1097</v>
      </c>
      <c r="E24" s="36" t="s">
        <v>1097</v>
      </c>
      <c r="F24" s="36" t="s">
        <v>1097</v>
      </c>
      <c r="L24" s="33"/>
      <c r="N24" s="33"/>
      <c r="O24" s="33"/>
      <c r="Q24" s="32"/>
      <c r="R24" s="32"/>
      <c r="S24" s="32"/>
      <c r="T24" s="32"/>
      <c r="U24" s="33"/>
      <c r="Y24" s="33"/>
    </row>
    <row r="25" spans="1:25" ht="13" customHeight="1">
      <c r="B25" s="36" t="s">
        <v>883</v>
      </c>
      <c r="C25" s="36" t="s">
        <v>883</v>
      </c>
      <c r="D25" s="36" t="s">
        <v>883</v>
      </c>
      <c r="E25" s="36" t="s">
        <v>883</v>
      </c>
      <c r="F25" s="36" t="s">
        <v>883</v>
      </c>
      <c r="K25" s="33"/>
      <c r="L25" s="33"/>
      <c r="M25" s="33"/>
      <c r="Q25" s="32"/>
      <c r="R25" s="32"/>
      <c r="S25" s="32"/>
      <c r="T25" s="32"/>
      <c r="Y25" s="33"/>
    </row>
    <row r="26" spans="1:25" s="163" customFormat="1" ht="13" customHeight="1">
      <c r="K26" s="152"/>
      <c r="L26" s="152"/>
      <c r="M26" s="152"/>
      <c r="O26" s="152"/>
      <c r="P26" s="164"/>
      <c r="Q26" s="164"/>
      <c r="R26" s="164"/>
      <c r="S26" s="164"/>
      <c r="T26" s="164"/>
      <c r="U26" s="152"/>
    </row>
    <row r="27" spans="1:25" ht="13" customHeight="1">
      <c r="A27" s="36" t="s">
        <v>180</v>
      </c>
      <c r="B27" s="36" t="s">
        <v>18</v>
      </c>
      <c r="E27" s="36" t="s">
        <v>18</v>
      </c>
      <c r="K27" s="33"/>
      <c r="L27" s="33"/>
      <c r="M27" s="33"/>
      <c r="O27" s="33"/>
      <c r="Q27" s="32"/>
      <c r="R27" s="32"/>
      <c r="S27" s="32"/>
      <c r="T27" s="32"/>
      <c r="U27" s="33"/>
    </row>
    <row r="28" spans="1:25" ht="13" customHeight="1">
      <c r="B28" s="36" t="s">
        <v>1398</v>
      </c>
      <c r="E28" s="36" t="s">
        <v>1398</v>
      </c>
      <c r="K28" s="33"/>
      <c r="L28" s="33"/>
      <c r="M28" s="33"/>
      <c r="O28" s="33"/>
      <c r="Q28" s="32"/>
      <c r="R28" s="32"/>
      <c r="S28" s="32"/>
      <c r="T28" s="32"/>
      <c r="U28" s="33"/>
    </row>
    <row r="29" spans="1:25" ht="13" customHeight="1">
      <c r="B29" s="36" t="s">
        <v>28</v>
      </c>
      <c r="E29" s="36" t="s">
        <v>28</v>
      </c>
      <c r="K29" s="33"/>
      <c r="L29" s="33"/>
      <c r="M29" s="33"/>
      <c r="O29" s="33"/>
      <c r="Q29" s="32"/>
      <c r="R29" s="32"/>
      <c r="S29" s="32"/>
      <c r="T29" s="32"/>
      <c r="U29" s="33"/>
    </row>
    <row r="30" spans="1:25" ht="13" customHeight="1">
      <c r="B30" s="36" t="s">
        <v>20</v>
      </c>
      <c r="E30" s="36" t="s">
        <v>20</v>
      </c>
      <c r="L30" s="33"/>
      <c r="O30" s="33"/>
      <c r="Q30" s="32"/>
      <c r="R30" s="32"/>
      <c r="S30" s="32"/>
      <c r="T30" s="32"/>
      <c r="U30" s="33"/>
    </row>
    <row r="31" spans="1:25" s="163" customFormat="1" ht="13" customHeight="1">
      <c r="K31" s="152"/>
      <c r="L31" s="152"/>
      <c r="M31" s="152"/>
      <c r="O31" s="152"/>
      <c r="P31" s="164"/>
      <c r="Q31" s="164"/>
      <c r="R31" s="164"/>
      <c r="S31" s="164"/>
      <c r="T31" s="164"/>
      <c r="U31" s="152"/>
    </row>
    <row r="32" spans="1:25" ht="13" customHeight="1">
      <c r="A32" s="36" t="s">
        <v>1309</v>
      </c>
      <c r="B32" s="36" t="s">
        <v>1310</v>
      </c>
      <c r="C32" s="36" t="s">
        <v>1310</v>
      </c>
      <c r="D32" s="36" t="s">
        <v>1310</v>
      </c>
      <c r="E32" s="36" t="s">
        <v>1310</v>
      </c>
      <c r="F32" s="36" t="s">
        <v>1310</v>
      </c>
      <c r="L32" s="33"/>
      <c r="O32" s="33"/>
      <c r="Q32" s="32"/>
      <c r="R32" s="32"/>
      <c r="S32" s="32"/>
      <c r="T32" s="32"/>
      <c r="U32" s="33"/>
    </row>
    <row r="33" spans="2:24" ht="13" customHeight="1">
      <c r="B33" s="36" t="s">
        <v>516</v>
      </c>
      <c r="C33" s="36" t="s">
        <v>516</v>
      </c>
      <c r="D33" s="36" t="s">
        <v>516</v>
      </c>
      <c r="E33" s="36" t="s">
        <v>516</v>
      </c>
      <c r="F33" s="36" t="s">
        <v>516</v>
      </c>
      <c r="K33" s="33"/>
      <c r="L33" s="33"/>
      <c r="M33" s="33"/>
      <c r="O33" s="33"/>
      <c r="Q33" s="32"/>
      <c r="R33" s="32"/>
      <c r="S33" s="32"/>
      <c r="T33" s="32"/>
      <c r="U33" s="33"/>
    </row>
    <row r="34" spans="2:24" ht="13" customHeight="1">
      <c r="B34" s="36" t="s">
        <v>1810</v>
      </c>
      <c r="C34" s="36" t="s">
        <v>1391</v>
      </c>
      <c r="D34" s="36" t="s">
        <v>1411</v>
      </c>
      <c r="E34" s="36" t="s">
        <v>1411</v>
      </c>
      <c r="F34" s="36" t="s">
        <v>1469</v>
      </c>
      <c r="K34" s="33"/>
      <c r="L34" s="33"/>
      <c r="M34" s="33"/>
      <c r="O34" s="33"/>
      <c r="Q34" s="32"/>
      <c r="R34" s="32"/>
      <c r="S34" s="32"/>
      <c r="T34" s="32"/>
      <c r="U34" s="33"/>
    </row>
    <row r="35" spans="2:24" ht="13" customHeight="1">
      <c r="F35" s="33"/>
      <c r="G35" s="33"/>
      <c r="J35" s="33"/>
      <c r="N35" s="33"/>
    </row>
    <row r="36" spans="2:24" ht="13" customHeight="1">
      <c r="F36" s="33"/>
      <c r="G36" s="33"/>
      <c r="J36" s="33"/>
      <c r="N36" s="33"/>
    </row>
    <row r="37" spans="2:24" ht="13" customHeight="1">
      <c r="F37" s="33"/>
      <c r="J37" s="33"/>
      <c r="N37" s="33"/>
    </row>
    <row r="38" spans="2:24" ht="13" customHeight="1">
      <c r="F38" s="33"/>
      <c r="J38" s="33"/>
      <c r="N38" s="33"/>
    </row>
    <row r="39" spans="2:24" ht="13" customHeight="1">
      <c r="F39" s="33"/>
      <c r="J39" s="33"/>
      <c r="N39" s="33"/>
    </row>
    <row r="40" spans="2:24" s="167" customFormat="1" ht="13" customHeight="1">
      <c r="H40" s="33"/>
    </row>
    <row r="41" spans="2:24" ht="13" customHeight="1">
      <c r="F41" s="33"/>
      <c r="H41" s="33"/>
      <c r="J41" s="33"/>
      <c r="N41" s="33"/>
    </row>
    <row r="42" spans="2:24" ht="13" customHeight="1">
      <c r="F42" s="33"/>
      <c r="H42" s="33"/>
      <c r="J42" s="33"/>
      <c r="N42" s="33"/>
    </row>
    <row r="44" spans="2:24" ht="13" customHeight="1">
      <c r="Q44" s="32"/>
      <c r="W44" s="33"/>
      <c r="X44" s="33"/>
    </row>
    <row r="45" spans="2:24" ht="13" customHeight="1">
      <c r="Q45" s="32"/>
      <c r="W45" s="33"/>
      <c r="X45" s="33"/>
    </row>
    <row r="46" spans="2:24" ht="13" customHeight="1">
      <c r="Q46" s="32"/>
      <c r="W46" s="33"/>
      <c r="X46" s="33"/>
    </row>
    <row r="47" spans="2:24" ht="13" customHeight="1">
      <c r="Q47" s="32"/>
      <c r="W47" s="33"/>
      <c r="X47" s="33"/>
    </row>
    <row r="49" spans="11:24" ht="13" customHeight="1">
      <c r="W49" s="33"/>
    </row>
    <row r="50" spans="11:24" ht="13" customHeight="1">
      <c r="W50" s="33"/>
    </row>
    <row r="51" spans="11:24" ht="13" customHeight="1">
      <c r="W51" s="33"/>
    </row>
    <row r="52" spans="11:24" ht="13" customHeight="1">
      <c r="W52" s="33"/>
    </row>
    <row r="53" spans="11:24" ht="13" customHeight="1">
      <c r="W53" s="33"/>
    </row>
    <row r="55" spans="11:24" ht="13" customHeight="1">
      <c r="K55" s="33"/>
      <c r="L55" s="33"/>
      <c r="Q55" s="32"/>
      <c r="R55" s="32"/>
      <c r="S55" s="32"/>
      <c r="X55" s="33"/>
    </row>
    <row r="56" spans="11:24" ht="13" customHeight="1">
      <c r="L56" s="33"/>
      <c r="N56" s="37"/>
      <c r="Q56" s="32"/>
      <c r="R56" s="32"/>
      <c r="S56" s="32"/>
      <c r="U56" s="37"/>
      <c r="X56" s="33"/>
    </row>
    <row r="57" spans="11:24" ht="13" customHeight="1">
      <c r="L57" s="33"/>
      <c r="N57" s="37"/>
      <c r="Q57" s="32"/>
      <c r="R57" s="32"/>
      <c r="S57" s="32"/>
      <c r="U57" s="37"/>
      <c r="X57" s="33"/>
    </row>
    <row r="58" spans="11:24" ht="13" customHeight="1">
      <c r="L58" s="33"/>
      <c r="N58" s="37"/>
      <c r="Q58" s="32"/>
      <c r="R58" s="32"/>
      <c r="S58" s="32"/>
      <c r="U58" s="37"/>
      <c r="X58" s="33"/>
    </row>
    <row r="59" spans="11:24" ht="13" customHeight="1">
      <c r="L59" s="33"/>
      <c r="N59" s="37"/>
      <c r="Q59" s="32"/>
      <c r="R59" s="32"/>
      <c r="S59" s="32"/>
      <c r="U59" s="37"/>
      <c r="X59" s="33"/>
    </row>
    <row r="60" spans="11:24" ht="13" customHeight="1">
      <c r="L60" s="33"/>
      <c r="N60" s="37"/>
      <c r="Q60" s="32"/>
      <c r="R60" s="32"/>
      <c r="S60" s="32"/>
      <c r="U60" s="37"/>
      <c r="X60" s="33"/>
    </row>
    <row r="61" spans="11:24" ht="13" customHeight="1">
      <c r="L61" s="33"/>
      <c r="N61" s="37"/>
      <c r="Q61" s="32"/>
      <c r="R61" s="32"/>
      <c r="S61" s="32"/>
    </row>
    <row r="62" spans="11:24" ht="13" customHeight="1">
      <c r="L62" s="33"/>
      <c r="N62" s="37"/>
      <c r="Q62" s="32"/>
      <c r="R62" s="32"/>
      <c r="S62" s="32"/>
    </row>
    <row r="63" spans="11:24" ht="13" customHeight="1">
      <c r="L63" s="33"/>
      <c r="N63" s="37"/>
      <c r="Q63" s="32"/>
      <c r="R63" s="32"/>
      <c r="S63" s="32"/>
    </row>
    <row r="64" spans="11:24" ht="13" customHeight="1">
      <c r="L64" s="33"/>
      <c r="N64" s="37"/>
      <c r="Q64" s="32"/>
      <c r="R64" s="32"/>
      <c r="S64" s="32"/>
    </row>
    <row r="65" spans="12:19" ht="13" customHeight="1">
      <c r="L65" s="33"/>
      <c r="N65" s="37"/>
      <c r="Q65" s="32"/>
      <c r="R65" s="32"/>
      <c r="S65" s="32"/>
    </row>
    <row r="66" spans="12:19" ht="13" customHeight="1">
      <c r="L66" s="33"/>
      <c r="N66" s="37"/>
      <c r="Q66" s="32"/>
      <c r="R66" s="32"/>
      <c r="S66" s="32"/>
    </row>
    <row r="67" spans="12:19" ht="13" customHeight="1">
      <c r="L67" s="33"/>
      <c r="P67" s="36"/>
      <c r="Q67" s="32"/>
      <c r="R67" s="32"/>
      <c r="S67" s="32"/>
    </row>
    <row r="68" spans="12:19" ht="13" customHeight="1">
      <c r="L68" s="33"/>
      <c r="Q68" s="32"/>
      <c r="R68" s="32"/>
      <c r="S68" s="32"/>
    </row>
    <row r="69" spans="12:19" ht="13" customHeight="1">
      <c r="L69" s="33"/>
    </row>
    <row r="70" spans="12:19" ht="13" customHeight="1">
      <c r="L70" s="33"/>
    </row>
    <row r="71" spans="12:19" ht="13" customHeight="1">
      <c r="L71" s="33"/>
    </row>
    <row r="72" spans="12:19" ht="13" customHeight="1">
      <c r="L72" s="33"/>
    </row>
    <row r="73" spans="12:19" ht="13" customHeight="1">
      <c r="L73" s="33"/>
    </row>
    <row r="74" spans="12:19" ht="13" customHeight="1">
      <c r="L74" s="33"/>
      <c r="Q74" s="32"/>
      <c r="R74" s="32"/>
      <c r="S74" s="32"/>
    </row>
    <row r="75" spans="12:19" ht="13" customHeight="1">
      <c r="L75" s="33"/>
      <c r="Q75" s="32"/>
      <c r="R75" s="32"/>
      <c r="S75" s="32"/>
    </row>
    <row r="76" spans="12:19" ht="13" customHeight="1">
      <c r="L76" s="33"/>
      <c r="Q76" s="32"/>
      <c r="R76" s="32"/>
      <c r="S76" s="32"/>
    </row>
    <row r="77" spans="12:19" ht="13" customHeight="1">
      <c r="L77" s="33"/>
      <c r="Q77" s="32"/>
      <c r="R77" s="32"/>
      <c r="S77" s="32"/>
    </row>
    <row r="78" spans="12:19" ht="13" customHeight="1">
      <c r="L78" s="33"/>
      <c r="Q78" s="32"/>
      <c r="R78" s="32"/>
      <c r="S78" s="32"/>
    </row>
    <row r="79" spans="12:19" ht="13" customHeight="1">
      <c r="L79" s="33"/>
      <c r="Q79" s="32"/>
      <c r="R79" s="32"/>
      <c r="S79" s="32"/>
    </row>
    <row r="81" spans="6:19" ht="13" customHeight="1">
      <c r="F81" s="33"/>
      <c r="J81" s="33"/>
      <c r="N81" s="33"/>
    </row>
    <row r="82" spans="6:19" ht="13" customHeight="1">
      <c r="F82" s="33"/>
      <c r="J82" s="33"/>
      <c r="N82" s="33"/>
    </row>
    <row r="83" spans="6:19" ht="13" customHeight="1">
      <c r="F83" s="33"/>
      <c r="J83" s="33"/>
      <c r="N83" s="33"/>
    </row>
    <row r="84" spans="6:19" ht="13" customHeight="1">
      <c r="F84" s="33"/>
      <c r="J84" s="33"/>
      <c r="N84" s="33"/>
    </row>
    <row r="85" spans="6:19" ht="13" customHeight="1">
      <c r="F85" s="33"/>
      <c r="G85" s="33"/>
      <c r="H85" s="33"/>
      <c r="J85" s="33"/>
      <c r="N85" s="33"/>
    </row>
    <row r="86" spans="6:19" ht="13" customHeight="1">
      <c r="F86" s="33"/>
      <c r="G86" s="33"/>
      <c r="H86" s="33"/>
      <c r="J86" s="33"/>
      <c r="N86" s="33"/>
    </row>
    <row r="87" spans="6:19" ht="13" customHeight="1">
      <c r="F87" s="33"/>
      <c r="G87" s="33"/>
      <c r="H87" s="33"/>
      <c r="J87" s="33"/>
      <c r="N87" s="33"/>
    </row>
    <row r="88" spans="6:19" ht="13" customHeight="1">
      <c r="F88" s="33"/>
      <c r="G88" s="33"/>
      <c r="H88" s="33"/>
      <c r="I88" s="33"/>
      <c r="J88" s="33"/>
      <c r="N88" s="33"/>
    </row>
    <row r="89" spans="6:19" ht="13" customHeight="1">
      <c r="F89" s="33"/>
      <c r="G89" s="33"/>
      <c r="H89" s="33"/>
      <c r="I89" s="33"/>
      <c r="J89" s="33"/>
      <c r="N89" s="33"/>
    </row>
    <row r="90" spans="6:19" ht="13" customHeight="1">
      <c r="F90" s="33"/>
      <c r="G90" s="33"/>
      <c r="H90" s="33"/>
      <c r="I90" s="33"/>
      <c r="J90" s="33"/>
      <c r="N90" s="33"/>
    </row>
    <row r="92" spans="6:19" ht="13" customHeight="1">
      <c r="O92" s="33"/>
      <c r="Q92" s="33"/>
    </row>
    <row r="93" spans="6:19" ht="13" customHeight="1">
      <c r="O93" s="33"/>
      <c r="Q93" s="33"/>
    </row>
    <row r="94" spans="6:19" ht="13" customHeight="1">
      <c r="O94" s="33"/>
      <c r="Q94" s="33"/>
    </row>
    <row r="95" spans="6:19" ht="13" customHeight="1">
      <c r="O95" s="33"/>
      <c r="Q95" s="33"/>
      <c r="R95" s="33"/>
      <c r="S95" s="33"/>
    </row>
    <row r="96" spans="6:19" ht="13" customHeight="1">
      <c r="N96" s="37"/>
      <c r="Q96" s="32"/>
      <c r="R96" s="32"/>
      <c r="S96" s="32"/>
    </row>
    <row r="97" spans="14:20" ht="13" customHeight="1">
      <c r="N97" s="37"/>
      <c r="Q97" s="32"/>
      <c r="R97" s="32"/>
      <c r="S97" s="32"/>
    </row>
    <row r="98" spans="14:20" ht="13" customHeight="1">
      <c r="Q98" s="32"/>
      <c r="R98" s="32"/>
      <c r="S98" s="32"/>
    </row>
    <row r="99" spans="14:20" ht="13" customHeight="1">
      <c r="O99" s="33"/>
      <c r="Q99" s="32"/>
      <c r="R99" s="32"/>
      <c r="S99" s="32"/>
      <c r="T99" s="33"/>
    </row>
    <row r="100" spans="14:20" ht="13" customHeight="1">
      <c r="O100" s="33"/>
      <c r="Q100" s="32"/>
      <c r="R100" s="32"/>
      <c r="S100" s="32"/>
      <c r="T100" s="33"/>
    </row>
    <row r="101" spans="14:20" ht="13" customHeight="1">
      <c r="O101" s="33"/>
      <c r="Q101" s="32"/>
      <c r="R101" s="32"/>
      <c r="S101" s="32"/>
      <c r="T101" s="33"/>
    </row>
    <row r="103" spans="14:20" ht="13" customHeight="1">
      <c r="Q103" s="32"/>
      <c r="R103" s="32"/>
      <c r="S103" s="32"/>
    </row>
    <row r="104" spans="14:20" ht="13" customHeight="1">
      <c r="Q104" s="32"/>
      <c r="R104" s="32"/>
      <c r="S104" s="32"/>
    </row>
    <row r="105" spans="14:20" ht="13" customHeight="1">
      <c r="Q105" s="32"/>
      <c r="R105" s="32"/>
      <c r="S105" s="32"/>
    </row>
    <row r="106" spans="14:20" ht="13" customHeight="1">
      <c r="Q106" s="32"/>
      <c r="R106" s="32"/>
      <c r="S106" s="32"/>
    </row>
    <row r="107" spans="14:20" ht="13" customHeight="1">
      <c r="Q107" s="32"/>
      <c r="R107" s="32"/>
      <c r="S107" s="32"/>
    </row>
    <row r="108" spans="14:20" ht="13" customHeight="1">
      <c r="Q108" s="32"/>
      <c r="R108" s="32"/>
      <c r="S108" s="32"/>
    </row>
    <row r="109" spans="14:20" ht="13" customHeight="1">
      <c r="Q109" s="32"/>
      <c r="R109" s="32"/>
      <c r="S109" s="3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5C60-437A-FB4A-B25B-760C8F56F938}">
  <sheetPr>
    <tabColor theme="4" tint="-0.249977111117893"/>
  </sheetPr>
  <dimension ref="A1:W175"/>
  <sheetViews>
    <sheetView showGridLines="0" workbookViewId="0">
      <pane xSplit="1" ySplit="1" topLeftCell="Q81" activePane="bottomRight" state="frozen"/>
      <selection pane="topRight" activeCell="B1" sqref="B1"/>
      <selection pane="bottomLeft" activeCell="A2" sqref="A2"/>
      <selection pane="bottomRight" activeCell="R102" sqref="R102"/>
    </sheetView>
  </sheetViews>
  <sheetFormatPr baseColWidth="10" defaultColWidth="46.83203125" defaultRowHeight="13" customHeight="1"/>
  <cols>
    <col min="1" max="1" width="15.83203125" style="56" bestFit="1" customWidth="1"/>
    <col min="2" max="12" width="46.83203125" style="36"/>
    <col min="13" max="13" width="46.83203125" style="32"/>
    <col min="14" max="16384" width="46.83203125" style="36"/>
  </cols>
  <sheetData>
    <row r="1" spans="1:22" s="123" customFormat="1" ht="19">
      <c r="A1" s="165" t="str">
        <f>definitions!$C$9</f>
        <v>data,input_1.0</v>
      </c>
      <c r="B1" s="123" t="s">
        <v>0</v>
      </c>
      <c r="C1" s="123" t="s">
        <v>1</v>
      </c>
      <c r="D1" s="123" t="s">
        <v>2</v>
      </c>
      <c r="E1" s="123" t="s">
        <v>3</v>
      </c>
      <c r="F1" s="123" t="s">
        <v>4</v>
      </c>
      <c r="G1" s="123" t="s">
        <v>7</v>
      </c>
      <c r="H1" s="123" t="s">
        <v>29</v>
      </c>
      <c r="I1" s="123" t="s">
        <v>520</v>
      </c>
      <c r="J1" s="123" t="s">
        <v>502</v>
      </c>
      <c r="K1" s="123" t="s">
        <v>162</v>
      </c>
      <c r="L1" s="123" t="s">
        <v>102</v>
      </c>
      <c r="M1" s="124" t="s">
        <v>103</v>
      </c>
      <c r="N1" s="123" t="s">
        <v>104</v>
      </c>
      <c r="O1" s="123" t="s">
        <v>105</v>
      </c>
      <c r="P1" s="123" t="s">
        <v>106</v>
      </c>
      <c r="Q1" s="123" t="s">
        <v>63</v>
      </c>
      <c r="R1" s="123" t="s">
        <v>107</v>
      </c>
      <c r="S1" s="123" t="s">
        <v>159</v>
      </c>
      <c r="T1" s="123" t="s">
        <v>160</v>
      </c>
      <c r="U1" s="123" t="s">
        <v>161</v>
      </c>
      <c r="V1" s="123" t="s">
        <v>125</v>
      </c>
    </row>
    <row r="2" spans="1:22" ht="13" customHeight="1">
      <c r="A2" s="56" t="s">
        <v>1057</v>
      </c>
      <c r="B2" s="36" t="s">
        <v>1658</v>
      </c>
      <c r="F2" s="36" t="s">
        <v>1058</v>
      </c>
      <c r="H2" s="36" t="s">
        <v>1062</v>
      </c>
      <c r="N2" s="32"/>
      <c r="O2" s="32"/>
      <c r="P2" s="32"/>
      <c r="Q2" s="36" t="s">
        <v>1063</v>
      </c>
      <c r="R2" s="36" t="s">
        <v>1064</v>
      </c>
    </row>
    <row r="3" spans="1:22" ht="13" customHeight="1">
      <c r="A3" s="56" t="s">
        <v>765</v>
      </c>
      <c r="B3" s="36" t="s">
        <v>785</v>
      </c>
      <c r="C3" s="36" t="s">
        <v>787</v>
      </c>
      <c r="D3" s="36" t="s">
        <v>783</v>
      </c>
      <c r="E3" s="36" t="s">
        <v>786</v>
      </c>
      <c r="F3" s="36" t="s">
        <v>781</v>
      </c>
      <c r="G3" s="36" t="s">
        <v>770</v>
      </c>
      <c r="H3" s="36" t="s">
        <v>767</v>
      </c>
      <c r="I3" s="36" t="str">
        <f>IF(ISBLANK($H3), "", $H3)</f>
        <v>Description: 2012 Commodity Flow Survey</v>
      </c>
      <c r="J3" s="36" t="str">
        <f>IF(ISBLANK($H3), "", $H3)</f>
        <v>Description: 2012 Commodity Flow Survey</v>
      </c>
      <c r="K3" s="36" t="s">
        <v>788</v>
      </c>
      <c r="L3" s="36" t="s">
        <v>768</v>
      </c>
      <c r="M3" s="32" t="str">
        <f t="shared" ref="M3:Q4" si="0">IF(ISBLANK($L3), "", $L3)</f>
        <v>Description: Annual Survey of State Government Finances</v>
      </c>
      <c r="N3" s="32" t="str">
        <f t="shared" si="0"/>
        <v>Description: Annual Survey of State Government Finances</v>
      </c>
      <c r="O3" s="32" t="str">
        <f t="shared" si="0"/>
        <v>Description: Annual Survey of State Government Finances</v>
      </c>
      <c r="P3" s="32" t="str">
        <f t="shared" si="0"/>
        <v>Description: Annual Survey of State Government Finances</v>
      </c>
      <c r="Q3" s="32" t="str">
        <f t="shared" si="0"/>
        <v>Description: Annual Survey of State Government Finances</v>
      </c>
      <c r="R3" s="36" t="s">
        <v>774</v>
      </c>
      <c r="S3" s="36" t="s">
        <v>776</v>
      </c>
      <c r="T3" s="36" t="s">
        <v>772</v>
      </c>
      <c r="U3" s="36" t="s">
        <v>778</v>
      </c>
      <c r="V3" s="36" t="s">
        <v>772</v>
      </c>
    </row>
    <row r="4" spans="1:22" ht="13" customHeight="1">
      <c r="A4" s="56" t="s">
        <v>766</v>
      </c>
      <c r="B4" s="36" t="s">
        <v>784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782</v>
      </c>
      <c r="G4" s="36" t="s">
        <v>769</v>
      </c>
      <c r="H4" s="36" t="s">
        <v>764</v>
      </c>
      <c r="I4" s="36" t="str">
        <f>IF(ISBLANK($H4), "", $H4)</f>
        <v>Source: https://www.census.gov/programs-surveys/cfs.html</v>
      </c>
      <c r="J4" s="36" t="str">
        <f>IF(ISBLANK($H4), "", $H4)</f>
        <v>Source: https://www.census.gov/programs-surveys/cfs.html</v>
      </c>
      <c r="K4" s="36" t="s">
        <v>762</v>
      </c>
      <c r="L4" s="36" t="s">
        <v>763</v>
      </c>
      <c r="M4" s="32" t="str">
        <f t="shared" si="0"/>
        <v>Source: https://www.census.gov/programs-surveys/state/data/tables.html</v>
      </c>
      <c r="N4" s="32" t="str">
        <f t="shared" si="0"/>
        <v>Source: https://www.census.gov/programs-surveys/state/data/tables.html</v>
      </c>
      <c r="O4" s="32" t="str">
        <f t="shared" si="0"/>
        <v>Source: https://www.census.gov/programs-surveys/state/data/tables.html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6" t="s">
        <v>775</v>
      </c>
      <c r="S4" s="36" t="s">
        <v>777</v>
      </c>
      <c r="T4" s="36" t="s">
        <v>773</v>
      </c>
      <c r="U4" s="36" t="s">
        <v>779</v>
      </c>
      <c r="V4" s="36" t="s">
        <v>780</v>
      </c>
    </row>
    <row r="5" spans="1:22" ht="13" customHeight="1">
      <c r="A5" s="56" t="s">
        <v>1033</v>
      </c>
      <c r="B5" s="36" t="s">
        <v>1066</v>
      </c>
      <c r="C5" s="36" t="s">
        <v>1067</v>
      </c>
      <c r="D5" s="36" t="s">
        <v>1068</v>
      </c>
      <c r="E5" s="36" t="s">
        <v>1069</v>
      </c>
      <c r="H5" s="36" t="s">
        <v>1070</v>
      </c>
      <c r="N5" s="32"/>
      <c r="O5" s="32"/>
      <c r="P5" s="32"/>
      <c r="Q5" s="32"/>
      <c r="R5" s="36" t="s">
        <v>1071</v>
      </c>
    </row>
    <row r="6" spans="1:22" ht="13" customHeight="1">
      <c r="A6" s="56" t="s">
        <v>1042</v>
      </c>
      <c r="B6" s="36" t="s">
        <v>1056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1048</v>
      </c>
      <c r="N6" s="32"/>
      <c r="O6" s="32"/>
      <c r="P6" s="32"/>
      <c r="Q6" s="32"/>
    </row>
    <row r="7" spans="1:22" ht="13" customHeight="1">
      <c r="A7" s="56" t="s">
        <v>771</v>
      </c>
      <c r="B7" s="33" t="s">
        <v>395</v>
      </c>
      <c r="C7" s="33" t="s">
        <v>395</v>
      </c>
      <c r="D7" s="33" t="s">
        <v>395</v>
      </c>
      <c r="E7" s="33" t="s">
        <v>395</v>
      </c>
      <c r="F7" s="33" t="s">
        <v>395</v>
      </c>
      <c r="G7" s="33" t="s">
        <v>395</v>
      </c>
      <c r="H7" s="33" t="s">
        <v>395</v>
      </c>
      <c r="I7" s="33" t="s">
        <v>395</v>
      </c>
      <c r="J7" s="33" t="s">
        <v>395</v>
      </c>
      <c r="K7" s="33" t="s">
        <v>395</v>
      </c>
      <c r="L7" s="33" t="s">
        <v>395</v>
      </c>
      <c r="M7" s="32" t="s">
        <v>395</v>
      </c>
      <c r="N7" s="33" t="s">
        <v>395</v>
      </c>
      <c r="O7" s="33" t="s">
        <v>395</v>
      </c>
      <c r="P7" s="33" t="s">
        <v>395</v>
      </c>
      <c r="Q7" s="33" t="s">
        <v>395</v>
      </c>
      <c r="R7" s="33" t="s">
        <v>395</v>
      </c>
      <c r="S7" s="33" t="s">
        <v>395</v>
      </c>
      <c r="T7" s="33" t="s">
        <v>395</v>
      </c>
      <c r="U7" s="33" t="s">
        <v>395</v>
      </c>
      <c r="V7" s="33" t="s">
        <v>395</v>
      </c>
    </row>
    <row r="8" spans="1:22" ht="13" customHeight="1">
      <c r="A8" s="56" t="s">
        <v>921</v>
      </c>
      <c r="B8" s="33"/>
      <c r="C8" s="33"/>
      <c r="D8" s="33"/>
      <c r="E8" s="33"/>
      <c r="F8" s="33"/>
      <c r="G8" s="33"/>
      <c r="H8" s="33" t="s">
        <v>925</v>
      </c>
      <c r="I8" s="33"/>
      <c r="J8" s="33"/>
      <c r="K8" s="33"/>
      <c r="L8" s="33" t="s">
        <v>925</v>
      </c>
      <c r="M8" s="33" t="s">
        <v>925</v>
      </c>
      <c r="N8" s="33" t="s">
        <v>925</v>
      </c>
      <c r="O8" s="33" t="s">
        <v>925</v>
      </c>
      <c r="P8" s="33" t="s">
        <v>925</v>
      </c>
      <c r="Q8" s="33"/>
      <c r="R8" s="33"/>
      <c r="S8" s="33"/>
      <c r="T8" s="33"/>
      <c r="U8" s="33"/>
      <c r="V8" s="33"/>
    </row>
    <row r="9" spans="1:22" ht="13" customHeight="1">
      <c r="A9" s="56" t="s">
        <v>1361</v>
      </c>
      <c r="B9" s="33" t="s">
        <v>1548</v>
      </c>
      <c r="C9" s="33"/>
      <c r="D9" s="33"/>
      <c r="E9" s="33"/>
      <c r="F9" s="33"/>
      <c r="G9" s="33"/>
      <c r="H9" s="33" t="s">
        <v>1536</v>
      </c>
      <c r="I9" s="33" t="s">
        <v>1536</v>
      </c>
      <c r="J9" s="33" t="s">
        <v>1536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ht="13" customHeight="1">
      <c r="A10" s="56" t="s">
        <v>1487</v>
      </c>
      <c r="B10" s="33" t="s">
        <v>1500</v>
      </c>
      <c r="C10" s="33" t="s">
        <v>1500</v>
      </c>
      <c r="D10" s="33" t="s">
        <v>1489</v>
      </c>
      <c r="E10" s="33" t="s">
        <v>1489</v>
      </c>
      <c r="F10" s="33" t="s">
        <v>1488</v>
      </c>
      <c r="G10" s="33" t="s">
        <v>1488</v>
      </c>
      <c r="H10" s="33" t="s">
        <v>1489</v>
      </c>
      <c r="I10" s="33" t="s">
        <v>1489</v>
      </c>
      <c r="J10" s="33" t="s">
        <v>1501</v>
      </c>
      <c r="K10" s="33" t="s">
        <v>1501</v>
      </c>
      <c r="L10" s="33" t="s">
        <v>1489</v>
      </c>
      <c r="M10" s="33" t="s">
        <v>1489</v>
      </c>
      <c r="N10" s="33" t="s">
        <v>1489</v>
      </c>
      <c r="O10" s="33" t="s">
        <v>1489</v>
      </c>
      <c r="P10" s="33" t="s">
        <v>1489</v>
      </c>
      <c r="Q10" s="33" t="s">
        <v>1501</v>
      </c>
      <c r="R10" s="33" t="s">
        <v>1488</v>
      </c>
      <c r="S10" s="33" t="s">
        <v>1500</v>
      </c>
      <c r="T10" s="33" t="s">
        <v>1488</v>
      </c>
      <c r="U10" s="33" t="s">
        <v>1500</v>
      </c>
      <c r="V10" s="33" t="s">
        <v>1488</v>
      </c>
    </row>
    <row r="11" spans="1:22" s="80" customFormat="1" ht="13" customHeight="1">
      <c r="A11" s="166"/>
      <c r="M11" s="81"/>
    </row>
    <row r="12" spans="1:22" ht="13" customHeight="1">
      <c r="A12" s="56" t="s">
        <v>789</v>
      </c>
      <c r="B12" s="36" t="s">
        <v>1350</v>
      </c>
      <c r="C12" s="36" t="str">
        <f>IF(ISBLANK($B12), "", $B12)</f>
        <v>PathIn:  [dev, datasources, BEA, IO]</v>
      </c>
      <c r="D12" s="36" t="s">
        <v>1233</v>
      </c>
      <c r="E12" s="36" t="str">
        <f>IF(ISBLANK($D12), "", $D12)</f>
        <v>PathIn:  [dev, datasources, BEA_2007_2012]</v>
      </c>
      <c r="F12" s="33" t="s">
        <v>1364</v>
      </c>
      <c r="G12" s="33" t="s">
        <v>1394</v>
      </c>
      <c r="H12" s="36" t="s">
        <v>1234</v>
      </c>
      <c r="I12" s="36" t="str">
        <f>_xlfn.CONCAT("PathIn:  [",$A$1,"]")</f>
        <v>PathIn:  [data,input_1.0]</v>
      </c>
      <c r="J12" s="36" t="str">
        <f>_xlfn.CONCAT("PathIn:  [",$A$1,"]")</f>
        <v>PathIn:  [data,input_1.0]</v>
      </c>
      <c r="K12" s="33" t="s">
        <v>1429</v>
      </c>
      <c r="L12" s="33" t="s">
        <v>1430</v>
      </c>
      <c r="M12" s="32" t="str">
        <f>IF(ISBLANK($L12), "", $L12)</f>
        <v>PathIn:  [dev, datasources, SGF]</v>
      </c>
      <c r="N12" s="32" t="str">
        <f>IF(ISBLANK($L12), "", $L12)</f>
        <v>PathIn:  [dev, datasources, SGF]</v>
      </c>
      <c r="O12" s="32" t="str">
        <f>IF(ISBLANK($L12), "", $L12)</f>
        <v>PathIn:  [dev, datasources, SGF]</v>
      </c>
      <c r="P12" s="32" t="str">
        <f>IF(ISBLANK($L12), "", $L12)</f>
        <v>PathIn:  [dev, datasources, SGF]</v>
      </c>
      <c r="Q12" s="36" t="str">
        <f>_xlfn.CONCAT("PathIn:  [",$A$1,"]")</f>
        <v>PathIn:  [data,input_1.0]</v>
      </c>
      <c r="R12" s="36" t="s">
        <v>1431</v>
      </c>
      <c r="S12" s="33" t="s">
        <v>1432</v>
      </c>
      <c r="T12" s="33" t="s">
        <v>1433</v>
      </c>
      <c r="U12" s="33" t="s">
        <v>1434</v>
      </c>
      <c r="V12" s="33" t="s">
        <v>1434</v>
      </c>
    </row>
    <row r="13" spans="1:22" ht="13" customHeight="1">
      <c r="A13" s="56" t="s">
        <v>169</v>
      </c>
      <c r="B13" s="36" t="str">
        <f>_xlfn.CONCAT("PathOut: [",$A$1, IF(ISNUMBER(SEARCH(definitions!$B$13,B$1)),_xlfn.CONCAT(definitions!$C$1,definitions!$B$13,),),"]")</f>
        <v>PathOut: [data,input_1.0]</v>
      </c>
      <c r="C13" s="36" t="str">
        <f>_xlfn.CONCAT("PathOut: [",$A$1, IF(ISNUMBER(SEARCH(definitions!$B$13,C$1)),_xlfn.CONCAT(definitions!$C$1,definitions!$B$13,),),"]")</f>
        <v>PathOut: [data,input_1.0]</v>
      </c>
      <c r="D13" s="36" t="str">
        <f>_xlfn.CONCAT("PathOut: [",$A$1, IF(ISNUMBER(SEARCH(definitions!$B$13,D$1)),_xlfn.CONCAT(definitions!$C$1,definitions!$B$13,),),"]")</f>
        <v>PathOut: [data,input_1.0]</v>
      </c>
      <c r="E13" s="36" t="str">
        <f>_xlfn.CONCAT("PathOut: [",$A$1, IF(ISNUMBER(SEARCH(definitions!$B$13,E$1)),_xlfn.CONCAT(definitions!$C$1,definitions!$B$13,),),"]")</f>
        <v>PathOut: [data,input_1.0]</v>
      </c>
      <c r="F13" s="36" t="str">
        <f>_xlfn.CONCAT("PathOut: [",$A$1, IF(ISNUMBER(SEARCH(definitions!$B$13,F$1)),_xlfn.CONCAT(definitions!$C$1,definitions!$B$13,),),"]")</f>
        <v>PathOut: [data,input_1.0]</v>
      </c>
      <c r="G13" s="36" t="str">
        <f>_xlfn.CONCAT("PathOut: [",$A$1, IF(ISNUMBER(SEARCH(definitions!$B$13,G$1)),_xlfn.CONCAT(definitions!$C$1,definitions!$B$13,),),"]")</f>
        <v>PathOut: [data,input_1.0]</v>
      </c>
      <c r="H13" s="36" t="str">
        <f>_xlfn.CONCAT("PathOut: [",$A$1, IF(ISNUMBER(SEARCH(definitions!$B$13,H$1)),_xlfn.CONCAT(definitions!$C$1,definitions!$B$13,),),"]")</f>
        <v>PathOut: [data,input_1.0]</v>
      </c>
      <c r="I13" s="36" t="str">
        <f>_xlfn.CONCAT("PathOut: [",$A$1, IF(ISNUMBER(SEARCH(definitions!$B$13,I$1)),_xlfn.CONCAT(definitions!$C$1,definitions!$B$13,),),"]")</f>
        <v>PathOut: [data,input_1.0]</v>
      </c>
      <c r="J13" s="36" t="str">
        <f>_xlfn.CONCAT("PathOut: [",$A$1, IF(ISNUMBER(SEARCH(definitions!$B$13,J$1)),_xlfn.CONCAT(definitions!$C$1,definitions!$B$13,),),"]")</f>
        <v>PathOut: [data,input_1.0]</v>
      </c>
      <c r="K13" s="36" t="str">
        <f>_xlfn.CONCAT("PathOut: [",$A$1, IF(ISNUMBER(SEARCH(definitions!$B$13,K$1)),_xlfn.CONCAT(definitions!$C$1,definitions!$B$13,),),"]")</f>
        <v>PathOut: [data,input_1.0]</v>
      </c>
      <c r="L13" s="36" t="str">
        <f>_xlfn.CONCAT("PathOut: [",$A$1, IF(ISNUMBER(SEARCH(definitions!$B$13,L$1)),_xlfn.CONCAT(definitions!$C$1,definitions!$B$13,),),"]")</f>
        <v>PathOut: [data,input_1.0]</v>
      </c>
      <c r="M13" s="36" t="str">
        <f>_xlfn.CONCAT("PathOut: [",$A$1, IF(ISNUMBER(SEARCH(definitions!$B$13,M$1)),_xlfn.CONCAT(definitions!$C$1,definitions!$B$13,),),"]")</f>
        <v>PathOut: [data,input_1.0]</v>
      </c>
      <c r="N13" s="36" t="str">
        <f>_xlfn.CONCAT("PathOut: [",$A$1, IF(ISNUMBER(SEARCH(definitions!$B$13,N$1)),_xlfn.CONCAT(definitions!$C$1,definitions!$B$13,),),"]")</f>
        <v>PathOut: [data,input_1.0]</v>
      </c>
      <c r="O13" s="36" t="str">
        <f>_xlfn.CONCAT("PathOut: [",$A$1, IF(ISNUMBER(SEARCH(definitions!$B$13,O$1)),_xlfn.CONCAT(definitions!$C$1,definitions!$B$13,),),"]")</f>
        <v>PathOut: [data,input_1.0]</v>
      </c>
      <c r="P13" s="36" t="str">
        <f>_xlfn.CONCAT("PathOut: [",$A$1, IF(ISNUMBER(SEARCH(definitions!$B$13,P$1)),_xlfn.CONCAT(definitions!$C$1,definitions!$B$13,),),"]")</f>
        <v>PathOut: [data,input_1.0]</v>
      </c>
      <c r="Q13" s="36" t="str">
        <f>_xlfn.CONCAT("PathOut: [",$A$1, IF(ISNUMBER(SEARCH(definitions!$B$13,Q$1)),_xlfn.CONCAT(definitions!$C$1,definitions!$B$13,),),"]")</f>
        <v>PathOut: [data,input_1.0]</v>
      </c>
      <c r="R13" s="36" t="str">
        <f>_xlfn.CONCAT("PathOut: [",$A$1, IF(ISNUMBER(SEARCH(definitions!$B$13,R$1)),_xlfn.CONCAT(definitions!$C$1,definitions!$B$13,),),"]")</f>
        <v>PathOut: [data,input_1.0]</v>
      </c>
      <c r="S13" s="36" t="str">
        <f>_xlfn.CONCAT("PathOut: [",$A$1, IF(ISNUMBER(SEARCH(definitions!$B$13,S$1)),_xlfn.CONCAT(definitions!$C$1,definitions!$B$13,),),"]")</f>
        <v>PathOut: [data,input_1.0,eia]</v>
      </c>
      <c r="T13" s="36" t="str">
        <f>_xlfn.CONCAT("PathOut: [",$A$1, IF(ISNUMBER(SEARCH(definitions!$B$13,T$1)),_xlfn.CONCAT(definitions!$C$1,definitions!$B$13,),),"]")</f>
        <v>PathOut: [data,input_1.0,eia]</v>
      </c>
      <c r="U13" s="36" t="str">
        <f>_xlfn.CONCAT("PathOut: [",$A$1, IF(ISNUMBER(SEARCH(definitions!$B$13,U$1)),_xlfn.CONCAT(definitions!$C$1,definitions!$B$13,),),"]")</f>
        <v>PathOut: [data,input_1.0,eia]</v>
      </c>
      <c r="V13" s="36" t="str">
        <f>_xlfn.CONCAT("PathOut: [",$A$1, IF(ISNUMBER(SEARCH(definitions!$B$13,V$1)),_xlfn.CONCAT(definitions!$C$1,definitions!$B$13,),),"]")</f>
        <v>PathOut: [data,input_1.0,eia]</v>
      </c>
    </row>
    <row r="14" spans="1:22" ht="13" customHeight="1">
      <c r="A14" s="56" t="s">
        <v>1171</v>
      </c>
      <c r="B14" s="36" t="s">
        <v>1176</v>
      </c>
      <c r="C14" s="36" t="str">
        <f t="shared" ref="C14:V14" si="1">_xlfn.CONCAT("FileOut: ",RIGHT(C$1,LEN(C$1)-FIND("_",C$1)),".csv")</f>
        <v>FileOut: use.csv</v>
      </c>
      <c r="D14" s="36" t="str">
        <f t="shared" si="1"/>
        <v>FileOut: supply_det.csv</v>
      </c>
      <c r="E14" s="36" t="str">
        <f t="shared" si="1"/>
        <v>FileOut: use_det.csv</v>
      </c>
      <c r="F14" s="36" t="str">
        <f t="shared" si="1"/>
        <v>FileOut: gsp_state.csv</v>
      </c>
      <c r="G14" s="36" t="str">
        <f t="shared" si="1"/>
        <v>FileOut: pce.csv</v>
      </c>
      <c r="H14" s="36" t="str">
        <f t="shared" si="1"/>
        <v>FileOut: cfs.csv</v>
      </c>
      <c r="I14" s="36" t="str">
        <f t="shared" si="1"/>
        <v>FileOut: cfs_metro.csv</v>
      </c>
      <c r="J14" s="36" t="str">
        <f t="shared" si="1"/>
        <v>FileOut: cfs_state.csv</v>
      </c>
      <c r="K14" s="36" t="str">
        <f t="shared" si="1"/>
        <v>FileOut: nass.csv</v>
      </c>
      <c r="L14" s="36" t="str">
        <f t="shared" si="1"/>
        <v>FileOut: sgf_1997.csv</v>
      </c>
      <c r="M14" s="36" t="str">
        <f t="shared" si="1"/>
        <v>FileOut: sgf_1998.csv</v>
      </c>
      <c r="N14" s="36" t="str">
        <f>_xlfn.CONCAT("FileOut: ",RIGHT(N$1,LEN(N$1)-FIND("_",N$1)),".csv")</f>
        <v>FileOut: sgf_1999-2011.csv</v>
      </c>
      <c r="O14" s="36" t="str">
        <f t="shared" si="1"/>
        <v>FileOut: sgf_2012-2013.csv</v>
      </c>
      <c r="P14" s="36" t="str">
        <f t="shared" si="1"/>
        <v>FileOut: sgf_2014-2016.csv</v>
      </c>
      <c r="Q14" s="36" t="str">
        <f t="shared" si="1"/>
        <v>FileOut: sgf.csv</v>
      </c>
      <c r="R14" s="36" t="str">
        <f t="shared" si="1"/>
        <v>FileOut: utd.csv</v>
      </c>
      <c r="S14" s="36" t="str">
        <f t="shared" si="1"/>
        <v>FileOut: crude_oil.csv</v>
      </c>
      <c r="T14" s="36" t="str">
        <f t="shared" si="1"/>
        <v>FileOut: emissions.csv</v>
      </c>
      <c r="U14" s="36" t="str">
        <f t="shared" si="1"/>
        <v>FileOut: heatrate.csv</v>
      </c>
      <c r="V14" s="36" t="str">
        <f t="shared" si="1"/>
        <v>FileOut: seds.csv</v>
      </c>
    </row>
    <row r="15" spans="1:22" s="80" customFormat="1" ht="13" customHeight="1">
      <c r="A15" s="166"/>
      <c r="M15" s="81"/>
    </row>
    <row r="16" spans="1:22" ht="13" customHeight="1">
      <c r="A16" s="56" t="s">
        <v>170</v>
      </c>
      <c r="B16" s="36" t="s">
        <v>64</v>
      </c>
      <c r="C16" s="36" t="s">
        <v>64</v>
      </c>
      <c r="D16" s="36" t="s">
        <v>64</v>
      </c>
      <c r="E16" s="36" t="s">
        <v>64</v>
      </c>
      <c r="F16" s="36" t="s">
        <v>8</v>
      </c>
      <c r="G16" s="36" t="s">
        <v>8</v>
      </c>
      <c r="H16" s="36" t="s">
        <v>8</v>
      </c>
      <c r="I16" s="36" t="s">
        <v>8</v>
      </c>
      <c r="J16" s="36" t="s">
        <v>8</v>
      </c>
      <c r="K16" s="37" t="s">
        <v>8</v>
      </c>
      <c r="L16" s="36" t="s">
        <v>64</v>
      </c>
      <c r="M16" s="32" t="s">
        <v>64</v>
      </c>
      <c r="N16" s="36" t="s">
        <v>64</v>
      </c>
      <c r="O16" s="36" t="s">
        <v>8</v>
      </c>
      <c r="P16" s="36" t="s">
        <v>8</v>
      </c>
      <c r="Q16" s="36" t="s">
        <v>8</v>
      </c>
      <c r="R16" s="36" t="s">
        <v>8</v>
      </c>
      <c r="S16" s="36" t="s">
        <v>64</v>
      </c>
      <c r="T16" s="36" t="s">
        <v>64</v>
      </c>
      <c r="U16" s="33" t="s">
        <v>8</v>
      </c>
      <c r="V16" s="36" t="s">
        <v>8</v>
      </c>
    </row>
    <row r="17" spans="1:22" ht="13" customHeight="1">
      <c r="B17" s="36" t="s">
        <v>181</v>
      </c>
      <c r="C17" s="36" t="s">
        <v>191</v>
      </c>
      <c r="D17" s="36" t="s">
        <v>199</v>
      </c>
      <c r="E17" s="36" t="s">
        <v>195</v>
      </c>
      <c r="F17" s="36" t="s">
        <v>472</v>
      </c>
      <c r="G17" s="36" t="s">
        <v>485</v>
      </c>
      <c r="H17" s="36" t="s">
        <v>30</v>
      </c>
      <c r="I17" s="36" t="str">
        <f>_xlfn.CONCAT("  name: ", IF($H$8="Temporary: true","__",""), RIGHT($H$14,LEN($H$14)-LEN("FileOut: ")))</f>
        <v xml:space="preserve">  name: __cfs.csv</v>
      </c>
      <c r="J17" s="36" t="str">
        <f>_xlfn.CONCAT("  name: ",IF($I$8="Temporary: true","_",""),RIGHT(I$1,LEN(I$1)-FIND("_",I$1)),".csv")</f>
        <v xml:space="preserve">  name: cfs_metro.csv</v>
      </c>
      <c r="K17" s="37" t="s">
        <v>163</v>
      </c>
      <c r="L17" s="36" t="s">
        <v>329</v>
      </c>
      <c r="M17" s="32" t="s">
        <v>65</v>
      </c>
      <c r="N17" s="36" t="s">
        <v>66</v>
      </c>
      <c r="O17" s="36" t="s">
        <v>67</v>
      </c>
      <c r="P17" s="36" t="s">
        <v>68</v>
      </c>
      <c r="Q17" s="36" t="s">
        <v>1738</v>
      </c>
      <c r="R17" s="36" t="s">
        <v>488</v>
      </c>
      <c r="S17" s="36" t="s">
        <v>126</v>
      </c>
      <c r="T17" s="36" t="s">
        <v>127</v>
      </c>
      <c r="U17" s="36" t="s">
        <v>128</v>
      </c>
      <c r="V17" s="36" t="s">
        <v>118</v>
      </c>
    </row>
    <row r="18" spans="1:22" ht="13" customHeight="1">
      <c r="B18" s="36" t="s">
        <v>184</v>
      </c>
      <c r="C18" s="36" t="s">
        <v>192</v>
      </c>
      <c r="D18" s="36" t="s">
        <v>200</v>
      </c>
      <c r="E18" s="36" t="s">
        <v>193</v>
      </c>
      <c r="F18" s="36" t="s">
        <v>473</v>
      </c>
      <c r="G18" s="36" t="s">
        <v>487</v>
      </c>
      <c r="H18" s="36" t="s">
        <v>164</v>
      </c>
      <c r="I18" s="36" t="s">
        <v>533</v>
      </c>
      <c r="J18" s="36" t="s">
        <v>504</v>
      </c>
      <c r="K18" s="37" t="s">
        <v>164</v>
      </c>
      <c r="L18" s="36" t="s">
        <v>69</v>
      </c>
      <c r="M18" s="32" t="s">
        <v>70</v>
      </c>
      <c r="N18" s="36" t="s">
        <v>328</v>
      </c>
      <c r="O18" s="36" t="s">
        <v>71</v>
      </c>
      <c r="P18" s="36" t="s">
        <v>72</v>
      </c>
      <c r="Q18" s="36" t="s">
        <v>1739</v>
      </c>
      <c r="R18" s="36" t="s">
        <v>489</v>
      </c>
      <c r="S18" s="36" t="s">
        <v>129</v>
      </c>
      <c r="T18" s="36" t="s">
        <v>130</v>
      </c>
      <c r="U18" s="36" t="s">
        <v>131</v>
      </c>
      <c r="V18" s="36" t="s">
        <v>119</v>
      </c>
    </row>
    <row r="19" spans="1:22" ht="13" customHeight="1">
      <c r="B19" s="36" t="s">
        <v>183</v>
      </c>
      <c r="C19" s="36" t="str">
        <f>IF(ISBLANK($B19), "", $B19)</f>
        <v xml:space="preserve">  sheet:      [1997, 1998, 1999, 2000, 2001, 2002, 2003, 2004, 2005, 2006, 2007, 2008, 2009, 2010, 2011, 2012, 2013, 2014, 2015, 2016, 2017]</v>
      </c>
      <c r="D19" s="36" t="s">
        <v>196</v>
      </c>
      <c r="E19" s="36" t="str">
        <f>IF(ISBLANK($D19), "", $D19)</f>
        <v xml:space="preserve">  sheet:      [2007, 2012]</v>
      </c>
      <c r="F19" s="36" t="s">
        <v>474</v>
      </c>
      <c r="L19" s="36" t="s">
        <v>73</v>
      </c>
      <c r="M19" s="32" t="s">
        <v>74</v>
      </c>
      <c r="N19" s="36" t="s">
        <v>319</v>
      </c>
      <c r="P19" s="36" t="s">
        <v>75</v>
      </c>
      <c r="Q19" s="36" t="s">
        <v>1740</v>
      </c>
      <c r="S19" s="36" t="s">
        <v>132</v>
      </c>
      <c r="T19" s="36" t="s">
        <v>133</v>
      </c>
    </row>
    <row r="20" spans="1:22" ht="13" customHeight="1">
      <c r="B20" s="36" t="s">
        <v>182</v>
      </c>
      <c r="C20" s="36" t="str">
        <f>IF(ISBLANK($B20), "", $B20)</f>
        <v xml:space="preserve">  descriptor: [1997, 1998, 1999, 2000, 2001, 2002, 2003, 2004, 2005, 2006, 2007, 2008, 2009, 2010, 2011, 2012, 2013, 2014, 2015, 2016, 2017]</v>
      </c>
      <c r="D20" s="36" t="s">
        <v>194</v>
      </c>
      <c r="E20" s="36" t="str">
        <f>IF(ISBLANK($D20), "", $D20)</f>
        <v xml:space="preserve">  descriptor: [2007, 2012]</v>
      </c>
      <c r="F20" s="36" t="s">
        <v>475</v>
      </c>
      <c r="L20" s="36" t="s">
        <v>77</v>
      </c>
      <c r="M20" s="32" t="s">
        <v>78</v>
      </c>
      <c r="N20" s="36" t="s">
        <v>320</v>
      </c>
      <c r="Q20" s="36" t="s">
        <v>1741</v>
      </c>
      <c r="S20" s="36" t="s">
        <v>134</v>
      </c>
      <c r="T20" s="36" t="s">
        <v>135</v>
      </c>
    </row>
    <row r="21" spans="1:22" ht="13" customHeight="1">
      <c r="F21" s="36" t="s">
        <v>476</v>
      </c>
      <c r="N21" s="36" t="s">
        <v>318</v>
      </c>
      <c r="Q21" s="36" t="s">
        <v>1742</v>
      </c>
      <c r="T21" s="36" t="s">
        <v>136</v>
      </c>
    </row>
    <row r="22" spans="1:22" ht="13" customHeight="1">
      <c r="F22" s="36" t="s">
        <v>477</v>
      </c>
      <c r="N22" s="36" t="s">
        <v>81</v>
      </c>
      <c r="T22" s="36" t="s">
        <v>137</v>
      </c>
    </row>
    <row r="23" spans="1:22" ht="13" customHeight="1">
      <c r="F23" s="36" t="s">
        <v>478</v>
      </c>
      <c r="N23" s="36" t="s">
        <v>322</v>
      </c>
      <c r="T23" s="36" t="s">
        <v>138</v>
      </c>
    </row>
    <row r="24" spans="1:22" ht="13" customHeight="1">
      <c r="F24" s="36" t="s">
        <v>479</v>
      </c>
      <c r="N24" s="36" t="s">
        <v>321</v>
      </c>
      <c r="T24" s="36" t="s">
        <v>139</v>
      </c>
    </row>
    <row r="25" spans="1:22" ht="13" customHeight="1">
      <c r="F25" s="36" t="s">
        <v>483</v>
      </c>
      <c r="N25" s="36" t="s">
        <v>323</v>
      </c>
      <c r="T25" s="36" t="s">
        <v>140</v>
      </c>
    </row>
    <row r="26" spans="1:22" ht="13" customHeight="1">
      <c r="N26" s="36" t="s">
        <v>324</v>
      </c>
      <c r="T26" s="36" t="s">
        <v>141</v>
      </c>
    </row>
    <row r="27" spans="1:22" ht="13" customHeight="1">
      <c r="N27" s="36" t="s">
        <v>325</v>
      </c>
      <c r="T27" s="36" t="s">
        <v>142</v>
      </c>
    </row>
    <row r="28" spans="1:22" ht="13" customHeight="1">
      <c r="N28" s="36" t="s">
        <v>326</v>
      </c>
      <c r="T28" s="36" t="s">
        <v>143</v>
      </c>
    </row>
    <row r="29" spans="1:22" ht="13" customHeight="1">
      <c r="N29" s="36" t="s">
        <v>327</v>
      </c>
    </row>
    <row r="30" spans="1:22" s="80" customFormat="1" ht="13" customHeight="1">
      <c r="A30" s="166"/>
      <c r="M30" s="81"/>
    </row>
    <row r="31" spans="1:22" ht="13" customHeight="1">
      <c r="A31" s="56" t="s">
        <v>171</v>
      </c>
      <c r="B31" s="36" t="s">
        <v>82</v>
      </c>
      <c r="C31" s="36" t="str">
        <f t="shared" ref="C31:E32" si="2">IF(ISBLANK($B31), "", $B31)</f>
        <v>Describe:</v>
      </c>
      <c r="D31" s="36" t="str">
        <f t="shared" si="2"/>
        <v>Describe:</v>
      </c>
      <c r="E31" s="36" t="str">
        <f t="shared" si="2"/>
        <v>Describe:</v>
      </c>
      <c r="F31" s="36" t="s">
        <v>82</v>
      </c>
      <c r="G31" s="36" t="s">
        <v>82</v>
      </c>
      <c r="H31" s="36" t="s">
        <v>486</v>
      </c>
      <c r="L31" s="33" t="s">
        <v>82</v>
      </c>
      <c r="M31" s="32" t="str">
        <f>IF(ISBLANK($L31), "", $L31)</f>
        <v>Describe:</v>
      </c>
      <c r="N31" s="32" t="str">
        <f t="shared" ref="M31:O32" si="3">IF(ISBLANK($L31), "", $L31)</f>
        <v>Describe:</v>
      </c>
      <c r="O31" s="32" t="str">
        <f t="shared" si="3"/>
        <v>Describe:</v>
      </c>
      <c r="P31" s="33"/>
      <c r="R31" s="33" t="s">
        <v>82</v>
      </c>
      <c r="T31" s="36" t="s">
        <v>82</v>
      </c>
    </row>
    <row r="32" spans="1:22" ht="13" customHeight="1">
      <c r="B32" s="36" t="s">
        <v>547</v>
      </c>
      <c r="C32" s="36" t="str">
        <f t="shared" si="2"/>
        <v xml:space="preserve">  col: yr</v>
      </c>
      <c r="D32" s="36" t="str">
        <f>IF(ISBLANK($B32), "", $B32)</f>
        <v xml:space="preserve">  col: yr</v>
      </c>
      <c r="E32" s="36" t="str">
        <f t="shared" si="2"/>
        <v xml:space="preserve">  col: yr</v>
      </c>
      <c r="F32" s="36" t="s">
        <v>1368</v>
      </c>
      <c r="G32" s="36" t="s">
        <v>1486</v>
      </c>
      <c r="H32" s="36" t="s">
        <v>1485</v>
      </c>
      <c r="L32" s="33" t="s">
        <v>547</v>
      </c>
      <c r="M32" s="32" t="str">
        <f t="shared" si="3"/>
        <v xml:space="preserve">  col: yr</v>
      </c>
      <c r="N32" s="32" t="str">
        <f t="shared" si="3"/>
        <v xml:space="preserve">  col: yr</v>
      </c>
      <c r="O32" s="32" t="str">
        <f t="shared" si="3"/>
        <v xml:space="preserve">  col: yr</v>
      </c>
      <c r="P32" s="33"/>
      <c r="R32" s="33" t="s">
        <v>656</v>
      </c>
      <c r="T32" s="36" t="s">
        <v>1573</v>
      </c>
    </row>
    <row r="33" spans="1:22" s="80" customFormat="1" ht="13" customHeight="1">
      <c r="A33" s="166"/>
      <c r="L33" s="82"/>
      <c r="M33" s="81"/>
      <c r="N33" s="82"/>
    </row>
    <row r="34" spans="1:22" ht="13" customHeight="1">
      <c r="A34" s="56" t="s">
        <v>172</v>
      </c>
      <c r="B34" s="33" t="s">
        <v>9</v>
      </c>
      <c r="C34" s="36" t="str">
        <f t="shared" ref="C34:E67" si="4">IF(ISBLANK($B34), "", $B34)</f>
        <v>Order:</v>
      </c>
      <c r="D34" s="36" t="str">
        <f t="shared" si="4"/>
        <v>Order:</v>
      </c>
      <c r="E34" s="36" t="str">
        <f t="shared" si="4"/>
        <v>Order:</v>
      </c>
      <c r="F34" s="36" t="s">
        <v>9</v>
      </c>
      <c r="G34" s="36" t="s">
        <v>9</v>
      </c>
      <c r="H34" s="33" t="s">
        <v>9</v>
      </c>
      <c r="I34" s="33" t="s">
        <v>9</v>
      </c>
      <c r="J34" s="33" t="s">
        <v>9</v>
      </c>
      <c r="K34" s="33" t="s">
        <v>9</v>
      </c>
      <c r="L34" s="33" t="s">
        <v>9</v>
      </c>
      <c r="M34" s="32" t="str">
        <f>IF(ISBLANK($L34), "", $L34)</f>
        <v>Order:</v>
      </c>
      <c r="N34" s="32" t="str">
        <f>IF(ISBLANK($L34), "", $L34)</f>
        <v>Order:</v>
      </c>
      <c r="O34" s="32" t="str">
        <f>IF(ISBLANK($L34), "", $L34)</f>
        <v>Order:</v>
      </c>
      <c r="P34" s="32" t="str">
        <f>IF(ISBLANK($L34), "", $L34)</f>
        <v>Order:</v>
      </c>
      <c r="Q34" s="33" t="s">
        <v>9</v>
      </c>
      <c r="R34" s="33" t="s">
        <v>9</v>
      </c>
      <c r="S34" s="33" t="s">
        <v>9</v>
      </c>
      <c r="T34" s="33" t="s">
        <v>9</v>
      </c>
      <c r="U34" s="33" t="s">
        <v>9</v>
      </c>
      <c r="V34" s="36" t="s">
        <v>9</v>
      </c>
    </row>
    <row r="35" spans="1:22" ht="13" customHeight="1">
      <c r="B35" s="33" t="s">
        <v>589</v>
      </c>
      <c r="C35" s="36" t="str">
        <f t="shared" si="4"/>
        <v xml:space="preserve">  - {col: yr,    type: Int}</v>
      </c>
      <c r="D35" s="36" t="str">
        <f t="shared" si="4"/>
        <v xml:space="preserve">  - {col: yr,    type: Int}</v>
      </c>
      <c r="E35" s="36" t="str">
        <f t="shared" si="4"/>
        <v xml:space="preserve">  - {col: yr,    type: Int}</v>
      </c>
      <c r="F35" s="36" t="s">
        <v>579</v>
      </c>
      <c r="G35" s="36" t="s">
        <v>589</v>
      </c>
      <c r="H35" s="33" t="s">
        <v>1533</v>
      </c>
      <c r="I35" s="36" t="s">
        <v>1534</v>
      </c>
      <c r="J35" s="36" t="s">
        <v>1535</v>
      </c>
      <c r="K35" s="33" t="s">
        <v>1535</v>
      </c>
      <c r="L35" s="33" t="s">
        <v>589</v>
      </c>
      <c r="M35" s="32" t="str">
        <f t="shared" ref="M35:Q62" si="5">IF(ISBLANK($L35), "", $L35)</f>
        <v xml:space="preserve">  - {col: yr,    type: Int}</v>
      </c>
      <c r="N35" s="32" t="str">
        <f t="shared" si="5"/>
        <v xml:space="preserve">  - {col: yr,    type: Int}</v>
      </c>
      <c r="O35" s="32" t="str">
        <f t="shared" si="5"/>
        <v xml:space="preserve">  - {col: yr,    type: Int}</v>
      </c>
      <c r="P35" s="32" t="str">
        <f t="shared" si="5"/>
        <v xml:space="preserve">  - {col: yr,    type: Int}</v>
      </c>
      <c r="Q35" s="33" t="s">
        <v>589</v>
      </c>
      <c r="R35" s="33" t="s">
        <v>589</v>
      </c>
      <c r="S35" s="33" t="s">
        <v>589</v>
      </c>
      <c r="T35" s="33" t="s">
        <v>579</v>
      </c>
      <c r="U35" s="33" t="s">
        <v>589</v>
      </c>
      <c r="V35" s="33" t="s">
        <v>579</v>
      </c>
    </row>
    <row r="36" spans="1:22" ht="13" customHeight="1">
      <c r="B36" s="33" t="s">
        <v>1100</v>
      </c>
      <c r="C36" s="36" t="str">
        <f t="shared" si="4"/>
        <v xml:space="preserve">  - {col: g,     type: String}</v>
      </c>
      <c r="D36" s="36" t="str">
        <f t="shared" si="4"/>
        <v xml:space="preserve">  - {col: g,     type: String}</v>
      </c>
      <c r="E36" s="36" t="str">
        <f t="shared" si="4"/>
        <v xml:space="preserve">  - {col: g,     type: String}</v>
      </c>
      <c r="F36" s="36" t="s">
        <v>608</v>
      </c>
      <c r="G36" s="36" t="s">
        <v>708</v>
      </c>
      <c r="H36" s="33" t="s">
        <v>513</v>
      </c>
      <c r="I36" s="33" t="s">
        <v>508</v>
      </c>
      <c r="J36" s="33" t="s">
        <v>1422</v>
      </c>
      <c r="K36" s="33" t="s">
        <v>708</v>
      </c>
      <c r="L36" s="33" t="s">
        <v>708</v>
      </c>
      <c r="M36" s="32" t="str">
        <f t="shared" si="5"/>
        <v xml:space="preserve">  - {col: r,     type: String}</v>
      </c>
      <c r="N36" s="32" t="str">
        <f t="shared" si="5"/>
        <v xml:space="preserve">  - {col: r,     type: String}</v>
      </c>
      <c r="O36" s="32" t="str">
        <f t="shared" si="5"/>
        <v xml:space="preserve">  - {col: r,     type: String}</v>
      </c>
      <c r="P36" s="32" t="str">
        <f t="shared" si="5"/>
        <v xml:space="preserve">  - {col: r,     type: String}</v>
      </c>
      <c r="Q36" s="33" t="s">
        <v>708</v>
      </c>
      <c r="R36" s="33" t="s">
        <v>708</v>
      </c>
      <c r="S36" s="33" t="s">
        <v>145</v>
      </c>
      <c r="T36" s="33" t="s">
        <v>608</v>
      </c>
      <c r="U36" s="33" t="s">
        <v>1504</v>
      </c>
      <c r="V36" s="33" t="s">
        <v>608</v>
      </c>
    </row>
    <row r="37" spans="1:22" ht="13" customHeight="1">
      <c r="B37" s="33" t="s">
        <v>1102</v>
      </c>
      <c r="C37" s="36" t="str">
        <f t="shared" si="4"/>
        <v xml:space="preserve">  - {col: s,     type: String}</v>
      </c>
      <c r="D37" s="36" t="str">
        <f t="shared" si="4"/>
        <v xml:space="preserve">  - {col: s,     type: String}</v>
      </c>
      <c r="E37" s="36" t="str">
        <f t="shared" si="4"/>
        <v xml:space="preserve">  - {col: s,     type: String}</v>
      </c>
      <c r="F37" s="36" t="s">
        <v>1104</v>
      </c>
      <c r="G37" s="36" t="s">
        <v>1100</v>
      </c>
      <c r="H37" s="33" t="s">
        <v>31</v>
      </c>
      <c r="I37" s="33" t="s">
        <v>521</v>
      </c>
      <c r="J37" s="33" t="s">
        <v>1423</v>
      </c>
      <c r="K37" s="33" t="s">
        <v>1100</v>
      </c>
      <c r="L37" s="36" t="s">
        <v>760</v>
      </c>
      <c r="M37" s="32" t="str">
        <f t="shared" si="5"/>
        <v xml:space="preserve">  - {col: ec,    type: String}</v>
      </c>
      <c r="N37" s="32" t="str">
        <f t="shared" si="5"/>
        <v xml:space="preserve">  - {col: ec,    type: String}</v>
      </c>
      <c r="O37" s="32" t="str">
        <f t="shared" si="5"/>
        <v xml:space="preserve">  - {col: ec,    type: String}</v>
      </c>
      <c r="P37" s="32" t="str">
        <f t="shared" si="5"/>
        <v xml:space="preserve">  - {col: ec,    type: String}</v>
      </c>
      <c r="Q37" s="33" t="s">
        <v>1100</v>
      </c>
      <c r="R37" s="33" t="s">
        <v>1100</v>
      </c>
      <c r="S37" s="33" t="s">
        <v>147</v>
      </c>
      <c r="T37" s="33" t="s">
        <v>1468</v>
      </c>
      <c r="U37" s="33" t="s">
        <v>145</v>
      </c>
      <c r="V37" s="36" t="s">
        <v>1468</v>
      </c>
    </row>
    <row r="38" spans="1:22" ht="13" customHeight="1">
      <c r="B38" s="33" t="s">
        <v>145</v>
      </c>
      <c r="C38" s="36" t="str">
        <f t="shared" si="4"/>
        <v xml:space="preserve">  - {col: units, type: String}</v>
      </c>
      <c r="D38" s="36" t="str">
        <f t="shared" si="4"/>
        <v xml:space="preserve">  - {col: units, type: String}</v>
      </c>
      <c r="E38" s="36" t="str">
        <f t="shared" si="4"/>
        <v xml:space="preserve">  - {col: units, type: String}</v>
      </c>
      <c r="F38" s="36" t="s">
        <v>606</v>
      </c>
      <c r="G38" s="36" t="s">
        <v>145</v>
      </c>
      <c r="H38" s="33" t="s">
        <v>528</v>
      </c>
      <c r="I38" s="33" t="s">
        <v>507</v>
      </c>
      <c r="J38" s="33" t="s">
        <v>1100</v>
      </c>
      <c r="K38" s="36" t="s">
        <v>558</v>
      </c>
      <c r="L38" s="33" t="s">
        <v>145</v>
      </c>
      <c r="M38" s="32" t="str">
        <f t="shared" si="5"/>
        <v xml:space="preserve">  - {col: units, type: String}</v>
      </c>
      <c r="N38" s="32" t="str">
        <f t="shared" si="5"/>
        <v xml:space="preserve">  - {col: units, type: String}</v>
      </c>
      <c r="O38" s="32" t="str">
        <f t="shared" si="5"/>
        <v xml:space="preserve">  - {col: units, type: String}</v>
      </c>
      <c r="P38" s="32" t="str">
        <f t="shared" si="5"/>
        <v xml:space="preserve">  - {col: units, type: String}</v>
      </c>
      <c r="Q38" s="33" t="s">
        <v>145</v>
      </c>
      <c r="R38" s="33" t="s">
        <v>1101</v>
      </c>
      <c r="T38" s="33" t="s">
        <v>148</v>
      </c>
      <c r="U38" s="33" t="s">
        <v>147</v>
      </c>
      <c r="V38" s="36" t="s">
        <v>1532</v>
      </c>
    </row>
    <row r="39" spans="1:22" ht="13" customHeight="1">
      <c r="B39" s="33" t="s">
        <v>147</v>
      </c>
      <c r="C39" s="36" t="str">
        <f t="shared" si="4"/>
        <v xml:space="preserve">  - {col: value, type: Float64}</v>
      </c>
      <c r="D39" s="36" t="str">
        <f t="shared" si="4"/>
        <v xml:space="preserve">  - {col: value, type: Float64}</v>
      </c>
      <c r="E39" s="36" t="str">
        <f t="shared" si="4"/>
        <v xml:space="preserve">  - {col: value, type: Float64}</v>
      </c>
      <c r="F39" s="36" t="s">
        <v>148</v>
      </c>
      <c r="G39" s="36" t="s">
        <v>147</v>
      </c>
      <c r="H39" s="33" t="s">
        <v>32</v>
      </c>
      <c r="I39" s="33" t="s">
        <v>522</v>
      </c>
      <c r="J39" s="33" t="s">
        <v>145</v>
      </c>
      <c r="K39" s="36" t="s">
        <v>559</v>
      </c>
      <c r="L39" s="33" t="s">
        <v>147</v>
      </c>
      <c r="M39" s="32" t="str">
        <f t="shared" si="5"/>
        <v xml:space="preserve">  - {col: value, type: Float64}</v>
      </c>
      <c r="N39" s="32" t="str">
        <f t="shared" si="5"/>
        <v xml:space="preserve">  - {col: value, type: Float64}</v>
      </c>
      <c r="O39" s="32" t="str">
        <f t="shared" si="5"/>
        <v xml:space="preserve">  - {col: value, type: Float64}</v>
      </c>
      <c r="P39" s="32" t="str">
        <f t="shared" si="5"/>
        <v xml:space="preserve">  - {col: value, type: Float64}</v>
      </c>
      <c r="Q39" s="33" t="s">
        <v>147</v>
      </c>
      <c r="R39" s="33" t="s">
        <v>145</v>
      </c>
      <c r="T39" s="33" t="s">
        <v>149</v>
      </c>
      <c r="U39" s="33"/>
      <c r="V39" s="36" t="s">
        <v>1551</v>
      </c>
    </row>
    <row r="40" spans="1:22" ht="13" customHeight="1">
      <c r="B40" s="33"/>
      <c r="C40" s="36" t="str">
        <f t="shared" si="4"/>
        <v/>
      </c>
      <c r="D40" s="36" t="str">
        <f t="shared" si="4"/>
        <v/>
      </c>
      <c r="E40" s="36" t="str">
        <f t="shared" si="4"/>
        <v/>
      </c>
      <c r="F40" s="36" t="s">
        <v>149</v>
      </c>
      <c r="H40" s="33" t="s">
        <v>529</v>
      </c>
      <c r="I40" s="33" t="s">
        <v>1105</v>
      </c>
      <c r="J40" s="33" t="s">
        <v>147</v>
      </c>
      <c r="L40" s="33"/>
      <c r="M40" s="32" t="str">
        <f t="shared" si="5"/>
        <v/>
      </c>
      <c r="N40" s="32" t="str">
        <f t="shared" si="5"/>
        <v/>
      </c>
      <c r="O40" s="32" t="str">
        <f t="shared" si="5"/>
        <v/>
      </c>
      <c r="P40" s="32" t="str">
        <f t="shared" si="5"/>
        <v/>
      </c>
      <c r="Q40" s="33"/>
      <c r="R40" s="33" t="s">
        <v>147</v>
      </c>
      <c r="V40" s="36" t="s">
        <v>148</v>
      </c>
    </row>
    <row r="41" spans="1:22" ht="13" customHeight="1">
      <c r="B41" s="33"/>
      <c r="C41" s="36" t="str">
        <f t="shared" si="4"/>
        <v/>
      </c>
      <c r="D41" s="36" t="str">
        <f t="shared" si="4"/>
        <v/>
      </c>
      <c r="E41" s="36" t="str">
        <f t="shared" si="4"/>
        <v/>
      </c>
      <c r="H41" s="33" t="s">
        <v>33</v>
      </c>
      <c r="I41" s="33" t="s">
        <v>509</v>
      </c>
      <c r="J41" s="33"/>
      <c r="L41" s="33"/>
      <c r="M41" s="32" t="str">
        <f t="shared" si="5"/>
        <v/>
      </c>
      <c r="N41" s="32" t="str">
        <f t="shared" si="5"/>
        <v/>
      </c>
      <c r="O41" s="32" t="str">
        <f t="shared" si="5"/>
        <v/>
      </c>
      <c r="P41" s="32" t="str">
        <f t="shared" si="5"/>
        <v/>
      </c>
      <c r="Q41" s="32" t="str">
        <f t="shared" si="5"/>
        <v/>
      </c>
      <c r="R41" s="33"/>
      <c r="V41" s="36" t="s">
        <v>149</v>
      </c>
    </row>
    <row r="42" spans="1:22" ht="13" customHeight="1">
      <c r="B42" s="33"/>
      <c r="C42" s="36" t="str">
        <f t="shared" si="4"/>
        <v/>
      </c>
      <c r="D42" s="36" t="str">
        <f t="shared" si="4"/>
        <v/>
      </c>
      <c r="E42" s="36" t="str">
        <f t="shared" si="4"/>
        <v/>
      </c>
      <c r="H42" s="33" t="s">
        <v>633</v>
      </c>
      <c r="I42" s="33" t="s">
        <v>510</v>
      </c>
      <c r="J42" s="33"/>
      <c r="L42" s="33"/>
      <c r="M42" s="32" t="str">
        <f t="shared" si="5"/>
        <v/>
      </c>
      <c r="N42" s="32" t="str">
        <f t="shared" si="5"/>
        <v/>
      </c>
      <c r="O42" s="32" t="str">
        <f t="shared" si="5"/>
        <v/>
      </c>
      <c r="P42" s="32" t="str">
        <f t="shared" si="5"/>
        <v/>
      </c>
      <c r="Q42" s="32" t="str">
        <f t="shared" si="5"/>
        <v/>
      </c>
      <c r="V42" s="36" t="s">
        <v>574</v>
      </c>
    </row>
    <row r="43" spans="1:22" ht="13" customHeight="1">
      <c r="B43" s="33"/>
      <c r="C43" s="36" t="str">
        <f t="shared" si="4"/>
        <v/>
      </c>
      <c r="D43" s="36" t="str">
        <f t="shared" si="4"/>
        <v/>
      </c>
      <c r="E43" s="36" t="str">
        <f t="shared" si="4"/>
        <v/>
      </c>
      <c r="H43" s="33" t="s">
        <v>634</v>
      </c>
      <c r="I43" s="33"/>
      <c r="J43" s="33"/>
      <c r="K43" s="33"/>
      <c r="L43" s="33"/>
      <c r="M43" s="32" t="str">
        <f t="shared" si="5"/>
        <v/>
      </c>
      <c r="N43" s="32" t="str">
        <f t="shared" si="5"/>
        <v/>
      </c>
      <c r="O43" s="32" t="str">
        <f t="shared" si="5"/>
        <v/>
      </c>
      <c r="P43" s="32" t="str">
        <f t="shared" si="5"/>
        <v/>
      </c>
      <c r="Q43" s="32" t="str">
        <f t="shared" si="5"/>
        <v/>
      </c>
      <c r="R43" s="33"/>
      <c r="V43" s="36" t="s">
        <v>146</v>
      </c>
    </row>
    <row r="44" spans="1:22" ht="13" customHeight="1">
      <c r="C44" s="36" t="str">
        <f t="shared" si="4"/>
        <v/>
      </c>
      <c r="D44" s="36" t="str">
        <f t="shared" si="4"/>
        <v/>
      </c>
      <c r="E44" s="36" t="str">
        <f t="shared" si="4"/>
        <v/>
      </c>
      <c r="H44" s="33" t="s">
        <v>429</v>
      </c>
      <c r="J44" s="33"/>
      <c r="K44" s="33"/>
      <c r="L44" s="33"/>
      <c r="M44" s="32" t="str">
        <f t="shared" si="5"/>
        <v/>
      </c>
      <c r="N44" s="32" t="str">
        <f t="shared" si="5"/>
        <v/>
      </c>
      <c r="O44" s="32" t="str">
        <f t="shared" si="5"/>
        <v/>
      </c>
      <c r="P44" s="32" t="str">
        <f t="shared" si="5"/>
        <v/>
      </c>
      <c r="Q44" s="32" t="str">
        <f t="shared" si="5"/>
        <v/>
      </c>
      <c r="R44" s="33"/>
      <c r="V44" s="36" t="s">
        <v>578</v>
      </c>
    </row>
    <row r="45" spans="1:22" ht="13" customHeight="1">
      <c r="C45" s="36" t="str">
        <f t="shared" si="4"/>
        <v/>
      </c>
      <c r="D45" s="36" t="str">
        <f t="shared" si="4"/>
        <v/>
      </c>
      <c r="E45" s="36" t="str">
        <f t="shared" si="4"/>
        <v/>
      </c>
      <c r="F45" s="33"/>
      <c r="H45" s="33" t="s">
        <v>428</v>
      </c>
      <c r="I45" s="33"/>
      <c r="J45" s="33"/>
      <c r="M45" s="32" t="str">
        <f t="shared" si="5"/>
        <v/>
      </c>
      <c r="N45" s="32" t="str">
        <f t="shared" si="5"/>
        <v/>
      </c>
      <c r="O45" s="32" t="str">
        <f t="shared" si="5"/>
        <v/>
      </c>
      <c r="P45" s="32" t="str">
        <f t="shared" si="5"/>
        <v/>
      </c>
      <c r="Q45" s="32" t="str">
        <f t="shared" si="5"/>
        <v/>
      </c>
    </row>
    <row r="46" spans="1:22" ht="13" customHeight="1">
      <c r="C46" s="36" t="str">
        <f t="shared" si="4"/>
        <v/>
      </c>
      <c r="D46" s="36" t="str">
        <f t="shared" si="4"/>
        <v/>
      </c>
      <c r="E46" s="36" t="str">
        <f t="shared" si="4"/>
        <v/>
      </c>
      <c r="F46" s="33"/>
      <c r="I46" s="33"/>
      <c r="J46" s="33"/>
      <c r="L46" s="33"/>
      <c r="M46" s="32" t="str">
        <f t="shared" si="5"/>
        <v/>
      </c>
      <c r="N46" s="32" t="str">
        <f t="shared" si="5"/>
        <v/>
      </c>
      <c r="O46" s="32" t="str">
        <f t="shared" si="5"/>
        <v/>
      </c>
      <c r="P46" s="32" t="str">
        <f t="shared" si="5"/>
        <v/>
      </c>
      <c r="Q46" s="32" t="str">
        <f t="shared" si="5"/>
        <v/>
      </c>
    </row>
    <row r="47" spans="1:22" ht="13" customHeight="1">
      <c r="C47" s="36" t="str">
        <f t="shared" si="4"/>
        <v/>
      </c>
      <c r="D47" s="36" t="str">
        <f t="shared" si="4"/>
        <v/>
      </c>
      <c r="E47" s="36" t="str">
        <f t="shared" si="4"/>
        <v/>
      </c>
      <c r="H47" s="33" t="s">
        <v>34</v>
      </c>
      <c r="I47" s="33"/>
      <c r="J47" s="33"/>
      <c r="L47" s="33"/>
      <c r="M47" s="32" t="str">
        <f t="shared" si="5"/>
        <v/>
      </c>
      <c r="N47" s="32" t="str">
        <f t="shared" si="5"/>
        <v/>
      </c>
      <c r="O47" s="32" t="str">
        <f t="shared" si="5"/>
        <v/>
      </c>
      <c r="P47" s="32" t="str">
        <f t="shared" si="5"/>
        <v/>
      </c>
      <c r="Q47" s="32" t="str">
        <f t="shared" si="5"/>
        <v/>
      </c>
      <c r="R47" s="33"/>
    </row>
    <row r="48" spans="1:22" ht="13" customHeight="1">
      <c r="C48" s="36" t="str">
        <f t="shared" si="4"/>
        <v/>
      </c>
      <c r="D48" s="36" t="str">
        <f t="shared" si="4"/>
        <v/>
      </c>
      <c r="E48" s="36" t="str">
        <f t="shared" si="4"/>
        <v/>
      </c>
      <c r="H48" s="33" t="s">
        <v>39</v>
      </c>
      <c r="I48" s="33"/>
      <c r="J48" s="33"/>
      <c r="L48" s="33"/>
      <c r="M48" s="32" t="str">
        <f t="shared" si="5"/>
        <v/>
      </c>
      <c r="N48" s="32" t="str">
        <f t="shared" si="5"/>
        <v/>
      </c>
      <c r="O48" s="32" t="str">
        <f t="shared" si="5"/>
        <v/>
      </c>
      <c r="P48" s="32" t="str">
        <f t="shared" si="5"/>
        <v/>
      </c>
      <c r="Q48" s="32" t="str">
        <f t="shared" si="5"/>
        <v/>
      </c>
      <c r="R48" s="33"/>
    </row>
    <row r="49" spans="1:22" ht="13" customHeight="1">
      <c r="C49" s="36" t="str">
        <f t="shared" si="4"/>
        <v/>
      </c>
      <c r="D49" s="36" t="str">
        <f t="shared" si="4"/>
        <v/>
      </c>
      <c r="E49" s="36" t="str">
        <f t="shared" si="4"/>
        <v/>
      </c>
      <c r="H49" s="33" t="s">
        <v>40</v>
      </c>
      <c r="I49" s="33"/>
      <c r="J49" s="33"/>
      <c r="L49" s="33"/>
      <c r="M49" s="32" t="str">
        <f t="shared" si="5"/>
        <v/>
      </c>
      <c r="N49" s="32" t="str">
        <f t="shared" si="5"/>
        <v/>
      </c>
      <c r="O49" s="32" t="str">
        <f t="shared" si="5"/>
        <v/>
      </c>
      <c r="P49" s="32" t="str">
        <f t="shared" si="5"/>
        <v/>
      </c>
      <c r="Q49" s="32" t="str">
        <f t="shared" si="5"/>
        <v/>
      </c>
      <c r="R49" s="33"/>
    </row>
    <row r="50" spans="1:22" ht="13" customHeight="1">
      <c r="C50" s="36" t="str">
        <f t="shared" si="4"/>
        <v/>
      </c>
      <c r="D50" s="36" t="str">
        <f t="shared" si="4"/>
        <v/>
      </c>
      <c r="E50" s="36" t="str">
        <f t="shared" si="4"/>
        <v/>
      </c>
      <c r="H50" s="33" t="s">
        <v>41</v>
      </c>
      <c r="I50" s="33"/>
      <c r="J50" s="33"/>
      <c r="L50" s="33"/>
      <c r="M50" s="32" t="str">
        <f t="shared" si="5"/>
        <v/>
      </c>
      <c r="N50" s="32" t="str">
        <f t="shared" si="5"/>
        <v/>
      </c>
      <c r="O50" s="32" t="str">
        <f t="shared" si="5"/>
        <v/>
      </c>
      <c r="P50" s="32" t="str">
        <f t="shared" si="5"/>
        <v/>
      </c>
      <c r="Q50" s="32" t="str">
        <f t="shared" si="5"/>
        <v/>
      </c>
      <c r="R50" s="33"/>
    </row>
    <row r="51" spans="1:22" ht="13" customHeight="1">
      <c r="C51" s="36" t="str">
        <f t="shared" si="4"/>
        <v/>
      </c>
      <c r="D51" s="36" t="str">
        <f t="shared" si="4"/>
        <v/>
      </c>
      <c r="E51" s="36" t="str">
        <f t="shared" si="4"/>
        <v/>
      </c>
      <c r="H51" s="33" t="s">
        <v>42</v>
      </c>
      <c r="I51" s="33"/>
      <c r="J51" s="33"/>
      <c r="L51" s="33"/>
      <c r="M51" s="32" t="str">
        <f t="shared" si="5"/>
        <v/>
      </c>
      <c r="N51" s="32" t="str">
        <f t="shared" si="5"/>
        <v/>
      </c>
      <c r="O51" s="32" t="str">
        <f t="shared" si="5"/>
        <v/>
      </c>
      <c r="P51" s="32" t="str">
        <f t="shared" si="5"/>
        <v/>
      </c>
      <c r="Q51" s="32" t="str">
        <f t="shared" si="5"/>
        <v/>
      </c>
      <c r="R51" s="33"/>
    </row>
    <row r="52" spans="1:22" ht="13" customHeight="1">
      <c r="C52" s="36" t="str">
        <f t="shared" si="4"/>
        <v/>
      </c>
      <c r="D52" s="36" t="str">
        <f t="shared" si="4"/>
        <v/>
      </c>
      <c r="E52" s="36" t="str">
        <f t="shared" si="4"/>
        <v/>
      </c>
      <c r="J52" s="33"/>
      <c r="L52" s="33"/>
      <c r="M52" s="32" t="str">
        <f t="shared" si="5"/>
        <v/>
      </c>
      <c r="N52" s="32" t="str">
        <f t="shared" si="5"/>
        <v/>
      </c>
      <c r="O52" s="32" t="str">
        <f t="shared" si="5"/>
        <v/>
      </c>
      <c r="P52" s="32" t="str">
        <f t="shared" si="5"/>
        <v/>
      </c>
      <c r="Q52" s="32" t="str">
        <f t="shared" si="5"/>
        <v/>
      </c>
      <c r="R52" s="33"/>
    </row>
    <row r="53" spans="1:22" ht="13" customHeight="1">
      <c r="C53" s="36" t="str">
        <f t="shared" si="4"/>
        <v/>
      </c>
      <c r="D53" s="36" t="str">
        <f t="shared" si="4"/>
        <v/>
      </c>
      <c r="E53" s="36" t="str">
        <f t="shared" si="4"/>
        <v/>
      </c>
      <c r="H53" s="33" t="s">
        <v>43</v>
      </c>
      <c r="I53" s="33"/>
      <c r="J53" s="33"/>
      <c r="L53" s="33"/>
      <c r="M53" s="32" t="str">
        <f t="shared" si="5"/>
        <v/>
      </c>
      <c r="N53" s="32" t="str">
        <f t="shared" si="5"/>
        <v/>
      </c>
      <c r="O53" s="32" t="str">
        <f t="shared" si="5"/>
        <v/>
      </c>
      <c r="P53" s="32" t="str">
        <f t="shared" si="5"/>
        <v/>
      </c>
      <c r="Q53" s="32" t="str">
        <f t="shared" si="5"/>
        <v/>
      </c>
      <c r="R53" s="33"/>
    </row>
    <row r="54" spans="1:22" ht="13" customHeight="1">
      <c r="C54" s="36" t="str">
        <f t="shared" si="4"/>
        <v/>
      </c>
      <c r="D54" s="36" t="str">
        <f t="shared" si="4"/>
        <v/>
      </c>
      <c r="E54" s="36" t="str">
        <f t="shared" si="4"/>
        <v/>
      </c>
      <c r="H54" s="33" t="s">
        <v>44</v>
      </c>
      <c r="J54" s="33"/>
      <c r="L54" s="33"/>
      <c r="M54" s="32" t="str">
        <f t="shared" si="5"/>
        <v/>
      </c>
      <c r="N54" s="32" t="str">
        <f t="shared" si="5"/>
        <v/>
      </c>
      <c r="O54" s="32" t="str">
        <f t="shared" si="5"/>
        <v/>
      </c>
      <c r="P54" s="32" t="str">
        <f t="shared" si="5"/>
        <v/>
      </c>
      <c r="Q54" s="32" t="str">
        <f t="shared" si="5"/>
        <v/>
      </c>
      <c r="R54" s="33"/>
    </row>
    <row r="55" spans="1:22" ht="13" customHeight="1">
      <c r="C55" s="36" t="str">
        <f t="shared" si="4"/>
        <v/>
      </c>
      <c r="D55" s="36" t="str">
        <f t="shared" si="4"/>
        <v/>
      </c>
      <c r="E55" s="36" t="str">
        <f t="shared" si="4"/>
        <v/>
      </c>
      <c r="H55" s="33" t="s">
        <v>35</v>
      </c>
      <c r="I55" s="33"/>
      <c r="J55" s="33"/>
      <c r="L55" s="33"/>
      <c r="M55" s="32" t="str">
        <f t="shared" si="5"/>
        <v/>
      </c>
      <c r="N55" s="32" t="str">
        <f t="shared" si="5"/>
        <v/>
      </c>
      <c r="O55" s="32" t="str">
        <f t="shared" si="5"/>
        <v/>
      </c>
      <c r="P55" s="32" t="str">
        <f t="shared" si="5"/>
        <v/>
      </c>
      <c r="Q55" s="32" t="str">
        <f t="shared" si="5"/>
        <v/>
      </c>
      <c r="R55" s="33"/>
    </row>
    <row r="56" spans="1:22" ht="13" customHeight="1">
      <c r="C56" s="36" t="str">
        <f t="shared" si="4"/>
        <v/>
      </c>
      <c r="D56" s="36" t="str">
        <f t="shared" si="4"/>
        <v/>
      </c>
      <c r="E56" s="36" t="str">
        <f t="shared" si="4"/>
        <v/>
      </c>
      <c r="H56" s="33" t="s">
        <v>45</v>
      </c>
      <c r="I56" s="33"/>
      <c r="J56" s="33"/>
      <c r="L56" s="33"/>
      <c r="M56" s="32" t="str">
        <f t="shared" si="5"/>
        <v/>
      </c>
      <c r="N56" s="32" t="str">
        <f t="shared" si="5"/>
        <v/>
      </c>
      <c r="O56" s="32" t="str">
        <f t="shared" si="5"/>
        <v/>
      </c>
      <c r="P56" s="32" t="str">
        <f t="shared" si="5"/>
        <v/>
      </c>
      <c r="Q56" s="32" t="str">
        <f t="shared" si="5"/>
        <v/>
      </c>
      <c r="R56" s="33"/>
    </row>
    <row r="57" spans="1:22" ht="13" customHeight="1">
      <c r="C57" s="36" t="str">
        <f t="shared" si="4"/>
        <v/>
      </c>
      <c r="D57" s="36" t="str">
        <f t="shared" si="4"/>
        <v/>
      </c>
      <c r="E57" s="36" t="str">
        <f t="shared" si="4"/>
        <v/>
      </c>
      <c r="H57" s="33" t="s">
        <v>36</v>
      </c>
      <c r="I57" s="33"/>
      <c r="J57" s="33"/>
      <c r="L57" s="33"/>
      <c r="M57" s="32" t="str">
        <f t="shared" si="5"/>
        <v/>
      </c>
      <c r="N57" s="32" t="str">
        <f t="shared" si="5"/>
        <v/>
      </c>
      <c r="O57" s="32" t="str">
        <f t="shared" si="5"/>
        <v/>
      </c>
      <c r="P57" s="32" t="str">
        <f t="shared" si="5"/>
        <v/>
      </c>
      <c r="Q57" s="32" t="str">
        <f t="shared" si="5"/>
        <v/>
      </c>
      <c r="R57" s="33"/>
    </row>
    <row r="58" spans="1:22" ht="13" customHeight="1">
      <c r="C58" s="36" t="str">
        <f t="shared" si="4"/>
        <v/>
      </c>
      <c r="D58" s="36" t="str">
        <f t="shared" si="4"/>
        <v/>
      </c>
      <c r="E58" s="36" t="str">
        <f t="shared" si="4"/>
        <v/>
      </c>
      <c r="H58" s="33" t="s">
        <v>46</v>
      </c>
      <c r="I58" s="33"/>
      <c r="J58" s="33"/>
      <c r="L58" s="33"/>
      <c r="M58" s="32" t="str">
        <f t="shared" si="5"/>
        <v/>
      </c>
      <c r="N58" s="32" t="str">
        <f t="shared" si="5"/>
        <v/>
      </c>
      <c r="O58" s="32" t="str">
        <f t="shared" si="5"/>
        <v/>
      </c>
      <c r="P58" s="32" t="str">
        <f t="shared" si="5"/>
        <v/>
      </c>
      <c r="Q58" s="32" t="str">
        <f t="shared" si="5"/>
        <v/>
      </c>
      <c r="R58" s="33"/>
    </row>
    <row r="59" spans="1:22" ht="13" customHeight="1">
      <c r="C59" s="36" t="str">
        <f t="shared" si="4"/>
        <v/>
      </c>
      <c r="D59" s="36" t="str">
        <f t="shared" si="4"/>
        <v/>
      </c>
      <c r="E59" s="36" t="str">
        <f t="shared" si="4"/>
        <v/>
      </c>
      <c r="H59" s="33" t="s">
        <v>37</v>
      </c>
      <c r="I59" s="33"/>
      <c r="J59" s="33"/>
      <c r="L59" s="33"/>
      <c r="M59" s="32" t="str">
        <f t="shared" si="5"/>
        <v/>
      </c>
      <c r="N59" s="32" t="str">
        <f t="shared" si="5"/>
        <v/>
      </c>
      <c r="O59" s="32" t="str">
        <f t="shared" si="5"/>
        <v/>
      </c>
      <c r="P59" s="32" t="str">
        <f t="shared" si="5"/>
        <v/>
      </c>
      <c r="Q59" s="32" t="str">
        <f t="shared" si="5"/>
        <v/>
      </c>
      <c r="R59" s="33"/>
    </row>
    <row r="60" spans="1:22" ht="13" customHeight="1">
      <c r="C60" s="36" t="str">
        <f t="shared" si="4"/>
        <v/>
      </c>
      <c r="D60" s="36" t="str">
        <f t="shared" si="4"/>
        <v/>
      </c>
      <c r="E60" s="36" t="str">
        <f t="shared" si="4"/>
        <v/>
      </c>
      <c r="H60" s="33" t="s">
        <v>47</v>
      </c>
      <c r="I60" s="33"/>
      <c r="J60" s="33"/>
      <c r="L60" s="33"/>
      <c r="M60" s="32" t="str">
        <f t="shared" si="5"/>
        <v/>
      </c>
      <c r="N60" s="32" t="str">
        <f t="shared" si="5"/>
        <v/>
      </c>
      <c r="O60" s="32" t="str">
        <f t="shared" si="5"/>
        <v/>
      </c>
      <c r="P60" s="32" t="str">
        <f t="shared" si="5"/>
        <v/>
      </c>
      <c r="Q60" s="32" t="str">
        <f t="shared" si="5"/>
        <v/>
      </c>
      <c r="R60" s="33"/>
    </row>
    <row r="61" spans="1:22" ht="13" customHeight="1">
      <c r="H61" s="33" t="s">
        <v>38</v>
      </c>
      <c r="I61" s="33"/>
      <c r="J61" s="33"/>
      <c r="L61" s="33"/>
      <c r="N61" s="32"/>
      <c r="O61" s="32"/>
      <c r="P61" s="32"/>
      <c r="Q61" s="32"/>
      <c r="R61" s="33"/>
    </row>
    <row r="62" spans="1:22" s="80" customFormat="1" ht="13" customHeight="1">
      <c r="A62" s="166"/>
      <c r="C62" s="80" t="str">
        <f t="shared" si="4"/>
        <v/>
      </c>
      <c r="D62" s="80" t="str">
        <f t="shared" si="4"/>
        <v/>
      </c>
      <c r="E62" s="80" t="str">
        <f t="shared" si="4"/>
        <v/>
      </c>
      <c r="H62" s="82"/>
      <c r="I62" s="82"/>
      <c r="J62" s="82"/>
      <c r="L62" s="82"/>
      <c r="M62" s="81" t="str">
        <f t="shared" si="5"/>
        <v/>
      </c>
      <c r="N62" s="81" t="str">
        <f t="shared" si="5"/>
        <v/>
      </c>
      <c r="O62" s="81" t="str">
        <f t="shared" si="5"/>
        <v/>
      </c>
      <c r="P62" s="81" t="str">
        <f t="shared" si="5"/>
        <v/>
      </c>
      <c r="Q62" s="81" t="str">
        <f t="shared" si="5"/>
        <v/>
      </c>
      <c r="R62" s="82"/>
    </row>
    <row r="63" spans="1:22" ht="13" customHeight="1">
      <c r="A63" s="56" t="s">
        <v>1412</v>
      </c>
      <c r="F63" s="36" t="s">
        <v>1410</v>
      </c>
      <c r="G63" s="36" t="s">
        <v>1410</v>
      </c>
      <c r="H63" s="33" t="s">
        <v>1410</v>
      </c>
      <c r="I63" s="73" t="s">
        <v>1410</v>
      </c>
      <c r="J63" s="33"/>
      <c r="K63" s="36" t="s">
        <v>1410</v>
      </c>
      <c r="L63" s="33" t="s">
        <v>1410</v>
      </c>
      <c r="N63" s="32"/>
      <c r="O63" s="32" t="s">
        <v>1410</v>
      </c>
      <c r="P63" s="32" t="s">
        <v>1410</v>
      </c>
      <c r="Q63" s="32"/>
      <c r="R63" s="33"/>
      <c r="V63" s="36" t="s">
        <v>1410</v>
      </c>
    </row>
    <row r="64" spans="1:22" ht="13" customHeight="1">
      <c r="F64" s="36" t="s">
        <v>616</v>
      </c>
      <c r="G64" s="36" t="s">
        <v>1413</v>
      </c>
      <c r="H64" s="36" t="s">
        <v>1414</v>
      </c>
      <c r="I64" s="73" t="s">
        <v>1428</v>
      </c>
      <c r="J64" s="33"/>
      <c r="K64" s="36" t="s">
        <v>761</v>
      </c>
      <c r="L64" s="33" t="s">
        <v>1416</v>
      </c>
      <c r="N64" s="32"/>
      <c r="O64" s="36" t="s">
        <v>1417</v>
      </c>
      <c r="P64" s="36" t="s">
        <v>1418</v>
      </c>
      <c r="Q64" s="32"/>
      <c r="R64" s="33"/>
      <c r="V64" s="36" t="s">
        <v>1419</v>
      </c>
    </row>
    <row r="65" spans="1:22" ht="13" customHeight="1">
      <c r="F65" s="36" t="s">
        <v>20</v>
      </c>
      <c r="G65" s="73" t="s">
        <v>101</v>
      </c>
      <c r="H65" s="73" t="s">
        <v>101</v>
      </c>
      <c r="I65" s="73" t="s">
        <v>101</v>
      </c>
      <c r="J65" s="33"/>
      <c r="K65" s="36" t="s">
        <v>101</v>
      </c>
      <c r="L65" s="36" t="s">
        <v>101</v>
      </c>
      <c r="N65" s="32"/>
      <c r="O65" s="33" t="s">
        <v>101</v>
      </c>
      <c r="P65" s="33" t="s">
        <v>101</v>
      </c>
      <c r="Q65" s="32"/>
      <c r="R65" s="33"/>
      <c r="V65" s="36" t="s">
        <v>101</v>
      </c>
    </row>
    <row r="66" spans="1:22" s="80" customFormat="1" ht="13" customHeight="1">
      <c r="A66" s="166"/>
      <c r="L66" s="82"/>
      <c r="M66" s="81"/>
      <c r="N66" s="82"/>
      <c r="O66" s="82"/>
      <c r="P66" s="82"/>
      <c r="Q66" s="82"/>
      <c r="R66" s="82"/>
    </row>
    <row r="67" spans="1:22" ht="13" customHeight="1">
      <c r="A67" s="56" t="s">
        <v>173</v>
      </c>
      <c r="B67" s="36" t="s">
        <v>10</v>
      </c>
      <c r="C67" s="36" t="str">
        <f t="shared" si="4"/>
        <v>Rename:</v>
      </c>
      <c r="D67" s="36" t="s">
        <v>10</v>
      </c>
      <c r="E67" s="36" t="str">
        <f>IF(ISBLANK($D67), "", $D67)</f>
        <v>Rename:</v>
      </c>
      <c r="F67" s="36" t="s">
        <v>10</v>
      </c>
      <c r="G67" s="36" t="s">
        <v>10</v>
      </c>
      <c r="H67" s="33" t="s">
        <v>10</v>
      </c>
      <c r="I67" s="33"/>
      <c r="J67" s="33" t="s">
        <v>10</v>
      </c>
      <c r="K67" s="36" t="s">
        <v>10</v>
      </c>
      <c r="L67" s="36" t="s">
        <v>10</v>
      </c>
      <c r="M67" s="32" t="s">
        <v>10</v>
      </c>
      <c r="N67" s="36" t="s">
        <v>10</v>
      </c>
      <c r="O67" s="36" t="s">
        <v>10</v>
      </c>
      <c r="P67" s="36" t="s">
        <v>10</v>
      </c>
      <c r="R67" s="36" t="s">
        <v>10</v>
      </c>
      <c r="S67" s="33" t="s">
        <v>10</v>
      </c>
      <c r="T67" s="36" t="s">
        <v>10</v>
      </c>
      <c r="U67" s="36" t="s">
        <v>10</v>
      </c>
      <c r="V67" s="36" t="s">
        <v>10</v>
      </c>
    </row>
    <row r="68" spans="1:22" ht="13" customHeight="1">
      <c r="B68" s="36" t="s">
        <v>538</v>
      </c>
      <c r="C68" s="36" t="str">
        <f>IF(ISBLANK($B68), "", $B68)</f>
        <v xml:space="preserve">  - {from: IOCode, to: input_bea}</v>
      </c>
      <c r="D68" s="36" t="s">
        <v>539</v>
      </c>
      <c r="E68" s="36" t="str">
        <f>IF(ISBLANK($D68), "", $D68)</f>
        <v xml:space="preserve">  - {from: Code,                  to: input_bea}</v>
      </c>
      <c r="F68" s="36" t="s">
        <v>598</v>
      </c>
      <c r="G68" s="36" t="s">
        <v>1400</v>
      </c>
      <c r="H68" s="33" t="s">
        <v>532</v>
      </c>
      <c r="I68" s="33"/>
      <c r="J68" s="33" t="s">
        <v>1420</v>
      </c>
      <c r="K68" s="36" t="s">
        <v>165</v>
      </c>
      <c r="L68" s="36" t="s">
        <v>641</v>
      </c>
      <c r="M68" s="32" t="s">
        <v>641</v>
      </c>
      <c r="N68" s="36" t="s">
        <v>642</v>
      </c>
      <c r="O68" s="36" t="s">
        <v>643</v>
      </c>
      <c r="P68" s="36" t="s">
        <v>653</v>
      </c>
      <c r="R68" s="36" t="s">
        <v>48</v>
      </c>
      <c r="S68" s="33" t="s">
        <v>568</v>
      </c>
      <c r="T68" s="36" t="s">
        <v>712</v>
      </c>
      <c r="U68" s="36" t="s">
        <v>658</v>
      </c>
      <c r="V68" s="36" t="s">
        <v>122</v>
      </c>
    </row>
    <row r="69" spans="1:22" ht="13" customHeight="1">
      <c r="B69" s="36" t="s">
        <v>544</v>
      </c>
      <c r="C69" s="36" t="str">
        <f>IF(ISBLANK($B69), "", $B69)</f>
        <v xml:space="preserve">  - {from: Name,   to: input_desc}</v>
      </c>
      <c r="D69" s="36" t="s">
        <v>545</v>
      </c>
      <c r="E69" s="36" t="str">
        <f>IF(ISBLANK($D69), "", $D69)</f>
        <v xml:space="preserve">  - {from: Commodity Description, to: input_desc}</v>
      </c>
      <c r="G69" s="36" t="s">
        <v>1401</v>
      </c>
      <c r="H69" s="33" t="s">
        <v>530</v>
      </c>
      <c r="I69" s="33"/>
      <c r="J69" s="33" t="s">
        <v>1421</v>
      </c>
      <c r="K69" s="36" t="s">
        <v>707</v>
      </c>
      <c r="L69" s="36" t="s">
        <v>85</v>
      </c>
      <c r="P69" s="36" t="s">
        <v>569</v>
      </c>
      <c r="R69" s="36" t="s">
        <v>570</v>
      </c>
      <c r="S69" s="33" t="s">
        <v>150</v>
      </c>
      <c r="V69" s="36" t="s">
        <v>588</v>
      </c>
    </row>
    <row r="70" spans="1:22" ht="13" customHeight="1">
      <c r="F70" s="36" t="s">
        <v>591</v>
      </c>
      <c r="G70" s="36" t="s">
        <v>1402</v>
      </c>
      <c r="H70" s="36" t="s">
        <v>531</v>
      </c>
      <c r="K70" s="36" t="s">
        <v>711</v>
      </c>
      <c r="P70" s="36" t="s">
        <v>654</v>
      </c>
      <c r="R70" s="36" t="s">
        <v>657</v>
      </c>
      <c r="V70" s="36" t="s">
        <v>1467</v>
      </c>
    </row>
    <row r="71" spans="1:22" ht="13" customHeight="1">
      <c r="F71" s="36" t="s">
        <v>602</v>
      </c>
      <c r="H71" s="36" t="s">
        <v>635</v>
      </c>
      <c r="K71" s="36" t="s">
        <v>660</v>
      </c>
      <c r="P71" s="36" t="s">
        <v>86</v>
      </c>
      <c r="R71" s="36" t="s">
        <v>1465</v>
      </c>
      <c r="S71" s="33"/>
      <c r="V71" s="36" t="s">
        <v>580</v>
      </c>
    </row>
    <row r="72" spans="1:22" ht="13" customHeight="1">
      <c r="F72" s="36" t="s">
        <v>24</v>
      </c>
      <c r="H72" s="36" t="s">
        <v>668</v>
      </c>
      <c r="P72" s="36" t="s">
        <v>87</v>
      </c>
      <c r="R72" s="36" t="s">
        <v>112</v>
      </c>
      <c r="V72" s="36" t="s">
        <v>123</v>
      </c>
    </row>
    <row r="73" spans="1:22" ht="13" customHeight="1">
      <c r="F73" s="36" t="s">
        <v>661</v>
      </c>
      <c r="P73" s="36" t="s">
        <v>88</v>
      </c>
    </row>
    <row r="74" spans="1:22" ht="13" customHeight="1">
      <c r="F74" s="36" t="s">
        <v>1370</v>
      </c>
    </row>
    <row r="75" spans="1:22" s="80" customFormat="1" ht="13" customHeight="1">
      <c r="A75" s="166"/>
      <c r="M75" s="81"/>
    </row>
    <row r="76" spans="1:22" ht="13" customHeight="1">
      <c r="A76" s="56" t="s">
        <v>174</v>
      </c>
      <c r="L76" s="36" t="s">
        <v>89</v>
      </c>
    </row>
    <row r="77" spans="1:22" ht="13" customHeight="1">
      <c r="L77" s="36" t="s">
        <v>1581</v>
      </c>
    </row>
    <row r="78" spans="1:22" ht="13" customHeight="1">
      <c r="L78" s="36" t="s">
        <v>90</v>
      </c>
    </row>
    <row r="79" spans="1:22" ht="13" customHeight="1">
      <c r="L79" s="36" t="s">
        <v>91</v>
      </c>
    </row>
    <row r="80" spans="1:22" ht="13" customHeight="1">
      <c r="L80" s="36" t="s">
        <v>640</v>
      </c>
    </row>
    <row r="81" spans="1:21" ht="13" customHeight="1">
      <c r="L81" s="36" t="s">
        <v>644</v>
      </c>
    </row>
    <row r="82" spans="1:21" s="80" customFormat="1" ht="13" customHeight="1">
      <c r="A82" s="166"/>
      <c r="M82" s="81"/>
    </row>
    <row r="83" spans="1:21" ht="13" customHeight="1">
      <c r="A83" s="56" t="s">
        <v>175</v>
      </c>
      <c r="F83" s="33" t="s">
        <v>13</v>
      </c>
      <c r="G83" s="33"/>
      <c r="K83" s="33" t="s">
        <v>13</v>
      </c>
      <c r="R83" s="36" t="s">
        <v>13</v>
      </c>
    </row>
    <row r="84" spans="1:21" ht="13" customHeight="1">
      <c r="F84" s="33"/>
      <c r="G84" s="33"/>
      <c r="K84" s="33" t="s">
        <v>662</v>
      </c>
      <c r="R84" s="36" t="s">
        <v>671</v>
      </c>
    </row>
    <row r="85" spans="1:21" ht="13" customHeight="1">
      <c r="F85" s="33"/>
      <c r="G85" s="33"/>
      <c r="K85" s="33" t="s">
        <v>669</v>
      </c>
      <c r="R85" s="36" t="s">
        <v>1466</v>
      </c>
    </row>
    <row r="86" spans="1:21" ht="13" customHeight="1">
      <c r="F86" s="33"/>
      <c r="G86" s="33"/>
      <c r="K86" s="33" t="s">
        <v>670</v>
      </c>
      <c r="R86" s="36" t="s">
        <v>672</v>
      </c>
    </row>
    <row r="87" spans="1:21" ht="13" customHeight="1">
      <c r="F87" s="33" t="s">
        <v>599</v>
      </c>
      <c r="G87" s="33"/>
      <c r="K87" s="33"/>
    </row>
    <row r="88" spans="1:21" ht="13" customHeight="1">
      <c r="F88" s="33" t="s">
        <v>600</v>
      </c>
      <c r="G88" s="33"/>
      <c r="K88" s="33"/>
    </row>
    <row r="89" spans="1:21" ht="13" customHeight="1">
      <c r="F89" s="33" t="s">
        <v>601</v>
      </c>
      <c r="G89" s="33"/>
      <c r="K89" s="33"/>
    </row>
    <row r="90" spans="1:21" customFormat="1" ht="13" customHeight="1">
      <c r="A90" s="63"/>
    </row>
    <row r="91" spans="1:21" ht="13" customHeight="1">
      <c r="F91" s="33"/>
      <c r="G91" s="33"/>
      <c r="K91" s="33"/>
    </row>
    <row r="92" spans="1:21" ht="13" customHeight="1">
      <c r="F92" s="33"/>
      <c r="G92" s="33"/>
      <c r="K92" s="33"/>
    </row>
    <row r="93" spans="1:21" s="80" customFormat="1" ht="13" customHeight="1">
      <c r="A93" s="166"/>
      <c r="M93" s="81"/>
    </row>
    <row r="94" spans="1:21" ht="13" customHeight="1">
      <c r="A94" s="56" t="s">
        <v>176</v>
      </c>
      <c r="B94" s="36" t="s">
        <v>14</v>
      </c>
      <c r="C94" s="36" t="str">
        <f t="shared" ref="C94:E101" si="6">IF(ISBLANK($B94), "", $B94)</f>
        <v>Melt:</v>
      </c>
      <c r="D94" s="36" t="s">
        <v>14</v>
      </c>
      <c r="E94" s="36" t="str">
        <f>IF(ISBLANK($D94), "", $D94)</f>
        <v>Melt:</v>
      </c>
      <c r="F94" s="36" t="s">
        <v>14</v>
      </c>
      <c r="G94" s="36" t="s">
        <v>14</v>
      </c>
      <c r="M94" s="32" t="s">
        <v>14</v>
      </c>
      <c r="N94" s="32" t="str">
        <f>IF(ISBLANK($M94), "", $M94)</f>
        <v>Melt:</v>
      </c>
      <c r="O94" s="36" t="s">
        <v>14</v>
      </c>
      <c r="T94" s="33" t="s">
        <v>14</v>
      </c>
      <c r="U94" s="33" t="s">
        <v>14</v>
      </c>
    </row>
    <row r="95" spans="1:21" ht="13" customHeight="1">
      <c r="B95" s="36" t="s">
        <v>546</v>
      </c>
      <c r="C95" s="36" t="str">
        <f t="shared" si="6"/>
        <v xml:space="preserve">  on:  [input_bea, input_desc]</v>
      </c>
      <c r="D95" s="36" t="s">
        <v>546</v>
      </c>
      <c r="E95" s="36" t="str">
        <f>IF(ISBLANK($D95), "", $D95)</f>
        <v xml:space="preserve">  on:  [input_bea, input_desc]</v>
      </c>
      <c r="F95" s="36" t="s">
        <v>1372</v>
      </c>
      <c r="G95" s="36" t="s">
        <v>1399</v>
      </c>
      <c r="M95" s="32" t="s">
        <v>646</v>
      </c>
      <c r="N95" s="32" t="str">
        <f>IF(ISBLANK($M95), "", $M95)</f>
        <v xml:space="preserve">  on:  ec_desc</v>
      </c>
      <c r="O95" s="36" t="s">
        <v>652</v>
      </c>
      <c r="T95" s="33" t="s">
        <v>652</v>
      </c>
      <c r="U95" s="33" t="s">
        <v>571</v>
      </c>
    </row>
    <row r="96" spans="1:21" ht="13" customHeight="1">
      <c r="B96" s="36" t="s">
        <v>541</v>
      </c>
      <c r="C96" s="36" t="str">
        <f t="shared" si="6"/>
        <v xml:space="preserve">  var: output_desc</v>
      </c>
      <c r="D96" s="36" t="s">
        <v>682</v>
      </c>
      <c r="E96" s="36" t="str">
        <f>IF(ISBLANK($D96), "", $D96)</f>
        <v xml:space="preserve">  var: output_bea</v>
      </c>
      <c r="F96" s="36" t="s">
        <v>572</v>
      </c>
      <c r="G96" s="36" t="s">
        <v>572</v>
      </c>
      <c r="M96" s="32" t="s">
        <v>645</v>
      </c>
      <c r="N96" s="32" t="str">
        <f>IF(ISBLANK($M96), "", $M96)</f>
        <v xml:space="preserve">  var: r</v>
      </c>
      <c r="O96" s="36" t="s">
        <v>651</v>
      </c>
      <c r="T96" s="33" t="s">
        <v>572</v>
      </c>
      <c r="U96" s="33" t="s">
        <v>1505</v>
      </c>
    </row>
    <row r="97" spans="1:22" ht="13" customHeight="1">
      <c r="B97" s="36" t="s">
        <v>15</v>
      </c>
      <c r="C97" s="36" t="str">
        <f t="shared" si="6"/>
        <v xml:space="preserve">  val: value</v>
      </c>
      <c r="D97" s="36" t="s">
        <v>15</v>
      </c>
      <c r="E97" s="36" t="str">
        <f>IF(ISBLANK($D97), "", $D97)</f>
        <v xml:space="preserve">  val: value</v>
      </c>
      <c r="F97" s="36" t="s">
        <v>15</v>
      </c>
      <c r="G97" s="36" t="s">
        <v>15</v>
      </c>
      <c r="M97" s="32" t="s">
        <v>15</v>
      </c>
      <c r="N97" s="32" t="str">
        <f>IF(ISBLANK($M97), "", $M97)</f>
        <v xml:space="preserve">  val: value</v>
      </c>
      <c r="O97" s="36" t="s">
        <v>15</v>
      </c>
      <c r="T97" s="33" t="s">
        <v>15</v>
      </c>
      <c r="U97" s="33" t="s">
        <v>15</v>
      </c>
    </row>
    <row r="98" spans="1:22" s="80" customFormat="1" ht="13" customHeight="1">
      <c r="A98" s="166"/>
      <c r="M98" s="81"/>
    </row>
    <row r="99" spans="1:22" ht="13" customHeight="1">
      <c r="A99" s="56" t="s">
        <v>177</v>
      </c>
      <c r="B99" s="36" t="s">
        <v>49</v>
      </c>
      <c r="C99" s="36" t="str">
        <f t="shared" si="6"/>
        <v>Add:</v>
      </c>
      <c r="D99" s="36" t="str">
        <f t="shared" si="6"/>
        <v>Add:</v>
      </c>
      <c r="E99" s="36" t="str">
        <f t="shared" si="6"/>
        <v>Add:</v>
      </c>
      <c r="H99" s="36" t="s">
        <v>49</v>
      </c>
      <c r="K99" s="36" t="s">
        <v>49</v>
      </c>
      <c r="R99" s="36" t="s">
        <v>49</v>
      </c>
      <c r="S99" s="36" t="s">
        <v>49</v>
      </c>
      <c r="T99" s="33" t="s">
        <v>49</v>
      </c>
      <c r="U99" s="36" t="s">
        <v>49</v>
      </c>
    </row>
    <row r="100" spans="1:22" ht="13" customHeight="1">
      <c r="B100" s="36" t="s">
        <v>114</v>
      </c>
      <c r="C100" s="36" t="str">
        <f t="shared" si="6"/>
        <v xml:space="preserve">  col: units</v>
      </c>
      <c r="D100" s="36" t="str">
        <f t="shared" si="6"/>
        <v xml:space="preserve">  col: units</v>
      </c>
      <c r="E100" s="36" t="str">
        <f t="shared" si="6"/>
        <v xml:space="preserve">  col: units</v>
      </c>
      <c r="H100" s="36" t="s">
        <v>50</v>
      </c>
      <c r="K100" s="36" t="s">
        <v>114</v>
      </c>
      <c r="R100" s="36" t="s">
        <v>114</v>
      </c>
      <c r="S100" s="36" t="s">
        <v>152</v>
      </c>
      <c r="T100" s="33" t="s">
        <v>114</v>
      </c>
      <c r="U100" s="36" t="s">
        <v>114</v>
      </c>
    </row>
    <row r="101" spans="1:22" ht="13" customHeight="1">
      <c r="B101" s="36" t="s">
        <v>185</v>
      </c>
      <c r="C101" s="36" t="str">
        <f t="shared" si="6"/>
        <v xml:space="preserve">  val: millions of us dollars (USD)</v>
      </c>
      <c r="D101" s="36" t="str">
        <f t="shared" si="6"/>
        <v xml:space="preserve">  val: millions of us dollars (USD)</v>
      </c>
      <c r="E101" s="36" t="str">
        <f t="shared" si="6"/>
        <v xml:space="preserve">  val: millions of us dollars (USD)</v>
      </c>
      <c r="H101" s="36" t="s">
        <v>51</v>
      </c>
      <c r="K101" s="36" t="s">
        <v>115</v>
      </c>
      <c r="R101" s="36" t="s">
        <v>115</v>
      </c>
      <c r="S101" s="36" t="s">
        <v>153</v>
      </c>
      <c r="T101" s="33" t="s">
        <v>154</v>
      </c>
      <c r="U101" s="36" t="s">
        <v>412</v>
      </c>
    </row>
    <row r="102" spans="1:22" ht="13" customHeight="1">
      <c r="H102" s="36" t="s">
        <v>52</v>
      </c>
      <c r="T102" s="33"/>
    </row>
    <row r="103" spans="1:22" ht="13" customHeight="1">
      <c r="H103" s="36" t="s">
        <v>53</v>
      </c>
      <c r="T103" s="33"/>
    </row>
    <row r="104" spans="1:22" s="80" customFormat="1" ht="13" customHeight="1">
      <c r="A104" s="166"/>
      <c r="M104" s="81"/>
    </row>
    <row r="105" spans="1:22" ht="13" customHeight="1">
      <c r="A105" s="56" t="s">
        <v>178</v>
      </c>
      <c r="B105" s="36" t="s">
        <v>397</v>
      </c>
      <c r="C105" s="36" t="str">
        <f t="shared" ref="C105:G111" si="7">IF(ISBLANK($B105), "", $B105)</f>
        <v>Map:</v>
      </c>
      <c r="D105" s="36" t="s">
        <v>397</v>
      </c>
      <c r="E105" s="36" t="str">
        <f t="shared" ref="E105:E129" si="8">IF(ISBLANK($D105), "", $D105)</f>
        <v>Map:</v>
      </c>
      <c r="F105" s="36" t="s">
        <v>397</v>
      </c>
      <c r="G105" s="36" t="s">
        <v>397</v>
      </c>
      <c r="H105" s="33" t="s">
        <v>397</v>
      </c>
      <c r="I105" s="36" t="s">
        <v>397</v>
      </c>
      <c r="J105" s="33"/>
      <c r="K105" s="36" t="s">
        <v>397</v>
      </c>
      <c r="L105" s="36" t="s">
        <v>397</v>
      </c>
      <c r="M105" s="32" t="str">
        <f t="shared" ref="M105:P116" si="9">IF(ISBLANK($L105), "", $L105)</f>
        <v>Map:</v>
      </c>
      <c r="N105" s="32" t="str">
        <f t="shared" si="9"/>
        <v>Map:</v>
      </c>
      <c r="O105" s="32" t="str">
        <f t="shared" si="9"/>
        <v>Map:</v>
      </c>
      <c r="P105" s="32" t="str">
        <f t="shared" si="9"/>
        <v>Map:</v>
      </c>
      <c r="Q105" s="73" t="s">
        <v>397</v>
      </c>
      <c r="R105" s="36" t="s">
        <v>397</v>
      </c>
      <c r="T105" s="36" t="s">
        <v>397</v>
      </c>
      <c r="U105" s="33"/>
      <c r="V105" s="36" t="s">
        <v>397</v>
      </c>
    </row>
    <row r="106" spans="1:22" ht="13" customHeight="1">
      <c r="A106" s="56" t="s">
        <v>557</v>
      </c>
      <c r="B106" s="36" t="s">
        <v>1751</v>
      </c>
      <c r="C106" s="36" t="str">
        <f t="shared" si="7"/>
        <v xml:space="preserve">  - file:   [standardize,_units.csv]</v>
      </c>
      <c r="D106" s="36" t="str">
        <f t="shared" si="7"/>
        <v xml:space="preserve">  - file:   [standardize,_units.csv]</v>
      </c>
      <c r="E106" s="36" t="str">
        <f t="shared" si="7"/>
        <v xml:space="preserve">  - file:   [standardize,_units.csv]</v>
      </c>
      <c r="F106" s="36" t="str">
        <f t="shared" si="7"/>
        <v xml:space="preserve">  - file:   [standardize,_units.csv]</v>
      </c>
      <c r="G106" s="36" t="str">
        <f t="shared" si="7"/>
        <v xml:space="preserve">  - file:   [standardize,_units.csv]</v>
      </c>
      <c r="H106" s="36" t="s">
        <v>1751</v>
      </c>
      <c r="I106" s="36" t="s">
        <v>1588</v>
      </c>
      <c r="J106" s="33"/>
      <c r="K106" s="36" t="s">
        <v>1751</v>
      </c>
      <c r="L106" s="36" t="s">
        <v>1733</v>
      </c>
      <c r="M106" s="32" t="str">
        <f t="shared" si="9"/>
        <v xml:space="preserve">  - file:   [standardize,_ec.csv]</v>
      </c>
      <c r="N106" s="32" t="str">
        <f t="shared" si="9"/>
        <v xml:space="preserve">  - file:   [standardize,_ec.csv]</v>
      </c>
      <c r="O106" s="32" t="str">
        <f t="shared" si="9"/>
        <v xml:space="preserve">  - file:   [standardize,_ec.csv]</v>
      </c>
      <c r="P106" s="32" t="str">
        <f t="shared" si="9"/>
        <v xml:space="preserve">  - file:   [standardize,_ec.csv]</v>
      </c>
      <c r="Q106" s="73" t="s">
        <v>1735</v>
      </c>
      <c r="R106" s="36" t="s">
        <v>1751</v>
      </c>
      <c r="V106" s="36" t="s">
        <v>1596</v>
      </c>
    </row>
    <row r="107" spans="1:22" ht="13" customHeight="1">
      <c r="B107" s="36" t="s">
        <v>16</v>
      </c>
      <c r="C107" s="36" t="str">
        <f t="shared" si="7"/>
        <v xml:space="preserve">    from:   from</v>
      </c>
      <c r="D107" s="36" t="str">
        <f t="shared" si="7"/>
        <v xml:space="preserve">    from:   from</v>
      </c>
      <c r="E107" s="36" t="str">
        <f t="shared" si="7"/>
        <v xml:space="preserve">    from:   from</v>
      </c>
      <c r="F107" s="36" t="str">
        <f t="shared" si="7"/>
        <v xml:space="preserve">    from:   from</v>
      </c>
      <c r="G107" s="36" t="str">
        <f t="shared" si="7"/>
        <v xml:space="preserve">    from:   from</v>
      </c>
      <c r="H107" s="36" t="s">
        <v>16</v>
      </c>
      <c r="I107" s="36" t="s">
        <v>887</v>
      </c>
      <c r="J107" s="33"/>
      <c r="K107" s="36" t="s">
        <v>16</v>
      </c>
      <c r="L107" s="36" t="s">
        <v>16</v>
      </c>
      <c r="M107" s="32" t="str">
        <f t="shared" si="9"/>
        <v xml:space="preserve">    from:   from</v>
      </c>
      <c r="N107" s="32" t="str">
        <f t="shared" si="9"/>
        <v xml:space="preserve">    from:   from</v>
      </c>
      <c r="O107" s="32" t="str">
        <f t="shared" si="9"/>
        <v xml:space="preserve">    from:   from</v>
      </c>
      <c r="P107" s="32" t="str">
        <f t="shared" si="9"/>
        <v xml:space="preserve">    from:   from</v>
      </c>
      <c r="Q107" s="73" t="s">
        <v>1460</v>
      </c>
      <c r="R107" s="36" t="s">
        <v>16</v>
      </c>
      <c r="V107" s="36" t="s">
        <v>410</v>
      </c>
    </row>
    <row r="108" spans="1:22" ht="13" customHeight="1">
      <c r="B108" s="36" t="s">
        <v>1511</v>
      </c>
      <c r="C108" s="36" t="str">
        <f t="shared" si="7"/>
        <v xml:space="preserve">    to:     [to, factor, units_out]</v>
      </c>
      <c r="D108" s="36" t="str">
        <f t="shared" si="7"/>
        <v xml:space="preserve">    to:     [to, factor, units_out]</v>
      </c>
      <c r="E108" s="36" t="str">
        <f t="shared" si="7"/>
        <v xml:space="preserve">    to:     [to, factor, units_out]</v>
      </c>
      <c r="F108" s="36" t="str">
        <f t="shared" si="7"/>
        <v xml:space="preserve">    to:     [to, factor, units_out]</v>
      </c>
      <c r="G108" s="36" t="str">
        <f t="shared" si="7"/>
        <v xml:space="preserve">    to:     [to, factor, units_out]</v>
      </c>
      <c r="H108" s="36" t="s">
        <v>1511</v>
      </c>
      <c r="I108" s="36" t="s">
        <v>1659</v>
      </c>
      <c r="J108" s="33"/>
      <c r="K108" s="36" t="s">
        <v>1511</v>
      </c>
      <c r="L108" s="36" t="s">
        <v>1778</v>
      </c>
      <c r="M108" s="32" t="str">
        <f t="shared" si="9"/>
        <v xml:space="preserve">    to:     [ec_desc, ec_code, units]</v>
      </c>
      <c r="N108" s="32" t="str">
        <f t="shared" si="9"/>
        <v xml:space="preserve">    to:     [ec_desc, ec_code, units]</v>
      </c>
      <c r="O108" s="32" t="str">
        <f t="shared" si="9"/>
        <v xml:space="preserve">    to:     [ec_desc, ec_code, units]</v>
      </c>
      <c r="P108" s="32" t="str">
        <f t="shared" si="9"/>
        <v xml:space="preserve">    to:     [ec_desc, ec_code, units]</v>
      </c>
      <c r="Q108" s="73" t="s">
        <v>1659</v>
      </c>
      <c r="R108" s="36" t="s">
        <v>1511</v>
      </c>
      <c r="V108" s="36" t="s">
        <v>1556</v>
      </c>
    </row>
    <row r="109" spans="1:22" ht="13" customHeight="1">
      <c r="B109" s="36" t="s">
        <v>369</v>
      </c>
      <c r="C109" s="36" t="str">
        <f t="shared" si="7"/>
        <v xml:space="preserve">    input:  units</v>
      </c>
      <c r="D109" s="36" t="str">
        <f t="shared" si="7"/>
        <v xml:space="preserve">    input:  units</v>
      </c>
      <c r="E109" s="36" t="str">
        <f t="shared" si="7"/>
        <v xml:space="preserve">    input:  units</v>
      </c>
      <c r="F109" s="36" t="str">
        <f t="shared" si="7"/>
        <v xml:space="preserve">    input:  units</v>
      </c>
      <c r="G109" s="36" t="str">
        <f t="shared" si="7"/>
        <v xml:space="preserve">    input:  units</v>
      </c>
      <c r="H109" s="36" t="s">
        <v>422</v>
      </c>
      <c r="I109" s="36" t="s">
        <v>1096</v>
      </c>
      <c r="J109" s="33"/>
      <c r="K109" s="36" t="s">
        <v>369</v>
      </c>
      <c r="L109" s="36" t="s">
        <v>647</v>
      </c>
      <c r="M109" s="32" t="str">
        <f t="shared" si="9"/>
        <v xml:space="preserve">    input:  ec_desc</v>
      </c>
      <c r="N109" s="32" t="str">
        <f t="shared" si="9"/>
        <v xml:space="preserve">    input:  ec_desc</v>
      </c>
      <c r="O109" s="32" t="str">
        <f t="shared" si="9"/>
        <v xml:space="preserve">    input:  ec_desc</v>
      </c>
      <c r="P109" s="32" t="str">
        <f t="shared" si="9"/>
        <v xml:space="preserve">    input:  ec_desc</v>
      </c>
      <c r="Q109" s="73" t="s">
        <v>1103</v>
      </c>
      <c r="R109" s="36" t="s">
        <v>369</v>
      </c>
      <c r="V109" s="36" t="s">
        <v>581</v>
      </c>
    </row>
    <row r="110" spans="1:22" ht="13" customHeight="1">
      <c r="B110" s="36" t="s">
        <v>1512</v>
      </c>
      <c r="C110" s="36" t="str">
        <f t="shared" si="7"/>
        <v xml:space="preserve">    output: [units, factor, units_out]</v>
      </c>
      <c r="D110" s="36" t="str">
        <f t="shared" si="7"/>
        <v xml:space="preserve">    output: [units, factor, units_out]</v>
      </c>
      <c r="E110" s="36" t="str">
        <f t="shared" si="7"/>
        <v xml:space="preserve">    output: [units, factor, units_out]</v>
      </c>
      <c r="F110" s="36" t="str">
        <f t="shared" si="7"/>
        <v xml:space="preserve">    output: [units, factor, units_out]</v>
      </c>
      <c r="G110" s="36" t="str">
        <f t="shared" si="7"/>
        <v xml:space="preserve">    output: [units, factor, units_out]</v>
      </c>
      <c r="H110" s="36" t="s">
        <v>1512</v>
      </c>
      <c r="I110" s="36" t="s">
        <v>1097</v>
      </c>
      <c r="J110" s="33"/>
      <c r="K110" s="36" t="s">
        <v>1512</v>
      </c>
      <c r="L110" s="36" t="s">
        <v>648</v>
      </c>
      <c r="M110" s="32" t="str">
        <f t="shared" si="9"/>
        <v xml:space="preserve">    output: [ec_desc, ec, units]</v>
      </c>
      <c r="N110" s="32" t="str">
        <f t="shared" si="9"/>
        <v xml:space="preserve">    output: [ec_desc, ec, units]</v>
      </c>
      <c r="O110" s="32" t="str">
        <f t="shared" si="9"/>
        <v xml:space="preserve">    output: [ec_desc, ec, units]</v>
      </c>
      <c r="P110" s="32" t="str">
        <f t="shared" si="9"/>
        <v xml:space="preserve">    output: [ec_desc, ec, units]</v>
      </c>
      <c r="Q110" s="73" t="s">
        <v>1097</v>
      </c>
      <c r="R110" s="36" t="s">
        <v>1512</v>
      </c>
      <c r="V110" s="36" t="s">
        <v>1557</v>
      </c>
    </row>
    <row r="111" spans="1:22" ht="13" customHeight="1">
      <c r="B111" s="36" t="s">
        <v>883</v>
      </c>
      <c r="C111" s="36" t="str">
        <f t="shared" si="7"/>
        <v xml:space="preserve">    kind:   left</v>
      </c>
      <c r="D111" s="36" t="str">
        <f t="shared" si="7"/>
        <v xml:space="preserve">    kind:   left</v>
      </c>
      <c r="E111" s="36" t="str">
        <f t="shared" si="7"/>
        <v xml:space="preserve">    kind:   left</v>
      </c>
      <c r="F111" s="36" t="str">
        <f t="shared" si="7"/>
        <v xml:space="preserve">    kind:   left</v>
      </c>
      <c r="G111" s="36" t="str">
        <f t="shared" si="7"/>
        <v xml:space="preserve">    kind:   left</v>
      </c>
      <c r="H111" s="36" t="s">
        <v>883</v>
      </c>
      <c r="I111" s="36" t="s">
        <v>883</v>
      </c>
      <c r="J111" s="33"/>
      <c r="K111" s="36" t="s">
        <v>883</v>
      </c>
      <c r="L111" s="36" t="s">
        <v>1440</v>
      </c>
      <c r="M111" s="32" t="str">
        <f t="shared" si="9"/>
        <v xml:space="preserve">    kind:   inner</v>
      </c>
      <c r="N111" s="32" t="str">
        <f t="shared" si="9"/>
        <v xml:space="preserve">    kind:   inner</v>
      </c>
      <c r="O111" s="32" t="str">
        <f t="shared" si="9"/>
        <v xml:space="preserve">    kind:   inner</v>
      </c>
      <c r="P111" s="32" t="str">
        <f t="shared" si="9"/>
        <v xml:space="preserve">    kind:   inner</v>
      </c>
      <c r="Q111" s="73" t="s">
        <v>883</v>
      </c>
      <c r="R111" s="36" t="s">
        <v>883</v>
      </c>
      <c r="V111" s="36" t="s">
        <v>1440</v>
      </c>
    </row>
    <row r="112" spans="1:22" ht="13" customHeight="1">
      <c r="A112" s="56" t="s">
        <v>1367</v>
      </c>
      <c r="F112" s="36" t="s">
        <v>1580</v>
      </c>
      <c r="G112" s="36" t="s">
        <v>1580</v>
      </c>
      <c r="H112" s="36" t="s">
        <v>1580</v>
      </c>
      <c r="J112" s="33"/>
      <c r="K112" s="37" t="s">
        <v>1580</v>
      </c>
      <c r="L112" s="36" t="s">
        <v>1751</v>
      </c>
      <c r="M112" s="32" t="str">
        <f t="shared" si="9"/>
        <v xml:space="preserve">  - file:   [standardize,_units.csv]</v>
      </c>
      <c r="N112" s="32" t="str">
        <f t="shared" si="9"/>
        <v xml:space="preserve">  - file:   [standardize,_units.csv]</v>
      </c>
      <c r="O112" s="32" t="str">
        <f t="shared" si="9"/>
        <v xml:space="preserve">  - file:   [standardize,_units.csv]</v>
      </c>
      <c r="P112" s="32" t="str">
        <f t="shared" si="9"/>
        <v xml:space="preserve">  - file:   [standardize,_units.csv]</v>
      </c>
      <c r="R112" s="36" t="s">
        <v>1580</v>
      </c>
      <c r="T112" s="36" t="s">
        <v>1580</v>
      </c>
      <c r="V112" s="36" t="s">
        <v>1580</v>
      </c>
    </row>
    <row r="113" spans="2:23" ht="13" customHeight="1">
      <c r="F113" s="36" t="s">
        <v>16</v>
      </c>
      <c r="G113" s="36" t="s">
        <v>16</v>
      </c>
      <c r="H113" s="36" t="s">
        <v>16</v>
      </c>
      <c r="J113" s="33"/>
      <c r="K113" s="37" t="s">
        <v>16</v>
      </c>
      <c r="L113" s="36" t="s">
        <v>16</v>
      </c>
      <c r="M113" s="32" t="str">
        <f t="shared" si="9"/>
        <v xml:space="preserve">    from:   from</v>
      </c>
      <c r="N113" s="32" t="str">
        <f t="shared" si="9"/>
        <v xml:space="preserve">    from:   from</v>
      </c>
      <c r="O113" s="32" t="str">
        <f t="shared" si="9"/>
        <v xml:space="preserve">    from:   from</v>
      </c>
      <c r="P113" s="32" t="str">
        <f t="shared" si="9"/>
        <v xml:space="preserve">    from:   from</v>
      </c>
      <c r="R113" s="36" t="s">
        <v>16</v>
      </c>
      <c r="T113" s="36" t="s">
        <v>16</v>
      </c>
      <c r="V113" s="36" t="s">
        <v>16</v>
      </c>
    </row>
    <row r="114" spans="2:23" ht="13" customHeight="1">
      <c r="F114" s="36" t="s">
        <v>17</v>
      </c>
      <c r="G114" s="36" t="s">
        <v>17</v>
      </c>
      <c r="H114" s="36" t="s">
        <v>17</v>
      </c>
      <c r="J114" s="33"/>
      <c r="K114" s="37" t="s">
        <v>17</v>
      </c>
      <c r="L114" s="36" t="s">
        <v>1511</v>
      </c>
      <c r="M114" s="32" t="str">
        <f t="shared" si="9"/>
        <v xml:space="preserve">    to:     [to, factor, units_out]</v>
      </c>
      <c r="N114" s="32" t="str">
        <f t="shared" si="9"/>
        <v xml:space="preserve">    to:     [to, factor, units_out]</v>
      </c>
      <c r="O114" s="32" t="str">
        <f t="shared" si="9"/>
        <v xml:space="preserve">    to:     [to, factor, units_out]</v>
      </c>
      <c r="P114" s="32" t="str">
        <f t="shared" si="9"/>
        <v xml:space="preserve">    to:     [to, factor, units_out]</v>
      </c>
      <c r="R114" s="36" t="s">
        <v>17</v>
      </c>
      <c r="T114" s="36" t="s">
        <v>17</v>
      </c>
      <c r="V114" s="36" t="s">
        <v>17</v>
      </c>
    </row>
    <row r="115" spans="2:23" ht="13" customHeight="1">
      <c r="F115" s="36" t="s">
        <v>600</v>
      </c>
      <c r="G115" s="36" t="s">
        <v>600</v>
      </c>
      <c r="H115" s="36" t="s">
        <v>511</v>
      </c>
      <c r="J115" s="33"/>
      <c r="K115" s="37" t="s">
        <v>600</v>
      </c>
      <c r="L115" s="36" t="s">
        <v>369</v>
      </c>
      <c r="M115" s="32" t="str">
        <f t="shared" si="9"/>
        <v xml:space="preserve">    input:  units</v>
      </c>
      <c r="N115" s="32" t="str">
        <f t="shared" si="9"/>
        <v xml:space="preserve">    input:  units</v>
      </c>
      <c r="O115" s="32" t="str">
        <f t="shared" si="9"/>
        <v xml:space="preserve">    input:  units</v>
      </c>
      <c r="P115" s="32" t="str">
        <f t="shared" si="9"/>
        <v xml:space="preserve">    input:  units</v>
      </c>
      <c r="R115" s="36" t="s">
        <v>600</v>
      </c>
      <c r="T115" s="36" t="s">
        <v>600</v>
      </c>
      <c r="V115" s="36" t="s">
        <v>600</v>
      </c>
    </row>
    <row r="116" spans="2:23" ht="13" customHeight="1">
      <c r="F116" s="36" t="s">
        <v>601</v>
      </c>
      <c r="G116" s="36" t="s">
        <v>601</v>
      </c>
      <c r="H116" s="36" t="s">
        <v>515</v>
      </c>
      <c r="J116" s="33"/>
      <c r="K116" s="37" t="s">
        <v>601</v>
      </c>
      <c r="L116" s="36" t="s">
        <v>1512</v>
      </c>
      <c r="M116" s="32" t="str">
        <f t="shared" si="9"/>
        <v xml:space="preserve">    output: [units, factor, units_out]</v>
      </c>
      <c r="N116" s="32" t="str">
        <f t="shared" si="9"/>
        <v xml:space="preserve">    output: [units, factor, units_out]</v>
      </c>
      <c r="O116" s="32" t="str">
        <f t="shared" si="9"/>
        <v xml:space="preserve">    output: [units, factor, units_out]</v>
      </c>
      <c r="P116" s="32" t="str">
        <f t="shared" si="9"/>
        <v xml:space="preserve">    output: [units, factor, units_out]</v>
      </c>
      <c r="R116" s="36" t="s">
        <v>601</v>
      </c>
      <c r="T116" s="36" t="s">
        <v>601</v>
      </c>
      <c r="V116" s="36" t="s">
        <v>601</v>
      </c>
    </row>
    <row r="117" spans="2:23" ht="13" customHeight="1">
      <c r="F117" s="36" t="s">
        <v>883</v>
      </c>
      <c r="G117" s="36" t="s">
        <v>883</v>
      </c>
      <c r="H117" s="36" t="s">
        <v>883</v>
      </c>
      <c r="J117" s="33"/>
      <c r="K117" s="36" t="s">
        <v>883</v>
      </c>
      <c r="L117" s="36" t="s">
        <v>883</v>
      </c>
      <c r="M117" s="32" t="str">
        <f>IF(ISBLANK($L117), "", $L117)</f>
        <v xml:space="preserve">    kind:   left</v>
      </c>
      <c r="N117" s="32" t="str">
        <f>IF(ISBLANK($L117), "", $L117)</f>
        <v xml:space="preserve">    kind:   left</v>
      </c>
      <c r="O117" s="32" t="str">
        <f t="shared" ref="O117:P123" si="10">IF(ISBLANK($M117), "", $M117)</f>
        <v xml:space="preserve">    kind:   left</v>
      </c>
      <c r="P117" s="32" t="str">
        <f t="shared" si="10"/>
        <v xml:space="preserve">    kind:   left</v>
      </c>
      <c r="R117" s="36" t="s">
        <v>883</v>
      </c>
      <c r="T117" s="36" t="s">
        <v>883</v>
      </c>
      <c r="V117" s="36" t="s">
        <v>883</v>
      </c>
    </row>
    <row r="118" spans="2:23" ht="13" customHeight="1">
      <c r="B118" s="36" t="s">
        <v>1597</v>
      </c>
      <c r="C118" s="36" t="str">
        <f t="shared" ref="C118:C129" si="11">IF(ISBLANK($B118), "", $B118)</f>
        <v xml:space="preserve">  - file:   [crosswalk,_bea_summary.csv]</v>
      </c>
      <c r="D118" s="36" t="s">
        <v>1598</v>
      </c>
      <c r="E118" s="36" t="str">
        <f t="shared" si="8"/>
        <v xml:space="preserve">  - file:   [crosswalk,_bea_detail.csv]</v>
      </c>
      <c r="F118" s="36" t="s">
        <v>1579</v>
      </c>
      <c r="G118" s="36" t="s">
        <v>1586</v>
      </c>
      <c r="H118" s="36" t="s">
        <v>1580</v>
      </c>
      <c r="J118" s="33"/>
      <c r="K118" s="37" t="s">
        <v>1757</v>
      </c>
      <c r="M118" s="32" t="s">
        <v>1580</v>
      </c>
      <c r="N118" s="32" t="str">
        <f t="shared" ref="N118:N123" si="12">IF(ISBLANK($M118), "", $M118)</f>
        <v xml:space="preserve">  - file:   [standardize,_regions.csv]</v>
      </c>
      <c r="O118" s="32" t="str">
        <f t="shared" si="10"/>
        <v xml:space="preserve">  - file:   [standardize,_regions.csv]</v>
      </c>
      <c r="P118" s="32" t="str">
        <f t="shared" si="10"/>
        <v xml:space="preserve">  - file:   [standardize,_regions.csv]</v>
      </c>
      <c r="R118" s="36" t="s">
        <v>1580</v>
      </c>
      <c r="U118" s="33"/>
      <c r="V118" s="36" t="s">
        <v>1584</v>
      </c>
      <c r="W118" s="36" t="s">
        <v>1584</v>
      </c>
    </row>
    <row r="119" spans="2:23" ht="13" customHeight="1">
      <c r="B119" s="36" t="s">
        <v>186</v>
      </c>
      <c r="C119" s="36" t="str">
        <f t="shared" si="11"/>
        <v xml:space="preserve">    from:   bea_desc</v>
      </c>
      <c r="D119" s="36" t="s">
        <v>197</v>
      </c>
      <c r="E119" s="36" t="str">
        <f t="shared" si="8"/>
        <v xml:space="preserve">    from:   bea_code</v>
      </c>
      <c r="F119" s="36" t="s">
        <v>16</v>
      </c>
      <c r="G119" s="36" t="s">
        <v>1456</v>
      </c>
      <c r="H119" s="36" t="s">
        <v>16</v>
      </c>
      <c r="J119" s="33"/>
      <c r="K119" s="37" t="s">
        <v>891</v>
      </c>
      <c r="M119" s="32" t="s">
        <v>16</v>
      </c>
      <c r="N119" s="32" t="str">
        <f t="shared" si="12"/>
        <v xml:space="preserve">    from:   from</v>
      </c>
      <c r="O119" s="32" t="str">
        <f t="shared" si="10"/>
        <v xml:space="preserve">    from:   from</v>
      </c>
      <c r="P119" s="32" t="str">
        <f t="shared" si="10"/>
        <v xml:space="preserve">    from:   from</v>
      </c>
      <c r="R119" s="36" t="s">
        <v>16</v>
      </c>
      <c r="U119" s="33"/>
      <c r="V119" s="36" t="s">
        <v>410</v>
      </c>
      <c r="W119" s="36" t="s">
        <v>410</v>
      </c>
    </row>
    <row r="120" spans="2:23" ht="13" customHeight="1">
      <c r="B120" s="36" t="s">
        <v>1660</v>
      </c>
      <c r="C120" s="36" t="str">
        <f t="shared" si="11"/>
        <v xml:space="preserve">    to:     [bea_code, summary_code]</v>
      </c>
      <c r="D120" s="36" t="s">
        <v>1666</v>
      </c>
      <c r="E120" s="36" t="str">
        <f t="shared" si="8"/>
        <v xml:space="preserve">    to:     [bea_desc, detail_code]</v>
      </c>
      <c r="F120" s="36" t="s">
        <v>17</v>
      </c>
      <c r="G120" s="36" t="s">
        <v>1457</v>
      </c>
      <c r="H120" s="36" t="s">
        <v>17</v>
      </c>
      <c r="J120" s="33"/>
      <c r="K120" s="37" t="s">
        <v>1667</v>
      </c>
      <c r="M120" s="32" t="s">
        <v>17</v>
      </c>
      <c r="N120" s="32" t="str">
        <f t="shared" si="12"/>
        <v xml:space="preserve">    to:     to</v>
      </c>
      <c r="O120" s="32" t="str">
        <f t="shared" si="10"/>
        <v xml:space="preserve">    to:     to</v>
      </c>
      <c r="P120" s="32" t="str">
        <f t="shared" si="10"/>
        <v xml:space="preserve">    to:     to</v>
      </c>
      <c r="R120" s="36" t="s">
        <v>17</v>
      </c>
      <c r="U120" s="33"/>
      <c r="V120" s="36" t="s">
        <v>1529</v>
      </c>
      <c r="W120" s="36" t="s">
        <v>411</v>
      </c>
    </row>
    <row r="121" spans="2:23" ht="13" customHeight="1">
      <c r="B121" s="36" t="s">
        <v>542</v>
      </c>
      <c r="C121" s="36" t="str">
        <f t="shared" si="11"/>
        <v xml:space="preserve">    input:  output_desc</v>
      </c>
      <c r="D121" s="36" t="s">
        <v>540</v>
      </c>
      <c r="E121" s="36" t="str">
        <f t="shared" si="8"/>
        <v xml:space="preserve">    input:  output_bea</v>
      </c>
      <c r="F121" s="36" t="s">
        <v>594</v>
      </c>
      <c r="G121" s="36" t="s">
        <v>1098</v>
      </c>
      <c r="H121" s="36" t="s">
        <v>514</v>
      </c>
      <c r="J121" s="33"/>
      <c r="K121" s="37" t="s">
        <v>1099</v>
      </c>
      <c r="M121" s="32" t="s">
        <v>600</v>
      </c>
      <c r="N121" s="32" t="str">
        <f t="shared" si="12"/>
        <v xml:space="preserve">    input:  r</v>
      </c>
      <c r="O121" s="32" t="str">
        <f t="shared" si="10"/>
        <v xml:space="preserve">    input:  r</v>
      </c>
      <c r="P121" s="32" t="str">
        <f t="shared" si="10"/>
        <v xml:space="preserve">    input:  r</v>
      </c>
      <c r="R121" s="36" t="s">
        <v>116</v>
      </c>
      <c r="U121" s="33"/>
      <c r="V121" s="36" t="s">
        <v>581</v>
      </c>
      <c r="W121" s="36" t="s">
        <v>581</v>
      </c>
    </row>
    <row r="122" spans="2:23" ht="13" customHeight="1">
      <c r="B122" s="36" t="s">
        <v>1362</v>
      </c>
      <c r="C122" s="36" t="str">
        <f t="shared" si="11"/>
        <v xml:space="preserve">    output: [output_bea, s]</v>
      </c>
      <c r="D122" s="36" t="s">
        <v>1363</v>
      </c>
      <c r="E122" s="36" t="str">
        <f t="shared" si="8"/>
        <v xml:space="preserve">    output: [output_desc, s]</v>
      </c>
      <c r="F122" s="36" t="s">
        <v>592</v>
      </c>
      <c r="G122" s="36" t="s">
        <v>626</v>
      </c>
      <c r="H122" s="36" t="s">
        <v>512</v>
      </c>
      <c r="J122" s="33"/>
      <c r="K122" s="37" t="s">
        <v>1097</v>
      </c>
      <c r="M122" s="32" t="s">
        <v>601</v>
      </c>
      <c r="N122" s="32" t="str">
        <f t="shared" si="12"/>
        <v xml:space="preserve">    output: r</v>
      </c>
      <c r="O122" s="32" t="str">
        <f t="shared" si="10"/>
        <v xml:space="preserve">    output: r</v>
      </c>
      <c r="P122" s="32" t="str">
        <f t="shared" si="10"/>
        <v xml:space="preserve">    output: r</v>
      </c>
      <c r="R122" s="36" t="s">
        <v>117</v>
      </c>
      <c r="U122" s="33"/>
      <c r="V122" s="36" t="s">
        <v>370</v>
      </c>
      <c r="W122" s="36" t="s">
        <v>582</v>
      </c>
    </row>
    <row r="123" spans="2:23" ht="13" customHeight="1">
      <c r="B123" s="36" t="s">
        <v>883</v>
      </c>
      <c r="C123" s="36" t="str">
        <f t="shared" si="11"/>
        <v xml:space="preserve">    kind:   left</v>
      </c>
      <c r="D123" s="36" t="s">
        <v>883</v>
      </c>
      <c r="E123" s="36" t="str">
        <f t="shared" si="8"/>
        <v xml:space="preserve">    kind:   left</v>
      </c>
      <c r="F123" s="36" t="s">
        <v>883</v>
      </c>
      <c r="G123" s="36" t="s">
        <v>883</v>
      </c>
      <c r="H123" s="36" t="s">
        <v>883</v>
      </c>
      <c r="J123" s="33"/>
      <c r="K123" s="37" t="s">
        <v>1440</v>
      </c>
      <c r="M123" s="36" t="s">
        <v>883</v>
      </c>
      <c r="N123" s="32" t="str">
        <f t="shared" si="12"/>
        <v xml:space="preserve">    kind:   left</v>
      </c>
      <c r="O123" s="32" t="str">
        <f t="shared" si="10"/>
        <v xml:space="preserve">    kind:   left</v>
      </c>
      <c r="P123" s="32" t="str">
        <f t="shared" si="10"/>
        <v xml:space="preserve">    kind:   left</v>
      </c>
      <c r="R123" s="36" t="s">
        <v>883</v>
      </c>
      <c r="V123" s="36" t="s">
        <v>883</v>
      </c>
      <c r="W123" s="36" t="s">
        <v>883</v>
      </c>
    </row>
    <row r="124" spans="2:23" ht="13" customHeight="1">
      <c r="B124" s="36" t="s">
        <v>1597</v>
      </c>
      <c r="C124" s="36" t="str">
        <f t="shared" si="11"/>
        <v xml:space="preserve">  - file:   [crosswalk,_bea_summary.csv]</v>
      </c>
      <c r="D124" s="36" t="s">
        <v>1598</v>
      </c>
      <c r="E124" s="36" t="str">
        <f t="shared" si="8"/>
        <v xml:space="preserve">  - file:   [crosswalk,_bea_detail.csv]</v>
      </c>
      <c r="F124" s="73" t="s">
        <v>1593</v>
      </c>
      <c r="G124" s="36" t="s">
        <v>1587</v>
      </c>
      <c r="H124" s="36" t="s">
        <v>1580</v>
      </c>
      <c r="J124" s="33"/>
      <c r="K124" s="37"/>
      <c r="R124" s="73" t="s">
        <v>1745</v>
      </c>
      <c r="V124" s="36" t="s">
        <v>1751</v>
      </c>
    </row>
    <row r="125" spans="2:23" ht="13" customHeight="1">
      <c r="B125" s="36" t="s">
        <v>189</v>
      </c>
      <c r="C125" s="36" t="str">
        <f t="shared" si="11"/>
        <v xml:space="preserve">    from:   [bea_code, bea_desc]</v>
      </c>
      <c r="D125" s="36" t="s">
        <v>189</v>
      </c>
      <c r="E125" s="36" t="str">
        <f t="shared" si="8"/>
        <v xml:space="preserve">    from:   [bea_code, bea_desc]</v>
      </c>
      <c r="F125" s="73" t="s">
        <v>1392</v>
      </c>
      <c r="G125" s="36" t="s">
        <v>1396</v>
      </c>
      <c r="H125" s="36" t="s">
        <v>16</v>
      </c>
      <c r="J125" s="33"/>
      <c r="K125" s="37"/>
      <c r="R125" s="73" t="s">
        <v>891</v>
      </c>
      <c r="V125" s="36" t="s">
        <v>16</v>
      </c>
    </row>
    <row r="126" spans="2:23" ht="13" customHeight="1">
      <c r="B126" s="36" t="s">
        <v>1659</v>
      </c>
      <c r="C126" s="36" t="str">
        <f t="shared" si="11"/>
        <v xml:space="preserve">    to:     summary_code</v>
      </c>
      <c r="D126" s="36" t="s">
        <v>1667</v>
      </c>
      <c r="E126" s="36" t="str">
        <f t="shared" si="8"/>
        <v xml:space="preserve">    to:     detail_code</v>
      </c>
      <c r="F126" s="73" t="s">
        <v>1659</v>
      </c>
      <c r="G126" s="36" t="s">
        <v>1397</v>
      </c>
      <c r="H126" s="36" t="s">
        <v>17</v>
      </c>
      <c r="J126" s="33"/>
      <c r="K126" s="37"/>
      <c r="R126" s="73" t="s">
        <v>1659</v>
      </c>
      <c r="V126" s="36" t="s">
        <v>1511</v>
      </c>
    </row>
    <row r="127" spans="2:23" ht="13" customHeight="1">
      <c r="B127" s="36" t="s">
        <v>543</v>
      </c>
      <c r="C127" s="36" t="str">
        <f t="shared" si="11"/>
        <v xml:space="preserve">    input:  [input_bea, input_desc]</v>
      </c>
      <c r="D127" s="36" t="s">
        <v>543</v>
      </c>
      <c r="E127" s="36" t="str">
        <f t="shared" si="8"/>
        <v xml:space="preserve">    input:  [input_bea, input_desc]</v>
      </c>
      <c r="F127" s="73" t="s">
        <v>1094</v>
      </c>
      <c r="G127" s="36" t="s">
        <v>1098</v>
      </c>
      <c r="H127" s="36" t="s">
        <v>54</v>
      </c>
      <c r="J127" s="33"/>
      <c r="K127" s="37"/>
      <c r="R127" s="73" t="s">
        <v>1099</v>
      </c>
      <c r="V127" s="36" t="s">
        <v>369</v>
      </c>
    </row>
    <row r="128" spans="2:23" ht="13" customHeight="1">
      <c r="B128" s="36" t="s">
        <v>1097</v>
      </c>
      <c r="C128" s="36" t="str">
        <f t="shared" si="11"/>
        <v xml:space="preserve">    output: g</v>
      </c>
      <c r="D128" s="36" t="s">
        <v>1097</v>
      </c>
      <c r="E128" s="36" t="str">
        <f t="shared" si="8"/>
        <v xml:space="preserve">    output: g</v>
      </c>
      <c r="F128" s="73" t="s">
        <v>1095</v>
      </c>
      <c r="G128" s="36" t="s">
        <v>1097</v>
      </c>
      <c r="H128" s="36" t="s">
        <v>55</v>
      </c>
      <c r="J128" s="33"/>
      <c r="K128" s="37"/>
      <c r="R128" s="73" t="s">
        <v>1097</v>
      </c>
      <c r="V128" s="36" t="s">
        <v>1512</v>
      </c>
    </row>
    <row r="129" spans="1:22" ht="13" customHeight="1">
      <c r="B129" s="36" t="s">
        <v>883</v>
      </c>
      <c r="C129" s="36" t="str">
        <f t="shared" si="11"/>
        <v xml:space="preserve">    kind:   left</v>
      </c>
      <c r="D129" s="36" t="s">
        <v>883</v>
      </c>
      <c r="E129" s="36" t="str">
        <f t="shared" si="8"/>
        <v xml:space="preserve">    kind:   left</v>
      </c>
      <c r="F129" s="73" t="s">
        <v>883</v>
      </c>
      <c r="G129" s="36" t="s">
        <v>883</v>
      </c>
      <c r="H129" s="36" t="s">
        <v>883</v>
      </c>
      <c r="J129" s="33"/>
      <c r="R129" s="73" t="s">
        <v>883</v>
      </c>
      <c r="V129" s="36" t="s">
        <v>883</v>
      </c>
    </row>
    <row r="130" spans="1:22" s="80" customFormat="1" ht="13" customHeight="1">
      <c r="A130" s="166"/>
      <c r="M130" s="81"/>
    </row>
    <row r="131" spans="1:22" ht="13" customHeight="1">
      <c r="A131" s="56" t="s">
        <v>179</v>
      </c>
      <c r="B131" s="36" t="s">
        <v>25</v>
      </c>
      <c r="C131" s="36" t="str">
        <f>IF(ISBLANK($B131), "", $B131)</f>
        <v>Replace:</v>
      </c>
      <c r="D131" s="36" t="s">
        <v>25</v>
      </c>
      <c r="E131" s="36" t="str">
        <f>IF(ISBLANK($D131), "", $D131)</f>
        <v>Replace:</v>
      </c>
      <c r="F131" s="33" t="s">
        <v>25</v>
      </c>
      <c r="G131" s="33"/>
      <c r="H131" s="36" t="s">
        <v>25</v>
      </c>
      <c r="K131" s="33" t="s">
        <v>25</v>
      </c>
      <c r="L131" s="36" t="s">
        <v>25</v>
      </c>
      <c r="M131" s="32" t="s">
        <v>25</v>
      </c>
      <c r="N131" s="36" t="s">
        <v>25</v>
      </c>
      <c r="O131" s="36" t="s">
        <v>25</v>
      </c>
      <c r="P131" s="36" t="s">
        <v>25</v>
      </c>
      <c r="U131" s="36" t="s">
        <v>25</v>
      </c>
      <c r="V131" s="36" t="s">
        <v>25</v>
      </c>
    </row>
    <row r="132" spans="1:22" ht="13" customHeight="1">
      <c r="B132" s="36" t="s">
        <v>95</v>
      </c>
      <c r="C132" s="36" t="str">
        <f>IF(ISBLANK($B132), "", $B132)</f>
        <v xml:space="preserve">  col:  value</v>
      </c>
      <c r="D132" s="36" t="s">
        <v>95</v>
      </c>
      <c r="E132" s="36" t="str">
        <f>IF(ISBLANK($D132), "", $D132)</f>
        <v xml:space="preserve">  col:  value</v>
      </c>
      <c r="F132" s="33" t="s">
        <v>26</v>
      </c>
      <c r="G132" s="33"/>
      <c r="H132" s="36" t="s">
        <v>56</v>
      </c>
      <c r="K132" s="33" t="s">
        <v>95</v>
      </c>
      <c r="L132" s="36" t="s">
        <v>95</v>
      </c>
      <c r="M132" s="32" t="s">
        <v>95</v>
      </c>
      <c r="N132" s="36" t="s">
        <v>95</v>
      </c>
      <c r="O132" s="36" t="s">
        <v>95</v>
      </c>
      <c r="P132" s="36" t="s">
        <v>95</v>
      </c>
      <c r="U132" s="36" t="s">
        <v>1506</v>
      </c>
      <c r="V132" s="36" t="s">
        <v>26</v>
      </c>
    </row>
    <row r="133" spans="1:22" ht="13" customHeight="1">
      <c r="B133" s="36" t="s">
        <v>1086</v>
      </c>
      <c r="C133" s="36" t="str">
        <f>IF(ISBLANK($B133), "", $B133)</f>
        <v xml:space="preserve">  from: [missing, ...]</v>
      </c>
      <c r="D133" s="36" t="s">
        <v>96</v>
      </c>
      <c r="E133" s="36" t="str">
        <f>IF(ISBLANK($D133), "", $D133)</f>
        <v xml:space="preserve">  from: missing</v>
      </c>
      <c r="F133" s="33" t="s">
        <v>438</v>
      </c>
      <c r="G133" s="33"/>
      <c r="H133" s="36" t="s">
        <v>57</v>
      </c>
      <c r="K133" s="33" t="s">
        <v>445</v>
      </c>
      <c r="L133" s="36" t="s">
        <v>96</v>
      </c>
      <c r="M133" s="32" t="s">
        <v>96</v>
      </c>
      <c r="N133" s="36" t="s">
        <v>446</v>
      </c>
      <c r="O133" s="36" t="s">
        <v>96</v>
      </c>
      <c r="P133" s="36" t="s">
        <v>96</v>
      </c>
      <c r="U133" s="36" t="s">
        <v>1509</v>
      </c>
      <c r="V133" s="36" t="s">
        <v>311</v>
      </c>
    </row>
    <row r="134" spans="1:22" ht="13" customHeight="1">
      <c r="B134" s="36" t="s">
        <v>97</v>
      </c>
      <c r="C134" s="36" t="str">
        <f>IF(ISBLANK($B134), "", $B134)</f>
        <v xml:space="preserve">  to:   0</v>
      </c>
      <c r="D134" s="36" t="s">
        <v>97</v>
      </c>
      <c r="E134" s="36" t="str">
        <f>IF(ISBLANK($D134), "", $D134)</f>
        <v xml:space="preserve">  to:   0</v>
      </c>
      <c r="F134" s="33" t="s">
        <v>424</v>
      </c>
      <c r="G134" s="33"/>
      <c r="H134" s="36" t="s">
        <v>58</v>
      </c>
      <c r="K134" s="33" t="s">
        <v>97</v>
      </c>
      <c r="L134" s="36" t="s">
        <v>97</v>
      </c>
      <c r="M134" s="32" t="s">
        <v>97</v>
      </c>
      <c r="N134" s="36" t="s">
        <v>97</v>
      </c>
      <c r="O134" s="36" t="s">
        <v>97</v>
      </c>
      <c r="P134" s="36" t="s">
        <v>97</v>
      </c>
      <c r="U134" s="36" t="s">
        <v>1507</v>
      </c>
      <c r="V134" s="36" t="s">
        <v>424</v>
      </c>
    </row>
    <row r="135" spans="1:22" ht="13" customHeight="1">
      <c r="F135" s="33"/>
      <c r="G135" s="33"/>
      <c r="H135" s="36" t="s">
        <v>59</v>
      </c>
      <c r="K135" s="33"/>
      <c r="U135" s="36" t="s">
        <v>1508</v>
      </c>
    </row>
    <row r="136" spans="1:22" ht="13" customHeight="1">
      <c r="F136" s="33"/>
      <c r="G136" s="33"/>
      <c r="H136" s="36" t="s">
        <v>57</v>
      </c>
      <c r="K136" s="33"/>
      <c r="U136" s="36" t="s">
        <v>1499</v>
      </c>
    </row>
    <row r="137" spans="1:22" ht="13" customHeight="1">
      <c r="F137" s="33"/>
      <c r="G137" s="33"/>
      <c r="H137" s="36" t="s">
        <v>58</v>
      </c>
      <c r="K137" s="60"/>
    </row>
    <row r="138" spans="1:22" ht="13" customHeight="1">
      <c r="F138" s="33"/>
      <c r="G138" s="33"/>
      <c r="H138" s="36" t="s">
        <v>60</v>
      </c>
      <c r="K138" s="33"/>
    </row>
    <row r="139" spans="1:22" ht="13" customHeight="1">
      <c r="F139" s="33"/>
      <c r="G139" s="33"/>
      <c r="H139" s="36" t="s">
        <v>61</v>
      </c>
      <c r="K139" s="33"/>
    </row>
    <row r="140" spans="1:22" ht="13" customHeight="1">
      <c r="F140" s="33"/>
      <c r="G140" s="33"/>
      <c r="H140" s="36" t="s">
        <v>1149</v>
      </c>
      <c r="K140" s="33"/>
    </row>
    <row r="141" spans="1:22" s="80" customFormat="1" ht="13" customHeight="1">
      <c r="A141" s="166"/>
      <c r="M141" s="81"/>
    </row>
    <row r="142" spans="1:22" ht="13" customHeight="1">
      <c r="A142" s="56" t="s">
        <v>180</v>
      </c>
      <c r="F142" s="36" t="s">
        <v>18</v>
      </c>
      <c r="G142" s="36" t="s">
        <v>18</v>
      </c>
      <c r="H142" s="36" t="s">
        <v>18</v>
      </c>
      <c r="I142" s="36" t="s">
        <v>18</v>
      </c>
      <c r="L142" s="33"/>
      <c r="M142" s="32" t="s">
        <v>18</v>
      </c>
      <c r="N142" s="33" t="s">
        <v>18</v>
      </c>
      <c r="Q142" s="36" t="s">
        <v>18</v>
      </c>
      <c r="R142" s="36" t="s">
        <v>18</v>
      </c>
    </row>
    <row r="143" spans="1:22" ht="13" customHeight="1">
      <c r="A143" s="56" t="s">
        <v>457</v>
      </c>
      <c r="G143" s="36" t="s">
        <v>1398</v>
      </c>
      <c r="H143" s="36" t="s">
        <v>1403</v>
      </c>
      <c r="I143" s="36" t="s">
        <v>1398</v>
      </c>
      <c r="L143" s="33"/>
      <c r="M143" s="32" t="s">
        <v>1136</v>
      </c>
      <c r="N143" s="33" t="s">
        <v>655</v>
      </c>
      <c r="Q143" s="36" t="s">
        <v>649</v>
      </c>
      <c r="R143" s="36" t="s">
        <v>573</v>
      </c>
    </row>
    <row r="144" spans="1:22" ht="13" customHeight="1">
      <c r="G144" s="36" t="s">
        <v>28</v>
      </c>
      <c r="H144" s="36" t="s">
        <v>1490</v>
      </c>
      <c r="I144" s="36" t="s">
        <v>28</v>
      </c>
      <c r="L144" s="33"/>
      <c r="M144" s="32" t="s">
        <v>1439</v>
      </c>
      <c r="N144" s="33" t="s">
        <v>28</v>
      </c>
      <c r="Q144" s="36" t="s">
        <v>650</v>
      </c>
      <c r="R144" s="36" t="s">
        <v>497</v>
      </c>
    </row>
    <row r="145" spans="1:22" ht="13" customHeight="1">
      <c r="G145" s="36" t="s">
        <v>20</v>
      </c>
      <c r="H145" s="36" t="s">
        <v>903</v>
      </c>
      <c r="I145" s="36" t="s">
        <v>20</v>
      </c>
      <c r="L145" s="33"/>
      <c r="M145" s="32" t="s">
        <v>20</v>
      </c>
      <c r="N145" s="33" t="s">
        <v>20</v>
      </c>
      <c r="O145" s="33"/>
      <c r="P145" s="33"/>
      <c r="Q145" s="36" t="s">
        <v>20</v>
      </c>
      <c r="R145" s="36" t="s">
        <v>20</v>
      </c>
    </row>
    <row r="146" spans="1:22" ht="13" customHeight="1">
      <c r="H146" s="36" t="s">
        <v>1404</v>
      </c>
      <c r="K146" s="37"/>
      <c r="N146" s="32"/>
      <c r="O146" s="32"/>
      <c r="P146" s="32"/>
      <c r="Q146" s="33" t="s">
        <v>1398</v>
      </c>
      <c r="R146" s="36" t="s">
        <v>498</v>
      </c>
    </row>
    <row r="147" spans="1:22" ht="13" customHeight="1">
      <c r="H147" s="36" t="s">
        <v>1405</v>
      </c>
      <c r="K147" s="37"/>
      <c r="N147" s="32"/>
      <c r="O147" s="32"/>
      <c r="P147" s="32"/>
      <c r="Q147" s="33" t="s">
        <v>28</v>
      </c>
      <c r="R147" s="36" t="s">
        <v>499</v>
      </c>
    </row>
    <row r="148" spans="1:22" ht="13" customHeight="1">
      <c r="H148" s="36" t="s">
        <v>20</v>
      </c>
      <c r="N148" s="32"/>
      <c r="O148" s="32"/>
      <c r="P148" s="32"/>
      <c r="Q148" s="33" t="s">
        <v>20</v>
      </c>
      <c r="R148" s="36" t="s">
        <v>500</v>
      </c>
    </row>
    <row r="149" spans="1:22" ht="13" customHeight="1">
      <c r="F149" s="36" t="s">
        <v>1393</v>
      </c>
      <c r="L149" s="33"/>
      <c r="N149" s="32"/>
      <c r="O149" s="32"/>
      <c r="P149" s="32"/>
      <c r="R149" s="36" t="s">
        <v>649</v>
      </c>
    </row>
    <row r="150" spans="1:22" ht="13" customHeight="1">
      <c r="F150" s="36" t="s">
        <v>28</v>
      </c>
      <c r="L150" s="33"/>
      <c r="N150" s="32"/>
      <c r="O150" s="32"/>
      <c r="P150" s="32"/>
      <c r="R150" s="36" t="s">
        <v>565</v>
      </c>
    </row>
    <row r="151" spans="1:22" ht="13" customHeight="1">
      <c r="F151" s="36" t="s">
        <v>20</v>
      </c>
      <c r="L151" s="33"/>
      <c r="N151" s="32"/>
      <c r="O151" s="32"/>
      <c r="P151" s="32"/>
      <c r="R151" s="36" t="s">
        <v>20</v>
      </c>
    </row>
    <row r="152" spans="1:22" s="80" customFormat="1" ht="13" customHeight="1">
      <c r="A152" s="166"/>
      <c r="M152" s="81"/>
    </row>
    <row r="153" spans="1:22" ht="13" customHeight="1">
      <c r="A153" s="56" t="s">
        <v>421</v>
      </c>
      <c r="B153" s="36" t="s">
        <v>430</v>
      </c>
      <c r="C153" s="36" t="str">
        <f t="shared" ref="C153:G158" si="13">IF(ISBLANK($B153), "", $B153)</f>
        <v>Operate:</v>
      </c>
      <c r="D153" s="36" t="str">
        <f t="shared" si="13"/>
        <v>Operate:</v>
      </c>
      <c r="E153" s="36" t="str">
        <f t="shared" si="13"/>
        <v>Operate:</v>
      </c>
      <c r="F153" s="36" t="str">
        <f t="shared" si="13"/>
        <v>Operate:</v>
      </c>
      <c r="G153" s="36" t="str">
        <f t="shared" si="13"/>
        <v>Operate:</v>
      </c>
      <c r="H153" s="36" t="s">
        <v>430</v>
      </c>
      <c r="K153" s="36" t="str">
        <f t="shared" ref="K153:P158" si="14">IF(ISBLANK($B153), "", $B153)</f>
        <v>Operate:</v>
      </c>
      <c r="L153" s="36" t="str">
        <f t="shared" si="14"/>
        <v>Operate:</v>
      </c>
      <c r="M153" s="36" t="str">
        <f t="shared" si="14"/>
        <v>Operate:</v>
      </c>
      <c r="N153" s="36" t="str">
        <f t="shared" si="14"/>
        <v>Operate:</v>
      </c>
      <c r="O153" s="36" t="str">
        <f t="shared" si="14"/>
        <v>Operate:</v>
      </c>
      <c r="P153" s="36" t="str">
        <f t="shared" si="14"/>
        <v>Operate:</v>
      </c>
      <c r="R153" s="36" t="str">
        <f t="shared" ref="R153:R158" si="15">IF(ISBLANK($B153), "", $B153)</f>
        <v>Operate:</v>
      </c>
      <c r="V153" s="36" t="str">
        <f t="shared" ref="V153:V158" si="16">IF(ISBLANK($B153), "", $B153)</f>
        <v>Operate:</v>
      </c>
    </row>
    <row r="154" spans="1:22" ht="13" customHeight="1">
      <c r="B154" s="36" t="s">
        <v>431</v>
      </c>
      <c r="C154" s="36" t="str">
        <f t="shared" si="13"/>
        <v xml:space="preserve">  operation: "*"</v>
      </c>
      <c r="D154" s="36" t="str">
        <f t="shared" si="13"/>
        <v xml:space="preserve">  operation: "*"</v>
      </c>
      <c r="E154" s="36" t="str">
        <f t="shared" si="13"/>
        <v xml:space="preserve">  operation: "*"</v>
      </c>
      <c r="F154" s="36" t="str">
        <f t="shared" si="13"/>
        <v xml:space="preserve">  operation: "*"</v>
      </c>
      <c r="G154" s="36" t="str">
        <f t="shared" si="13"/>
        <v xml:space="preserve">  operation: "*"</v>
      </c>
      <c r="H154" s="36" t="s">
        <v>431</v>
      </c>
      <c r="K154" s="36" t="str">
        <f t="shared" si="14"/>
        <v xml:space="preserve">  operation: "*"</v>
      </c>
      <c r="L154" s="36" t="str">
        <f t="shared" si="14"/>
        <v xml:space="preserve">  operation: "*"</v>
      </c>
      <c r="M154" s="36" t="str">
        <f t="shared" si="14"/>
        <v xml:space="preserve">  operation: "*"</v>
      </c>
      <c r="N154" s="36" t="str">
        <f t="shared" si="14"/>
        <v xml:space="preserve">  operation: "*"</v>
      </c>
      <c r="O154" s="36" t="str">
        <f t="shared" si="14"/>
        <v xml:space="preserve">  operation: "*"</v>
      </c>
      <c r="P154" s="36" t="str">
        <f t="shared" si="14"/>
        <v xml:space="preserve">  operation: "*"</v>
      </c>
      <c r="R154" s="36" t="str">
        <f t="shared" si="15"/>
        <v xml:space="preserve">  operation: "*"</v>
      </c>
      <c r="V154" s="36" t="str">
        <f t="shared" si="16"/>
        <v xml:space="preserve">  operation: "*"</v>
      </c>
    </row>
    <row r="155" spans="1:22" ht="13" customHeight="1">
      <c r="B155" s="36" t="s">
        <v>432</v>
      </c>
      <c r="C155" s="36" t="str">
        <f t="shared" si="13"/>
        <v xml:space="preserve">  from:   units</v>
      </c>
      <c r="D155" s="36" t="str">
        <f t="shared" si="13"/>
        <v xml:space="preserve">  from:   units</v>
      </c>
      <c r="E155" s="36" t="str">
        <f t="shared" si="13"/>
        <v xml:space="preserve">  from:   units</v>
      </c>
      <c r="F155" s="36" t="str">
        <f t="shared" si="13"/>
        <v xml:space="preserve">  from:   units</v>
      </c>
      <c r="G155" s="36" t="str">
        <f t="shared" si="13"/>
        <v xml:space="preserve">  from:   units</v>
      </c>
      <c r="H155" s="36" t="s">
        <v>432</v>
      </c>
      <c r="K155" s="36" t="str">
        <f t="shared" si="14"/>
        <v xml:space="preserve">  from:   units</v>
      </c>
      <c r="L155" s="36" t="str">
        <f t="shared" si="14"/>
        <v xml:space="preserve">  from:   units</v>
      </c>
      <c r="M155" s="36" t="str">
        <f t="shared" si="14"/>
        <v xml:space="preserve">  from:   units</v>
      </c>
      <c r="N155" s="36" t="str">
        <f t="shared" si="14"/>
        <v xml:space="preserve">  from:   units</v>
      </c>
      <c r="O155" s="36" t="str">
        <f t="shared" si="14"/>
        <v xml:space="preserve">  from:   units</v>
      </c>
      <c r="P155" s="36" t="str">
        <f t="shared" si="14"/>
        <v xml:space="preserve">  from:   units</v>
      </c>
      <c r="R155" s="36" t="str">
        <f t="shared" si="15"/>
        <v xml:space="preserve">  from:   units</v>
      </c>
      <c r="V155" s="36" t="str">
        <f t="shared" si="16"/>
        <v xml:space="preserve">  from:   units</v>
      </c>
    </row>
    <row r="156" spans="1:22" ht="13" customHeight="1">
      <c r="B156" s="36" t="s">
        <v>1513</v>
      </c>
      <c r="C156" s="36" t="str">
        <f t="shared" si="13"/>
        <v xml:space="preserve">  to:     units_out</v>
      </c>
      <c r="D156" s="36" t="str">
        <f t="shared" si="13"/>
        <v xml:space="preserve">  to:     units_out</v>
      </c>
      <c r="E156" s="36" t="str">
        <f t="shared" si="13"/>
        <v xml:space="preserve">  to:     units_out</v>
      </c>
      <c r="F156" s="36" t="str">
        <f t="shared" si="13"/>
        <v xml:space="preserve">  to:     units_out</v>
      </c>
      <c r="G156" s="36" t="str">
        <f t="shared" si="13"/>
        <v xml:space="preserve">  to:     units_out</v>
      </c>
      <c r="H156" s="36" t="s">
        <v>1513</v>
      </c>
      <c r="K156" s="36" t="str">
        <f t="shared" si="14"/>
        <v xml:space="preserve">  to:     units_out</v>
      </c>
      <c r="L156" s="36" t="str">
        <f t="shared" si="14"/>
        <v xml:space="preserve">  to:     units_out</v>
      </c>
      <c r="M156" s="36" t="str">
        <f t="shared" si="14"/>
        <v xml:space="preserve">  to:     units_out</v>
      </c>
      <c r="N156" s="36" t="str">
        <f t="shared" si="14"/>
        <v xml:space="preserve">  to:     units_out</v>
      </c>
      <c r="O156" s="36" t="str">
        <f t="shared" si="14"/>
        <v xml:space="preserve">  to:     units_out</v>
      </c>
      <c r="P156" s="36" t="str">
        <f t="shared" si="14"/>
        <v xml:space="preserve">  to:     units_out</v>
      </c>
      <c r="R156" s="36" t="str">
        <f t="shared" si="15"/>
        <v xml:space="preserve">  to:     units_out</v>
      </c>
      <c r="V156" s="36" t="str">
        <f t="shared" si="16"/>
        <v xml:space="preserve">  to:     units_out</v>
      </c>
    </row>
    <row r="157" spans="1:22" ht="13" customHeight="1">
      <c r="B157" s="36" t="s">
        <v>435</v>
      </c>
      <c r="C157" s="36" t="str">
        <f t="shared" si="13"/>
        <v xml:space="preserve">  input:  [value, factor]</v>
      </c>
      <c r="D157" s="36" t="str">
        <f t="shared" si="13"/>
        <v xml:space="preserve">  input:  [value, factor]</v>
      </c>
      <c r="E157" s="36" t="str">
        <f t="shared" si="13"/>
        <v xml:space="preserve">  input:  [value, factor]</v>
      </c>
      <c r="F157" s="36" t="str">
        <f t="shared" si="13"/>
        <v xml:space="preserve">  input:  [value, factor]</v>
      </c>
      <c r="G157" s="36" t="str">
        <f t="shared" si="13"/>
        <v xml:space="preserve">  input:  [value, factor]</v>
      </c>
      <c r="H157" s="36" t="s">
        <v>433</v>
      </c>
      <c r="K157" s="36" t="str">
        <f t="shared" si="14"/>
        <v xml:space="preserve">  input:  [value, factor]</v>
      </c>
      <c r="L157" s="36" t="str">
        <f t="shared" si="14"/>
        <v xml:space="preserve">  input:  [value, factor]</v>
      </c>
      <c r="M157" s="36" t="str">
        <f t="shared" si="14"/>
        <v xml:space="preserve">  input:  [value, factor]</v>
      </c>
      <c r="N157" s="36" t="str">
        <f t="shared" si="14"/>
        <v xml:space="preserve">  input:  [value, factor]</v>
      </c>
      <c r="O157" s="36" t="str">
        <f t="shared" si="14"/>
        <v xml:space="preserve">  input:  [value, factor]</v>
      </c>
      <c r="P157" s="36" t="str">
        <f t="shared" si="14"/>
        <v xml:space="preserve">  input:  [value, factor]</v>
      </c>
      <c r="R157" s="36" t="str">
        <f t="shared" si="15"/>
        <v xml:space="preserve">  input:  [value, factor]</v>
      </c>
      <c r="V157" s="36" t="str">
        <f t="shared" si="16"/>
        <v xml:space="preserve">  input:  [value, factor]</v>
      </c>
    </row>
    <row r="158" spans="1:22" ht="13" customHeight="1">
      <c r="B158" s="36" t="s">
        <v>434</v>
      </c>
      <c r="C158" s="36" t="str">
        <f t="shared" si="13"/>
        <v xml:space="preserve">  output: value</v>
      </c>
      <c r="D158" s="36" t="str">
        <f t="shared" si="13"/>
        <v xml:space="preserve">  output: value</v>
      </c>
      <c r="E158" s="36" t="str">
        <f t="shared" si="13"/>
        <v xml:space="preserve">  output: value</v>
      </c>
      <c r="F158" s="36" t="str">
        <f t="shared" si="13"/>
        <v xml:space="preserve">  output: value</v>
      </c>
      <c r="G158" s="36" t="str">
        <f t="shared" si="13"/>
        <v xml:space="preserve">  output: value</v>
      </c>
      <c r="H158" s="36" t="s">
        <v>434</v>
      </c>
      <c r="K158" s="36" t="str">
        <f t="shared" si="14"/>
        <v xml:space="preserve">  output: value</v>
      </c>
      <c r="L158" s="36" t="str">
        <f t="shared" si="14"/>
        <v xml:space="preserve">  output: value</v>
      </c>
      <c r="M158" s="36" t="str">
        <f t="shared" si="14"/>
        <v xml:space="preserve">  output: value</v>
      </c>
      <c r="N158" s="36" t="str">
        <f t="shared" si="14"/>
        <v xml:space="preserve">  output: value</v>
      </c>
      <c r="O158" s="36" t="str">
        <f t="shared" si="14"/>
        <v xml:space="preserve">  output: value</v>
      </c>
      <c r="P158" s="36" t="str">
        <f t="shared" si="14"/>
        <v xml:space="preserve">  output: value</v>
      </c>
      <c r="R158" s="36" t="str">
        <f t="shared" si="15"/>
        <v xml:space="preserve">  output: value</v>
      </c>
      <c r="V158" s="36" t="str">
        <f t="shared" si="16"/>
        <v xml:space="preserve">  output: value</v>
      </c>
    </row>
    <row r="159" spans="1:22" s="80" customFormat="1" ht="13" customHeight="1">
      <c r="A159" s="166"/>
      <c r="M159" s="81"/>
    </row>
    <row r="160" spans="1:22" ht="13" customHeight="1">
      <c r="A160" s="56" t="s">
        <v>1309</v>
      </c>
      <c r="F160" s="36" t="s">
        <v>1310</v>
      </c>
      <c r="G160" s="36" t="s">
        <v>1310</v>
      </c>
      <c r="I160" s="36" t="s">
        <v>1310</v>
      </c>
      <c r="J160" s="36" t="s">
        <v>1310</v>
      </c>
      <c r="K160" s="36" t="s">
        <v>1310</v>
      </c>
      <c r="Q160" s="36" t="s">
        <v>1310</v>
      </c>
      <c r="R160" s="36" t="s">
        <v>1310</v>
      </c>
      <c r="V160" s="36" t="s">
        <v>1310</v>
      </c>
    </row>
    <row r="161" spans="6:22" ht="13" customHeight="1">
      <c r="F161" s="36" t="s">
        <v>516</v>
      </c>
      <c r="G161" s="36" t="s">
        <v>516</v>
      </c>
      <c r="I161" s="36" t="s">
        <v>516</v>
      </c>
      <c r="J161" s="36" t="s">
        <v>516</v>
      </c>
      <c r="K161" s="36" t="s">
        <v>516</v>
      </c>
      <c r="Q161" s="36" t="s">
        <v>516</v>
      </c>
      <c r="R161" s="36" t="s">
        <v>516</v>
      </c>
      <c r="V161" s="36" t="s">
        <v>516</v>
      </c>
    </row>
    <row r="162" spans="6:22" ht="13" customHeight="1">
      <c r="F162" s="36" t="s">
        <v>1391</v>
      </c>
      <c r="G162" s="36" t="s">
        <v>1411</v>
      </c>
      <c r="I162" s="56" t="s">
        <v>1811</v>
      </c>
      <c r="J162" s="36" t="s">
        <v>1810</v>
      </c>
      <c r="K162" s="36" t="s">
        <v>1411</v>
      </c>
      <c r="Q162" s="36" t="s">
        <v>1411</v>
      </c>
      <c r="R162" s="36" t="s">
        <v>1469</v>
      </c>
      <c r="V162" s="36" t="s">
        <v>1549</v>
      </c>
    </row>
    <row r="168" spans="6:22" ht="13" customHeight="1">
      <c r="J168" s="33"/>
    </row>
    <row r="169" spans="6:22" ht="13" customHeight="1">
      <c r="I169" s="33"/>
      <c r="J169" s="33"/>
    </row>
    <row r="170" spans="6:22" ht="13" customHeight="1">
      <c r="I170" s="33"/>
      <c r="J170" s="33"/>
    </row>
    <row r="171" spans="6:22" ht="13" customHeight="1">
      <c r="I171" s="33"/>
      <c r="J171" s="33"/>
    </row>
    <row r="172" spans="6:22" ht="13" customHeight="1">
      <c r="I172" s="33"/>
      <c r="J172" s="33"/>
    </row>
    <row r="173" spans="6:22" ht="13" customHeight="1">
      <c r="I173" s="33"/>
    </row>
    <row r="175" spans="6:22" ht="13" customHeight="1">
      <c r="I175" s="33"/>
    </row>
  </sheetData>
  <conditionalFormatting sqref="A8:XFD8">
    <cfRule type="cellIs" dxfId="27" priority="1" operator="equal">
      <formula>"Temporary: true"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33C8-009D-6843-86BC-6A47035FF582}">
  <sheetPr>
    <tabColor theme="4" tint="-0.249977111117893"/>
  </sheetPr>
  <dimension ref="A1:W175"/>
  <sheetViews>
    <sheetView showGridLines="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P29" sqref="P29"/>
    </sheetView>
  </sheetViews>
  <sheetFormatPr baseColWidth="10" defaultColWidth="46.83203125" defaultRowHeight="13" customHeight="1"/>
  <cols>
    <col min="1" max="1" width="28.6640625" style="56" bestFit="1" customWidth="1"/>
    <col min="2" max="12" width="46.83203125" style="36"/>
    <col min="13" max="13" width="46.83203125" style="32"/>
    <col min="14" max="16384" width="46.83203125" style="36"/>
  </cols>
  <sheetData>
    <row r="1" spans="1:22" s="123" customFormat="1" ht="19">
      <c r="A1" s="165" t="str">
        <f>definitions!$C$10</f>
        <v>data,input_1.0.1</v>
      </c>
      <c r="B1" s="123" t="s">
        <v>0</v>
      </c>
      <c r="C1" s="123" t="s">
        <v>1</v>
      </c>
      <c r="D1" s="123" t="s">
        <v>2</v>
      </c>
      <c r="E1" s="123" t="s">
        <v>3</v>
      </c>
      <c r="F1" s="123" t="s">
        <v>4</v>
      </c>
      <c r="G1" s="123" t="s">
        <v>7</v>
      </c>
      <c r="H1" s="123" t="s">
        <v>29</v>
      </c>
      <c r="I1" s="123" t="s">
        <v>520</v>
      </c>
      <c r="J1" s="123" t="s">
        <v>502</v>
      </c>
      <c r="K1" s="123" t="s">
        <v>162</v>
      </c>
      <c r="L1" s="123" t="s">
        <v>102</v>
      </c>
      <c r="M1" s="124" t="s">
        <v>103</v>
      </c>
      <c r="N1" s="123" t="s">
        <v>104</v>
      </c>
      <c r="O1" s="123" t="s">
        <v>105</v>
      </c>
      <c r="P1" s="123" t="s">
        <v>106</v>
      </c>
      <c r="Q1" s="123" t="s">
        <v>63</v>
      </c>
      <c r="R1" s="123" t="s">
        <v>107</v>
      </c>
      <c r="S1" s="123" t="s">
        <v>159</v>
      </c>
      <c r="T1" s="123" t="s">
        <v>160</v>
      </c>
      <c r="U1" s="123" t="s">
        <v>161</v>
      </c>
      <c r="V1" s="123" t="s">
        <v>125</v>
      </c>
    </row>
    <row r="2" spans="1:22" ht="13" customHeight="1">
      <c r="A2" s="56" t="s">
        <v>1057</v>
      </c>
      <c r="B2" s="36" t="s">
        <v>1658</v>
      </c>
      <c r="F2" s="36" t="s">
        <v>1058</v>
      </c>
      <c r="H2" s="36" t="s">
        <v>1062</v>
      </c>
      <c r="N2" s="32"/>
      <c r="O2" s="32"/>
      <c r="P2" s="32"/>
      <c r="Q2" s="36" t="s">
        <v>1063</v>
      </c>
      <c r="R2" s="36" t="s">
        <v>1064</v>
      </c>
    </row>
    <row r="3" spans="1:22" ht="13" customHeight="1">
      <c r="A3" s="56" t="s">
        <v>765</v>
      </c>
      <c r="B3" s="36" t="s">
        <v>785</v>
      </c>
      <c r="C3" s="36" t="s">
        <v>787</v>
      </c>
      <c r="D3" s="36" t="s">
        <v>783</v>
      </c>
      <c r="E3" s="36" t="s">
        <v>786</v>
      </c>
      <c r="F3" s="36" t="s">
        <v>781</v>
      </c>
      <c r="G3" s="36" t="s">
        <v>770</v>
      </c>
      <c r="H3" s="36" t="s">
        <v>767</v>
      </c>
      <c r="I3" s="36" t="str">
        <f>IF(ISBLANK($H3), "", $H3)</f>
        <v>Description: 2012 Commodity Flow Survey</v>
      </c>
      <c r="J3" s="36" t="str">
        <f>IF(ISBLANK($H3), "", $H3)</f>
        <v>Description: 2012 Commodity Flow Survey</v>
      </c>
      <c r="K3" s="36" t="s">
        <v>788</v>
      </c>
      <c r="L3" s="36" t="s">
        <v>768</v>
      </c>
      <c r="M3" s="32" t="str">
        <f t="shared" ref="M3:Q4" si="0">IF(ISBLANK($L3), "", $L3)</f>
        <v>Description: Annual Survey of State Government Finances</v>
      </c>
      <c r="N3" s="32" t="str">
        <f t="shared" si="0"/>
        <v>Description: Annual Survey of State Government Finances</v>
      </c>
      <c r="O3" s="32" t="str">
        <f t="shared" si="0"/>
        <v>Description: Annual Survey of State Government Finances</v>
      </c>
      <c r="P3" s="32" t="str">
        <f t="shared" si="0"/>
        <v>Description: Annual Survey of State Government Finances</v>
      </c>
      <c r="Q3" s="32" t="str">
        <f t="shared" si="0"/>
        <v>Description: Annual Survey of State Government Finances</v>
      </c>
      <c r="R3" s="36" t="s">
        <v>774</v>
      </c>
      <c r="S3" s="36" t="s">
        <v>776</v>
      </c>
      <c r="T3" s="36" t="s">
        <v>772</v>
      </c>
      <c r="U3" s="36" t="s">
        <v>778</v>
      </c>
      <c r="V3" s="36" t="s">
        <v>772</v>
      </c>
    </row>
    <row r="4" spans="1:22" ht="13" customHeight="1">
      <c r="A4" s="56" t="s">
        <v>766</v>
      </c>
      <c r="B4" s="36" t="s">
        <v>784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782</v>
      </c>
      <c r="G4" s="36" t="s">
        <v>769</v>
      </c>
      <c r="H4" s="36" t="s">
        <v>764</v>
      </c>
      <c r="I4" s="36" t="str">
        <f>IF(ISBLANK($H4), "", $H4)</f>
        <v>Source: https://www.census.gov/programs-surveys/cfs.html</v>
      </c>
      <c r="J4" s="36" t="str">
        <f>IF(ISBLANK($H4), "", $H4)</f>
        <v>Source: https://www.census.gov/programs-surveys/cfs.html</v>
      </c>
      <c r="K4" s="36" t="s">
        <v>762</v>
      </c>
      <c r="L4" s="36" t="s">
        <v>763</v>
      </c>
      <c r="M4" s="32" t="str">
        <f t="shared" si="0"/>
        <v>Source: https://www.census.gov/programs-surveys/state/data/tables.html</v>
      </c>
      <c r="N4" s="32" t="str">
        <f t="shared" si="0"/>
        <v>Source: https://www.census.gov/programs-surveys/state/data/tables.html</v>
      </c>
      <c r="O4" s="32" t="str">
        <f t="shared" si="0"/>
        <v>Source: https://www.census.gov/programs-surveys/state/data/tables.html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6" t="s">
        <v>775</v>
      </c>
      <c r="S4" s="36" t="s">
        <v>777</v>
      </c>
      <c r="T4" s="36" t="s">
        <v>773</v>
      </c>
      <c r="U4" s="36" t="s">
        <v>779</v>
      </c>
      <c r="V4" s="36" t="s">
        <v>780</v>
      </c>
    </row>
    <row r="5" spans="1:22" ht="13" customHeight="1">
      <c r="A5" s="56" t="s">
        <v>1033</v>
      </c>
      <c r="B5" s="36" t="s">
        <v>1066</v>
      </c>
      <c r="C5" s="36" t="s">
        <v>1067</v>
      </c>
      <c r="D5" s="36" t="s">
        <v>1068</v>
      </c>
      <c r="E5" s="36" t="s">
        <v>1069</v>
      </c>
      <c r="H5" s="36" t="s">
        <v>1070</v>
      </c>
      <c r="N5" s="32"/>
      <c r="O5" s="32"/>
      <c r="P5" s="32"/>
      <c r="Q5" s="32"/>
      <c r="R5" s="36" t="s">
        <v>1071</v>
      </c>
    </row>
    <row r="6" spans="1:22" ht="13" customHeight="1">
      <c r="A6" s="56" t="s">
        <v>1042</v>
      </c>
      <c r="B6" s="36" t="s">
        <v>1056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1048</v>
      </c>
      <c r="N6" s="32"/>
      <c r="O6" s="32"/>
      <c r="P6" s="32"/>
      <c r="Q6" s="32"/>
    </row>
    <row r="7" spans="1:22" ht="13" customHeight="1">
      <c r="A7" s="56" t="s">
        <v>771</v>
      </c>
      <c r="B7" s="33" t="s">
        <v>395</v>
      </c>
      <c r="C7" s="33" t="s">
        <v>395</v>
      </c>
      <c r="D7" s="33" t="s">
        <v>395</v>
      </c>
      <c r="E7" s="33" t="s">
        <v>395</v>
      </c>
      <c r="F7" s="33" t="s">
        <v>395</v>
      </c>
      <c r="G7" s="33" t="s">
        <v>395</v>
      </c>
      <c r="H7" s="33" t="s">
        <v>395</v>
      </c>
      <c r="I7" s="33" t="s">
        <v>395</v>
      </c>
      <c r="J7" s="33" t="s">
        <v>395</v>
      </c>
      <c r="K7" s="33" t="s">
        <v>395</v>
      </c>
      <c r="L7" s="33" t="s">
        <v>395</v>
      </c>
      <c r="M7" s="32" t="s">
        <v>395</v>
      </c>
      <c r="N7" s="33" t="s">
        <v>395</v>
      </c>
      <c r="O7" s="33" t="s">
        <v>395</v>
      </c>
      <c r="P7" s="33" t="s">
        <v>395</v>
      </c>
      <c r="Q7" s="33" t="s">
        <v>395</v>
      </c>
      <c r="R7" s="33" t="s">
        <v>395</v>
      </c>
      <c r="S7" s="33" t="s">
        <v>395</v>
      </c>
      <c r="T7" s="33" t="s">
        <v>395</v>
      </c>
      <c r="U7" s="33" t="s">
        <v>395</v>
      </c>
      <c r="V7" s="33" t="s">
        <v>395</v>
      </c>
    </row>
    <row r="8" spans="1:22" ht="13" customHeight="1">
      <c r="A8" s="56" t="s">
        <v>921</v>
      </c>
      <c r="B8" s="33"/>
      <c r="C8" s="33"/>
      <c r="D8" s="33"/>
      <c r="E8" s="33"/>
      <c r="F8" s="33"/>
      <c r="G8" s="33"/>
      <c r="H8" s="33" t="s">
        <v>925</v>
      </c>
      <c r="I8" s="33"/>
      <c r="J8" s="33"/>
      <c r="K8" s="33"/>
      <c r="L8" s="33" t="s">
        <v>925</v>
      </c>
      <c r="M8" s="33" t="s">
        <v>925</v>
      </c>
      <c r="N8" s="33" t="s">
        <v>925</v>
      </c>
      <c r="O8" s="33" t="s">
        <v>925</v>
      </c>
      <c r="P8" s="33" t="s">
        <v>925</v>
      </c>
      <c r="Q8" s="33"/>
      <c r="R8" s="33"/>
      <c r="S8" s="33"/>
      <c r="T8" s="33"/>
      <c r="U8" s="33"/>
      <c r="V8" s="33"/>
    </row>
    <row r="9" spans="1:22" ht="13" customHeight="1">
      <c r="A9" s="56" t="s">
        <v>1361</v>
      </c>
      <c r="B9" s="33" t="s">
        <v>1548</v>
      </c>
      <c r="C9" s="33"/>
      <c r="D9" s="33"/>
      <c r="E9" s="33"/>
      <c r="F9" s="33"/>
      <c r="G9" s="33"/>
      <c r="H9" s="33" t="s">
        <v>1536</v>
      </c>
      <c r="I9" s="33" t="s">
        <v>1536</v>
      </c>
      <c r="J9" s="33" t="s">
        <v>1536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ht="13" customHeight="1">
      <c r="A10" s="56" t="s">
        <v>1487</v>
      </c>
      <c r="B10" s="33" t="s">
        <v>1500</v>
      </c>
      <c r="C10" s="33" t="s">
        <v>1500</v>
      </c>
      <c r="D10" s="33" t="s">
        <v>1489</v>
      </c>
      <c r="E10" s="33" t="s">
        <v>1489</v>
      </c>
      <c r="F10" s="33" t="s">
        <v>1488</v>
      </c>
      <c r="G10" s="33" t="s">
        <v>1488</v>
      </c>
      <c r="H10" s="33" t="s">
        <v>1489</v>
      </c>
      <c r="I10" s="33" t="s">
        <v>1489</v>
      </c>
      <c r="J10" s="33" t="s">
        <v>1501</v>
      </c>
      <c r="K10" s="33" t="s">
        <v>1501</v>
      </c>
      <c r="L10" s="33" t="s">
        <v>1489</v>
      </c>
      <c r="M10" s="33" t="s">
        <v>1489</v>
      </c>
      <c r="N10" s="33" t="s">
        <v>1489</v>
      </c>
      <c r="O10" s="33" t="s">
        <v>1489</v>
      </c>
      <c r="P10" s="33" t="s">
        <v>1489</v>
      </c>
      <c r="Q10" s="33" t="s">
        <v>1501</v>
      </c>
      <c r="R10" s="33" t="s">
        <v>1488</v>
      </c>
      <c r="S10" s="33" t="s">
        <v>1500</v>
      </c>
      <c r="T10" s="33" t="s">
        <v>1488</v>
      </c>
      <c r="U10" s="33" t="s">
        <v>1500</v>
      </c>
      <c r="V10" s="33" t="s">
        <v>1488</v>
      </c>
    </row>
    <row r="11" spans="1:22" s="80" customFormat="1" ht="13" customHeight="1">
      <c r="A11" s="166"/>
      <c r="M11" s="81"/>
    </row>
    <row r="12" spans="1:22" ht="13" customHeight="1">
      <c r="A12" s="56" t="s">
        <v>789</v>
      </c>
      <c r="B12" s="36" t="s">
        <v>1350</v>
      </c>
      <c r="C12" s="36" t="str">
        <f>IF(ISBLANK($B12), "", $B12)</f>
        <v>PathIn:  [dev, datasources, BEA, IO]</v>
      </c>
      <c r="D12" s="36" t="s">
        <v>1233</v>
      </c>
      <c r="E12" s="36" t="str">
        <f>IF(ISBLANK($D12), "", $D12)</f>
        <v>PathIn:  [dev, datasources, BEA_2007_2012]</v>
      </c>
      <c r="F12" s="33" t="s">
        <v>1364</v>
      </c>
      <c r="G12" s="33" t="s">
        <v>1394</v>
      </c>
      <c r="H12" s="36" t="s">
        <v>1234</v>
      </c>
      <c r="I12" s="36" t="str">
        <f>_xlfn.CONCAT("PathIn:  [",$A$1,"]")</f>
        <v>PathIn:  [data,input_1.0.1]</v>
      </c>
      <c r="J12" s="36" t="str">
        <f>_xlfn.CONCAT("PathIn:  [",$A$1,"]")</f>
        <v>PathIn:  [data,input_1.0.1]</v>
      </c>
      <c r="K12" s="33" t="s">
        <v>1429</v>
      </c>
      <c r="L12" s="33" t="s">
        <v>1430</v>
      </c>
      <c r="M12" s="32" t="str">
        <f>IF(ISBLANK($L12), "", $L12)</f>
        <v>PathIn:  [dev, datasources, SGF]</v>
      </c>
      <c r="N12" s="32" t="str">
        <f>IF(ISBLANK($L12), "", $L12)</f>
        <v>PathIn:  [dev, datasources, SGF]</v>
      </c>
      <c r="O12" s="32" t="str">
        <f>IF(ISBLANK($L12), "", $L12)</f>
        <v>PathIn:  [dev, datasources, SGF]</v>
      </c>
      <c r="P12" s="32" t="str">
        <f>IF(ISBLANK($L12), "", $L12)</f>
        <v>PathIn:  [dev, datasources, SGF]</v>
      </c>
      <c r="Q12" s="36" t="str">
        <f>_xlfn.CONCAT("PathIn:  [",$A$1,"]")</f>
        <v>PathIn:  [data,input_1.0.1]</v>
      </c>
      <c r="R12" s="36" t="s">
        <v>1431</v>
      </c>
      <c r="S12" s="33" t="s">
        <v>1432</v>
      </c>
      <c r="T12" s="33" t="s">
        <v>1433</v>
      </c>
      <c r="U12" s="33" t="s">
        <v>1434</v>
      </c>
      <c r="V12" s="33" t="s">
        <v>1434</v>
      </c>
    </row>
    <row r="13" spans="1:22" ht="13" customHeight="1">
      <c r="A13" s="56" t="s">
        <v>169</v>
      </c>
      <c r="B13" s="36" t="str">
        <f>_xlfn.CONCAT("PathOut: [",$A$1, IF(ISNUMBER(SEARCH(definitions!$B$13,B$1)),_xlfn.CONCAT(definitions!$C$1,definitions!$B$13,),),"]")</f>
        <v>PathOut: [data,input_1.0.1]</v>
      </c>
      <c r="C13" s="36" t="str">
        <f>_xlfn.CONCAT("PathOut: [",$A$1, IF(ISNUMBER(SEARCH(definitions!$B$13,C$1)),_xlfn.CONCAT(definitions!$C$1,definitions!$B$13,),),"]")</f>
        <v>PathOut: [data,input_1.0.1]</v>
      </c>
      <c r="D13" s="36" t="str">
        <f>_xlfn.CONCAT("PathOut: [",$A$1, IF(ISNUMBER(SEARCH(definitions!$B$13,D$1)),_xlfn.CONCAT(definitions!$C$1,definitions!$B$13,),),"]")</f>
        <v>PathOut: [data,input_1.0.1]</v>
      </c>
      <c r="E13" s="36" t="str">
        <f>_xlfn.CONCAT("PathOut: [",$A$1, IF(ISNUMBER(SEARCH(definitions!$B$13,E$1)),_xlfn.CONCAT(definitions!$C$1,definitions!$B$13,),),"]")</f>
        <v>PathOut: [data,input_1.0.1]</v>
      </c>
      <c r="F13" s="36" t="str">
        <f>_xlfn.CONCAT("PathOut: [",$A$1, IF(ISNUMBER(SEARCH(definitions!$B$13,F$1)),_xlfn.CONCAT(definitions!$C$1,definitions!$B$13,),),"]")</f>
        <v>PathOut: [data,input_1.0.1]</v>
      </c>
      <c r="G13" s="36" t="str">
        <f>_xlfn.CONCAT("PathOut: [",$A$1, IF(ISNUMBER(SEARCH(definitions!$B$13,G$1)),_xlfn.CONCAT(definitions!$C$1,definitions!$B$13,),),"]")</f>
        <v>PathOut: [data,input_1.0.1]</v>
      </c>
      <c r="H13" s="36" t="str">
        <f>_xlfn.CONCAT("PathOut: [",$A$1, IF(ISNUMBER(SEARCH(definitions!$B$13,H$1)),_xlfn.CONCAT(definitions!$C$1,definitions!$B$13,),),"]")</f>
        <v>PathOut: [data,input_1.0.1]</v>
      </c>
      <c r="I13" s="36" t="str">
        <f>_xlfn.CONCAT("PathOut: [",$A$1, IF(ISNUMBER(SEARCH(definitions!$B$13,I$1)),_xlfn.CONCAT(definitions!$C$1,definitions!$B$13,),),"]")</f>
        <v>PathOut: [data,input_1.0.1]</v>
      </c>
      <c r="J13" s="36" t="str">
        <f>_xlfn.CONCAT("PathOut: [",$A$1, IF(ISNUMBER(SEARCH(definitions!$B$13,J$1)),_xlfn.CONCAT(definitions!$C$1,definitions!$B$13,),),"]")</f>
        <v>PathOut: [data,input_1.0.1]</v>
      </c>
      <c r="K13" s="36" t="str">
        <f>_xlfn.CONCAT("PathOut: [",$A$1, IF(ISNUMBER(SEARCH(definitions!$B$13,K$1)),_xlfn.CONCAT(definitions!$C$1,definitions!$B$13,),),"]")</f>
        <v>PathOut: [data,input_1.0.1]</v>
      </c>
      <c r="L13" s="36" t="str">
        <f>_xlfn.CONCAT("PathOut: [",$A$1, IF(ISNUMBER(SEARCH(definitions!$B$13,L$1)),_xlfn.CONCAT(definitions!$C$1,definitions!$B$13,),),"]")</f>
        <v>PathOut: [data,input_1.0.1]</v>
      </c>
      <c r="M13" s="36" t="str">
        <f>_xlfn.CONCAT("PathOut: [",$A$1, IF(ISNUMBER(SEARCH(definitions!$B$13,M$1)),_xlfn.CONCAT(definitions!$C$1,definitions!$B$13,),),"]")</f>
        <v>PathOut: [data,input_1.0.1]</v>
      </c>
      <c r="N13" s="36" t="str">
        <f>_xlfn.CONCAT("PathOut: [",$A$1, IF(ISNUMBER(SEARCH(definitions!$B$13,N$1)),_xlfn.CONCAT(definitions!$C$1,definitions!$B$13,),),"]")</f>
        <v>PathOut: [data,input_1.0.1]</v>
      </c>
      <c r="O13" s="36" t="str">
        <f>_xlfn.CONCAT("PathOut: [",$A$1, IF(ISNUMBER(SEARCH(definitions!$B$13,O$1)),_xlfn.CONCAT(definitions!$C$1,definitions!$B$13,),),"]")</f>
        <v>PathOut: [data,input_1.0.1]</v>
      </c>
      <c r="P13" s="36" t="str">
        <f>_xlfn.CONCAT("PathOut: [",$A$1, IF(ISNUMBER(SEARCH(definitions!$B$13,P$1)),_xlfn.CONCAT(definitions!$C$1,definitions!$B$13,),),"]")</f>
        <v>PathOut: [data,input_1.0.1]</v>
      </c>
      <c r="Q13" s="36" t="str">
        <f>_xlfn.CONCAT("PathOut: [",$A$1, IF(ISNUMBER(SEARCH(definitions!$B$13,Q$1)),_xlfn.CONCAT(definitions!$C$1,definitions!$B$13,),),"]")</f>
        <v>PathOut: [data,input_1.0.1]</v>
      </c>
      <c r="R13" s="36" t="str">
        <f>_xlfn.CONCAT("PathOut: [",$A$1, IF(ISNUMBER(SEARCH(definitions!$B$13,R$1)),_xlfn.CONCAT(definitions!$C$1,definitions!$B$13,),),"]")</f>
        <v>PathOut: [data,input_1.0.1]</v>
      </c>
      <c r="S13" s="36" t="str">
        <f>_xlfn.CONCAT("PathOut: [",$A$1, IF(ISNUMBER(SEARCH(definitions!$B$13,S$1)),_xlfn.CONCAT(definitions!$C$1,definitions!$B$13,),),"]")</f>
        <v>PathOut: [data,input_1.0.1,eia]</v>
      </c>
      <c r="T13" s="36" t="str">
        <f>_xlfn.CONCAT("PathOut: [",$A$1, IF(ISNUMBER(SEARCH(definitions!$B$13,T$1)),_xlfn.CONCAT(definitions!$C$1,definitions!$B$13,),),"]")</f>
        <v>PathOut: [data,input_1.0.1,eia]</v>
      </c>
      <c r="U13" s="36" t="str">
        <f>_xlfn.CONCAT("PathOut: [",$A$1, IF(ISNUMBER(SEARCH(definitions!$B$13,U$1)),_xlfn.CONCAT(definitions!$C$1,definitions!$B$13,),),"]")</f>
        <v>PathOut: [data,input_1.0.1,eia]</v>
      </c>
      <c r="V13" s="36" t="str">
        <f>_xlfn.CONCAT("PathOut: [",$A$1, IF(ISNUMBER(SEARCH(definitions!$B$13,V$1)),_xlfn.CONCAT(definitions!$C$1,definitions!$B$13,),),"]")</f>
        <v>PathOut: [data,input_1.0.1,eia]</v>
      </c>
    </row>
    <row r="14" spans="1:22" ht="13" customHeight="1">
      <c r="A14" s="56" t="s">
        <v>1171</v>
      </c>
      <c r="B14" s="36" t="s">
        <v>1176</v>
      </c>
      <c r="C14" s="36" t="str">
        <f t="shared" ref="C14:V14" si="1">_xlfn.CONCAT("FileOut: ",RIGHT(C$1,LEN(C$1)-FIND("_",C$1)),".csv")</f>
        <v>FileOut: use.csv</v>
      </c>
      <c r="D14" s="36" t="str">
        <f t="shared" si="1"/>
        <v>FileOut: supply_det.csv</v>
      </c>
      <c r="E14" s="36" t="str">
        <f t="shared" si="1"/>
        <v>FileOut: use_det.csv</v>
      </c>
      <c r="F14" s="36" t="str">
        <f t="shared" si="1"/>
        <v>FileOut: gsp_state.csv</v>
      </c>
      <c r="G14" s="36" t="str">
        <f t="shared" si="1"/>
        <v>FileOut: pce.csv</v>
      </c>
      <c r="H14" s="36" t="str">
        <f t="shared" si="1"/>
        <v>FileOut: cfs.csv</v>
      </c>
      <c r="I14" s="36" t="str">
        <f t="shared" si="1"/>
        <v>FileOut: cfs_metro.csv</v>
      </c>
      <c r="J14" s="36" t="str">
        <f t="shared" si="1"/>
        <v>FileOut: cfs_state.csv</v>
      </c>
      <c r="K14" s="36" t="str">
        <f t="shared" si="1"/>
        <v>FileOut: nass.csv</v>
      </c>
      <c r="L14" s="36" t="str">
        <f t="shared" si="1"/>
        <v>FileOut: sgf_1997.csv</v>
      </c>
      <c r="M14" s="36" t="str">
        <f t="shared" si="1"/>
        <v>FileOut: sgf_1998.csv</v>
      </c>
      <c r="N14" s="36" t="str">
        <f>_xlfn.CONCAT("FileOut: ",RIGHT(N$1,LEN(N$1)-FIND("_",N$1)),".csv")</f>
        <v>FileOut: sgf_1999-2011.csv</v>
      </c>
      <c r="O14" s="36" t="str">
        <f t="shared" si="1"/>
        <v>FileOut: sgf_2012-2013.csv</v>
      </c>
      <c r="P14" s="36" t="str">
        <f t="shared" si="1"/>
        <v>FileOut: sgf_2014-2016.csv</v>
      </c>
      <c r="Q14" s="36" t="str">
        <f t="shared" si="1"/>
        <v>FileOut: sgf.csv</v>
      </c>
      <c r="R14" s="36" t="str">
        <f t="shared" si="1"/>
        <v>FileOut: utd.csv</v>
      </c>
      <c r="S14" s="36" t="str">
        <f t="shared" si="1"/>
        <v>FileOut: crude_oil.csv</v>
      </c>
      <c r="T14" s="36" t="str">
        <f t="shared" si="1"/>
        <v>FileOut: emissions.csv</v>
      </c>
      <c r="U14" s="36" t="str">
        <f t="shared" si="1"/>
        <v>FileOut: heatrate.csv</v>
      </c>
      <c r="V14" s="36" t="str">
        <f t="shared" si="1"/>
        <v>FileOut: seds.csv</v>
      </c>
    </row>
    <row r="15" spans="1:22" s="80" customFormat="1" ht="13" customHeight="1">
      <c r="A15" s="166"/>
      <c r="M15" s="81"/>
    </row>
    <row r="16" spans="1:22" ht="13" customHeight="1">
      <c r="A16" s="56" t="s">
        <v>170</v>
      </c>
      <c r="B16" s="36" t="s">
        <v>64</v>
      </c>
      <c r="C16" s="36" t="s">
        <v>64</v>
      </c>
      <c r="D16" s="36" t="s">
        <v>64</v>
      </c>
      <c r="E16" s="36" t="s">
        <v>64</v>
      </c>
      <c r="F16" s="36" t="s">
        <v>8</v>
      </c>
      <c r="G16" s="36" t="s">
        <v>8</v>
      </c>
      <c r="H16" s="36" t="s">
        <v>8</v>
      </c>
      <c r="I16" s="36" t="s">
        <v>8</v>
      </c>
      <c r="J16" s="36" t="s">
        <v>8</v>
      </c>
      <c r="K16" s="37" t="s">
        <v>8</v>
      </c>
      <c r="L16" s="36" t="s">
        <v>64</v>
      </c>
      <c r="M16" s="32" t="s">
        <v>64</v>
      </c>
      <c r="N16" s="36" t="s">
        <v>64</v>
      </c>
      <c r="O16" s="36" t="s">
        <v>8</v>
      </c>
      <c r="P16" s="36" t="s">
        <v>8</v>
      </c>
      <c r="Q16" s="36" t="s">
        <v>8</v>
      </c>
      <c r="R16" s="36" t="s">
        <v>8</v>
      </c>
      <c r="S16" s="36" t="s">
        <v>64</v>
      </c>
      <c r="T16" s="36" t="s">
        <v>64</v>
      </c>
      <c r="U16" s="33" t="s">
        <v>8</v>
      </c>
      <c r="V16" s="36" t="s">
        <v>8</v>
      </c>
    </row>
    <row r="17" spans="1:22" ht="13" customHeight="1">
      <c r="B17" s="36" t="s">
        <v>181</v>
      </c>
      <c r="C17" s="36" t="s">
        <v>191</v>
      </c>
      <c r="D17" s="36" t="s">
        <v>199</v>
      </c>
      <c r="E17" s="36" t="s">
        <v>195</v>
      </c>
      <c r="F17" s="36" t="s">
        <v>472</v>
      </c>
      <c r="G17" s="36" t="s">
        <v>485</v>
      </c>
      <c r="H17" s="36" t="s">
        <v>30</v>
      </c>
      <c r="I17" s="36" t="str">
        <f>_xlfn.CONCAT("  name: ", IF($H$8="Temporary: true","__",""), RIGHT($H$14,LEN($H$14)-LEN("FileOut: ")))</f>
        <v xml:space="preserve">  name: __cfs.csv</v>
      </c>
      <c r="J17" s="36" t="str">
        <f>_xlfn.CONCAT("  name: ",IF($I$8="Temporary: true","_",""),RIGHT(I$1,LEN(I$1)-FIND("_",I$1)),".csv")</f>
        <v xml:space="preserve">  name: cfs_metro.csv</v>
      </c>
      <c r="K17" s="37" t="s">
        <v>163</v>
      </c>
      <c r="L17" s="36" t="s">
        <v>329</v>
      </c>
      <c r="M17" s="32" t="s">
        <v>65</v>
      </c>
      <c r="N17" s="36" t="s">
        <v>66</v>
      </c>
      <c r="O17" s="36" t="s">
        <v>67</v>
      </c>
      <c r="P17" s="36" t="s">
        <v>68</v>
      </c>
      <c r="Q17" s="36" t="s">
        <v>1738</v>
      </c>
      <c r="R17" s="36" t="s">
        <v>488</v>
      </c>
      <c r="S17" s="36" t="s">
        <v>126</v>
      </c>
      <c r="T17" s="36" t="s">
        <v>127</v>
      </c>
      <c r="U17" s="36" t="s">
        <v>128</v>
      </c>
      <c r="V17" s="36" t="s">
        <v>118</v>
      </c>
    </row>
    <row r="18" spans="1:22" ht="13" customHeight="1">
      <c r="B18" s="36" t="s">
        <v>184</v>
      </c>
      <c r="C18" s="36" t="s">
        <v>192</v>
      </c>
      <c r="D18" s="36" t="s">
        <v>200</v>
      </c>
      <c r="E18" s="36" t="s">
        <v>193</v>
      </c>
      <c r="F18" s="36" t="s">
        <v>473</v>
      </c>
      <c r="G18" s="36" t="s">
        <v>487</v>
      </c>
      <c r="H18" s="36" t="s">
        <v>164</v>
      </c>
      <c r="I18" s="36" t="s">
        <v>533</v>
      </c>
      <c r="J18" s="36" t="s">
        <v>504</v>
      </c>
      <c r="K18" s="37" t="s">
        <v>164</v>
      </c>
      <c r="L18" s="36" t="s">
        <v>69</v>
      </c>
      <c r="M18" s="32" t="s">
        <v>70</v>
      </c>
      <c r="N18" s="36" t="s">
        <v>328</v>
      </c>
      <c r="O18" s="36" t="s">
        <v>71</v>
      </c>
      <c r="P18" s="36" t="s">
        <v>72</v>
      </c>
      <c r="Q18" s="36" t="s">
        <v>1739</v>
      </c>
      <c r="R18" s="36" t="s">
        <v>489</v>
      </c>
      <c r="S18" s="36" t="s">
        <v>129</v>
      </c>
      <c r="T18" s="36" t="s">
        <v>130</v>
      </c>
      <c r="U18" s="36" t="s">
        <v>131</v>
      </c>
      <c r="V18" s="36" t="s">
        <v>119</v>
      </c>
    </row>
    <row r="19" spans="1:22" ht="13" customHeight="1">
      <c r="B19" s="36" t="s">
        <v>183</v>
      </c>
      <c r="C19" s="36" t="str">
        <f>IF(ISBLANK($B19), "", $B19)</f>
        <v xml:space="preserve">  sheet:      [1997, 1998, 1999, 2000, 2001, 2002, 2003, 2004, 2005, 2006, 2007, 2008, 2009, 2010, 2011, 2012, 2013, 2014, 2015, 2016, 2017]</v>
      </c>
      <c r="D19" s="36" t="s">
        <v>196</v>
      </c>
      <c r="E19" s="36" t="str">
        <f>IF(ISBLANK($D19), "", $D19)</f>
        <v xml:space="preserve">  sheet:      [2007, 2012]</v>
      </c>
      <c r="F19" s="36" t="s">
        <v>474</v>
      </c>
      <c r="L19" s="36" t="s">
        <v>73</v>
      </c>
      <c r="M19" s="32" t="s">
        <v>74</v>
      </c>
      <c r="N19" s="36" t="s">
        <v>319</v>
      </c>
      <c r="P19" s="36" t="s">
        <v>75</v>
      </c>
      <c r="Q19" s="36" t="s">
        <v>1740</v>
      </c>
      <c r="S19" s="36" t="s">
        <v>132</v>
      </c>
      <c r="T19" s="36" t="s">
        <v>133</v>
      </c>
    </row>
    <row r="20" spans="1:22" ht="13" customHeight="1">
      <c r="B20" s="36" t="s">
        <v>182</v>
      </c>
      <c r="C20" s="36" t="str">
        <f>IF(ISBLANK($B20), "", $B20)</f>
        <v xml:space="preserve">  descriptor: [1997, 1998, 1999, 2000, 2001, 2002, 2003, 2004, 2005, 2006, 2007, 2008, 2009, 2010, 2011, 2012, 2013, 2014, 2015, 2016, 2017]</v>
      </c>
      <c r="D20" s="36" t="s">
        <v>194</v>
      </c>
      <c r="E20" s="36" t="str">
        <f>IF(ISBLANK($D20), "", $D20)</f>
        <v xml:space="preserve">  descriptor: [2007, 2012]</v>
      </c>
      <c r="F20" s="36" t="s">
        <v>475</v>
      </c>
      <c r="L20" s="36" t="s">
        <v>77</v>
      </c>
      <c r="M20" s="32" t="s">
        <v>78</v>
      </c>
      <c r="N20" s="36" t="s">
        <v>320</v>
      </c>
      <c r="Q20" s="36" t="s">
        <v>1741</v>
      </c>
      <c r="S20" s="36" t="s">
        <v>134</v>
      </c>
      <c r="T20" s="36" t="s">
        <v>135</v>
      </c>
    </row>
    <row r="21" spans="1:22" ht="13" customHeight="1">
      <c r="F21" s="36" t="s">
        <v>476</v>
      </c>
      <c r="N21" s="36" t="s">
        <v>318</v>
      </c>
      <c r="Q21" s="36" t="s">
        <v>1742</v>
      </c>
      <c r="T21" s="36" t="s">
        <v>136</v>
      </c>
    </row>
    <row r="22" spans="1:22" ht="13" customHeight="1">
      <c r="F22" s="36" t="s">
        <v>477</v>
      </c>
      <c r="N22" s="36" t="s">
        <v>81</v>
      </c>
      <c r="T22" s="36" t="s">
        <v>137</v>
      </c>
    </row>
    <row r="23" spans="1:22" ht="13" customHeight="1">
      <c r="F23" s="36" t="s">
        <v>478</v>
      </c>
      <c r="N23" s="36" t="s">
        <v>322</v>
      </c>
      <c r="T23" s="36" t="s">
        <v>138</v>
      </c>
    </row>
    <row r="24" spans="1:22" ht="13" customHeight="1">
      <c r="F24" s="36" t="s">
        <v>479</v>
      </c>
      <c r="N24" s="36" t="s">
        <v>321</v>
      </c>
      <c r="T24" s="36" t="s">
        <v>139</v>
      </c>
    </row>
    <row r="25" spans="1:22" ht="13" customHeight="1">
      <c r="F25" s="36" t="s">
        <v>483</v>
      </c>
      <c r="N25" s="36" t="s">
        <v>323</v>
      </c>
      <c r="T25" s="36" t="s">
        <v>140</v>
      </c>
    </row>
    <row r="26" spans="1:22" ht="13" customHeight="1">
      <c r="N26" s="36" t="s">
        <v>324</v>
      </c>
      <c r="T26" s="36" t="s">
        <v>141</v>
      </c>
    </row>
    <row r="27" spans="1:22" ht="13" customHeight="1">
      <c r="N27" s="36" t="s">
        <v>325</v>
      </c>
      <c r="T27" s="36" t="s">
        <v>142</v>
      </c>
    </row>
    <row r="28" spans="1:22" ht="13" customHeight="1">
      <c r="N28" s="36" t="s">
        <v>326</v>
      </c>
      <c r="T28" s="36" t="s">
        <v>143</v>
      </c>
    </row>
    <row r="29" spans="1:22" ht="13" customHeight="1">
      <c r="N29" s="36" t="s">
        <v>327</v>
      </c>
    </row>
    <row r="30" spans="1:22" s="80" customFormat="1" ht="13" customHeight="1">
      <c r="A30" s="166"/>
      <c r="M30" s="81"/>
    </row>
    <row r="31" spans="1:22" ht="13" customHeight="1">
      <c r="A31" s="56" t="s">
        <v>171</v>
      </c>
      <c r="B31" s="36" t="s">
        <v>82</v>
      </c>
      <c r="C31" s="36" t="str">
        <f t="shared" ref="C31:E32" si="2">IF(ISBLANK($B31), "", $B31)</f>
        <v>Describe:</v>
      </c>
      <c r="D31" s="36" t="str">
        <f t="shared" si="2"/>
        <v>Describe:</v>
      </c>
      <c r="E31" s="36" t="str">
        <f t="shared" si="2"/>
        <v>Describe:</v>
      </c>
      <c r="F31" s="36" t="s">
        <v>82</v>
      </c>
      <c r="G31" s="36" t="s">
        <v>82</v>
      </c>
      <c r="H31" s="36" t="s">
        <v>486</v>
      </c>
      <c r="L31" s="33" t="s">
        <v>82</v>
      </c>
      <c r="M31" s="32" t="str">
        <f>IF(ISBLANK($L31), "", $L31)</f>
        <v>Describe:</v>
      </c>
      <c r="N31" s="32" t="str">
        <f t="shared" ref="M31:O32" si="3">IF(ISBLANK($L31), "", $L31)</f>
        <v>Describe:</v>
      </c>
      <c r="O31" s="32" t="str">
        <f t="shared" si="3"/>
        <v>Describe:</v>
      </c>
      <c r="P31" s="33"/>
      <c r="R31" s="33" t="s">
        <v>82</v>
      </c>
      <c r="T31" s="36" t="s">
        <v>82</v>
      </c>
    </row>
    <row r="32" spans="1:22" ht="13" customHeight="1">
      <c r="B32" s="36" t="s">
        <v>547</v>
      </c>
      <c r="C32" s="36" t="str">
        <f t="shared" si="2"/>
        <v xml:space="preserve">  col: yr</v>
      </c>
      <c r="D32" s="36" t="str">
        <f>IF(ISBLANK($B32), "", $B32)</f>
        <v xml:space="preserve">  col: yr</v>
      </c>
      <c r="E32" s="36" t="str">
        <f t="shared" si="2"/>
        <v xml:space="preserve">  col: yr</v>
      </c>
      <c r="F32" s="36" t="s">
        <v>1368</v>
      </c>
      <c r="G32" s="36" t="s">
        <v>1486</v>
      </c>
      <c r="H32" s="36" t="s">
        <v>1485</v>
      </c>
      <c r="L32" s="33" t="s">
        <v>547</v>
      </c>
      <c r="M32" s="32" t="str">
        <f t="shared" si="3"/>
        <v xml:space="preserve">  col: yr</v>
      </c>
      <c r="N32" s="32" t="str">
        <f t="shared" si="3"/>
        <v xml:space="preserve">  col: yr</v>
      </c>
      <c r="O32" s="32" t="str">
        <f t="shared" si="3"/>
        <v xml:space="preserve">  col: yr</v>
      </c>
      <c r="P32" s="33"/>
      <c r="R32" s="33" t="s">
        <v>656</v>
      </c>
      <c r="T32" s="36" t="s">
        <v>1573</v>
      </c>
    </row>
    <row r="33" spans="1:22" s="80" customFormat="1" ht="13" customHeight="1">
      <c r="A33" s="166"/>
      <c r="L33" s="82"/>
      <c r="M33" s="81"/>
      <c r="N33" s="82"/>
    </row>
    <row r="34" spans="1:22" ht="13" customHeight="1">
      <c r="A34" s="56" t="s">
        <v>172</v>
      </c>
      <c r="B34" s="33" t="s">
        <v>9</v>
      </c>
      <c r="C34" s="36" t="str">
        <f t="shared" ref="C34:E67" si="4">IF(ISBLANK($B34), "", $B34)</f>
        <v>Order:</v>
      </c>
      <c r="D34" s="36" t="str">
        <f t="shared" si="4"/>
        <v>Order:</v>
      </c>
      <c r="E34" s="36" t="str">
        <f t="shared" si="4"/>
        <v>Order:</v>
      </c>
      <c r="F34" s="36" t="s">
        <v>9</v>
      </c>
      <c r="G34" s="36" t="s">
        <v>9</v>
      </c>
      <c r="H34" s="33" t="s">
        <v>9</v>
      </c>
      <c r="I34" s="33" t="s">
        <v>9</v>
      </c>
      <c r="J34" s="33" t="s">
        <v>9</v>
      </c>
      <c r="K34" s="33" t="s">
        <v>9</v>
      </c>
      <c r="L34" s="33" t="s">
        <v>9</v>
      </c>
      <c r="M34" s="32" t="str">
        <f>IF(ISBLANK($L34), "", $L34)</f>
        <v>Order:</v>
      </c>
      <c r="N34" s="32" t="str">
        <f>IF(ISBLANK($L34), "", $L34)</f>
        <v>Order:</v>
      </c>
      <c r="O34" s="32" t="str">
        <f>IF(ISBLANK($L34), "", $L34)</f>
        <v>Order:</v>
      </c>
      <c r="P34" s="32" t="str">
        <f>IF(ISBLANK($L34), "", $L34)</f>
        <v>Order:</v>
      </c>
      <c r="Q34" s="33" t="s">
        <v>9</v>
      </c>
      <c r="R34" s="33" t="s">
        <v>9</v>
      </c>
      <c r="S34" s="33" t="s">
        <v>9</v>
      </c>
      <c r="T34" s="33" t="s">
        <v>9</v>
      </c>
      <c r="U34" s="33" t="s">
        <v>9</v>
      </c>
      <c r="V34" s="36" t="s">
        <v>9</v>
      </c>
    </row>
    <row r="35" spans="1:22" ht="13" customHeight="1">
      <c r="B35" s="33" t="s">
        <v>589</v>
      </c>
      <c r="C35" s="36" t="str">
        <f t="shared" si="4"/>
        <v xml:space="preserve">  - {col: yr,    type: Int}</v>
      </c>
      <c r="D35" s="36" t="str">
        <f t="shared" si="4"/>
        <v xml:space="preserve">  - {col: yr,    type: Int}</v>
      </c>
      <c r="E35" s="36" t="str">
        <f t="shared" si="4"/>
        <v xml:space="preserve">  - {col: yr,    type: Int}</v>
      </c>
      <c r="F35" s="36" t="s">
        <v>579</v>
      </c>
      <c r="G35" s="36" t="s">
        <v>589</v>
      </c>
      <c r="H35" s="33" t="s">
        <v>1533</v>
      </c>
      <c r="I35" s="36" t="s">
        <v>1534</v>
      </c>
      <c r="J35" s="36" t="s">
        <v>1535</v>
      </c>
      <c r="K35" s="33" t="s">
        <v>1535</v>
      </c>
      <c r="L35" s="33" t="s">
        <v>589</v>
      </c>
      <c r="M35" s="32" t="str">
        <f t="shared" ref="M35:Q62" si="5">IF(ISBLANK($L35), "", $L35)</f>
        <v xml:space="preserve">  - {col: yr,    type: Int}</v>
      </c>
      <c r="N35" s="32" t="str">
        <f t="shared" si="5"/>
        <v xml:space="preserve">  - {col: yr,    type: Int}</v>
      </c>
      <c r="O35" s="32" t="str">
        <f t="shared" si="5"/>
        <v xml:space="preserve">  - {col: yr,    type: Int}</v>
      </c>
      <c r="P35" s="32" t="str">
        <f t="shared" si="5"/>
        <v xml:space="preserve">  - {col: yr,    type: Int}</v>
      </c>
      <c r="Q35" s="33" t="s">
        <v>589</v>
      </c>
      <c r="R35" s="33" t="s">
        <v>589</v>
      </c>
      <c r="S35" s="33" t="s">
        <v>589</v>
      </c>
      <c r="T35" s="33" t="s">
        <v>579</v>
      </c>
      <c r="U35" s="33" t="s">
        <v>589</v>
      </c>
      <c r="V35" s="33" t="s">
        <v>579</v>
      </c>
    </row>
    <row r="36" spans="1:22" ht="13" customHeight="1">
      <c r="B36" s="33" t="s">
        <v>1100</v>
      </c>
      <c r="C36" s="36" t="str">
        <f t="shared" si="4"/>
        <v xml:space="preserve">  - {col: g,     type: String}</v>
      </c>
      <c r="D36" s="36" t="str">
        <f t="shared" si="4"/>
        <v xml:space="preserve">  - {col: g,     type: String}</v>
      </c>
      <c r="E36" s="36" t="str">
        <f t="shared" si="4"/>
        <v xml:space="preserve">  - {col: g,     type: String}</v>
      </c>
      <c r="F36" s="36" t="s">
        <v>608</v>
      </c>
      <c r="G36" s="36" t="s">
        <v>708</v>
      </c>
      <c r="H36" s="33" t="s">
        <v>513</v>
      </c>
      <c r="I36" s="33" t="s">
        <v>508</v>
      </c>
      <c r="J36" s="33" t="s">
        <v>1422</v>
      </c>
      <c r="K36" s="33" t="s">
        <v>708</v>
      </c>
      <c r="L36" s="33" t="s">
        <v>708</v>
      </c>
      <c r="M36" s="32" t="str">
        <f t="shared" si="5"/>
        <v xml:space="preserve">  - {col: r,     type: String}</v>
      </c>
      <c r="N36" s="32" t="str">
        <f t="shared" si="5"/>
        <v xml:space="preserve">  - {col: r,     type: String}</v>
      </c>
      <c r="O36" s="32" t="str">
        <f t="shared" si="5"/>
        <v xml:space="preserve">  - {col: r,     type: String}</v>
      </c>
      <c r="P36" s="32" t="str">
        <f t="shared" si="5"/>
        <v xml:space="preserve">  - {col: r,     type: String}</v>
      </c>
      <c r="Q36" s="33" t="s">
        <v>708</v>
      </c>
      <c r="R36" s="33" t="s">
        <v>708</v>
      </c>
      <c r="S36" s="33" t="s">
        <v>145</v>
      </c>
      <c r="T36" s="33" t="s">
        <v>608</v>
      </c>
      <c r="U36" s="33" t="s">
        <v>1504</v>
      </c>
      <c r="V36" s="33" t="s">
        <v>608</v>
      </c>
    </row>
    <row r="37" spans="1:22" ht="13" customHeight="1">
      <c r="B37" s="33" t="s">
        <v>1102</v>
      </c>
      <c r="C37" s="36" t="str">
        <f t="shared" si="4"/>
        <v xml:space="preserve">  - {col: s,     type: String}</v>
      </c>
      <c r="D37" s="36" t="str">
        <f t="shared" si="4"/>
        <v xml:space="preserve">  - {col: s,     type: String}</v>
      </c>
      <c r="E37" s="36" t="str">
        <f t="shared" si="4"/>
        <v xml:space="preserve">  - {col: s,     type: String}</v>
      </c>
      <c r="F37" s="36" t="s">
        <v>1104</v>
      </c>
      <c r="G37" s="36" t="s">
        <v>1100</v>
      </c>
      <c r="H37" s="33" t="s">
        <v>31</v>
      </c>
      <c r="I37" s="33" t="s">
        <v>521</v>
      </c>
      <c r="J37" s="33" t="s">
        <v>1423</v>
      </c>
      <c r="K37" s="33" t="s">
        <v>1100</v>
      </c>
      <c r="L37" s="36" t="s">
        <v>760</v>
      </c>
      <c r="M37" s="32" t="str">
        <f t="shared" si="5"/>
        <v xml:space="preserve">  - {col: ec,    type: String}</v>
      </c>
      <c r="N37" s="32" t="str">
        <f t="shared" si="5"/>
        <v xml:space="preserve">  - {col: ec,    type: String}</v>
      </c>
      <c r="O37" s="32" t="str">
        <f t="shared" si="5"/>
        <v xml:space="preserve">  - {col: ec,    type: String}</v>
      </c>
      <c r="P37" s="32" t="str">
        <f t="shared" si="5"/>
        <v xml:space="preserve">  - {col: ec,    type: String}</v>
      </c>
      <c r="Q37" s="33" t="s">
        <v>1100</v>
      </c>
      <c r="R37" s="33" t="s">
        <v>1100</v>
      </c>
      <c r="S37" s="33" t="s">
        <v>147</v>
      </c>
      <c r="T37" s="33" t="s">
        <v>1468</v>
      </c>
      <c r="U37" s="33" t="s">
        <v>145</v>
      </c>
      <c r="V37" s="36" t="s">
        <v>1468</v>
      </c>
    </row>
    <row r="38" spans="1:22" ht="13" customHeight="1">
      <c r="B38" s="33" t="s">
        <v>145</v>
      </c>
      <c r="C38" s="36" t="str">
        <f t="shared" si="4"/>
        <v xml:space="preserve">  - {col: units, type: String}</v>
      </c>
      <c r="D38" s="36" t="str">
        <f t="shared" si="4"/>
        <v xml:space="preserve">  - {col: units, type: String}</v>
      </c>
      <c r="E38" s="36" t="str">
        <f t="shared" si="4"/>
        <v xml:space="preserve">  - {col: units, type: String}</v>
      </c>
      <c r="F38" s="36" t="s">
        <v>606</v>
      </c>
      <c r="G38" s="36" t="s">
        <v>145</v>
      </c>
      <c r="H38" s="33" t="s">
        <v>528</v>
      </c>
      <c r="I38" s="33" t="s">
        <v>507</v>
      </c>
      <c r="J38" s="33" t="s">
        <v>1100</v>
      </c>
      <c r="K38" s="36" t="s">
        <v>558</v>
      </c>
      <c r="L38" s="33" t="s">
        <v>145</v>
      </c>
      <c r="M38" s="32" t="str">
        <f t="shared" si="5"/>
        <v xml:space="preserve">  - {col: units, type: String}</v>
      </c>
      <c r="N38" s="32" t="str">
        <f t="shared" si="5"/>
        <v xml:space="preserve">  - {col: units, type: String}</v>
      </c>
      <c r="O38" s="32" t="str">
        <f t="shared" si="5"/>
        <v xml:space="preserve">  - {col: units, type: String}</v>
      </c>
      <c r="P38" s="32" t="str">
        <f t="shared" si="5"/>
        <v xml:space="preserve">  - {col: units, type: String}</v>
      </c>
      <c r="Q38" s="33" t="s">
        <v>145</v>
      </c>
      <c r="R38" s="33" t="s">
        <v>1101</v>
      </c>
      <c r="T38" s="33" t="s">
        <v>148</v>
      </c>
      <c r="U38" s="33" t="s">
        <v>147</v>
      </c>
      <c r="V38" s="36" t="s">
        <v>1532</v>
      </c>
    </row>
    <row r="39" spans="1:22" ht="13" customHeight="1">
      <c r="B39" s="33" t="s">
        <v>147</v>
      </c>
      <c r="C39" s="36" t="str">
        <f t="shared" si="4"/>
        <v xml:space="preserve">  - {col: value, type: Float64}</v>
      </c>
      <c r="D39" s="36" t="str">
        <f t="shared" si="4"/>
        <v xml:space="preserve">  - {col: value, type: Float64}</v>
      </c>
      <c r="E39" s="36" t="str">
        <f t="shared" si="4"/>
        <v xml:space="preserve">  - {col: value, type: Float64}</v>
      </c>
      <c r="F39" s="36" t="s">
        <v>148</v>
      </c>
      <c r="G39" s="36" t="s">
        <v>147</v>
      </c>
      <c r="H39" s="33" t="s">
        <v>32</v>
      </c>
      <c r="I39" s="33" t="s">
        <v>522</v>
      </c>
      <c r="J39" s="33" t="s">
        <v>145</v>
      </c>
      <c r="K39" s="36" t="s">
        <v>559</v>
      </c>
      <c r="L39" s="33" t="s">
        <v>147</v>
      </c>
      <c r="M39" s="32" t="str">
        <f t="shared" si="5"/>
        <v xml:space="preserve">  - {col: value, type: Float64}</v>
      </c>
      <c r="N39" s="32" t="str">
        <f t="shared" si="5"/>
        <v xml:space="preserve">  - {col: value, type: Float64}</v>
      </c>
      <c r="O39" s="32" t="str">
        <f t="shared" si="5"/>
        <v xml:space="preserve">  - {col: value, type: Float64}</v>
      </c>
      <c r="P39" s="32" t="str">
        <f t="shared" si="5"/>
        <v xml:space="preserve">  - {col: value, type: Float64}</v>
      </c>
      <c r="Q39" s="33" t="s">
        <v>147</v>
      </c>
      <c r="R39" s="33" t="s">
        <v>145</v>
      </c>
      <c r="T39" s="33" t="s">
        <v>149</v>
      </c>
      <c r="U39" s="33"/>
      <c r="V39" s="36" t="s">
        <v>1551</v>
      </c>
    </row>
    <row r="40" spans="1:22" ht="13" customHeight="1">
      <c r="B40" s="33"/>
      <c r="C40" s="36" t="str">
        <f t="shared" si="4"/>
        <v/>
      </c>
      <c r="D40" s="36" t="str">
        <f t="shared" si="4"/>
        <v/>
      </c>
      <c r="E40" s="36" t="str">
        <f t="shared" si="4"/>
        <v/>
      </c>
      <c r="F40" s="36" t="s">
        <v>149</v>
      </c>
      <c r="H40" s="33" t="s">
        <v>529</v>
      </c>
      <c r="I40" s="33" t="s">
        <v>1105</v>
      </c>
      <c r="J40" s="33" t="s">
        <v>147</v>
      </c>
      <c r="L40" s="33"/>
      <c r="M40" s="32" t="str">
        <f t="shared" si="5"/>
        <v/>
      </c>
      <c r="N40" s="32" t="str">
        <f t="shared" si="5"/>
        <v/>
      </c>
      <c r="O40" s="32" t="str">
        <f t="shared" si="5"/>
        <v/>
      </c>
      <c r="P40" s="32" t="str">
        <f t="shared" si="5"/>
        <v/>
      </c>
      <c r="Q40" s="33"/>
      <c r="R40" s="33" t="s">
        <v>147</v>
      </c>
      <c r="V40" s="36" t="s">
        <v>148</v>
      </c>
    </row>
    <row r="41" spans="1:22" ht="13" customHeight="1">
      <c r="B41" s="33"/>
      <c r="C41" s="36" t="str">
        <f t="shared" si="4"/>
        <v/>
      </c>
      <c r="D41" s="36" t="str">
        <f t="shared" si="4"/>
        <v/>
      </c>
      <c r="E41" s="36" t="str">
        <f t="shared" si="4"/>
        <v/>
      </c>
      <c r="H41" s="33" t="s">
        <v>33</v>
      </c>
      <c r="I41" s="33" t="s">
        <v>509</v>
      </c>
      <c r="J41" s="33"/>
      <c r="L41" s="33"/>
      <c r="M41" s="32" t="str">
        <f t="shared" si="5"/>
        <v/>
      </c>
      <c r="N41" s="32" t="str">
        <f t="shared" si="5"/>
        <v/>
      </c>
      <c r="O41" s="32" t="str">
        <f t="shared" si="5"/>
        <v/>
      </c>
      <c r="P41" s="32" t="str">
        <f t="shared" si="5"/>
        <v/>
      </c>
      <c r="Q41" s="32" t="str">
        <f t="shared" si="5"/>
        <v/>
      </c>
      <c r="R41" s="33"/>
      <c r="V41" s="36" t="s">
        <v>149</v>
      </c>
    </row>
    <row r="42" spans="1:22" ht="13" customHeight="1">
      <c r="B42" s="33"/>
      <c r="C42" s="36" t="str">
        <f t="shared" si="4"/>
        <v/>
      </c>
      <c r="D42" s="36" t="str">
        <f t="shared" si="4"/>
        <v/>
      </c>
      <c r="E42" s="36" t="str">
        <f t="shared" si="4"/>
        <v/>
      </c>
      <c r="H42" s="33" t="s">
        <v>633</v>
      </c>
      <c r="I42" s="33" t="s">
        <v>510</v>
      </c>
      <c r="J42" s="33"/>
      <c r="L42" s="33"/>
      <c r="M42" s="32" t="str">
        <f t="shared" si="5"/>
        <v/>
      </c>
      <c r="N42" s="32" t="str">
        <f t="shared" si="5"/>
        <v/>
      </c>
      <c r="O42" s="32" t="str">
        <f t="shared" si="5"/>
        <v/>
      </c>
      <c r="P42" s="32" t="str">
        <f t="shared" si="5"/>
        <v/>
      </c>
      <c r="Q42" s="32" t="str">
        <f t="shared" si="5"/>
        <v/>
      </c>
      <c r="V42" s="36" t="s">
        <v>574</v>
      </c>
    </row>
    <row r="43" spans="1:22" ht="13" customHeight="1">
      <c r="B43" s="33"/>
      <c r="C43" s="36" t="str">
        <f t="shared" si="4"/>
        <v/>
      </c>
      <c r="D43" s="36" t="str">
        <f t="shared" si="4"/>
        <v/>
      </c>
      <c r="E43" s="36" t="str">
        <f t="shared" si="4"/>
        <v/>
      </c>
      <c r="H43" s="33" t="s">
        <v>634</v>
      </c>
      <c r="I43" s="33"/>
      <c r="J43" s="33"/>
      <c r="K43" s="33"/>
      <c r="L43" s="33"/>
      <c r="M43" s="32" t="str">
        <f t="shared" si="5"/>
        <v/>
      </c>
      <c r="N43" s="32" t="str">
        <f t="shared" si="5"/>
        <v/>
      </c>
      <c r="O43" s="32" t="str">
        <f t="shared" si="5"/>
        <v/>
      </c>
      <c r="P43" s="32" t="str">
        <f t="shared" si="5"/>
        <v/>
      </c>
      <c r="Q43" s="32" t="str">
        <f t="shared" si="5"/>
        <v/>
      </c>
      <c r="R43" s="33"/>
      <c r="V43" s="36" t="s">
        <v>146</v>
      </c>
    </row>
    <row r="44" spans="1:22" ht="13" customHeight="1">
      <c r="C44" s="36" t="str">
        <f t="shared" si="4"/>
        <v/>
      </c>
      <c r="D44" s="36" t="str">
        <f t="shared" si="4"/>
        <v/>
      </c>
      <c r="E44" s="36" t="str">
        <f t="shared" si="4"/>
        <v/>
      </c>
      <c r="H44" s="33" t="s">
        <v>429</v>
      </c>
      <c r="J44" s="33"/>
      <c r="K44" s="33"/>
      <c r="L44" s="33"/>
      <c r="M44" s="32" t="str">
        <f t="shared" si="5"/>
        <v/>
      </c>
      <c r="N44" s="32" t="str">
        <f t="shared" si="5"/>
        <v/>
      </c>
      <c r="O44" s="32" t="str">
        <f t="shared" si="5"/>
        <v/>
      </c>
      <c r="P44" s="32" t="str">
        <f t="shared" si="5"/>
        <v/>
      </c>
      <c r="Q44" s="32" t="str">
        <f t="shared" si="5"/>
        <v/>
      </c>
      <c r="R44" s="33"/>
      <c r="V44" s="36" t="s">
        <v>578</v>
      </c>
    </row>
    <row r="45" spans="1:22" ht="13" customHeight="1">
      <c r="C45" s="36" t="str">
        <f t="shared" si="4"/>
        <v/>
      </c>
      <c r="D45" s="36" t="str">
        <f t="shared" si="4"/>
        <v/>
      </c>
      <c r="E45" s="36" t="str">
        <f t="shared" si="4"/>
        <v/>
      </c>
      <c r="F45" s="33"/>
      <c r="H45" s="33" t="s">
        <v>428</v>
      </c>
      <c r="I45" s="33"/>
      <c r="J45" s="33"/>
      <c r="M45" s="32" t="str">
        <f t="shared" si="5"/>
        <v/>
      </c>
      <c r="N45" s="32" t="str">
        <f t="shared" si="5"/>
        <v/>
      </c>
      <c r="O45" s="32" t="str">
        <f t="shared" si="5"/>
        <v/>
      </c>
      <c r="P45" s="32" t="str">
        <f t="shared" si="5"/>
        <v/>
      </c>
      <c r="Q45" s="32" t="str">
        <f t="shared" si="5"/>
        <v/>
      </c>
    </row>
    <row r="46" spans="1:22" ht="13" customHeight="1">
      <c r="C46" s="36" t="str">
        <f t="shared" si="4"/>
        <v/>
      </c>
      <c r="D46" s="36" t="str">
        <f t="shared" si="4"/>
        <v/>
      </c>
      <c r="E46" s="36" t="str">
        <f t="shared" si="4"/>
        <v/>
      </c>
      <c r="F46" s="33"/>
      <c r="I46" s="33"/>
      <c r="J46" s="33"/>
      <c r="L46" s="33"/>
      <c r="M46" s="32" t="str">
        <f t="shared" si="5"/>
        <v/>
      </c>
      <c r="N46" s="32" t="str">
        <f t="shared" si="5"/>
        <v/>
      </c>
      <c r="O46" s="32" t="str">
        <f t="shared" si="5"/>
        <v/>
      </c>
      <c r="P46" s="32" t="str">
        <f t="shared" si="5"/>
        <v/>
      </c>
      <c r="Q46" s="32" t="str">
        <f t="shared" si="5"/>
        <v/>
      </c>
    </row>
    <row r="47" spans="1:22" ht="13" customHeight="1">
      <c r="C47" s="36" t="str">
        <f t="shared" si="4"/>
        <v/>
      </c>
      <c r="D47" s="36" t="str">
        <f t="shared" si="4"/>
        <v/>
      </c>
      <c r="E47" s="36" t="str">
        <f t="shared" si="4"/>
        <v/>
      </c>
      <c r="H47" s="33" t="s">
        <v>34</v>
      </c>
      <c r="I47" s="33"/>
      <c r="J47" s="33"/>
      <c r="L47" s="33"/>
      <c r="M47" s="32" t="str">
        <f t="shared" si="5"/>
        <v/>
      </c>
      <c r="N47" s="32" t="str">
        <f t="shared" si="5"/>
        <v/>
      </c>
      <c r="O47" s="32" t="str">
        <f t="shared" si="5"/>
        <v/>
      </c>
      <c r="P47" s="32" t="str">
        <f t="shared" si="5"/>
        <v/>
      </c>
      <c r="Q47" s="32" t="str">
        <f t="shared" si="5"/>
        <v/>
      </c>
      <c r="R47" s="33"/>
    </row>
    <row r="48" spans="1:22" ht="13" customHeight="1">
      <c r="C48" s="36" t="str">
        <f t="shared" si="4"/>
        <v/>
      </c>
      <c r="D48" s="36" t="str">
        <f t="shared" si="4"/>
        <v/>
      </c>
      <c r="E48" s="36" t="str">
        <f t="shared" si="4"/>
        <v/>
      </c>
      <c r="H48" s="33" t="s">
        <v>39</v>
      </c>
      <c r="I48" s="33"/>
      <c r="J48" s="33"/>
      <c r="L48" s="33"/>
      <c r="M48" s="32" t="str">
        <f t="shared" si="5"/>
        <v/>
      </c>
      <c r="N48" s="32" t="str">
        <f t="shared" si="5"/>
        <v/>
      </c>
      <c r="O48" s="32" t="str">
        <f t="shared" si="5"/>
        <v/>
      </c>
      <c r="P48" s="32" t="str">
        <f t="shared" si="5"/>
        <v/>
      </c>
      <c r="Q48" s="32" t="str">
        <f t="shared" si="5"/>
        <v/>
      </c>
      <c r="R48" s="33"/>
    </row>
    <row r="49" spans="1:22" ht="13" customHeight="1">
      <c r="C49" s="36" t="str">
        <f t="shared" si="4"/>
        <v/>
      </c>
      <c r="D49" s="36" t="str">
        <f t="shared" si="4"/>
        <v/>
      </c>
      <c r="E49" s="36" t="str">
        <f t="shared" si="4"/>
        <v/>
      </c>
      <c r="H49" s="33" t="s">
        <v>40</v>
      </c>
      <c r="I49" s="33"/>
      <c r="J49" s="33"/>
      <c r="L49" s="33"/>
      <c r="M49" s="32" t="str">
        <f t="shared" si="5"/>
        <v/>
      </c>
      <c r="N49" s="32" t="str">
        <f t="shared" si="5"/>
        <v/>
      </c>
      <c r="O49" s="32" t="str">
        <f t="shared" si="5"/>
        <v/>
      </c>
      <c r="P49" s="32" t="str">
        <f t="shared" si="5"/>
        <v/>
      </c>
      <c r="Q49" s="32" t="str">
        <f t="shared" si="5"/>
        <v/>
      </c>
      <c r="R49" s="33"/>
    </row>
    <row r="50" spans="1:22" ht="13" customHeight="1">
      <c r="C50" s="36" t="str">
        <f t="shared" si="4"/>
        <v/>
      </c>
      <c r="D50" s="36" t="str">
        <f t="shared" si="4"/>
        <v/>
      </c>
      <c r="E50" s="36" t="str">
        <f t="shared" si="4"/>
        <v/>
      </c>
      <c r="H50" s="33" t="s">
        <v>41</v>
      </c>
      <c r="I50" s="33"/>
      <c r="J50" s="33"/>
      <c r="L50" s="33"/>
      <c r="M50" s="32" t="str">
        <f t="shared" si="5"/>
        <v/>
      </c>
      <c r="N50" s="32" t="str">
        <f t="shared" si="5"/>
        <v/>
      </c>
      <c r="O50" s="32" t="str">
        <f t="shared" si="5"/>
        <v/>
      </c>
      <c r="P50" s="32" t="str">
        <f t="shared" si="5"/>
        <v/>
      </c>
      <c r="Q50" s="32" t="str">
        <f t="shared" si="5"/>
        <v/>
      </c>
      <c r="R50" s="33"/>
    </row>
    <row r="51" spans="1:22" ht="13" customHeight="1">
      <c r="C51" s="36" t="str">
        <f t="shared" si="4"/>
        <v/>
      </c>
      <c r="D51" s="36" t="str">
        <f t="shared" si="4"/>
        <v/>
      </c>
      <c r="E51" s="36" t="str">
        <f t="shared" si="4"/>
        <v/>
      </c>
      <c r="H51" s="33" t="s">
        <v>42</v>
      </c>
      <c r="I51" s="33"/>
      <c r="J51" s="33"/>
      <c r="L51" s="33"/>
      <c r="M51" s="32" t="str">
        <f t="shared" si="5"/>
        <v/>
      </c>
      <c r="N51" s="32" t="str">
        <f t="shared" si="5"/>
        <v/>
      </c>
      <c r="O51" s="32" t="str">
        <f t="shared" si="5"/>
        <v/>
      </c>
      <c r="P51" s="32" t="str">
        <f t="shared" si="5"/>
        <v/>
      </c>
      <c r="Q51" s="32" t="str">
        <f t="shared" si="5"/>
        <v/>
      </c>
      <c r="R51" s="33"/>
    </row>
    <row r="52" spans="1:22" ht="13" customHeight="1">
      <c r="C52" s="36" t="str">
        <f t="shared" si="4"/>
        <v/>
      </c>
      <c r="D52" s="36" t="str">
        <f t="shared" si="4"/>
        <v/>
      </c>
      <c r="E52" s="36" t="str">
        <f t="shared" si="4"/>
        <v/>
      </c>
      <c r="J52" s="33"/>
      <c r="L52" s="33"/>
      <c r="M52" s="32" t="str">
        <f t="shared" si="5"/>
        <v/>
      </c>
      <c r="N52" s="32" t="str">
        <f t="shared" si="5"/>
        <v/>
      </c>
      <c r="O52" s="32" t="str">
        <f t="shared" si="5"/>
        <v/>
      </c>
      <c r="P52" s="32" t="str">
        <f t="shared" si="5"/>
        <v/>
      </c>
      <c r="Q52" s="32" t="str">
        <f t="shared" si="5"/>
        <v/>
      </c>
      <c r="R52" s="33"/>
    </row>
    <row r="53" spans="1:22" ht="13" customHeight="1">
      <c r="C53" s="36" t="str">
        <f t="shared" si="4"/>
        <v/>
      </c>
      <c r="D53" s="36" t="str">
        <f t="shared" si="4"/>
        <v/>
      </c>
      <c r="E53" s="36" t="str">
        <f t="shared" si="4"/>
        <v/>
      </c>
      <c r="H53" s="33" t="s">
        <v>43</v>
      </c>
      <c r="I53" s="33"/>
      <c r="J53" s="33"/>
      <c r="L53" s="33"/>
      <c r="M53" s="32" t="str">
        <f t="shared" si="5"/>
        <v/>
      </c>
      <c r="N53" s="32" t="str">
        <f t="shared" si="5"/>
        <v/>
      </c>
      <c r="O53" s="32" t="str">
        <f t="shared" si="5"/>
        <v/>
      </c>
      <c r="P53" s="32" t="str">
        <f t="shared" si="5"/>
        <v/>
      </c>
      <c r="Q53" s="32" t="str">
        <f t="shared" si="5"/>
        <v/>
      </c>
      <c r="R53" s="33"/>
    </row>
    <row r="54" spans="1:22" ht="13" customHeight="1">
      <c r="C54" s="36" t="str">
        <f t="shared" si="4"/>
        <v/>
      </c>
      <c r="D54" s="36" t="str">
        <f t="shared" si="4"/>
        <v/>
      </c>
      <c r="E54" s="36" t="str">
        <f t="shared" si="4"/>
        <v/>
      </c>
      <c r="H54" s="33" t="s">
        <v>44</v>
      </c>
      <c r="J54" s="33"/>
      <c r="L54" s="33"/>
      <c r="M54" s="32" t="str">
        <f t="shared" si="5"/>
        <v/>
      </c>
      <c r="N54" s="32" t="str">
        <f t="shared" si="5"/>
        <v/>
      </c>
      <c r="O54" s="32" t="str">
        <f t="shared" si="5"/>
        <v/>
      </c>
      <c r="P54" s="32" t="str">
        <f t="shared" si="5"/>
        <v/>
      </c>
      <c r="Q54" s="32" t="str">
        <f t="shared" si="5"/>
        <v/>
      </c>
      <c r="R54" s="33"/>
    </row>
    <row r="55" spans="1:22" ht="13" customHeight="1">
      <c r="C55" s="36" t="str">
        <f t="shared" si="4"/>
        <v/>
      </c>
      <c r="D55" s="36" t="str">
        <f t="shared" si="4"/>
        <v/>
      </c>
      <c r="E55" s="36" t="str">
        <f t="shared" si="4"/>
        <v/>
      </c>
      <c r="H55" s="33" t="s">
        <v>35</v>
      </c>
      <c r="I55" s="33"/>
      <c r="J55" s="33"/>
      <c r="L55" s="33"/>
      <c r="M55" s="32" t="str">
        <f t="shared" si="5"/>
        <v/>
      </c>
      <c r="N55" s="32" t="str">
        <f t="shared" si="5"/>
        <v/>
      </c>
      <c r="O55" s="32" t="str">
        <f t="shared" si="5"/>
        <v/>
      </c>
      <c r="P55" s="32" t="str">
        <f t="shared" si="5"/>
        <v/>
      </c>
      <c r="Q55" s="32" t="str">
        <f t="shared" si="5"/>
        <v/>
      </c>
      <c r="R55" s="33"/>
    </row>
    <row r="56" spans="1:22" ht="13" customHeight="1">
      <c r="C56" s="36" t="str">
        <f t="shared" si="4"/>
        <v/>
      </c>
      <c r="D56" s="36" t="str">
        <f t="shared" si="4"/>
        <v/>
      </c>
      <c r="E56" s="36" t="str">
        <f t="shared" si="4"/>
        <v/>
      </c>
      <c r="H56" s="33" t="s">
        <v>45</v>
      </c>
      <c r="I56" s="33"/>
      <c r="J56" s="33"/>
      <c r="L56" s="33"/>
      <c r="M56" s="32" t="str">
        <f t="shared" si="5"/>
        <v/>
      </c>
      <c r="N56" s="32" t="str">
        <f t="shared" si="5"/>
        <v/>
      </c>
      <c r="O56" s="32" t="str">
        <f t="shared" si="5"/>
        <v/>
      </c>
      <c r="P56" s="32" t="str">
        <f t="shared" si="5"/>
        <v/>
      </c>
      <c r="Q56" s="32" t="str">
        <f t="shared" si="5"/>
        <v/>
      </c>
      <c r="R56" s="33"/>
    </row>
    <row r="57" spans="1:22" ht="13" customHeight="1">
      <c r="C57" s="36" t="str">
        <f t="shared" si="4"/>
        <v/>
      </c>
      <c r="D57" s="36" t="str">
        <f t="shared" si="4"/>
        <v/>
      </c>
      <c r="E57" s="36" t="str">
        <f t="shared" si="4"/>
        <v/>
      </c>
      <c r="H57" s="33" t="s">
        <v>36</v>
      </c>
      <c r="I57" s="33"/>
      <c r="J57" s="33"/>
      <c r="L57" s="33"/>
      <c r="M57" s="32" t="str">
        <f t="shared" si="5"/>
        <v/>
      </c>
      <c r="N57" s="32" t="str">
        <f t="shared" si="5"/>
        <v/>
      </c>
      <c r="O57" s="32" t="str">
        <f t="shared" si="5"/>
        <v/>
      </c>
      <c r="P57" s="32" t="str">
        <f t="shared" si="5"/>
        <v/>
      </c>
      <c r="Q57" s="32" t="str">
        <f t="shared" si="5"/>
        <v/>
      </c>
      <c r="R57" s="33"/>
    </row>
    <row r="58" spans="1:22" ht="13" customHeight="1">
      <c r="C58" s="36" t="str">
        <f t="shared" si="4"/>
        <v/>
      </c>
      <c r="D58" s="36" t="str">
        <f t="shared" si="4"/>
        <v/>
      </c>
      <c r="E58" s="36" t="str">
        <f t="shared" si="4"/>
        <v/>
      </c>
      <c r="H58" s="33" t="s">
        <v>46</v>
      </c>
      <c r="I58" s="33"/>
      <c r="J58" s="33"/>
      <c r="L58" s="33"/>
      <c r="M58" s="32" t="str">
        <f t="shared" si="5"/>
        <v/>
      </c>
      <c r="N58" s="32" t="str">
        <f t="shared" si="5"/>
        <v/>
      </c>
      <c r="O58" s="32" t="str">
        <f t="shared" si="5"/>
        <v/>
      </c>
      <c r="P58" s="32" t="str">
        <f t="shared" si="5"/>
        <v/>
      </c>
      <c r="Q58" s="32" t="str">
        <f t="shared" si="5"/>
        <v/>
      </c>
      <c r="R58" s="33"/>
    </row>
    <row r="59" spans="1:22" ht="13" customHeight="1">
      <c r="C59" s="36" t="str">
        <f t="shared" si="4"/>
        <v/>
      </c>
      <c r="D59" s="36" t="str">
        <f t="shared" si="4"/>
        <v/>
      </c>
      <c r="E59" s="36" t="str">
        <f t="shared" si="4"/>
        <v/>
      </c>
      <c r="H59" s="33" t="s">
        <v>37</v>
      </c>
      <c r="I59" s="33"/>
      <c r="J59" s="33"/>
      <c r="L59" s="33"/>
      <c r="M59" s="32" t="str">
        <f t="shared" si="5"/>
        <v/>
      </c>
      <c r="N59" s="32" t="str">
        <f t="shared" si="5"/>
        <v/>
      </c>
      <c r="O59" s="32" t="str">
        <f t="shared" si="5"/>
        <v/>
      </c>
      <c r="P59" s="32" t="str">
        <f t="shared" si="5"/>
        <v/>
      </c>
      <c r="Q59" s="32" t="str">
        <f t="shared" si="5"/>
        <v/>
      </c>
      <c r="R59" s="33"/>
    </row>
    <row r="60" spans="1:22" ht="13" customHeight="1">
      <c r="C60" s="36" t="str">
        <f t="shared" si="4"/>
        <v/>
      </c>
      <c r="D60" s="36" t="str">
        <f t="shared" si="4"/>
        <v/>
      </c>
      <c r="E60" s="36" t="str">
        <f t="shared" si="4"/>
        <v/>
      </c>
      <c r="H60" s="33" t="s">
        <v>47</v>
      </c>
      <c r="I60" s="33"/>
      <c r="J60" s="33"/>
      <c r="L60" s="33"/>
      <c r="M60" s="32" t="str">
        <f t="shared" si="5"/>
        <v/>
      </c>
      <c r="N60" s="32" t="str">
        <f t="shared" si="5"/>
        <v/>
      </c>
      <c r="O60" s="32" t="str">
        <f t="shared" si="5"/>
        <v/>
      </c>
      <c r="P60" s="32" t="str">
        <f t="shared" si="5"/>
        <v/>
      </c>
      <c r="Q60" s="32" t="str">
        <f t="shared" si="5"/>
        <v/>
      </c>
      <c r="R60" s="33"/>
    </row>
    <row r="61" spans="1:22" ht="13" customHeight="1">
      <c r="H61" s="33" t="s">
        <v>38</v>
      </c>
      <c r="I61" s="33"/>
      <c r="J61" s="33"/>
      <c r="L61" s="33"/>
      <c r="N61" s="32"/>
      <c r="O61" s="32"/>
      <c r="P61" s="32"/>
      <c r="Q61" s="32"/>
      <c r="R61" s="33"/>
    </row>
    <row r="62" spans="1:22" s="80" customFormat="1" ht="13" customHeight="1">
      <c r="A62" s="166"/>
      <c r="C62" s="80" t="str">
        <f t="shared" si="4"/>
        <v/>
      </c>
      <c r="D62" s="80" t="str">
        <f t="shared" si="4"/>
        <v/>
      </c>
      <c r="E62" s="80" t="str">
        <f t="shared" si="4"/>
        <v/>
      </c>
      <c r="H62" s="82"/>
      <c r="I62" s="82"/>
      <c r="J62" s="82"/>
      <c r="L62" s="82"/>
      <c r="M62" s="81" t="str">
        <f t="shared" si="5"/>
        <v/>
      </c>
      <c r="N62" s="81" t="str">
        <f t="shared" si="5"/>
        <v/>
      </c>
      <c r="O62" s="81" t="str">
        <f t="shared" si="5"/>
        <v/>
      </c>
      <c r="P62" s="81" t="str">
        <f t="shared" si="5"/>
        <v/>
      </c>
      <c r="Q62" s="81" t="str">
        <f t="shared" si="5"/>
        <v/>
      </c>
      <c r="R62" s="82"/>
    </row>
    <row r="63" spans="1:22" ht="13" customHeight="1">
      <c r="A63" s="56" t="s">
        <v>1412</v>
      </c>
      <c r="F63" s="36" t="s">
        <v>1410</v>
      </c>
      <c r="G63" s="36" t="s">
        <v>1410</v>
      </c>
      <c r="H63" s="33" t="s">
        <v>1410</v>
      </c>
      <c r="I63" s="73" t="s">
        <v>1410</v>
      </c>
      <c r="J63" s="33"/>
      <c r="K63" s="36" t="s">
        <v>1410</v>
      </c>
      <c r="L63" s="33" t="s">
        <v>1410</v>
      </c>
      <c r="N63" s="32"/>
      <c r="O63" s="32" t="s">
        <v>1410</v>
      </c>
      <c r="P63" s="32" t="s">
        <v>1410</v>
      </c>
      <c r="Q63" s="32"/>
      <c r="R63" s="33"/>
      <c r="V63" s="36" t="s">
        <v>1410</v>
      </c>
    </row>
    <row r="64" spans="1:22" ht="13" customHeight="1">
      <c r="F64" s="36" t="s">
        <v>616</v>
      </c>
      <c r="G64" s="36" t="s">
        <v>1413</v>
      </c>
      <c r="H64" s="36" t="s">
        <v>1414</v>
      </c>
      <c r="I64" s="73" t="s">
        <v>1428</v>
      </c>
      <c r="J64" s="33"/>
      <c r="K64" s="36" t="s">
        <v>761</v>
      </c>
      <c r="L64" s="33" t="s">
        <v>1416</v>
      </c>
      <c r="N64" s="32"/>
      <c r="O64" s="36" t="s">
        <v>1417</v>
      </c>
      <c r="P64" s="36" t="s">
        <v>1418</v>
      </c>
      <c r="Q64" s="32"/>
      <c r="R64" s="33"/>
      <c r="V64" s="36" t="s">
        <v>1419</v>
      </c>
    </row>
    <row r="65" spans="1:22" ht="13" customHeight="1">
      <c r="F65" s="36" t="s">
        <v>20</v>
      </c>
      <c r="G65" s="73" t="s">
        <v>101</v>
      </c>
      <c r="H65" s="73" t="s">
        <v>101</v>
      </c>
      <c r="I65" s="73" t="s">
        <v>101</v>
      </c>
      <c r="J65" s="33"/>
      <c r="K65" s="36" t="s">
        <v>101</v>
      </c>
      <c r="L65" s="36" t="s">
        <v>101</v>
      </c>
      <c r="N65" s="32"/>
      <c r="O65" s="33" t="s">
        <v>101</v>
      </c>
      <c r="P65" s="33" t="s">
        <v>101</v>
      </c>
      <c r="Q65" s="32"/>
      <c r="R65" s="33"/>
      <c r="V65" s="36" t="s">
        <v>101</v>
      </c>
    </row>
    <row r="66" spans="1:22" s="80" customFormat="1" ht="13" customHeight="1">
      <c r="A66" s="166"/>
      <c r="L66" s="82"/>
      <c r="M66" s="81"/>
      <c r="N66" s="82"/>
      <c r="O66" s="82"/>
      <c r="P66" s="82"/>
      <c r="Q66" s="82"/>
      <c r="R66" s="82"/>
    </row>
    <row r="67" spans="1:22" ht="13" customHeight="1">
      <c r="A67" s="56" t="s">
        <v>173</v>
      </c>
      <c r="B67" s="36" t="s">
        <v>10</v>
      </c>
      <c r="C67" s="36" t="str">
        <f t="shared" si="4"/>
        <v>Rename:</v>
      </c>
      <c r="D67" s="36" t="s">
        <v>10</v>
      </c>
      <c r="E67" s="36" t="str">
        <f>IF(ISBLANK($D67), "", $D67)</f>
        <v>Rename:</v>
      </c>
      <c r="F67" s="36" t="s">
        <v>10</v>
      </c>
      <c r="G67" s="36" t="s">
        <v>10</v>
      </c>
      <c r="H67" s="33" t="s">
        <v>10</v>
      </c>
      <c r="I67" s="33"/>
      <c r="J67" s="33" t="s">
        <v>10</v>
      </c>
      <c r="K67" s="36" t="s">
        <v>10</v>
      </c>
      <c r="L67" s="36" t="s">
        <v>10</v>
      </c>
      <c r="M67" s="32" t="s">
        <v>10</v>
      </c>
      <c r="N67" s="36" t="s">
        <v>10</v>
      </c>
      <c r="O67" s="36" t="s">
        <v>10</v>
      </c>
      <c r="P67" s="36" t="s">
        <v>10</v>
      </c>
      <c r="R67" s="36" t="s">
        <v>10</v>
      </c>
      <c r="S67" s="33" t="s">
        <v>10</v>
      </c>
      <c r="T67" s="36" t="s">
        <v>10</v>
      </c>
      <c r="U67" s="36" t="s">
        <v>10</v>
      </c>
      <c r="V67" s="36" t="s">
        <v>10</v>
      </c>
    </row>
    <row r="68" spans="1:22" ht="13" customHeight="1">
      <c r="B68" s="36" t="s">
        <v>538</v>
      </c>
      <c r="C68" s="36" t="str">
        <f>IF(ISBLANK($B68), "", $B68)</f>
        <v xml:space="preserve">  - {from: IOCode, to: input_bea}</v>
      </c>
      <c r="D68" s="36" t="s">
        <v>539</v>
      </c>
      <c r="E68" s="36" t="str">
        <f>IF(ISBLANK($D68), "", $D68)</f>
        <v xml:space="preserve">  - {from: Code,                  to: input_bea}</v>
      </c>
      <c r="F68" s="36" t="s">
        <v>598</v>
      </c>
      <c r="G68" s="36" t="s">
        <v>1400</v>
      </c>
      <c r="H68" s="33" t="s">
        <v>532</v>
      </c>
      <c r="I68" s="33"/>
      <c r="J68" s="33" t="s">
        <v>1420</v>
      </c>
      <c r="K68" s="36" t="s">
        <v>165</v>
      </c>
      <c r="L68" s="36" t="s">
        <v>641</v>
      </c>
      <c r="M68" s="32" t="s">
        <v>641</v>
      </c>
      <c r="N68" s="36" t="s">
        <v>642</v>
      </c>
      <c r="O68" s="36" t="s">
        <v>643</v>
      </c>
      <c r="P68" s="36" t="s">
        <v>653</v>
      </c>
      <c r="R68" s="36" t="s">
        <v>48</v>
      </c>
      <c r="S68" s="33" t="s">
        <v>568</v>
      </c>
      <c r="T68" s="36" t="s">
        <v>712</v>
      </c>
      <c r="U68" s="36" t="s">
        <v>658</v>
      </c>
      <c r="V68" s="36" t="s">
        <v>122</v>
      </c>
    </row>
    <row r="69" spans="1:22" ht="13" customHeight="1">
      <c r="B69" s="36" t="s">
        <v>544</v>
      </c>
      <c r="C69" s="36" t="str">
        <f>IF(ISBLANK($B69), "", $B69)</f>
        <v xml:space="preserve">  - {from: Name,   to: input_desc}</v>
      </c>
      <c r="D69" s="36" t="s">
        <v>545</v>
      </c>
      <c r="E69" s="36" t="str">
        <f>IF(ISBLANK($D69), "", $D69)</f>
        <v xml:space="preserve">  - {from: Commodity Description, to: input_desc}</v>
      </c>
      <c r="G69" s="36" t="s">
        <v>1401</v>
      </c>
      <c r="H69" s="33" t="s">
        <v>530</v>
      </c>
      <c r="I69" s="33"/>
      <c r="J69" s="33" t="s">
        <v>1421</v>
      </c>
      <c r="K69" s="36" t="s">
        <v>707</v>
      </c>
      <c r="L69" s="36" t="s">
        <v>85</v>
      </c>
      <c r="P69" s="36" t="s">
        <v>569</v>
      </c>
      <c r="R69" s="36" t="s">
        <v>570</v>
      </c>
      <c r="S69" s="33" t="s">
        <v>150</v>
      </c>
      <c r="V69" s="36" t="s">
        <v>588</v>
      </c>
    </row>
    <row r="70" spans="1:22" ht="13" customHeight="1">
      <c r="F70" s="36" t="s">
        <v>591</v>
      </c>
      <c r="G70" s="36" t="s">
        <v>1402</v>
      </c>
      <c r="H70" s="36" t="s">
        <v>531</v>
      </c>
      <c r="K70" s="36" t="s">
        <v>711</v>
      </c>
      <c r="P70" s="36" t="s">
        <v>654</v>
      </c>
      <c r="R70" s="36" t="s">
        <v>657</v>
      </c>
      <c r="V70" s="36" t="s">
        <v>1467</v>
      </c>
    </row>
    <row r="71" spans="1:22" ht="13" customHeight="1">
      <c r="F71" s="36" t="s">
        <v>602</v>
      </c>
      <c r="H71" s="36" t="s">
        <v>635</v>
      </c>
      <c r="K71" s="36" t="s">
        <v>660</v>
      </c>
      <c r="P71" s="36" t="s">
        <v>86</v>
      </c>
      <c r="R71" s="36" t="s">
        <v>1465</v>
      </c>
      <c r="S71" s="33"/>
      <c r="V71" s="36" t="s">
        <v>580</v>
      </c>
    </row>
    <row r="72" spans="1:22" ht="13" customHeight="1">
      <c r="F72" s="36" t="s">
        <v>24</v>
      </c>
      <c r="H72" s="36" t="s">
        <v>668</v>
      </c>
      <c r="P72" s="36" t="s">
        <v>87</v>
      </c>
      <c r="R72" s="36" t="s">
        <v>112</v>
      </c>
      <c r="V72" s="36" t="s">
        <v>123</v>
      </c>
    </row>
    <row r="73" spans="1:22" ht="13" customHeight="1">
      <c r="F73" s="36" t="s">
        <v>661</v>
      </c>
      <c r="P73" s="36" t="s">
        <v>88</v>
      </c>
    </row>
    <row r="74" spans="1:22" ht="13" customHeight="1">
      <c r="F74" s="36" t="s">
        <v>1370</v>
      </c>
    </row>
    <row r="75" spans="1:22" s="80" customFormat="1" ht="13" customHeight="1">
      <c r="A75" s="166"/>
      <c r="M75" s="81"/>
    </row>
    <row r="76" spans="1:22" ht="13" customHeight="1">
      <c r="A76" s="56" t="s">
        <v>174</v>
      </c>
      <c r="L76" s="36" t="s">
        <v>89</v>
      </c>
    </row>
    <row r="77" spans="1:22" ht="13" customHeight="1">
      <c r="L77" s="36" t="s">
        <v>1581</v>
      </c>
    </row>
    <row r="78" spans="1:22" ht="13" customHeight="1">
      <c r="L78" s="36" t="s">
        <v>90</v>
      </c>
    </row>
    <row r="79" spans="1:22" ht="13" customHeight="1">
      <c r="L79" s="36" t="s">
        <v>91</v>
      </c>
    </row>
    <row r="80" spans="1:22" ht="13" customHeight="1">
      <c r="L80" s="36" t="s">
        <v>640</v>
      </c>
    </row>
    <row r="81" spans="1:21" ht="13" customHeight="1">
      <c r="L81" s="36" t="s">
        <v>644</v>
      </c>
    </row>
    <row r="82" spans="1:21" s="80" customFormat="1" ht="13" customHeight="1">
      <c r="A82" s="166"/>
      <c r="M82" s="81"/>
    </row>
    <row r="83" spans="1:21" ht="13" customHeight="1">
      <c r="A83" s="56" t="s">
        <v>175</v>
      </c>
      <c r="F83" s="33" t="s">
        <v>13</v>
      </c>
      <c r="G83" s="33"/>
      <c r="K83" s="33" t="s">
        <v>13</v>
      </c>
      <c r="R83" s="36" t="s">
        <v>13</v>
      </c>
    </row>
    <row r="84" spans="1:21" ht="13" customHeight="1">
      <c r="F84" s="33"/>
      <c r="G84" s="33"/>
      <c r="K84" s="33" t="s">
        <v>662</v>
      </c>
      <c r="R84" s="36" t="s">
        <v>671</v>
      </c>
    </row>
    <row r="85" spans="1:21" ht="13" customHeight="1">
      <c r="F85" s="33"/>
      <c r="G85" s="33"/>
      <c r="K85" s="33" t="s">
        <v>669</v>
      </c>
      <c r="R85" s="36" t="s">
        <v>1466</v>
      </c>
    </row>
    <row r="86" spans="1:21" ht="13" customHeight="1">
      <c r="F86" s="33"/>
      <c r="G86" s="33"/>
      <c r="K86" s="33" t="s">
        <v>670</v>
      </c>
      <c r="R86" s="36" t="s">
        <v>672</v>
      </c>
    </row>
    <row r="87" spans="1:21" ht="13" customHeight="1">
      <c r="F87" s="33" t="s">
        <v>599</v>
      </c>
      <c r="G87" s="33"/>
      <c r="K87" s="33"/>
    </row>
    <row r="88" spans="1:21" ht="13" customHeight="1">
      <c r="F88" s="33" t="s">
        <v>600</v>
      </c>
      <c r="G88" s="33"/>
      <c r="K88" s="33"/>
    </row>
    <row r="89" spans="1:21" ht="13" customHeight="1">
      <c r="F89" s="33" t="s">
        <v>601</v>
      </c>
      <c r="G89" s="33"/>
      <c r="K89" s="33"/>
    </row>
    <row r="90" spans="1:21" customFormat="1" ht="13" customHeight="1">
      <c r="A90" s="63"/>
    </row>
    <row r="91" spans="1:21" ht="13" customHeight="1">
      <c r="F91" s="33"/>
      <c r="G91" s="33"/>
      <c r="K91" s="33"/>
    </row>
    <row r="92" spans="1:21" ht="13" customHeight="1">
      <c r="F92" s="33"/>
      <c r="G92" s="33"/>
      <c r="K92" s="33"/>
    </row>
    <row r="93" spans="1:21" s="80" customFormat="1" ht="13" customHeight="1">
      <c r="A93" s="166"/>
      <c r="M93" s="81"/>
    </row>
    <row r="94" spans="1:21" ht="13" customHeight="1">
      <c r="A94" s="56" t="s">
        <v>176</v>
      </c>
      <c r="B94" s="36" t="s">
        <v>14</v>
      </c>
      <c r="C94" s="36" t="str">
        <f t="shared" ref="C94:E101" si="6">IF(ISBLANK($B94), "", $B94)</f>
        <v>Melt:</v>
      </c>
      <c r="D94" s="36" t="s">
        <v>14</v>
      </c>
      <c r="E94" s="36" t="str">
        <f>IF(ISBLANK($D94), "", $D94)</f>
        <v>Melt:</v>
      </c>
      <c r="F94" s="36" t="s">
        <v>14</v>
      </c>
      <c r="G94" s="36" t="s">
        <v>14</v>
      </c>
      <c r="M94" s="32" t="s">
        <v>14</v>
      </c>
      <c r="N94" s="32" t="str">
        <f>IF(ISBLANK($M94), "", $M94)</f>
        <v>Melt:</v>
      </c>
      <c r="O94" s="36" t="s">
        <v>14</v>
      </c>
      <c r="T94" s="33" t="s">
        <v>14</v>
      </c>
      <c r="U94" s="33" t="s">
        <v>14</v>
      </c>
    </row>
    <row r="95" spans="1:21" ht="13" customHeight="1">
      <c r="B95" s="36" t="s">
        <v>546</v>
      </c>
      <c r="C95" s="36" t="str">
        <f t="shared" si="6"/>
        <v xml:space="preserve">  on:  [input_bea, input_desc]</v>
      </c>
      <c r="D95" s="36" t="s">
        <v>546</v>
      </c>
      <c r="E95" s="36" t="str">
        <f>IF(ISBLANK($D95), "", $D95)</f>
        <v xml:space="preserve">  on:  [input_bea, input_desc]</v>
      </c>
      <c r="F95" s="36" t="s">
        <v>1372</v>
      </c>
      <c r="G95" s="36" t="s">
        <v>1399</v>
      </c>
      <c r="M95" s="32" t="s">
        <v>646</v>
      </c>
      <c r="N95" s="32" t="str">
        <f>IF(ISBLANK($M95), "", $M95)</f>
        <v xml:space="preserve">  on:  ec_desc</v>
      </c>
      <c r="O95" s="36" t="s">
        <v>652</v>
      </c>
      <c r="T95" s="33" t="s">
        <v>652</v>
      </c>
      <c r="U95" s="33" t="s">
        <v>571</v>
      </c>
    </row>
    <row r="96" spans="1:21" ht="13" customHeight="1">
      <c r="B96" s="36" t="s">
        <v>541</v>
      </c>
      <c r="C96" s="36" t="str">
        <f t="shared" si="6"/>
        <v xml:space="preserve">  var: output_desc</v>
      </c>
      <c r="D96" s="36" t="s">
        <v>682</v>
      </c>
      <c r="E96" s="36" t="str">
        <f>IF(ISBLANK($D96), "", $D96)</f>
        <v xml:space="preserve">  var: output_bea</v>
      </c>
      <c r="F96" s="36" t="s">
        <v>572</v>
      </c>
      <c r="G96" s="36" t="s">
        <v>572</v>
      </c>
      <c r="M96" s="32" t="s">
        <v>645</v>
      </c>
      <c r="N96" s="32" t="str">
        <f>IF(ISBLANK($M96), "", $M96)</f>
        <v xml:space="preserve">  var: r</v>
      </c>
      <c r="O96" s="36" t="s">
        <v>651</v>
      </c>
      <c r="T96" s="33" t="s">
        <v>572</v>
      </c>
      <c r="U96" s="33" t="s">
        <v>1505</v>
      </c>
    </row>
    <row r="97" spans="1:22" ht="13" customHeight="1">
      <c r="B97" s="36" t="s">
        <v>15</v>
      </c>
      <c r="C97" s="36" t="str">
        <f t="shared" si="6"/>
        <v xml:space="preserve">  val: value</v>
      </c>
      <c r="D97" s="36" t="s">
        <v>15</v>
      </c>
      <c r="E97" s="36" t="str">
        <f>IF(ISBLANK($D97), "", $D97)</f>
        <v xml:space="preserve">  val: value</v>
      </c>
      <c r="F97" s="36" t="s">
        <v>15</v>
      </c>
      <c r="G97" s="36" t="s">
        <v>15</v>
      </c>
      <c r="M97" s="32" t="s">
        <v>15</v>
      </c>
      <c r="N97" s="32" t="str">
        <f>IF(ISBLANK($M97), "", $M97)</f>
        <v xml:space="preserve">  val: value</v>
      </c>
      <c r="O97" s="36" t="s">
        <v>15</v>
      </c>
      <c r="T97" s="33" t="s">
        <v>15</v>
      </c>
      <c r="U97" s="33" t="s">
        <v>15</v>
      </c>
    </row>
    <row r="98" spans="1:22" s="80" customFormat="1" ht="13" customHeight="1">
      <c r="A98" s="166"/>
      <c r="M98" s="81"/>
    </row>
    <row r="99" spans="1:22" ht="13" customHeight="1">
      <c r="A99" s="56" t="s">
        <v>177</v>
      </c>
      <c r="B99" s="36" t="s">
        <v>49</v>
      </c>
      <c r="C99" s="36" t="str">
        <f t="shared" si="6"/>
        <v>Add:</v>
      </c>
      <c r="D99" s="36" t="str">
        <f t="shared" si="6"/>
        <v>Add:</v>
      </c>
      <c r="E99" s="36" t="str">
        <f t="shared" si="6"/>
        <v>Add:</v>
      </c>
      <c r="H99" s="36" t="s">
        <v>49</v>
      </c>
      <c r="K99" s="36" t="s">
        <v>49</v>
      </c>
      <c r="R99" s="36" t="s">
        <v>49</v>
      </c>
      <c r="S99" s="36" t="s">
        <v>49</v>
      </c>
      <c r="T99" s="33" t="s">
        <v>49</v>
      </c>
      <c r="U99" s="36" t="s">
        <v>49</v>
      </c>
    </row>
    <row r="100" spans="1:22" ht="13" customHeight="1">
      <c r="B100" s="36" t="s">
        <v>114</v>
      </c>
      <c r="C100" s="36" t="str">
        <f t="shared" si="6"/>
        <v xml:space="preserve">  col: units</v>
      </c>
      <c r="D100" s="36" t="str">
        <f t="shared" si="6"/>
        <v xml:space="preserve">  col: units</v>
      </c>
      <c r="E100" s="36" t="str">
        <f t="shared" si="6"/>
        <v xml:space="preserve">  col: units</v>
      </c>
      <c r="H100" s="36" t="s">
        <v>50</v>
      </c>
      <c r="K100" s="36" t="s">
        <v>114</v>
      </c>
      <c r="R100" s="36" t="s">
        <v>114</v>
      </c>
      <c r="S100" s="36" t="s">
        <v>152</v>
      </c>
      <c r="T100" s="33" t="s">
        <v>114</v>
      </c>
      <c r="U100" s="36" t="s">
        <v>114</v>
      </c>
    </row>
    <row r="101" spans="1:22" ht="13" customHeight="1">
      <c r="B101" s="36" t="s">
        <v>185</v>
      </c>
      <c r="C101" s="36" t="str">
        <f t="shared" si="6"/>
        <v xml:space="preserve">  val: millions of us dollars (USD)</v>
      </c>
      <c r="D101" s="36" t="str">
        <f t="shared" si="6"/>
        <v xml:space="preserve">  val: millions of us dollars (USD)</v>
      </c>
      <c r="E101" s="36" t="str">
        <f t="shared" si="6"/>
        <v xml:space="preserve">  val: millions of us dollars (USD)</v>
      </c>
      <c r="H101" s="36" t="s">
        <v>51</v>
      </c>
      <c r="K101" s="36" t="s">
        <v>115</v>
      </c>
      <c r="R101" s="36" t="s">
        <v>115</v>
      </c>
      <c r="S101" s="36" t="s">
        <v>153</v>
      </c>
      <c r="T101" s="33" t="s">
        <v>154</v>
      </c>
      <c r="U101" s="36" t="s">
        <v>412</v>
      </c>
    </row>
    <row r="102" spans="1:22" ht="13" customHeight="1">
      <c r="H102" s="36" t="s">
        <v>52</v>
      </c>
      <c r="T102" s="33"/>
    </row>
    <row r="103" spans="1:22" ht="13" customHeight="1">
      <c r="H103" s="36" t="s">
        <v>53</v>
      </c>
      <c r="T103" s="33"/>
    </row>
    <row r="104" spans="1:22" s="80" customFormat="1" ht="13" customHeight="1">
      <c r="A104" s="166"/>
      <c r="M104" s="81"/>
    </row>
    <row r="105" spans="1:22" ht="13" customHeight="1">
      <c r="A105" s="56" t="s">
        <v>178</v>
      </c>
      <c r="B105" s="36" t="s">
        <v>397</v>
      </c>
      <c r="C105" s="36" t="str">
        <f t="shared" ref="C105:G111" si="7">IF(ISBLANK($B105), "", $B105)</f>
        <v>Map:</v>
      </c>
      <c r="D105" s="36" t="s">
        <v>397</v>
      </c>
      <c r="E105" s="36" t="str">
        <f t="shared" ref="E105" si="8">IF(ISBLANK($D105), "", $D105)</f>
        <v>Map:</v>
      </c>
      <c r="F105" s="36" t="s">
        <v>397</v>
      </c>
      <c r="G105" s="36" t="s">
        <v>397</v>
      </c>
      <c r="H105" s="33" t="s">
        <v>397</v>
      </c>
      <c r="I105" s="36" t="s">
        <v>397</v>
      </c>
      <c r="J105" s="33"/>
      <c r="K105" s="36" t="s">
        <v>397</v>
      </c>
      <c r="L105" s="36" t="s">
        <v>397</v>
      </c>
      <c r="M105" s="32" t="str">
        <f t="shared" ref="M105:P116" si="9">IF(ISBLANK($L105), "", $L105)</f>
        <v>Map:</v>
      </c>
      <c r="N105" s="32" t="str">
        <f t="shared" si="9"/>
        <v>Map:</v>
      </c>
      <c r="O105" s="32" t="str">
        <f t="shared" si="9"/>
        <v>Map:</v>
      </c>
      <c r="P105" s="32" t="str">
        <f t="shared" si="9"/>
        <v>Map:</v>
      </c>
      <c r="Q105" s="73" t="s">
        <v>397</v>
      </c>
      <c r="R105" s="36" t="s">
        <v>397</v>
      </c>
      <c r="T105" s="36" t="s">
        <v>397</v>
      </c>
      <c r="U105" s="33"/>
      <c r="V105" s="36" t="s">
        <v>397</v>
      </c>
    </row>
    <row r="106" spans="1:22" ht="13" customHeight="1">
      <c r="A106" s="56" t="s">
        <v>557</v>
      </c>
      <c r="B106" s="36" t="s">
        <v>1751</v>
      </c>
      <c r="C106" s="36" t="str">
        <f t="shared" si="7"/>
        <v xml:space="preserve">  - file:   [standardize,_units.csv]</v>
      </c>
      <c r="D106" s="36" t="str">
        <f t="shared" si="7"/>
        <v xml:space="preserve">  - file:   [standardize,_units.csv]</v>
      </c>
      <c r="E106" s="36" t="str">
        <f t="shared" si="7"/>
        <v xml:space="preserve">  - file:   [standardize,_units.csv]</v>
      </c>
      <c r="F106" s="36" t="str">
        <f t="shared" si="7"/>
        <v xml:space="preserve">  - file:   [standardize,_units.csv]</v>
      </c>
      <c r="G106" s="36" t="str">
        <f t="shared" si="7"/>
        <v xml:space="preserve">  - file:   [standardize,_units.csv]</v>
      </c>
      <c r="H106" s="36" t="s">
        <v>1751</v>
      </c>
      <c r="I106" s="36" t="s">
        <v>1588</v>
      </c>
      <c r="J106" s="33"/>
      <c r="K106" s="36" t="s">
        <v>1751</v>
      </c>
      <c r="L106" s="36" t="s">
        <v>1733</v>
      </c>
      <c r="M106" s="32" t="str">
        <f t="shared" si="9"/>
        <v xml:space="preserve">  - file:   [standardize,_ec.csv]</v>
      </c>
      <c r="N106" s="32" t="str">
        <f t="shared" si="9"/>
        <v xml:space="preserve">  - file:   [standardize,_ec.csv]</v>
      </c>
      <c r="O106" s="32" t="str">
        <f t="shared" si="9"/>
        <v xml:space="preserve">  - file:   [standardize,_ec.csv]</v>
      </c>
      <c r="P106" s="32" t="str">
        <f t="shared" si="9"/>
        <v xml:space="preserve">  - file:   [standardize,_ec.csv]</v>
      </c>
      <c r="Q106" s="73" t="s">
        <v>1735</v>
      </c>
      <c r="R106" s="36" t="s">
        <v>1751</v>
      </c>
      <c r="V106" s="36" t="s">
        <v>1596</v>
      </c>
    </row>
    <row r="107" spans="1:22" ht="13" customHeight="1">
      <c r="B107" s="36" t="s">
        <v>16</v>
      </c>
      <c r="C107" s="36" t="str">
        <f t="shared" si="7"/>
        <v xml:space="preserve">    from:   from</v>
      </c>
      <c r="D107" s="36" t="str">
        <f t="shared" si="7"/>
        <v xml:space="preserve">    from:   from</v>
      </c>
      <c r="E107" s="36" t="str">
        <f t="shared" si="7"/>
        <v xml:space="preserve">    from:   from</v>
      </c>
      <c r="F107" s="36" t="str">
        <f t="shared" si="7"/>
        <v xml:space="preserve">    from:   from</v>
      </c>
      <c r="G107" s="36" t="str">
        <f t="shared" si="7"/>
        <v xml:space="preserve">    from:   from</v>
      </c>
      <c r="H107" s="36" t="s">
        <v>16</v>
      </c>
      <c r="I107" s="36" t="s">
        <v>887</v>
      </c>
      <c r="J107" s="33"/>
      <c r="K107" s="36" t="s">
        <v>16</v>
      </c>
      <c r="L107" s="36" t="s">
        <v>16</v>
      </c>
      <c r="M107" s="32" t="str">
        <f t="shared" si="9"/>
        <v xml:space="preserve">    from:   from</v>
      </c>
      <c r="N107" s="32" t="str">
        <f t="shared" si="9"/>
        <v xml:space="preserve">    from:   from</v>
      </c>
      <c r="O107" s="32" t="str">
        <f t="shared" si="9"/>
        <v xml:space="preserve">    from:   from</v>
      </c>
      <c r="P107" s="32" t="str">
        <f t="shared" si="9"/>
        <v xml:space="preserve">    from:   from</v>
      </c>
      <c r="Q107" s="73" t="s">
        <v>1460</v>
      </c>
      <c r="R107" s="36" t="s">
        <v>16</v>
      </c>
      <c r="V107" s="36" t="s">
        <v>410</v>
      </c>
    </row>
    <row r="108" spans="1:22" ht="13" customHeight="1">
      <c r="B108" s="36" t="s">
        <v>1511</v>
      </c>
      <c r="C108" s="36" t="str">
        <f t="shared" si="7"/>
        <v xml:space="preserve">    to:     [to, factor, units_out]</v>
      </c>
      <c r="D108" s="36" t="str">
        <f t="shared" si="7"/>
        <v xml:space="preserve">    to:     [to, factor, units_out]</v>
      </c>
      <c r="E108" s="36" t="str">
        <f t="shared" si="7"/>
        <v xml:space="preserve">    to:     [to, factor, units_out]</v>
      </c>
      <c r="F108" s="36" t="str">
        <f t="shared" si="7"/>
        <v xml:space="preserve">    to:     [to, factor, units_out]</v>
      </c>
      <c r="G108" s="36" t="str">
        <f t="shared" si="7"/>
        <v xml:space="preserve">    to:     [to, factor, units_out]</v>
      </c>
      <c r="H108" s="36" t="s">
        <v>1511</v>
      </c>
      <c r="I108" s="36" t="s">
        <v>1659</v>
      </c>
      <c r="J108" s="33"/>
      <c r="K108" s="36" t="s">
        <v>1511</v>
      </c>
      <c r="L108" s="36" t="s">
        <v>1778</v>
      </c>
      <c r="M108" s="32" t="str">
        <f t="shared" si="9"/>
        <v xml:space="preserve">    to:     [ec_desc, ec_code, units]</v>
      </c>
      <c r="N108" s="32" t="str">
        <f t="shared" si="9"/>
        <v xml:space="preserve">    to:     [ec_desc, ec_code, units]</v>
      </c>
      <c r="O108" s="32" t="str">
        <f t="shared" si="9"/>
        <v xml:space="preserve">    to:     [ec_desc, ec_code, units]</v>
      </c>
      <c r="P108" s="32" t="str">
        <f t="shared" si="9"/>
        <v xml:space="preserve">    to:     [ec_desc, ec_code, units]</v>
      </c>
      <c r="Q108" s="73" t="s">
        <v>1659</v>
      </c>
      <c r="R108" s="36" t="s">
        <v>1511</v>
      </c>
      <c r="V108" s="36" t="s">
        <v>1556</v>
      </c>
    </row>
    <row r="109" spans="1:22" ht="13" customHeight="1">
      <c r="B109" s="36" t="s">
        <v>369</v>
      </c>
      <c r="C109" s="36" t="str">
        <f t="shared" si="7"/>
        <v xml:space="preserve">    input:  units</v>
      </c>
      <c r="D109" s="36" t="str">
        <f t="shared" si="7"/>
        <v xml:space="preserve">    input:  units</v>
      </c>
      <c r="E109" s="36" t="str">
        <f t="shared" si="7"/>
        <v xml:space="preserve">    input:  units</v>
      </c>
      <c r="F109" s="36" t="str">
        <f t="shared" si="7"/>
        <v xml:space="preserve">    input:  units</v>
      </c>
      <c r="G109" s="36" t="str">
        <f t="shared" si="7"/>
        <v xml:space="preserve">    input:  units</v>
      </c>
      <c r="H109" s="36" t="s">
        <v>422</v>
      </c>
      <c r="I109" s="36" t="s">
        <v>1096</v>
      </c>
      <c r="J109" s="33"/>
      <c r="K109" s="36" t="s">
        <v>369</v>
      </c>
      <c r="L109" s="36" t="s">
        <v>647</v>
      </c>
      <c r="M109" s="32" t="str">
        <f t="shared" si="9"/>
        <v xml:space="preserve">    input:  ec_desc</v>
      </c>
      <c r="N109" s="32" t="str">
        <f t="shared" si="9"/>
        <v xml:space="preserve">    input:  ec_desc</v>
      </c>
      <c r="O109" s="32" t="str">
        <f t="shared" si="9"/>
        <v xml:space="preserve">    input:  ec_desc</v>
      </c>
      <c r="P109" s="32" t="str">
        <f t="shared" si="9"/>
        <v xml:space="preserve">    input:  ec_desc</v>
      </c>
      <c r="Q109" s="73" t="s">
        <v>1103</v>
      </c>
      <c r="R109" s="36" t="s">
        <v>369</v>
      </c>
      <c r="V109" s="36" t="s">
        <v>581</v>
      </c>
    </row>
    <row r="110" spans="1:22" ht="13" customHeight="1">
      <c r="B110" s="36" t="s">
        <v>1512</v>
      </c>
      <c r="C110" s="36" t="str">
        <f t="shared" si="7"/>
        <v xml:space="preserve">    output: [units, factor, units_out]</v>
      </c>
      <c r="D110" s="36" t="str">
        <f t="shared" si="7"/>
        <v xml:space="preserve">    output: [units, factor, units_out]</v>
      </c>
      <c r="E110" s="36" t="str">
        <f t="shared" si="7"/>
        <v xml:space="preserve">    output: [units, factor, units_out]</v>
      </c>
      <c r="F110" s="36" t="str">
        <f t="shared" si="7"/>
        <v xml:space="preserve">    output: [units, factor, units_out]</v>
      </c>
      <c r="G110" s="36" t="str">
        <f t="shared" si="7"/>
        <v xml:space="preserve">    output: [units, factor, units_out]</v>
      </c>
      <c r="H110" s="36" t="s">
        <v>1512</v>
      </c>
      <c r="I110" s="36" t="s">
        <v>1097</v>
      </c>
      <c r="J110" s="33"/>
      <c r="K110" s="36" t="s">
        <v>1512</v>
      </c>
      <c r="L110" s="36" t="s">
        <v>648</v>
      </c>
      <c r="M110" s="32" t="str">
        <f t="shared" si="9"/>
        <v xml:space="preserve">    output: [ec_desc, ec, units]</v>
      </c>
      <c r="N110" s="32" t="str">
        <f t="shared" si="9"/>
        <v xml:space="preserve">    output: [ec_desc, ec, units]</v>
      </c>
      <c r="O110" s="32" t="str">
        <f t="shared" si="9"/>
        <v xml:space="preserve">    output: [ec_desc, ec, units]</v>
      </c>
      <c r="P110" s="32" t="str">
        <f t="shared" si="9"/>
        <v xml:space="preserve">    output: [ec_desc, ec, units]</v>
      </c>
      <c r="Q110" s="73" t="s">
        <v>1097</v>
      </c>
      <c r="R110" s="36" t="s">
        <v>1512</v>
      </c>
      <c r="V110" s="36" t="s">
        <v>1557</v>
      </c>
    </row>
    <row r="111" spans="1:22" ht="13" customHeight="1">
      <c r="B111" s="36" t="s">
        <v>883</v>
      </c>
      <c r="C111" s="36" t="str">
        <f t="shared" si="7"/>
        <v xml:space="preserve">    kind:   left</v>
      </c>
      <c r="D111" s="36" t="str">
        <f t="shared" si="7"/>
        <v xml:space="preserve">    kind:   left</v>
      </c>
      <c r="E111" s="36" t="str">
        <f t="shared" si="7"/>
        <v xml:space="preserve">    kind:   left</v>
      </c>
      <c r="F111" s="36" t="str">
        <f t="shared" si="7"/>
        <v xml:space="preserve">    kind:   left</v>
      </c>
      <c r="G111" s="36" t="str">
        <f t="shared" si="7"/>
        <v xml:space="preserve">    kind:   left</v>
      </c>
      <c r="H111" s="36" t="s">
        <v>883</v>
      </c>
      <c r="I111" s="36" t="s">
        <v>883</v>
      </c>
      <c r="J111" s="33"/>
      <c r="K111" s="36" t="s">
        <v>883</v>
      </c>
      <c r="L111" s="36" t="s">
        <v>1440</v>
      </c>
      <c r="M111" s="32" t="str">
        <f t="shared" si="9"/>
        <v xml:space="preserve">    kind:   inner</v>
      </c>
      <c r="N111" s="32" t="str">
        <f t="shared" si="9"/>
        <v xml:space="preserve">    kind:   inner</v>
      </c>
      <c r="O111" s="32" t="str">
        <f t="shared" si="9"/>
        <v xml:space="preserve">    kind:   inner</v>
      </c>
      <c r="P111" s="32" t="str">
        <f t="shared" si="9"/>
        <v xml:space="preserve">    kind:   inner</v>
      </c>
      <c r="Q111" s="73" t="s">
        <v>883</v>
      </c>
      <c r="R111" s="36" t="s">
        <v>883</v>
      </c>
      <c r="V111" s="36" t="s">
        <v>1440</v>
      </c>
    </row>
    <row r="112" spans="1:22" ht="13" customHeight="1">
      <c r="A112" s="56" t="s">
        <v>1367</v>
      </c>
      <c r="B112" s="36" t="s">
        <v>1597</v>
      </c>
      <c r="C112" s="36" t="str">
        <f>IF(ISBLANK($B112), "", $B112)</f>
        <v xml:space="preserve">  - file:   [crosswalk,_bea_summary.csv]</v>
      </c>
      <c r="D112" s="36" t="s">
        <v>1598</v>
      </c>
      <c r="E112" s="36" t="str">
        <f>IF(ISBLANK($D112), "", $D112)</f>
        <v xml:space="preserve">  - file:   [crosswalk,_bea_detail.csv]</v>
      </c>
      <c r="F112" s="36" t="s">
        <v>1580</v>
      </c>
      <c r="G112" s="36" t="s">
        <v>1580</v>
      </c>
      <c r="H112" s="36" t="s">
        <v>1580</v>
      </c>
      <c r="J112" s="33"/>
      <c r="K112" s="37" t="s">
        <v>1580</v>
      </c>
      <c r="L112" s="36" t="s">
        <v>1751</v>
      </c>
      <c r="M112" s="32" t="str">
        <f t="shared" si="9"/>
        <v xml:space="preserve">  - file:   [standardize,_units.csv]</v>
      </c>
      <c r="N112" s="32" t="str">
        <f t="shared" si="9"/>
        <v xml:space="preserve">  - file:   [standardize,_units.csv]</v>
      </c>
      <c r="O112" s="32" t="str">
        <f t="shared" si="9"/>
        <v xml:space="preserve">  - file:   [standardize,_units.csv]</v>
      </c>
      <c r="P112" s="32" t="str">
        <f t="shared" si="9"/>
        <v xml:space="preserve">  - file:   [standardize,_units.csv]</v>
      </c>
      <c r="R112" s="36" t="s">
        <v>1580</v>
      </c>
      <c r="T112" s="36" t="s">
        <v>1580</v>
      </c>
      <c r="V112" s="36" t="s">
        <v>1580</v>
      </c>
    </row>
    <row r="113" spans="2:23" ht="13" customHeight="1">
      <c r="B113" s="36" t="s">
        <v>186</v>
      </c>
      <c r="C113" s="36" t="str">
        <f>IF(ISBLANK($B113), "", $B113)</f>
        <v xml:space="preserve">    from:   bea_desc</v>
      </c>
      <c r="D113" s="36" t="s">
        <v>197</v>
      </c>
      <c r="E113" s="36" t="str">
        <f>IF(ISBLANK($D113), "", $D113)</f>
        <v xml:space="preserve">    from:   bea_code</v>
      </c>
      <c r="F113" s="36" t="s">
        <v>16</v>
      </c>
      <c r="G113" s="36" t="s">
        <v>16</v>
      </c>
      <c r="H113" s="36" t="s">
        <v>16</v>
      </c>
      <c r="J113" s="33"/>
      <c r="K113" s="37" t="s">
        <v>16</v>
      </c>
      <c r="L113" s="36" t="s">
        <v>16</v>
      </c>
      <c r="M113" s="32" t="str">
        <f t="shared" si="9"/>
        <v xml:space="preserve">    from:   from</v>
      </c>
      <c r="N113" s="32" t="str">
        <f t="shared" si="9"/>
        <v xml:space="preserve">    from:   from</v>
      </c>
      <c r="O113" s="32" t="str">
        <f t="shared" si="9"/>
        <v xml:space="preserve">    from:   from</v>
      </c>
      <c r="P113" s="32" t="str">
        <f t="shared" si="9"/>
        <v xml:space="preserve">    from:   from</v>
      </c>
      <c r="R113" s="36" t="s">
        <v>16</v>
      </c>
      <c r="T113" s="36" t="s">
        <v>16</v>
      </c>
      <c r="V113" s="36" t="s">
        <v>16</v>
      </c>
    </row>
    <row r="114" spans="2:23" ht="13" customHeight="1">
      <c r="B114" s="36" t="s">
        <v>1660</v>
      </c>
      <c r="C114" s="36" t="str">
        <f>IF(ISBLANK($B114), "", $B114)</f>
        <v xml:space="preserve">    to:     [bea_code, summary_code]</v>
      </c>
      <c r="D114" s="36" t="s">
        <v>1666</v>
      </c>
      <c r="E114" s="36" t="str">
        <f>IF(ISBLANK($D114), "", $D114)</f>
        <v xml:space="preserve">    to:     [bea_desc, detail_code]</v>
      </c>
      <c r="F114" s="36" t="s">
        <v>17</v>
      </c>
      <c r="G114" s="36" t="s">
        <v>17</v>
      </c>
      <c r="H114" s="36" t="s">
        <v>17</v>
      </c>
      <c r="J114" s="33"/>
      <c r="K114" s="37" t="s">
        <v>17</v>
      </c>
      <c r="L114" s="36" t="s">
        <v>1511</v>
      </c>
      <c r="M114" s="32" t="str">
        <f t="shared" si="9"/>
        <v xml:space="preserve">    to:     [to, factor, units_out]</v>
      </c>
      <c r="N114" s="32" t="str">
        <f t="shared" si="9"/>
        <v xml:space="preserve">    to:     [to, factor, units_out]</v>
      </c>
      <c r="O114" s="32" t="str">
        <f t="shared" si="9"/>
        <v xml:space="preserve">    to:     [to, factor, units_out]</v>
      </c>
      <c r="P114" s="32" t="str">
        <f t="shared" si="9"/>
        <v xml:space="preserve">    to:     [to, factor, units_out]</v>
      </c>
      <c r="R114" s="36" t="s">
        <v>17</v>
      </c>
      <c r="T114" s="36" t="s">
        <v>17</v>
      </c>
      <c r="V114" s="36" t="s">
        <v>17</v>
      </c>
    </row>
    <row r="115" spans="2:23" ht="13" customHeight="1">
      <c r="B115" s="36" t="s">
        <v>542</v>
      </c>
      <c r="C115" s="36" t="str">
        <f>IF(ISBLANK($B115), "", $B115)</f>
        <v xml:space="preserve">    input:  output_desc</v>
      </c>
      <c r="D115" s="36" t="s">
        <v>540</v>
      </c>
      <c r="E115" s="36" t="str">
        <f>IF(ISBLANK($D115), "", $D115)</f>
        <v xml:space="preserve">    input:  output_bea</v>
      </c>
      <c r="F115" s="36" t="s">
        <v>600</v>
      </c>
      <c r="G115" s="36" t="s">
        <v>600</v>
      </c>
      <c r="H115" s="36" t="s">
        <v>511</v>
      </c>
      <c r="J115" s="33"/>
      <c r="K115" s="37" t="s">
        <v>600</v>
      </c>
      <c r="L115" s="36" t="s">
        <v>369</v>
      </c>
      <c r="M115" s="32" t="str">
        <f t="shared" si="9"/>
        <v xml:space="preserve">    input:  units</v>
      </c>
      <c r="N115" s="32" t="str">
        <f t="shared" si="9"/>
        <v xml:space="preserve">    input:  units</v>
      </c>
      <c r="O115" s="32" t="str">
        <f t="shared" si="9"/>
        <v xml:space="preserve">    input:  units</v>
      </c>
      <c r="P115" s="32" t="str">
        <f t="shared" si="9"/>
        <v xml:space="preserve">    input:  units</v>
      </c>
      <c r="R115" s="36" t="s">
        <v>600</v>
      </c>
      <c r="T115" s="36" t="s">
        <v>600</v>
      </c>
      <c r="V115" s="36" t="s">
        <v>600</v>
      </c>
    </row>
    <row r="116" spans="2:23" ht="13" customHeight="1">
      <c r="B116" s="36" t="s">
        <v>1362</v>
      </c>
      <c r="C116" s="36" t="s">
        <v>1814</v>
      </c>
      <c r="D116" s="36" t="s">
        <v>1363</v>
      </c>
      <c r="E116" s="36" t="s">
        <v>1813</v>
      </c>
      <c r="F116" s="36" t="s">
        <v>601</v>
      </c>
      <c r="G116" s="36" t="s">
        <v>601</v>
      </c>
      <c r="H116" s="36" t="s">
        <v>515</v>
      </c>
      <c r="J116" s="33"/>
      <c r="K116" s="37" t="s">
        <v>601</v>
      </c>
      <c r="L116" s="36" t="s">
        <v>1512</v>
      </c>
      <c r="M116" s="32" t="str">
        <f t="shared" si="9"/>
        <v xml:space="preserve">    output: [units, factor, units_out]</v>
      </c>
      <c r="N116" s="32" t="str">
        <f t="shared" si="9"/>
        <v xml:space="preserve">    output: [units, factor, units_out]</v>
      </c>
      <c r="O116" s="32" t="str">
        <f t="shared" si="9"/>
        <v xml:space="preserve">    output: [units, factor, units_out]</v>
      </c>
      <c r="P116" s="32" t="str">
        <f t="shared" si="9"/>
        <v xml:space="preserve">    output: [units, factor, units_out]</v>
      </c>
      <c r="R116" s="36" t="s">
        <v>601</v>
      </c>
      <c r="T116" s="36" t="s">
        <v>601</v>
      </c>
      <c r="V116" s="36" t="s">
        <v>601</v>
      </c>
    </row>
    <row r="117" spans="2:23" ht="13" customHeight="1">
      <c r="B117" s="36" t="s">
        <v>883</v>
      </c>
      <c r="C117" s="36" t="str">
        <f t="shared" ref="C117:C123" si="10">IF(ISBLANK($B117), "", $B117)</f>
        <v xml:space="preserve">    kind:   left</v>
      </c>
      <c r="D117" s="36" t="s">
        <v>883</v>
      </c>
      <c r="E117" s="36" t="str">
        <f t="shared" ref="E117:E123" si="11">IF(ISBLANK($D117), "", $D117)</f>
        <v xml:space="preserve">    kind:   left</v>
      </c>
      <c r="F117" s="36" t="s">
        <v>883</v>
      </c>
      <c r="G117" s="36" t="s">
        <v>883</v>
      </c>
      <c r="H117" s="36" t="s">
        <v>883</v>
      </c>
      <c r="J117" s="33"/>
      <c r="K117" s="36" t="s">
        <v>883</v>
      </c>
      <c r="L117" s="36" t="s">
        <v>883</v>
      </c>
      <c r="M117" s="32" t="str">
        <f>IF(ISBLANK($L117), "", $L117)</f>
        <v xml:space="preserve">    kind:   left</v>
      </c>
      <c r="N117" s="32" t="str">
        <f>IF(ISBLANK($L117), "", $L117)</f>
        <v xml:space="preserve">    kind:   left</v>
      </c>
      <c r="O117" s="32" t="str">
        <f t="shared" ref="O117:P123" si="12">IF(ISBLANK($M117), "", $M117)</f>
        <v xml:space="preserve">    kind:   left</v>
      </c>
      <c r="P117" s="32" t="str">
        <f t="shared" si="12"/>
        <v xml:space="preserve">    kind:   left</v>
      </c>
      <c r="R117" s="36" t="s">
        <v>883</v>
      </c>
      <c r="T117" s="36" t="s">
        <v>883</v>
      </c>
      <c r="V117" s="36" t="s">
        <v>883</v>
      </c>
    </row>
    <row r="118" spans="2:23" ht="13" customHeight="1">
      <c r="B118" s="36" t="s">
        <v>1597</v>
      </c>
      <c r="C118" s="36" t="str">
        <f t="shared" si="10"/>
        <v xml:space="preserve">  - file:   [crosswalk,_bea_summary.csv]</v>
      </c>
      <c r="D118" s="36" t="s">
        <v>1598</v>
      </c>
      <c r="E118" s="36" t="str">
        <f t="shared" si="11"/>
        <v xml:space="preserve">  - file:   [crosswalk,_bea_detail.csv]</v>
      </c>
      <c r="F118" s="36" t="s">
        <v>1579</v>
      </c>
      <c r="G118" s="36" t="s">
        <v>1586</v>
      </c>
      <c r="H118" s="36" t="s">
        <v>1580</v>
      </c>
      <c r="J118" s="33"/>
      <c r="K118" s="37" t="s">
        <v>1757</v>
      </c>
      <c r="M118" s="32" t="s">
        <v>1580</v>
      </c>
      <c r="N118" s="32" t="str">
        <f t="shared" ref="N118:N123" si="13">IF(ISBLANK($M118), "", $M118)</f>
        <v xml:space="preserve">  - file:   [standardize,_regions.csv]</v>
      </c>
      <c r="O118" s="32" t="str">
        <f t="shared" si="12"/>
        <v xml:space="preserve">  - file:   [standardize,_regions.csv]</v>
      </c>
      <c r="P118" s="32" t="str">
        <f t="shared" si="12"/>
        <v xml:space="preserve">  - file:   [standardize,_regions.csv]</v>
      </c>
      <c r="R118" s="36" t="s">
        <v>1580</v>
      </c>
      <c r="U118" s="33"/>
      <c r="V118" s="36" t="s">
        <v>1584</v>
      </c>
      <c r="W118" s="36" t="s">
        <v>1584</v>
      </c>
    </row>
    <row r="119" spans="2:23" ht="13" customHeight="1">
      <c r="B119" s="36" t="s">
        <v>189</v>
      </c>
      <c r="C119" s="36" t="str">
        <f t="shared" si="10"/>
        <v xml:space="preserve">    from:   [bea_code, bea_desc]</v>
      </c>
      <c r="D119" s="36" t="s">
        <v>189</v>
      </c>
      <c r="E119" s="36" t="str">
        <f t="shared" si="11"/>
        <v xml:space="preserve">    from:   [bea_code, bea_desc]</v>
      </c>
      <c r="F119" s="36" t="s">
        <v>16</v>
      </c>
      <c r="G119" s="36" t="s">
        <v>1456</v>
      </c>
      <c r="H119" s="36" t="s">
        <v>16</v>
      </c>
      <c r="J119" s="33"/>
      <c r="K119" s="37" t="s">
        <v>891</v>
      </c>
      <c r="M119" s="32" t="s">
        <v>16</v>
      </c>
      <c r="N119" s="32" t="str">
        <f t="shared" si="13"/>
        <v xml:space="preserve">    from:   from</v>
      </c>
      <c r="O119" s="32" t="str">
        <f t="shared" si="12"/>
        <v xml:space="preserve">    from:   from</v>
      </c>
      <c r="P119" s="32" t="str">
        <f t="shared" si="12"/>
        <v xml:space="preserve">    from:   from</v>
      </c>
      <c r="R119" s="36" t="s">
        <v>16</v>
      </c>
      <c r="U119" s="33"/>
      <c r="V119" s="36" t="s">
        <v>410</v>
      </c>
      <c r="W119" s="36" t="s">
        <v>410</v>
      </c>
    </row>
    <row r="120" spans="2:23" ht="13" customHeight="1">
      <c r="B120" s="36" t="s">
        <v>1659</v>
      </c>
      <c r="C120" s="36" t="str">
        <f t="shared" si="10"/>
        <v xml:space="preserve">    to:     summary_code</v>
      </c>
      <c r="D120" s="36" t="s">
        <v>1667</v>
      </c>
      <c r="E120" s="36" t="str">
        <f t="shared" si="11"/>
        <v xml:space="preserve">    to:     detail_code</v>
      </c>
      <c r="F120" s="36" t="s">
        <v>17</v>
      </c>
      <c r="G120" s="36" t="s">
        <v>1457</v>
      </c>
      <c r="H120" s="36" t="s">
        <v>17</v>
      </c>
      <c r="J120" s="33"/>
      <c r="K120" s="37" t="s">
        <v>1667</v>
      </c>
      <c r="M120" s="32" t="s">
        <v>17</v>
      </c>
      <c r="N120" s="32" t="str">
        <f t="shared" si="13"/>
        <v xml:space="preserve">    to:     to</v>
      </c>
      <c r="O120" s="32" t="str">
        <f t="shared" si="12"/>
        <v xml:space="preserve">    to:     to</v>
      </c>
      <c r="P120" s="32" t="str">
        <f t="shared" si="12"/>
        <v xml:space="preserve">    to:     to</v>
      </c>
      <c r="R120" s="36" t="s">
        <v>17</v>
      </c>
      <c r="U120" s="33"/>
      <c r="V120" s="36" t="s">
        <v>1529</v>
      </c>
      <c r="W120" s="36" t="s">
        <v>411</v>
      </c>
    </row>
    <row r="121" spans="2:23" ht="13" customHeight="1">
      <c r="B121" s="36" t="s">
        <v>543</v>
      </c>
      <c r="C121" s="36" t="str">
        <f t="shared" si="10"/>
        <v xml:space="preserve">    input:  [input_bea, input_desc]</v>
      </c>
      <c r="D121" s="36" t="s">
        <v>543</v>
      </c>
      <c r="E121" s="36" t="str">
        <f t="shared" si="11"/>
        <v xml:space="preserve">    input:  [input_bea, input_desc]</v>
      </c>
      <c r="F121" s="36" t="s">
        <v>594</v>
      </c>
      <c r="G121" s="36" t="s">
        <v>1098</v>
      </c>
      <c r="H121" s="36" t="s">
        <v>514</v>
      </c>
      <c r="J121" s="33"/>
      <c r="K121" s="37" t="s">
        <v>1099</v>
      </c>
      <c r="M121" s="32" t="s">
        <v>600</v>
      </c>
      <c r="N121" s="32" t="str">
        <f t="shared" si="13"/>
        <v xml:space="preserve">    input:  r</v>
      </c>
      <c r="O121" s="32" t="str">
        <f t="shared" si="12"/>
        <v xml:space="preserve">    input:  r</v>
      </c>
      <c r="P121" s="32" t="str">
        <f t="shared" si="12"/>
        <v xml:space="preserve">    input:  r</v>
      </c>
      <c r="R121" s="36" t="s">
        <v>116</v>
      </c>
      <c r="U121" s="33"/>
      <c r="V121" s="36" t="s">
        <v>581</v>
      </c>
      <c r="W121" s="36" t="s">
        <v>581</v>
      </c>
    </row>
    <row r="122" spans="2:23" ht="13" customHeight="1">
      <c r="B122" s="36" t="s">
        <v>1097</v>
      </c>
      <c r="C122" s="36" t="str">
        <f t="shared" si="10"/>
        <v xml:space="preserve">    output: g</v>
      </c>
      <c r="D122" s="36" t="s">
        <v>1097</v>
      </c>
      <c r="E122" s="36" t="str">
        <f t="shared" si="11"/>
        <v xml:space="preserve">    output: g</v>
      </c>
      <c r="F122" s="36" t="s">
        <v>592</v>
      </c>
      <c r="G122" s="36" t="s">
        <v>626</v>
      </c>
      <c r="H122" s="36" t="s">
        <v>512</v>
      </c>
      <c r="J122" s="33"/>
      <c r="K122" s="37" t="s">
        <v>1097</v>
      </c>
      <c r="M122" s="32" t="s">
        <v>601</v>
      </c>
      <c r="N122" s="32" t="str">
        <f t="shared" si="13"/>
        <v xml:space="preserve">    output: r</v>
      </c>
      <c r="O122" s="32" t="str">
        <f t="shared" si="12"/>
        <v xml:space="preserve">    output: r</v>
      </c>
      <c r="P122" s="32" t="str">
        <f t="shared" si="12"/>
        <v xml:space="preserve">    output: r</v>
      </c>
      <c r="R122" s="36" t="s">
        <v>117</v>
      </c>
      <c r="U122" s="33"/>
      <c r="V122" s="36" t="s">
        <v>370</v>
      </c>
      <c r="W122" s="36" t="s">
        <v>582</v>
      </c>
    </row>
    <row r="123" spans="2:23" ht="13" customHeight="1">
      <c r="B123" s="36" t="s">
        <v>883</v>
      </c>
      <c r="C123" s="36" t="str">
        <f t="shared" si="10"/>
        <v xml:space="preserve">    kind:   left</v>
      </c>
      <c r="D123" s="36" t="s">
        <v>883</v>
      </c>
      <c r="E123" s="36" t="str">
        <f t="shared" si="11"/>
        <v xml:space="preserve">    kind:   left</v>
      </c>
      <c r="F123" s="36" t="s">
        <v>883</v>
      </c>
      <c r="G123" s="36" t="s">
        <v>883</v>
      </c>
      <c r="H123" s="36" t="s">
        <v>883</v>
      </c>
      <c r="J123" s="33"/>
      <c r="K123" s="37" t="s">
        <v>1440</v>
      </c>
      <c r="M123" s="36" t="s">
        <v>883</v>
      </c>
      <c r="N123" s="32" t="str">
        <f t="shared" si="13"/>
        <v xml:space="preserve">    kind:   left</v>
      </c>
      <c r="O123" s="32" t="str">
        <f t="shared" si="12"/>
        <v xml:space="preserve">    kind:   left</v>
      </c>
      <c r="P123" s="32" t="str">
        <f t="shared" si="12"/>
        <v xml:space="preserve">    kind:   left</v>
      </c>
      <c r="R123" s="36" t="s">
        <v>883</v>
      </c>
      <c r="V123" s="36" t="s">
        <v>883</v>
      </c>
      <c r="W123" s="36" t="s">
        <v>883</v>
      </c>
    </row>
    <row r="124" spans="2:23" ht="13" customHeight="1">
      <c r="C124" s="36" t="s">
        <v>1815</v>
      </c>
      <c r="E124" s="36" t="str">
        <f>IF(ISBLANK($C124), "", $C124)</f>
        <v xml:space="preserve">  - file:   [crosswalk,fd.csv]</v>
      </c>
      <c r="F124" s="73" t="s">
        <v>1593</v>
      </c>
      <c r="G124" s="36" t="s">
        <v>1587</v>
      </c>
      <c r="H124" s="36" t="s">
        <v>1580</v>
      </c>
      <c r="J124" s="33"/>
      <c r="K124" s="37"/>
      <c r="R124" s="73" t="s">
        <v>1745</v>
      </c>
      <c r="V124" s="36" t="s">
        <v>1751</v>
      </c>
    </row>
    <row r="125" spans="2:23" ht="13" customHeight="1">
      <c r="C125" s="36" t="s">
        <v>1816</v>
      </c>
      <c r="E125" s="36" t="str">
        <f t="shared" ref="E125:E129" si="14">IF(ISBLANK($C125), "", $C125)</f>
        <v xml:space="preserve">    from:   fd</v>
      </c>
      <c r="F125" s="73" t="s">
        <v>1392</v>
      </c>
      <c r="G125" s="36" t="s">
        <v>1396</v>
      </c>
      <c r="H125" s="36" t="s">
        <v>16</v>
      </c>
      <c r="J125" s="33"/>
      <c r="K125" s="37"/>
      <c r="R125" s="73" t="s">
        <v>891</v>
      </c>
      <c r="V125" s="36" t="s">
        <v>16</v>
      </c>
    </row>
    <row r="126" spans="2:23" ht="13" customHeight="1">
      <c r="C126" s="36" t="s">
        <v>1817</v>
      </c>
      <c r="E126" s="36" t="str">
        <f t="shared" si="14"/>
        <v xml:space="preserve">    to:     fdcat</v>
      </c>
      <c r="F126" s="73" t="s">
        <v>1659</v>
      </c>
      <c r="G126" s="36" t="s">
        <v>1397</v>
      </c>
      <c r="H126" s="36" t="s">
        <v>17</v>
      </c>
      <c r="J126" s="33"/>
      <c r="K126" s="37"/>
      <c r="R126" s="73" t="s">
        <v>1659</v>
      </c>
      <c r="V126" s="36" t="s">
        <v>1511</v>
      </c>
    </row>
    <row r="127" spans="2:23" ht="13" customHeight="1">
      <c r="C127" s="36" t="s">
        <v>1818</v>
      </c>
      <c r="E127" s="36" t="str">
        <f t="shared" si="14"/>
        <v xml:space="preserve">    input:  s_fd</v>
      </c>
      <c r="F127" s="73" t="s">
        <v>1094</v>
      </c>
      <c r="G127" s="36" t="s">
        <v>1098</v>
      </c>
      <c r="H127" s="36" t="s">
        <v>54</v>
      </c>
      <c r="J127" s="33"/>
      <c r="K127" s="37"/>
      <c r="R127" s="73" t="s">
        <v>1099</v>
      </c>
      <c r="V127" s="36" t="s">
        <v>369</v>
      </c>
    </row>
    <row r="128" spans="2:23" ht="13" customHeight="1">
      <c r="C128" s="36" t="s">
        <v>1095</v>
      </c>
      <c r="E128" s="36" t="str">
        <f t="shared" si="14"/>
        <v xml:space="preserve">    output: s</v>
      </c>
      <c r="F128" s="73" t="s">
        <v>1095</v>
      </c>
      <c r="G128" s="36" t="s">
        <v>1097</v>
      </c>
      <c r="H128" s="36" t="s">
        <v>55</v>
      </c>
      <c r="J128" s="33"/>
      <c r="K128" s="37"/>
      <c r="R128" s="73" t="s">
        <v>1097</v>
      </c>
      <c r="V128" s="36" t="s">
        <v>1512</v>
      </c>
    </row>
    <row r="129" spans="1:22" ht="13" customHeight="1">
      <c r="C129" s="36" t="s">
        <v>883</v>
      </c>
      <c r="E129" s="36" t="str">
        <f t="shared" si="14"/>
        <v xml:space="preserve">    kind:   left</v>
      </c>
      <c r="F129" s="73" t="s">
        <v>883</v>
      </c>
      <c r="G129" s="36" t="s">
        <v>883</v>
      </c>
      <c r="H129" s="36" t="s">
        <v>883</v>
      </c>
      <c r="J129" s="33"/>
      <c r="R129" s="73" t="s">
        <v>883</v>
      </c>
      <c r="V129" s="36" t="s">
        <v>883</v>
      </c>
    </row>
    <row r="130" spans="1:22" s="80" customFormat="1" ht="13" customHeight="1">
      <c r="A130" s="166"/>
      <c r="M130" s="81"/>
    </row>
    <row r="131" spans="1:22" ht="13" customHeight="1">
      <c r="A131" s="56" t="s">
        <v>179</v>
      </c>
      <c r="B131" s="36" t="s">
        <v>25</v>
      </c>
      <c r="C131" s="36" t="str">
        <f>IF(ISBLANK($B131), "", $B131)</f>
        <v>Replace:</v>
      </c>
      <c r="D131" s="36" t="s">
        <v>25</v>
      </c>
      <c r="E131" s="36" t="str">
        <f>IF(ISBLANK($D131), "", $D131)</f>
        <v>Replace:</v>
      </c>
      <c r="F131" s="33" t="s">
        <v>25</v>
      </c>
      <c r="G131" s="33"/>
      <c r="H131" s="36" t="s">
        <v>25</v>
      </c>
      <c r="K131" s="33" t="s">
        <v>25</v>
      </c>
      <c r="L131" s="36" t="s">
        <v>25</v>
      </c>
      <c r="M131" s="32" t="s">
        <v>25</v>
      </c>
      <c r="N131" s="36" t="s">
        <v>25</v>
      </c>
      <c r="O131" s="36" t="s">
        <v>25</v>
      </c>
      <c r="P131" s="36" t="s">
        <v>25</v>
      </c>
      <c r="U131" s="36" t="s">
        <v>25</v>
      </c>
      <c r="V131" s="36" t="s">
        <v>25</v>
      </c>
    </row>
    <row r="132" spans="1:22" ht="13" customHeight="1">
      <c r="B132" s="36" t="s">
        <v>26</v>
      </c>
      <c r="C132" s="36" t="str">
        <f>IF(ISBLANK($B132), "", $B132)</f>
        <v xml:space="preserve">  - col:  value</v>
      </c>
      <c r="D132" s="36" t="s">
        <v>26</v>
      </c>
      <c r="E132" s="36" t="str">
        <f>IF(ISBLANK($D132), "", $D132)</f>
        <v xml:space="preserve">  - col:  value</v>
      </c>
      <c r="F132" s="33" t="s">
        <v>26</v>
      </c>
      <c r="G132" s="33"/>
      <c r="H132" s="36" t="s">
        <v>56</v>
      </c>
      <c r="K132" s="33" t="s">
        <v>95</v>
      </c>
      <c r="L132" s="36" t="s">
        <v>95</v>
      </c>
      <c r="M132" s="32" t="s">
        <v>95</v>
      </c>
      <c r="N132" s="36" t="s">
        <v>95</v>
      </c>
      <c r="O132" s="36" t="s">
        <v>95</v>
      </c>
      <c r="P132" s="36" t="s">
        <v>95</v>
      </c>
      <c r="U132" s="36" t="s">
        <v>1506</v>
      </c>
      <c r="V132" s="36" t="s">
        <v>26</v>
      </c>
    </row>
    <row r="133" spans="1:22" ht="13" customHeight="1">
      <c r="B133" s="36" t="s">
        <v>1820</v>
      </c>
      <c r="C133" s="36" t="str">
        <f>IF(ISBLANK($B133), "", $B133)</f>
        <v xml:space="preserve">    from: [missing, ...]</v>
      </c>
      <c r="D133" s="36" t="s">
        <v>311</v>
      </c>
      <c r="E133" s="36" t="str">
        <f>IF(ISBLANK($D133), "", $D133)</f>
        <v xml:space="preserve">    from: missing</v>
      </c>
      <c r="F133" s="33" t="s">
        <v>438</v>
      </c>
      <c r="G133" s="33"/>
      <c r="H133" s="36" t="s">
        <v>57</v>
      </c>
      <c r="K133" s="33" t="s">
        <v>445</v>
      </c>
      <c r="L133" s="36" t="s">
        <v>96</v>
      </c>
      <c r="M133" s="32" t="s">
        <v>96</v>
      </c>
      <c r="N133" s="36" t="s">
        <v>446</v>
      </c>
      <c r="O133" s="36" t="s">
        <v>96</v>
      </c>
      <c r="P133" s="36" t="s">
        <v>96</v>
      </c>
      <c r="U133" s="36" t="s">
        <v>1509</v>
      </c>
      <c r="V133" s="36" t="s">
        <v>311</v>
      </c>
    </row>
    <row r="134" spans="1:22" ht="13" customHeight="1">
      <c r="B134" s="36" t="s">
        <v>27</v>
      </c>
      <c r="C134" s="36" t="str">
        <f>IF(ISBLANK($B134), "", $B134)</f>
        <v xml:space="preserve">    to:   0</v>
      </c>
      <c r="D134" s="36" t="s">
        <v>27</v>
      </c>
      <c r="E134" s="36" t="str">
        <f>IF(ISBLANK($D134), "", $D134)</f>
        <v xml:space="preserve">    to:   0</v>
      </c>
      <c r="F134" s="33" t="s">
        <v>424</v>
      </c>
      <c r="G134" s="33"/>
      <c r="H134" s="36" t="s">
        <v>58</v>
      </c>
      <c r="K134" s="33" t="s">
        <v>97</v>
      </c>
      <c r="L134" s="36" t="s">
        <v>97</v>
      </c>
      <c r="M134" s="32" t="s">
        <v>97</v>
      </c>
      <c r="N134" s="36" t="s">
        <v>97</v>
      </c>
      <c r="O134" s="36" t="s">
        <v>97</v>
      </c>
      <c r="P134" s="36" t="s">
        <v>97</v>
      </c>
      <c r="U134" s="36" t="s">
        <v>1507</v>
      </c>
      <c r="V134" s="36" t="s">
        <v>424</v>
      </c>
    </row>
    <row r="135" spans="1:22" ht="13" customHeight="1">
      <c r="C135" s="36" t="s">
        <v>1821</v>
      </c>
      <c r="E135" s="36" t="str">
        <f t="shared" ref="E135:E137" si="15">IF(ISBLANK($C135), "", $C135)</f>
        <v xml:space="preserve">  - col:  s</v>
      </c>
      <c r="F135" s="33"/>
      <c r="G135" s="33"/>
      <c r="H135" s="36" t="s">
        <v>59</v>
      </c>
      <c r="K135" s="33"/>
      <c r="U135" s="36" t="s">
        <v>1508</v>
      </c>
    </row>
    <row r="136" spans="1:22" ht="13" customHeight="1">
      <c r="C136" s="36" t="s">
        <v>311</v>
      </c>
      <c r="E136" s="36" t="str">
        <f t="shared" si="15"/>
        <v xml:space="preserve">    from: missing</v>
      </c>
      <c r="F136" s="33"/>
      <c r="G136" s="33"/>
      <c r="H136" s="36" t="s">
        <v>57</v>
      </c>
      <c r="K136" s="33"/>
      <c r="U136" s="36" t="s">
        <v>1499</v>
      </c>
    </row>
    <row r="137" spans="1:22" ht="13" customHeight="1">
      <c r="C137" s="36" t="s">
        <v>1822</v>
      </c>
      <c r="E137" s="36" t="str">
        <f t="shared" si="15"/>
        <v xml:space="preserve">    to:   s_fd value</v>
      </c>
      <c r="F137" s="33"/>
      <c r="G137" s="33"/>
      <c r="H137" s="36" t="s">
        <v>58</v>
      </c>
      <c r="K137" s="60"/>
    </row>
    <row r="138" spans="1:22" ht="13" customHeight="1">
      <c r="F138" s="33"/>
      <c r="G138" s="33"/>
      <c r="H138" s="36" t="s">
        <v>60</v>
      </c>
      <c r="K138" s="33"/>
    </row>
    <row r="139" spans="1:22" ht="13" customHeight="1">
      <c r="F139" s="33"/>
      <c r="G139" s="33"/>
      <c r="H139" s="36" t="s">
        <v>61</v>
      </c>
      <c r="K139" s="33"/>
    </row>
    <row r="140" spans="1:22" ht="13" customHeight="1">
      <c r="F140" s="33"/>
      <c r="G140" s="33"/>
      <c r="H140" s="36" t="s">
        <v>1149</v>
      </c>
      <c r="K140" s="33"/>
    </row>
    <row r="141" spans="1:22" s="80" customFormat="1" ht="13" customHeight="1">
      <c r="A141" s="166"/>
      <c r="M141" s="81"/>
    </row>
    <row r="142" spans="1:22" ht="13" customHeight="1">
      <c r="A142" s="56" t="s">
        <v>180</v>
      </c>
      <c r="F142" s="36" t="s">
        <v>18</v>
      </c>
      <c r="G142" s="36" t="s">
        <v>18</v>
      </c>
      <c r="H142" s="36" t="s">
        <v>18</v>
      </c>
      <c r="I142" s="36" t="s">
        <v>18</v>
      </c>
      <c r="L142" s="33"/>
      <c r="M142" s="32" t="s">
        <v>18</v>
      </c>
      <c r="N142" s="33" t="s">
        <v>18</v>
      </c>
      <c r="Q142" s="36" t="s">
        <v>18</v>
      </c>
      <c r="R142" s="36" t="s">
        <v>18</v>
      </c>
    </row>
    <row r="143" spans="1:22" ht="13" customHeight="1">
      <c r="A143" s="56" t="s">
        <v>457</v>
      </c>
      <c r="G143" s="36" t="s">
        <v>1398</v>
      </c>
      <c r="H143" s="36" t="s">
        <v>1403</v>
      </c>
      <c r="I143" s="36" t="s">
        <v>1398</v>
      </c>
      <c r="L143" s="33"/>
      <c r="M143" s="32" t="s">
        <v>1136</v>
      </c>
      <c r="N143" s="33" t="s">
        <v>655</v>
      </c>
      <c r="Q143" s="36" t="s">
        <v>649</v>
      </c>
      <c r="R143" s="36" t="s">
        <v>573</v>
      </c>
    </row>
    <row r="144" spans="1:22" ht="13" customHeight="1">
      <c r="G144" s="36" t="s">
        <v>28</v>
      </c>
      <c r="H144" s="36" t="s">
        <v>1490</v>
      </c>
      <c r="I144" s="36" t="s">
        <v>28</v>
      </c>
      <c r="L144" s="33"/>
      <c r="M144" s="32" t="s">
        <v>1439</v>
      </c>
      <c r="N144" s="33" t="s">
        <v>28</v>
      </c>
      <c r="Q144" s="36" t="s">
        <v>650</v>
      </c>
      <c r="R144" s="36" t="s">
        <v>497</v>
      </c>
    </row>
    <row r="145" spans="1:22" ht="13" customHeight="1">
      <c r="G145" s="36" t="s">
        <v>20</v>
      </c>
      <c r="H145" s="36" t="s">
        <v>903</v>
      </c>
      <c r="I145" s="36" t="s">
        <v>20</v>
      </c>
      <c r="L145" s="33"/>
      <c r="M145" s="32" t="s">
        <v>20</v>
      </c>
      <c r="N145" s="33" t="s">
        <v>20</v>
      </c>
      <c r="O145" s="33"/>
      <c r="P145" s="33"/>
      <c r="Q145" s="36" t="s">
        <v>20</v>
      </c>
      <c r="R145" s="36" t="s">
        <v>20</v>
      </c>
    </row>
    <row r="146" spans="1:22" ht="13" customHeight="1">
      <c r="H146" s="36" t="s">
        <v>1404</v>
      </c>
      <c r="K146" s="37"/>
      <c r="N146" s="32"/>
      <c r="O146" s="32"/>
      <c r="P146" s="32"/>
      <c r="Q146" s="33" t="s">
        <v>1398</v>
      </c>
      <c r="R146" s="36" t="s">
        <v>498</v>
      </c>
    </row>
    <row r="147" spans="1:22" ht="13" customHeight="1">
      <c r="H147" s="36" t="s">
        <v>1405</v>
      </c>
      <c r="K147" s="37"/>
      <c r="N147" s="32"/>
      <c r="O147" s="32"/>
      <c r="P147" s="32"/>
      <c r="Q147" s="33" t="s">
        <v>28</v>
      </c>
      <c r="R147" s="36" t="s">
        <v>499</v>
      </c>
    </row>
    <row r="148" spans="1:22" ht="13" customHeight="1">
      <c r="H148" s="36" t="s">
        <v>20</v>
      </c>
      <c r="N148" s="32"/>
      <c r="O148" s="32"/>
      <c r="P148" s="32"/>
      <c r="Q148" s="33" t="s">
        <v>20</v>
      </c>
      <c r="R148" s="36" t="s">
        <v>500</v>
      </c>
    </row>
    <row r="149" spans="1:22" ht="13" customHeight="1">
      <c r="F149" s="36" t="s">
        <v>1393</v>
      </c>
      <c r="L149" s="33"/>
      <c r="N149" s="32"/>
      <c r="O149" s="32"/>
      <c r="P149" s="32"/>
      <c r="R149" s="36" t="s">
        <v>649</v>
      </c>
    </row>
    <row r="150" spans="1:22" ht="13" customHeight="1">
      <c r="F150" s="36" t="s">
        <v>28</v>
      </c>
      <c r="L150" s="33"/>
      <c r="N150" s="32"/>
      <c r="O150" s="32"/>
      <c r="P150" s="32"/>
      <c r="R150" s="36" t="s">
        <v>565</v>
      </c>
    </row>
    <row r="151" spans="1:22" ht="13" customHeight="1">
      <c r="F151" s="36" t="s">
        <v>20</v>
      </c>
      <c r="L151" s="33"/>
      <c r="N151" s="32"/>
      <c r="O151" s="32"/>
      <c r="P151" s="32"/>
      <c r="R151" s="36" t="s">
        <v>20</v>
      </c>
    </row>
    <row r="152" spans="1:22" s="80" customFormat="1" ht="13" customHeight="1">
      <c r="A152" s="166"/>
      <c r="M152" s="81"/>
    </row>
    <row r="153" spans="1:22" ht="13" customHeight="1">
      <c r="A153" s="56" t="s">
        <v>421</v>
      </c>
      <c r="B153" s="36" t="s">
        <v>430</v>
      </c>
      <c r="C153" s="36" t="str">
        <f t="shared" ref="C153:G158" si="16">IF(ISBLANK($B153), "", $B153)</f>
        <v>Operate:</v>
      </c>
      <c r="D153" s="36" t="str">
        <f t="shared" si="16"/>
        <v>Operate:</v>
      </c>
      <c r="E153" s="36" t="str">
        <f t="shared" si="16"/>
        <v>Operate:</v>
      </c>
      <c r="F153" s="36" t="str">
        <f t="shared" si="16"/>
        <v>Operate:</v>
      </c>
      <c r="G153" s="36" t="str">
        <f t="shared" si="16"/>
        <v>Operate:</v>
      </c>
      <c r="H153" s="36" t="s">
        <v>430</v>
      </c>
      <c r="K153" s="36" t="str">
        <f t="shared" ref="K153:P158" si="17">IF(ISBLANK($B153), "", $B153)</f>
        <v>Operate:</v>
      </c>
      <c r="L153" s="36" t="str">
        <f t="shared" si="17"/>
        <v>Operate:</v>
      </c>
      <c r="M153" s="36" t="str">
        <f t="shared" si="17"/>
        <v>Operate:</v>
      </c>
      <c r="N153" s="36" t="str">
        <f t="shared" si="17"/>
        <v>Operate:</v>
      </c>
      <c r="O153" s="36" t="str">
        <f t="shared" si="17"/>
        <v>Operate:</v>
      </c>
      <c r="P153" s="36" t="str">
        <f t="shared" si="17"/>
        <v>Operate:</v>
      </c>
      <c r="R153" s="36" t="str">
        <f t="shared" ref="R153:R158" si="18">IF(ISBLANK($B153), "", $B153)</f>
        <v>Operate:</v>
      </c>
      <c r="V153" s="36" t="str">
        <f t="shared" ref="V153:V158" si="19">IF(ISBLANK($B153), "", $B153)</f>
        <v>Operate:</v>
      </c>
    </row>
    <row r="154" spans="1:22" ht="13" customHeight="1">
      <c r="B154" s="36" t="s">
        <v>431</v>
      </c>
      <c r="C154" s="36" t="str">
        <f t="shared" si="16"/>
        <v xml:space="preserve">  operation: "*"</v>
      </c>
      <c r="D154" s="36" t="str">
        <f t="shared" si="16"/>
        <v xml:space="preserve">  operation: "*"</v>
      </c>
      <c r="E154" s="36" t="str">
        <f t="shared" si="16"/>
        <v xml:space="preserve">  operation: "*"</v>
      </c>
      <c r="F154" s="36" t="str">
        <f t="shared" si="16"/>
        <v xml:space="preserve">  operation: "*"</v>
      </c>
      <c r="G154" s="36" t="str">
        <f t="shared" si="16"/>
        <v xml:space="preserve">  operation: "*"</v>
      </c>
      <c r="H154" s="36" t="s">
        <v>431</v>
      </c>
      <c r="K154" s="36" t="str">
        <f t="shared" si="17"/>
        <v xml:space="preserve">  operation: "*"</v>
      </c>
      <c r="L154" s="36" t="str">
        <f t="shared" si="17"/>
        <v xml:space="preserve">  operation: "*"</v>
      </c>
      <c r="M154" s="36" t="str">
        <f t="shared" si="17"/>
        <v xml:space="preserve">  operation: "*"</v>
      </c>
      <c r="N154" s="36" t="str">
        <f t="shared" si="17"/>
        <v xml:space="preserve">  operation: "*"</v>
      </c>
      <c r="O154" s="36" t="str">
        <f t="shared" si="17"/>
        <v xml:space="preserve">  operation: "*"</v>
      </c>
      <c r="P154" s="36" t="str">
        <f t="shared" si="17"/>
        <v xml:space="preserve">  operation: "*"</v>
      </c>
      <c r="R154" s="36" t="str">
        <f t="shared" si="18"/>
        <v xml:space="preserve">  operation: "*"</v>
      </c>
      <c r="V154" s="36" t="str">
        <f t="shared" si="19"/>
        <v xml:space="preserve">  operation: "*"</v>
      </c>
    </row>
    <row r="155" spans="1:22" ht="13" customHeight="1">
      <c r="B155" s="36" t="s">
        <v>432</v>
      </c>
      <c r="C155" s="36" t="str">
        <f t="shared" si="16"/>
        <v xml:space="preserve">  from:   units</v>
      </c>
      <c r="D155" s="36" t="str">
        <f t="shared" si="16"/>
        <v xml:space="preserve">  from:   units</v>
      </c>
      <c r="E155" s="36" t="str">
        <f t="shared" si="16"/>
        <v xml:space="preserve">  from:   units</v>
      </c>
      <c r="F155" s="36" t="str">
        <f t="shared" si="16"/>
        <v xml:space="preserve">  from:   units</v>
      </c>
      <c r="G155" s="36" t="str">
        <f t="shared" si="16"/>
        <v xml:space="preserve">  from:   units</v>
      </c>
      <c r="H155" s="36" t="s">
        <v>432</v>
      </c>
      <c r="K155" s="36" t="str">
        <f t="shared" si="17"/>
        <v xml:space="preserve">  from:   units</v>
      </c>
      <c r="L155" s="36" t="str">
        <f t="shared" si="17"/>
        <v xml:space="preserve">  from:   units</v>
      </c>
      <c r="M155" s="36" t="str">
        <f t="shared" si="17"/>
        <v xml:space="preserve">  from:   units</v>
      </c>
      <c r="N155" s="36" t="str">
        <f t="shared" si="17"/>
        <v xml:space="preserve">  from:   units</v>
      </c>
      <c r="O155" s="36" t="str">
        <f t="shared" si="17"/>
        <v xml:space="preserve">  from:   units</v>
      </c>
      <c r="P155" s="36" t="str">
        <f t="shared" si="17"/>
        <v xml:space="preserve">  from:   units</v>
      </c>
      <c r="R155" s="36" t="str">
        <f t="shared" si="18"/>
        <v xml:space="preserve">  from:   units</v>
      </c>
      <c r="V155" s="36" t="str">
        <f t="shared" si="19"/>
        <v xml:space="preserve">  from:   units</v>
      </c>
    </row>
    <row r="156" spans="1:22" ht="13" customHeight="1">
      <c r="B156" s="36" t="s">
        <v>1513</v>
      </c>
      <c r="C156" s="36" t="str">
        <f t="shared" si="16"/>
        <v xml:space="preserve">  to:     units_out</v>
      </c>
      <c r="D156" s="36" t="str">
        <f t="shared" si="16"/>
        <v xml:space="preserve">  to:     units_out</v>
      </c>
      <c r="E156" s="36" t="str">
        <f t="shared" si="16"/>
        <v xml:space="preserve">  to:     units_out</v>
      </c>
      <c r="F156" s="36" t="str">
        <f t="shared" si="16"/>
        <v xml:space="preserve">  to:     units_out</v>
      </c>
      <c r="G156" s="36" t="str">
        <f t="shared" si="16"/>
        <v xml:space="preserve">  to:     units_out</v>
      </c>
      <c r="H156" s="36" t="s">
        <v>1513</v>
      </c>
      <c r="K156" s="36" t="str">
        <f t="shared" si="17"/>
        <v xml:space="preserve">  to:     units_out</v>
      </c>
      <c r="L156" s="36" t="str">
        <f t="shared" si="17"/>
        <v xml:space="preserve">  to:     units_out</v>
      </c>
      <c r="M156" s="36" t="str">
        <f t="shared" si="17"/>
        <v xml:space="preserve">  to:     units_out</v>
      </c>
      <c r="N156" s="36" t="str">
        <f t="shared" si="17"/>
        <v xml:space="preserve">  to:     units_out</v>
      </c>
      <c r="O156" s="36" t="str">
        <f t="shared" si="17"/>
        <v xml:space="preserve">  to:     units_out</v>
      </c>
      <c r="P156" s="36" t="str">
        <f t="shared" si="17"/>
        <v xml:space="preserve">  to:     units_out</v>
      </c>
      <c r="R156" s="36" t="str">
        <f t="shared" si="18"/>
        <v xml:space="preserve">  to:     units_out</v>
      </c>
      <c r="V156" s="36" t="str">
        <f t="shared" si="19"/>
        <v xml:space="preserve">  to:     units_out</v>
      </c>
    </row>
    <row r="157" spans="1:22" ht="13" customHeight="1">
      <c r="B157" s="36" t="s">
        <v>435</v>
      </c>
      <c r="C157" s="36" t="str">
        <f t="shared" si="16"/>
        <v xml:space="preserve">  input:  [value, factor]</v>
      </c>
      <c r="D157" s="36" t="str">
        <f t="shared" si="16"/>
        <v xml:space="preserve">  input:  [value, factor]</v>
      </c>
      <c r="E157" s="36" t="str">
        <f t="shared" si="16"/>
        <v xml:space="preserve">  input:  [value, factor]</v>
      </c>
      <c r="F157" s="36" t="str">
        <f t="shared" si="16"/>
        <v xml:space="preserve">  input:  [value, factor]</v>
      </c>
      <c r="G157" s="36" t="str">
        <f t="shared" si="16"/>
        <v xml:space="preserve">  input:  [value, factor]</v>
      </c>
      <c r="H157" s="36" t="s">
        <v>433</v>
      </c>
      <c r="K157" s="36" t="str">
        <f t="shared" si="17"/>
        <v xml:space="preserve">  input:  [value, factor]</v>
      </c>
      <c r="L157" s="36" t="str">
        <f t="shared" si="17"/>
        <v xml:space="preserve">  input:  [value, factor]</v>
      </c>
      <c r="M157" s="36" t="str">
        <f t="shared" si="17"/>
        <v xml:space="preserve">  input:  [value, factor]</v>
      </c>
      <c r="N157" s="36" t="str">
        <f t="shared" si="17"/>
        <v xml:space="preserve">  input:  [value, factor]</v>
      </c>
      <c r="O157" s="36" t="str">
        <f t="shared" si="17"/>
        <v xml:space="preserve">  input:  [value, factor]</v>
      </c>
      <c r="P157" s="36" t="str">
        <f t="shared" si="17"/>
        <v xml:space="preserve">  input:  [value, factor]</v>
      </c>
      <c r="R157" s="36" t="str">
        <f t="shared" si="18"/>
        <v xml:space="preserve">  input:  [value, factor]</v>
      </c>
      <c r="V157" s="36" t="str">
        <f t="shared" si="19"/>
        <v xml:space="preserve">  input:  [value, factor]</v>
      </c>
    </row>
    <row r="158" spans="1:22" ht="13" customHeight="1">
      <c r="B158" s="36" t="s">
        <v>434</v>
      </c>
      <c r="C158" s="36" t="str">
        <f t="shared" si="16"/>
        <v xml:space="preserve">  output: value</v>
      </c>
      <c r="D158" s="36" t="str">
        <f t="shared" si="16"/>
        <v xml:space="preserve">  output: value</v>
      </c>
      <c r="E158" s="36" t="str">
        <f t="shared" si="16"/>
        <v xml:space="preserve">  output: value</v>
      </c>
      <c r="F158" s="36" t="str">
        <f t="shared" si="16"/>
        <v xml:space="preserve">  output: value</v>
      </c>
      <c r="G158" s="36" t="str">
        <f t="shared" si="16"/>
        <v xml:space="preserve">  output: value</v>
      </c>
      <c r="H158" s="36" t="s">
        <v>434</v>
      </c>
      <c r="K158" s="36" t="str">
        <f t="shared" si="17"/>
        <v xml:space="preserve">  output: value</v>
      </c>
      <c r="L158" s="36" t="str">
        <f t="shared" si="17"/>
        <v xml:space="preserve">  output: value</v>
      </c>
      <c r="M158" s="36" t="str">
        <f t="shared" si="17"/>
        <v xml:space="preserve">  output: value</v>
      </c>
      <c r="N158" s="36" t="str">
        <f t="shared" si="17"/>
        <v xml:space="preserve">  output: value</v>
      </c>
      <c r="O158" s="36" t="str">
        <f t="shared" si="17"/>
        <v xml:space="preserve">  output: value</v>
      </c>
      <c r="P158" s="36" t="str">
        <f t="shared" si="17"/>
        <v xml:space="preserve">  output: value</v>
      </c>
      <c r="R158" s="36" t="str">
        <f t="shared" si="18"/>
        <v xml:space="preserve">  output: value</v>
      </c>
      <c r="V158" s="36" t="str">
        <f t="shared" si="19"/>
        <v xml:space="preserve">  output: value</v>
      </c>
    </row>
    <row r="159" spans="1:22" s="80" customFormat="1" ht="13" customHeight="1">
      <c r="A159" s="166"/>
      <c r="M159" s="81"/>
    </row>
    <row r="160" spans="1:22" ht="13" customHeight="1">
      <c r="A160" s="56" t="s">
        <v>1309</v>
      </c>
      <c r="C160" s="36" t="s">
        <v>1310</v>
      </c>
      <c r="E160" s="36" t="str">
        <f t="shared" ref="E160:E162" si="20">IF(ISBLANK($C160), "", $C160)</f>
        <v>Combine:</v>
      </c>
      <c r="F160" s="36" t="s">
        <v>1310</v>
      </c>
      <c r="G160" s="36" t="s">
        <v>1310</v>
      </c>
      <c r="I160" s="36" t="s">
        <v>1310</v>
      </c>
      <c r="J160" s="36" t="s">
        <v>1310</v>
      </c>
      <c r="K160" s="36" t="s">
        <v>1310</v>
      </c>
      <c r="Q160" s="36" t="s">
        <v>1310</v>
      </c>
      <c r="R160" s="36" t="s">
        <v>1310</v>
      </c>
      <c r="V160" s="36" t="s">
        <v>1310</v>
      </c>
    </row>
    <row r="161" spans="3:22" ht="13" customHeight="1">
      <c r="C161" s="36" t="s">
        <v>516</v>
      </c>
      <c r="E161" s="36" t="str">
        <f t="shared" si="20"/>
        <v xml:space="preserve">  operation: sum</v>
      </c>
      <c r="F161" s="36" t="s">
        <v>516</v>
      </c>
      <c r="G161" s="36" t="s">
        <v>516</v>
      </c>
      <c r="I161" s="36" t="s">
        <v>516</v>
      </c>
      <c r="J161" s="36" t="s">
        <v>516</v>
      </c>
      <c r="K161" s="36" t="s">
        <v>516</v>
      </c>
      <c r="Q161" s="36" t="s">
        <v>516</v>
      </c>
      <c r="R161" s="36" t="s">
        <v>516</v>
      </c>
      <c r="V161" s="36" t="s">
        <v>516</v>
      </c>
    </row>
    <row r="162" spans="3:22" ht="13" customHeight="1">
      <c r="C162" s="36" t="s">
        <v>1819</v>
      </c>
      <c r="E162" s="36" t="str">
        <f t="shared" si="20"/>
        <v xml:space="preserve">  output: [yr,g,s,units]</v>
      </c>
      <c r="F162" s="36" t="s">
        <v>1391</v>
      </c>
      <c r="G162" s="36" t="s">
        <v>1411</v>
      </c>
      <c r="I162" s="56" t="s">
        <v>1811</v>
      </c>
      <c r="J162" s="36" t="s">
        <v>1810</v>
      </c>
      <c r="K162" s="36" t="s">
        <v>1411</v>
      </c>
      <c r="Q162" s="36" t="s">
        <v>1411</v>
      </c>
      <c r="R162" s="36" t="s">
        <v>1469</v>
      </c>
      <c r="V162" s="36" t="s">
        <v>1549</v>
      </c>
    </row>
    <row r="168" spans="3:22" ht="13" customHeight="1">
      <c r="J168" s="33"/>
    </row>
    <row r="169" spans="3:22" ht="13" customHeight="1">
      <c r="I169" s="33"/>
      <c r="J169" s="33"/>
    </row>
    <row r="170" spans="3:22" ht="13" customHeight="1">
      <c r="I170" s="33"/>
      <c r="J170" s="33"/>
    </row>
    <row r="171" spans="3:22" ht="13" customHeight="1">
      <c r="I171" s="33"/>
      <c r="J171" s="33"/>
    </row>
    <row r="172" spans="3:22" ht="13" customHeight="1">
      <c r="I172" s="33"/>
      <c r="J172" s="33"/>
    </row>
    <row r="173" spans="3:22" ht="13" customHeight="1">
      <c r="I173" s="33"/>
    </row>
    <row r="175" spans="3:22" ht="13" customHeight="1">
      <c r="I175" s="33"/>
    </row>
  </sheetData>
  <conditionalFormatting sqref="A8:XFD8">
    <cfRule type="cellIs" dxfId="26" priority="1" operator="equal">
      <formula>"Temporary: true"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988F-2534-CB40-9646-E4554E3494D9}">
  <dimension ref="A1:L175"/>
  <sheetViews>
    <sheetView topLeftCell="C79" workbookViewId="0">
      <selection activeCell="D124" sqref="D124"/>
    </sheetView>
  </sheetViews>
  <sheetFormatPr baseColWidth="10" defaultColWidth="46.83203125" defaultRowHeight="13" customHeight="1"/>
  <cols>
    <col min="1" max="1" width="15.83203125" style="36" customWidth="1"/>
    <col min="2" max="2" width="106.1640625" style="83" bestFit="1" customWidth="1"/>
    <col min="3" max="3" width="46.83203125" style="36"/>
    <col min="4" max="6" width="46.83203125" style="83"/>
    <col min="7" max="8" width="46.83203125" style="36"/>
    <col min="9" max="11" width="46.83203125" style="83"/>
    <col min="12" max="16384" width="46.83203125" style="84"/>
  </cols>
  <sheetData>
    <row r="1" spans="1:11" s="93" customFormat="1" ht="14">
      <c r="A1" s="156"/>
      <c r="B1" s="92" t="s">
        <v>4</v>
      </c>
      <c r="C1" s="91" t="s">
        <v>1371</v>
      </c>
      <c r="D1" s="92" t="s">
        <v>6</v>
      </c>
      <c r="E1" s="92" t="s">
        <v>1021</v>
      </c>
      <c r="F1" s="92" t="s">
        <v>7</v>
      </c>
      <c r="G1" s="91" t="s">
        <v>520</v>
      </c>
      <c r="H1" s="91" t="s">
        <v>502</v>
      </c>
      <c r="I1" s="92" t="s">
        <v>63</v>
      </c>
      <c r="J1" s="92" t="s">
        <v>107</v>
      </c>
      <c r="K1" s="92" t="s">
        <v>125</v>
      </c>
    </row>
    <row r="2" spans="1:11" ht="13" customHeight="1">
      <c r="A2" s="36" t="s">
        <v>1057</v>
      </c>
      <c r="B2" s="83" t="s">
        <v>1058</v>
      </c>
      <c r="C2" s="36" t="s">
        <v>1059</v>
      </c>
      <c r="D2" s="83" t="s">
        <v>1060</v>
      </c>
      <c r="E2" s="83" t="s">
        <v>1061</v>
      </c>
      <c r="I2" s="83" t="s">
        <v>1063</v>
      </c>
      <c r="J2" s="83" t="s">
        <v>1064</v>
      </c>
    </row>
    <row r="3" spans="1:11" ht="13" customHeight="1">
      <c r="A3" s="36" t="s">
        <v>765</v>
      </c>
      <c r="B3" s="83" t="s">
        <v>781</v>
      </c>
      <c r="C3" s="36" t="s">
        <v>1045</v>
      </c>
      <c r="D3" s="83" t="s">
        <v>1043</v>
      </c>
      <c r="E3" s="83" t="s">
        <v>1065</v>
      </c>
      <c r="F3" s="83" t="s">
        <v>770</v>
      </c>
      <c r="G3" s="36" t="s">
        <v>767</v>
      </c>
      <c r="H3" s="36" t="s">
        <v>767</v>
      </c>
      <c r="I3" s="83" t="s">
        <v>768</v>
      </c>
      <c r="J3" s="83" t="s">
        <v>774</v>
      </c>
      <c r="K3" s="83" t="s">
        <v>772</v>
      </c>
    </row>
    <row r="4" spans="1:11" ht="13" customHeight="1">
      <c r="A4" s="36" t="s">
        <v>766</v>
      </c>
      <c r="B4" s="83" t="s">
        <v>782</v>
      </c>
      <c r="C4" s="36" t="s">
        <v>1044</v>
      </c>
      <c r="D4" s="83" t="s">
        <v>1044</v>
      </c>
      <c r="F4" s="83" t="s">
        <v>769</v>
      </c>
      <c r="G4" s="36" t="s">
        <v>764</v>
      </c>
      <c r="H4" s="36" t="s">
        <v>764</v>
      </c>
      <c r="I4" s="83" t="s">
        <v>763</v>
      </c>
      <c r="J4" s="83" t="s">
        <v>775</v>
      </c>
      <c r="K4" s="83" t="s">
        <v>780</v>
      </c>
    </row>
    <row r="5" spans="1:11" ht="13" customHeight="1">
      <c r="A5" s="36" t="s">
        <v>1033</v>
      </c>
      <c r="J5" s="83" t="s">
        <v>1071</v>
      </c>
    </row>
    <row r="6" spans="1:11" ht="13" customHeight="1">
      <c r="A6" s="36" t="s">
        <v>1042</v>
      </c>
      <c r="B6" s="83" t="s">
        <v>1048</v>
      </c>
      <c r="C6" s="36" t="s">
        <v>1047</v>
      </c>
      <c r="D6" s="83" t="s">
        <v>1046</v>
      </c>
    </row>
    <row r="7" spans="1:11" ht="13" customHeight="1">
      <c r="A7" s="36" t="s">
        <v>771</v>
      </c>
      <c r="B7" s="83" t="s">
        <v>395</v>
      </c>
      <c r="C7" s="83" t="s">
        <v>396</v>
      </c>
      <c r="D7" s="83" t="s">
        <v>396</v>
      </c>
      <c r="E7" s="83" t="s">
        <v>396</v>
      </c>
      <c r="F7" s="83" t="s">
        <v>395</v>
      </c>
      <c r="G7" s="33" t="s">
        <v>395</v>
      </c>
      <c r="H7" s="33" t="s">
        <v>395</v>
      </c>
      <c r="I7" s="33" t="s">
        <v>395</v>
      </c>
      <c r="J7" s="33" t="s">
        <v>395</v>
      </c>
      <c r="K7" s="83" t="s">
        <v>395</v>
      </c>
    </row>
    <row r="8" spans="1:11" ht="13" customHeight="1">
      <c r="A8" s="36" t="s">
        <v>921</v>
      </c>
      <c r="C8" s="33"/>
      <c r="G8" s="33"/>
      <c r="H8" s="33"/>
    </row>
    <row r="9" spans="1:11" ht="13" customHeight="1">
      <c r="A9" s="36" t="s">
        <v>1361</v>
      </c>
      <c r="C9" s="33"/>
      <c r="G9" s="33"/>
      <c r="H9" s="33"/>
    </row>
    <row r="10" spans="1:11" ht="13" customHeight="1">
      <c r="A10" s="36" t="s">
        <v>1487</v>
      </c>
      <c r="B10" s="83" t="s">
        <v>1488</v>
      </c>
      <c r="C10" s="33" t="s">
        <v>1488</v>
      </c>
      <c r="D10" s="83" t="s">
        <v>1488</v>
      </c>
      <c r="E10" s="83" t="s">
        <v>1488</v>
      </c>
      <c r="F10" s="83" t="s">
        <v>1488</v>
      </c>
      <c r="G10" s="33" t="s">
        <v>1489</v>
      </c>
      <c r="H10" s="33" t="s">
        <v>1489</v>
      </c>
      <c r="I10" s="83" t="s">
        <v>1489</v>
      </c>
      <c r="J10" s="83" t="s">
        <v>1488</v>
      </c>
      <c r="K10" s="83" t="s">
        <v>1488</v>
      </c>
    </row>
    <row r="11" spans="1:11" s="87" customFormat="1" ht="13" customHeight="1">
      <c r="A11" s="85"/>
      <c r="B11" s="86"/>
      <c r="C11" s="85"/>
      <c r="D11" s="86"/>
      <c r="E11" s="86"/>
      <c r="F11" s="86"/>
      <c r="G11" s="85"/>
      <c r="H11" s="85"/>
      <c r="I11" s="86"/>
      <c r="J11" s="86"/>
      <c r="K11" s="86"/>
    </row>
    <row r="12" spans="1:11" ht="13" customHeight="1">
      <c r="A12" s="36" t="s">
        <v>789</v>
      </c>
      <c r="B12" s="83" t="s">
        <v>1364</v>
      </c>
      <c r="C12" s="33" t="s">
        <v>1365</v>
      </c>
      <c r="D12" s="83" t="s">
        <v>1366</v>
      </c>
      <c r="E12" s="83" t="s">
        <v>1366</v>
      </c>
      <c r="F12" s="83" t="s">
        <v>1394</v>
      </c>
      <c r="G12" s="36" t="s">
        <v>1406</v>
      </c>
      <c r="H12" s="36" t="s">
        <v>1539</v>
      </c>
      <c r="I12" s="83" t="s">
        <v>1406</v>
      </c>
      <c r="J12" s="83" t="s">
        <v>1431</v>
      </c>
      <c r="K12" s="83" t="s">
        <v>1434</v>
      </c>
    </row>
    <row r="13" spans="1:11" ht="13" customHeight="1">
      <c r="A13" s="36" t="s">
        <v>169</v>
      </c>
      <c r="B13" s="83" t="s">
        <v>1537</v>
      </c>
      <c r="C13" s="36" t="str">
        <f t="shared" ref="C13:I13" si="0">B13</f>
        <v>PathOut: [data, datastream_1.0]</v>
      </c>
      <c r="D13" s="36" t="str">
        <f t="shared" si="0"/>
        <v>PathOut: [data, datastream_1.0]</v>
      </c>
      <c r="E13" s="36" t="str">
        <f t="shared" si="0"/>
        <v>PathOut: [data, datastream_1.0]</v>
      </c>
      <c r="F13" s="36" t="str">
        <f t="shared" si="0"/>
        <v>PathOut: [data, datastream_1.0]</v>
      </c>
      <c r="G13" s="36" t="str">
        <f t="shared" si="0"/>
        <v>PathOut: [data, datastream_1.0]</v>
      </c>
      <c r="H13" s="36" t="str">
        <f t="shared" si="0"/>
        <v>PathOut: [data, datastream_1.0]</v>
      </c>
      <c r="I13" s="36" t="str">
        <f t="shared" si="0"/>
        <v>PathOut: [data, datastream_1.0]</v>
      </c>
      <c r="J13" s="36" t="str">
        <f t="shared" ref="J13:K13" si="1">I13</f>
        <v>PathOut: [data, datastream_1.0]</v>
      </c>
      <c r="K13" s="36" t="str">
        <f t="shared" si="1"/>
        <v>PathOut: [data, datastream_1.0]</v>
      </c>
    </row>
    <row r="14" spans="1:11" ht="13" customHeight="1">
      <c r="A14" s="36" t="s">
        <v>1171</v>
      </c>
      <c r="B14" s="83" t="s">
        <v>1180</v>
      </c>
      <c r="C14" s="36" t="s">
        <v>1491</v>
      </c>
      <c r="D14" s="83" t="s">
        <v>1182</v>
      </c>
      <c r="E14" s="83" t="s">
        <v>1493</v>
      </c>
      <c r="F14" s="83" t="s">
        <v>1173</v>
      </c>
      <c r="G14" s="36" t="s">
        <v>1184</v>
      </c>
      <c r="H14" s="36" t="s">
        <v>1183</v>
      </c>
      <c r="I14" s="83" t="s">
        <v>1174</v>
      </c>
      <c r="J14" s="83" t="s">
        <v>1175</v>
      </c>
      <c r="K14" s="83" t="s">
        <v>1194</v>
      </c>
    </row>
    <row r="15" spans="1:11" s="87" customFormat="1" ht="13" customHeight="1">
      <c r="A15" s="85"/>
      <c r="B15" s="86"/>
      <c r="C15" s="85"/>
      <c r="D15" s="86"/>
      <c r="E15" s="86"/>
      <c r="F15" s="86"/>
      <c r="G15" s="85"/>
      <c r="H15" s="85"/>
      <c r="I15" s="86"/>
      <c r="J15" s="86"/>
      <c r="K15" s="86"/>
    </row>
    <row r="16" spans="1:11" ht="13" customHeight="1">
      <c r="A16" s="36" t="s">
        <v>170</v>
      </c>
      <c r="B16" s="83" t="s">
        <v>8</v>
      </c>
      <c r="C16" s="36" t="s">
        <v>8</v>
      </c>
      <c r="D16" s="83" t="s">
        <v>8</v>
      </c>
      <c r="E16" s="83" t="s">
        <v>64</v>
      </c>
      <c r="F16" s="83" t="s">
        <v>8</v>
      </c>
      <c r="G16" s="36" t="s">
        <v>8</v>
      </c>
      <c r="H16" s="36" t="s">
        <v>8</v>
      </c>
      <c r="I16" s="83" t="s">
        <v>8</v>
      </c>
      <c r="J16" s="83" t="s">
        <v>8</v>
      </c>
      <c r="K16" s="83" t="s">
        <v>8</v>
      </c>
    </row>
    <row r="17" spans="1:11" ht="13" customHeight="1">
      <c r="B17" s="83" t="s">
        <v>472</v>
      </c>
      <c r="C17" s="36" t="s">
        <v>480</v>
      </c>
      <c r="D17" s="83" t="s">
        <v>1022</v>
      </c>
      <c r="E17" s="83" t="s">
        <v>330</v>
      </c>
      <c r="F17" s="83" t="s">
        <v>485</v>
      </c>
      <c r="G17" s="36" t="s">
        <v>1538</v>
      </c>
      <c r="H17" s="36" t="s">
        <v>1540</v>
      </c>
      <c r="I17" s="36" t="s">
        <v>1494</v>
      </c>
      <c r="J17" s="83" t="s">
        <v>488</v>
      </c>
      <c r="K17" s="83" t="s">
        <v>118</v>
      </c>
    </row>
    <row r="18" spans="1:11" ht="13" customHeight="1">
      <c r="B18" s="83" t="s">
        <v>473</v>
      </c>
      <c r="C18" s="36" t="s">
        <v>481</v>
      </c>
      <c r="E18" s="83" t="s">
        <v>201</v>
      </c>
      <c r="F18" s="83" t="s">
        <v>487</v>
      </c>
      <c r="G18" s="36" t="s">
        <v>533</v>
      </c>
      <c r="H18" s="36" t="s">
        <v>504</v>
      </c>
      <c r="I18" s="36" t="s">
        <v>1495</v>
      </c>
      <c r="J18" s="83" t="s">
        <v>489</v>
      </c>
      <c r="K18" s="83" t="s">
        <v>119</v>
      </c>
    </row>
    <row r="19" spans="1:11" ht="13" customHeight="1">
      <c r="B19" s="83" t="s">
        <v>474</v>
      </c>
      <c r="C19" s="36" t="s">
        <v>482</v>
      </c>
      <c r="E19" s="83" t="s">
        <v>202</v>
      </c>
      <c r="I19" s="36" t="s">
        <v>1496</v>
      </c>
    </row>
    <row r="20" spans="1:11" ht="13" customHeight="1">
      <c r="B20" s="83" t="s">
        <v>475</v>
      </c>
      <c r="C20" s="36" t="s">
        <v>484</v>
      </c>
      <c r="E20" s="83" t="s">
        <v>203</v>
      </c>
      <c r="I20" s="36" t="s">
        <v>1497</v>
      </c>
    </row>
    <row r="21" spans="1:11" ht="13" customHeight="1">
      <c r="B21" s="83" t="s">
        <v>476</v>
      </c>
      <c r="I21" s="36" t="s">
        <v>1498</v>
      </c>
    </row>
    <row r="22" spans="1:11" ht="13" customHeight="1">
      <c r="B22" s="83" t="s">
        <v>477</v>
      </c>
    </row>
    <row r="23" spans="1:11" ht="13" customHeight="1">
      <c r="B23" s="83" t="s">
        <v>478</v>
      </c>
    </row>
    <row r="24" spans="1:11" ht="13" customHeight="1">
      <c r="B24" s="83" t="s">
        <v>479</v>
      </c>
    </row>
    <row r="25" spans="1:11" ht="13" customHeight="1">
      <c r="B25" s="83" t="s">
        <v>483</v>
      </c>
    </row>
    <row r="30" spans="1:11" s="87" customFormat="1" ht="13" customHeight="1">
      <c r="A30" s="85"/>
      <c r="B30" s="86"/>
      <c r="C30" s="85"/>
      <c r="D30" s="86"/>
      <c r="E30" s="86"/>
      <c r="F30" s="86"/>
      <c r="G30" s="85"/>
      <c r="H30" s="85"/>
      <c r="I30" s="86"/>
      <c r="J30" s="86"/>
      <c r="K30" s="86"/>
    </row>
    <row r="31" spans="1:11" ht="13" customHeight="1">
      <c r="A31" s="36" t="s">
        <v>171</v>
      </c>
      <c r="B31" s="83" t="s">
        <v>82</v>
      </c>
      <c r="C31" s="36" t="s">
        <v>82</v>
      </c>
      <c r="D31" s="83" t="s">
        <v>82</v>
      </c>
      <c r="F31" s="83" t="s">
        <v>486</v>
      </c>
      <c r="J31" s="83" t="s">
        <v>82</v>
      </c>
    </row>
    <row r="32" spans="1:11" ht="13" customHeight="1">
      <c r="B32" s="83" t="s">
        <v>1368</v>
      </c>
      <c r="C32" s="36" t="s">
        <v>1368</v>
      </c>
      <c r="D32" s="83" t="s">
        <v>1368</v>
      </c>
      <c r="F32" s="83" t="s">
        <v>618</v>
      </c>
      <c r="J32" s="83" t="s">
        <v>656</v>
      </c>
    </row>
    <row r="33" spans="1:11" s="87" customFormat="1" ht="13" customHeight="1">
      <c r="A33" s="85"/>
      <c r="B33" s="86"/>
      <c r="C33" s="85"/>
      <c r="D33" s="86"/>
      <c r="E33" s="86"/>
      <c r="F33" s="86"/>
      <c r="G33" s="85"/>
      <c r="H33" s="85"/>
      <c r="I33" s="86"/>
      <c r="J33" s="86"/>
      <c r="K33" s="86"/>
    </row>
    <row r="34" spans="1:11" ht="13" customHeight="1">
      <c r="A34" s="36" t="s">
        <v>172</v>
      </c>
      <c r="B34" s="83" t="s">
        <v>9</v>
      </c>
      <c r="C34" s="36" t="s">
        <v>9</v>
      </c>
      <c r="D34" s="83" t="s">
        <v>9</v>
      </c>
      <c r="E34" s="83" t="s">
        <v>9</v>
      </c>
      <c r="F34" s="83" t="s">
        <v>9</v>
      </c>
      <c r="G34" s="33" t="s">
        <v>9</v>
      </c>
      <c r="H34" s="33" t="s">
        <v>9</v>
      </c>
      <c r="I34" s="83" t="s">
        <v>9</v>
      </c>
      <c r="J34" s="83" t="s">
        <v>9</v>
      </c>
      <c r="K34" s="83" t="s">
        <v>9</v>
      </c>
    </row>
    <row r="35" spans="1:11" ht="13" customHeight="1">
      <c r="B35" s="83" t="s">
        <v>579</v>
      </c>
      <c r="C35" s="36" t="s">
        <v>579</v>
      </c>
      <c r="D35" s="83" t="s">
        <v>566</v>
      </c>
      <c r="E35" s="83" t="s">
        <v>566</v>
      </c>
      <c r="F35" s="83" t="s">
        <v>567</v>
      </c>
      <c r="G35" s="36" t="s">
        <v>548</v>
      </c>
      <c r="H35" s="36" t="s">
        <v>589</v>
      </c>
      <c r="I35" s="83" t="s">
        <v>589</v>
      </c>
      <c r="J35" s="83" t="s">
        <v>683</v>
      </c>
      <c r="K35" s="83" t="s">
        <v>579</v>
      </c>
    </row>
    <row r="36" spans="1:11" ht="13" customHeight="1">
      <c r="B36" s="83" t="s">
        <v>608</v>
      </c>
      <c r="C36" s="36" t="s">
        <v>1386</v>
      </c>
      <c r="D36" s="83" t="s">
        <v>1030</v>
      </c>
      <c r="E36" s="83" t="s">
        <v>705</v>
      </c>
      <c r="F36" s="83" t="s">
        <v>630</v>
      </c>
      <c r="G36" s="33" t="s">
        <v>508</v>
      </c>
      <c r="H36" s="33" t="s">
        <v>1422</v>
      </c>
      <c r="I36" s="83" t="s">
        <v>708</v>
      </c>
      <c r="J36" s="83" t="s">
        <v>688</v>
      </c>
      <c r="K36" s="83" t="s">
        <v>608</v>
      </c>
    </row>
    <row r="37" spans="1:11" ht="13" customHeight="1">
      <c r="C37" s="36" t="s">
        <v>1387</v>
      </c>
      <c r="D37" s="83" t="s">
        <v>108</v>
      </c>
      <c r="E37" s="83" t="s">
        <v>108</v>
      </c>
      <c r="F37" s="83" t="s">
        <v>624</v>
      </c>
      <c r="G37" s="33" t="s">
        <v>521</v>
      </c>
      <c r="H37" s="33" t="s">
        <v>1423</v>
      </c>
      <c r="I37" s="83" t="s">
        <v>760</v>
      </c>
      <c r="J37" s="83" t="s">
        <v>659</v>
      </c>
      <c r="K37" s="83" t="s">
        <v>574</v>
      </c>
    </row>
    <row r="38" spans="1:11" ht="13" customHeight="1">
      <c r="B38" s="83" t="s">
        <v>606</v>
      </c>
      <c r="C38" s="36" t="s">
        <v>606</v>
      </c>
      <c r="D38" s="83" t="s">
        <v>704</v>
      </c>
      <c r="E38" s="83" t="s">
        <v>704</v>
      </c>
      <c r="F38" s="83" t="s">
        <v>83</v>
      </c>
      <c r="G38" s="33" t="s">
        <v>507</v>
      </c>
      <c r="H38" s="33" t="s">
        <v>1425</v>
      </c>
      <c r="I38" s="83" t="s">
        <v>145</v>
      </c>
      <c r="J38" s="83" t="s">
        <v>687</v>
      </c>
      <c r="K38" s="83" t="s">
        <v>146</v>
      </c>
    </row>
    <row r="39" spans="1:11" ht="13" customHeight="1">
      <c r="B39" s="83" t="s">
        <v>607</v>
      </c>
      <c r="C39" s="36" t="s">
        <v>607</v>
      </c>
      <c r="D39" s="83" t="s">
        <v>703</v>
      </c>
      <c r="E39" s="83" t="s">
        <v>703</v>
      </c>
      <c r="F39" s="83" t="s">
        <v>84</v>
      </c>
      <c r="G39" s="33" t="s">
        <v>522</v>
      </c>
      <c r="H39" s="36" t="s">
        <v>1424</v>
      </c>
      <c r="I39" s="83" t="s">
        <v>147</v>
      </c>
      <c r="J39" s="83" t="s">
        <v>685</v>
      </c>
      <c r="K39" s="83" t="s">
        <v>578</v>
      </c>
    </row>
    <row r="40" spans="1:11" ht="13" customHeight="1">
      <c r="B40" s="83" t="s">
        <v>1020</v>
      </c>
      <c r="C40" s="36" t="s">
        <v>1020</v>
      </c>
      <c r="D40" s="83" t="s">
        <v>1049</v>
      </c>
      <c r="E40" s="83" t="s">
        <v>702</v>
      </c>
      <c r="G40" s="33" t="s">
        <v>678</v>
      </c>
      <c r="H40" s="33" t="s">
        <v>145</v>
      </c>
      <c r="I40" s="83" t="s">
        <v>1492</v>
      </c>
      <c r="J40" s="83" t="s">
        <v>686</v>
      </c>
      <c r="K40" s="83" t="s">
        <v>1484</v>
      </c>
    </row>
    <row r="41" spans="1:11" ht="13" customHeight="1">
      <c r="B41" s="83" t="s">
        <v>609</v>
      </c>
      <c r="C41" s="36" t="s">
        <v>609</v>
      </c>
      <c r="D41" s="83" t="s">
        <v>1031</v>
      </c>
      <c r="E41" s="83" t="s">
        <v>110</v>
      </c>
      <c r="G41" s="36" t="s">
        <v>679</v>
      </c>
      <c r="H41" s="33" t="s">
        <v>147</v>
      </c>
      <c r="I41" s="83" t="s">
        <v>1492</v>
      </c>
      <c r="K41" s="83" t="s">
        <v>148</v>
      </c>
    </row>
    <row r="42" spans="1:11" ht="13" customHeight="1">
      <c r="B42" s="83" t="s">
        <v>148</v>
      </c>
      <c r="C42" s="36" t="s">
        <v>148</v>
      </c>
      <c r="D42" s="83" t="s">
        <v>1032</v>
      </c>
      <c r="E42" s="83" t="s">
        <v>111</v>
      </c>
      <c r="G42" s="33" t="s">
        <v>509</v>
      </c>
      <c r="H42" s="33"/>
      <c r="I42" s="83" t="s">
        <v>1492</v>
      </c>
      <c r="K42" s="83" t="s">
        <v>149</v>
      </c>
    </row>
    <row r="43" spans="1:11" ht="13" customHeight="1">
      <c r="B43" s="83" t="s">
        <v>149</v>
      </c>
      <c r="C43" s="36" t="s">
        <v>149</v>
      </c>
      <c r="D43" s="83" t="s">
        <v>702</v>
      </c>
      <c r="G43" s="33" t="s">
        <v>510</v>
      </c>
      <c r="H43" s="33"/>
      <c r="I43" s="83" t="s">
        <v>1492</v>
      </c>
    </row>
    <row r="44" spans="1:11" ht="13" customHeight="1">
      <c r="C44" s="36" t="s">
        <v>1492</v>
      </c>
      <c r="D44" s="83" t="s">
        <v>110</v>
      </c>
      <c r="H44" s="33"/>
      <c r="I44" s="83" t="s">
        <v>1492</v>
      </c>
    </row>
    <row r="45" spans="1:11" ht="13" customHeight="1">
      <c r="C45" s="36" t="s">
        <v>1492</v>
      </c>
      <c r="D45" s="83" t="s">
        <v>111</v>
      </c>
      <c r="G45" s="33"/>
      <c r="H45" s="33"/>
      <c r="I45" s="83" t="s">
        <v>1492</v>
      </c>
    </row>
    <row r="46" spans="1:11" ht="13" customHeight="1">
      <c r="C46" s="36" t="s">
        <v>1492</v>
      </c>
      <c r="G46" s="33"/>
      <c r="H46" s="33"/>
      <c r="I46" s="83" t="s">
        <v>1492</v>
      </c>
    </row>
    <row r="47" spans="1:11" ht="13" customHeight="1">
      <c r="C47" s="36" t="s">
        <v>1492</v>
      </c>
      <c r="G47" s="33"/>
      <c r="H47" s="33"/>
      <c r="I47" s="83" t="s">
        <v>1492</v>
      </c>
    </row>
    <row r="48" spans="1:11" ht="13" customHeight="1">
      <c r="C48" s="36" t="s">
        <v>1492</v>
      </c>
      <c r="G48" s="33"/>
      <c r="H48" s="33"/>
      <c r="I48" s="83" t="s">
        <v>1492</v>
      </c>
    </row>
    <row r="49" spans="1:12" ht="13" customHeight="1">
      <c r="C49" s="36" t="s">
        <v>1492</v>
      </c>
      <c r="G49" s="33"/>
      <c r="H49" s="33"/>
      <c r="I49" s="83" t="s">
        <v>1492</v>
      </c>
    </row>
    <row r="50" spans="1:12" ht="13" customHeight="1">
      <c r="C50" s="36" t="s">
        <v>1492</v>
      </c>
      <c r="G50" s="33"/>
      <c r="H50" s="33"/>
      <c r="I50" s="83" t="s">
        <v>1492</v>
      </c>
    </row>
    <row r="51" spans="1:12" ht="13" customHeight="1">
      <c r="C51" s="36" t="s">
        <v>1492</v>
      </c>
      <c r="G51" s="33"/>
      <c r="H51" s="33"/>
      <c r="I51" s="83" t="s">
        <v>1492</v>
      </c>
    </row>
    <row r="52" spans="1:12" ht="13" customHeight="1">
      <c r="C52" s="36" t="s">
        <v>1492</v>
      </c>
      <c r="H52" s="33"/>
      <c r="I52" s="83" t="s">
        <v>1492</v>
      </c>
    </row>
    <row r="53" spans="1:12" ht="13" customHeight="1">
      <c r="C53" s="36" t="s">
        <v>1492</v>
      </c>
      <c r="G53" s="33"/>
      <c r="H53" s="33"/>
      <c r="I53" s="83" t="s">
        <v>1492</v>
      </c>
    </row>
    <row r="54" spans="1:12" ht="13" customHeight="1">
      <c r="C54" s="36" t="s">
        <v>1492</v>
      </c>
      <c r="H54" s="33"/>
      <c r="I54" s="83" t="s">
        <v>1492</v>
      </c>
    </row>
    <row r="55" spans="1:12" ht="13" customHeight="1">
      <c r="C55" s="36" t="s">
        <v>1492</v>
      </c>
      <c r="G55" s="33"/>
      <c r="H55" s="33"/>
      <c r="I55" s="83" t="s">
        <v>1492</v>
      </c>
    </row>
    <row r="56" spans="1:12" ht="13" customHeight="1">
      <c r="C56" s="36" t="s">
        <v>1492</v>
      </c>
      <c r="G56" s="33"/>
      <c r="H56" s="33"/>
      <c r="I56" s="83" t="s">
        <v>1492</v>
      </c>
    </row>
    <row r="57" spans="1:12" ht="13" customHeight="1">
      <c r="C57" s="36" t="s">
        <v>1492</v>
      </c>
      <c r="G57" s="33"/>
      <c r="H57" s="33"/>
      <c r="I57" s="83" t="s">
        <v>1492</v>
      </c>
    </row>
    <row r="58" spans="1:12" ht="13" customHeight="1">
      <c r="C58" s="36" t="s">
        <v>1492</v>
      </c>
      <c r="G58" s="33"/>
      <c r="H58" s="33"/>
      <c r="I58" s="83" t="s">
        <v>1492</v>
      </c>
    </row>
    <row r="59" spans="1:12" ht="13" customHeight="1">
      <c r="C59" s="36" t="s">
        <v>1492</v>
      </c>
      <c r="G59" s="33"/>
      <c r="H59" s="33"/>
      <c r="I59" s="83" t="s">
        <v>1492</v>
      </c>
    </row>
    <row r="60" spans="1:12" ht="13" customHeight="1">
      <c r="C60" s="36" t="s">
        <v>1492</v>
      </c>
      <c r="G60" s="33"/>
      <c r="H60" s="33"/>
      <c r="I60" s="83" t="s">
        <v>1492</v>
      </c>
    </row>
    <row r="61" spans="1:12" s="87" customFormat="1" ht="13" customHeight="1">
      <c r="A61" s="85"/>
      <c r="B61" s="86"/>
      <c r="C61" s="85" t="s">
        <v>1492</v>
      </c>
      <c r="D61" s="86"/>
      <c r="E61" s="86"/>
      <c r="F61" s="86"/>
      <c r="G61" s="88"/>
      <c r="H61" s="88"/>
      <c r="I61" s="86"/>
      <c r="J61" s="86"/>
      <c r="K61" s="86"/>
    </row>
    <row r="62" spans="1:12" ht="13" customHeight="1">
      <c r="A62" s="36" t="s">
        <v>1412</v>
      </c>
      <c r="B62" s="83" t="s">
        <v>1410</v>
      </c>
      <c r="C62" s="36" t="s">
        <v>1410</v>
      </c>
      <c r="D62" s="83" t="s">
        <v>1410</v>
      </c>
      <c r="E62" s="83" t="s">
        <v>1410</v>
      </c>
      <c r="F62" s="83" t="s">
        <v>1410</v>
      </c>
      <c r="G62" s="73" t="s">
        <v>1410</v>
      </c>
      <c r="H62" s="33"/>
      <c r="K62" s="83" t="s">
        <v>1410</v>
      </c>
    </row>
    <row r="63" spans="1:12" ht="13" customHeight="1">
      <c r="B63" s="83" t="s">
        <v>616</v>
      </c>
      <c r="C63" s="36" t="s">
        <v>1415</v>
      </c>
      <c r="D63" s="83" t="s">
        <v>1415</v>
      </c>
      <c r="E63" s="83" t="s">
        <v>204</v>
      </c>
      <c r="F63" s="83" t="s">
        <v>1413</v>
      </c>
      <c r="G63" s="73" t="s">
        <v>1428</v>
      </c>
      <c r="H63" s="33"/>
      <c r="K63" s="83" t="s">
        <v>1419</v>
      </c>
    </row>
    <row r="64" spans="1:12" ht="13" customHeight="1">
      <c r="B64" s="83" t="s">
        <v>20</v>
      </c>
      <c r="C64" s="73" t="s">
        <v>101</v>
      </c>
      <c r="D64" s="83" t="s">
        <v>101</v>
      </c>
      <c r="E64" s="83" t="s">
        <v>101</v>
      </c>
      <c r="F64" s="83" t="s">
        <v>101</v>
      </c>
      <c r="G64" s="76" t="s">
        <v>101</v>
      </c>
      <c r="H64" s="33"/>
      <c r="I64" s="89"/>
      <c r="J64" s="89"/>
      <c r="K64" s="89" t="s">
        <v>101</v>
      </c>
      <c r="L64" s="90"/>
    </row>
    <row r="65" spans="1:12" s="87" customFormat="1" ht="13" customHeight="1">
      <c r="A65" s="85"/>
      <c r="B65" s="86"/>
      <c r="C65" s="85"/>
      <c r="D65" s="86"/>
      <c r="E65" s="86"/>
      <c r="F65" s="86"/>
      <c r="G65" s="85"/>
      <c r="H65" s="85"/>
      <c r="I65" s="86"/>
      <c r="J65" s="86"/>
      <c r="K65" s="86"/>
    </row>
    <row r="66" spans="1:12" ht="13" customHeight="1">
      <c r="A66" s="36" t="s">
        <v>173</v>
      </c>
      <c r="B66" s="83" t="s">
        <v>10</v>
      </c>
      <c r="C66" s="36" t="s">
        <v>10</v>
      </c>
      <c r="D66" s="83" t="s">
        <v>10</v>
      </c>
      <c r="E66" s="83" t="s">
        <v>10</v>
      </c>
      <c r="F66" s="83" t="s">
        <v>10</v>
      </c>
      <c r="G66" s="33"/>
      <c r="H66" s="33" t="s">
        <v>10</v>
      </c>
      <c r="I66" s="89"/>
      <c r="J66" s="89" t="s">
        <v>10</v>
      </c>
      <c r="K66" s="89" t="s">
        <v>10</v>
      </c>
      <c r="L66" s="90"/>
    </row>
    <row r="67" spans="1:12" ht="13" customHeight="1">
      <c r="B67" s="83" t="s">
        <v>598</v>
      </c>
      <c r="C67" s="36" t="s">
        <v>1373</v>
      </c>
      <c r="D67" s="83" t="s">
        <v>1373</v>
      </c>
      <c r="E67" s="83" t="s">
        <v>689</v>
      </c>
      <c r="F67" s="83" t="s">
        <v>1400</v>
      </c>
      <c r="G67" s="33"/>
      <c r="H67" s="33" t="s">
        <v>1420</v>
      </c>
      <c r="I67" s="89"/>
      <c r="J67" s="89" t="s">
        <v>48</v>
      </c>
      <c r="K67" s="89" t="s">
        <v>122</v>
      </c>
      <c r="L67" s="90"/>
    </row>
    <row r="68" spans="1:12" ht="13" customHeight="1">
      <c r="C68" s="36" t="s">
        <v>1375</v>
      </c>
      <c r="D68" s="83" t="s">
        <v>1375</v>
      </c>
      <c r="E68" s="83" t="s">
        <v>690</v>
      </c>
      <c r="F68" s="83" t="s">
        <v>1401</v>
      </c>
      <c r="G68" s="33"/>
      <c r="H68" s="33" t="s">
        <v>1421</v>
      </c>
      <c r="I68" s="89"/>
      <c r="J68" s="89" t="s">
        <v>570</v>
      </c>
      <c r="K68" s="89" t="s">
        <v>588</v>
      </c>
      <c r="L68" s="90"/>
    </row>
    <row r="69" spans="1:12" ht="13" customHeight="1">
      <c r="B69" s="83" t="s">
        <v>591</v>
      </c>
      <c r="C69" s="36" t="s">
        <v>591</v>
      </c>
      <c r="E69" s="83" t="s">
        <v>691</v>
      </c>
      <c r="F69" s="83" t="s">
        <v>1402</v>
      </c>
      <c r="I69" s="89"/>
      <c r="J69" s="89" t="s">
        <v>657</v>
      </c>
      <c r="K69" s="89" t="s">
        <v>1467</v>
      </c>
      <c r="L69" s="90"/>
    </row>
    <row r="70" spans="1:12" ht="13" customHeight="1">
      <c r="B70" s="83" t="s">
        <v>602</v>
      </c>
      <c r="C70" s="36" t="s">
        <v>602</v>
      </c>
      <c r="D70" s="83" t="s">
        <v>1025</v>
      </c>
      <c r="E70" s="83" t="s">
        <v>706</v>
      </c>
      <c r="I70" s="89"/>
      <c r="J70" s="89" t="s">
        <v>1465</v>
      </c>
      <c r="K70" s="89" t="s">
        <v>580</v>
      </c>
      <c r="L70" s="90"/>
    </row>
    <row r="71" spans="1:12" ht="13" customHeight="1">
      <c r="B71" s="83" t="s">
        <v>24</v>
      </c>
      <c r="C71" s="36" t="s">
        <v>24</v>
      </c>
      <c r="D71" s="83" t="s">
        <v>24</v>
      </c>
      <c r="E71" s="83" t="s">
        <v>617</v>
      </c>
      <c r="I71" s="89"/>
      <c r="J71" s="89" t="s">
        <v>112</v>
      </c>
      <c r="K71" s="89" t="s">
        <v>123</v>
      </c>
      <c r="L71" s="90"/>
    </row>
    <row r="72" spans="1:12" ht="13" customHeight="1">
      <c r="B72" s="83" t="s">
        <v>661</v>
      </c>
      <c r="C72" s="36" t="s">
        <v>661</v>
      </c>
      <c r="D72" s="83" t="s">
        <v>661</v>
      </c>
      <c r="I72" s="89"/>
      <c r="J72" s="89"/>
      <c r="K72" s="89"/>
      <c r="L72" s="90"/>
    </row>
    <row r="73" spans="1:12" ht="13" customHeight="1">
      <c r="B73" s="83" t="s">
        <v>1370</v>
      </c>
      <c r="C73" s="36" t="s">
        <v>1370</v>
      </c>
      <c r="D73" s="83" t="s">
        <v>1370</v>
      </c>
      <c r="I73" s="89"/>
      <c r="J73" s="89"/>
      <c r="K73" s="89"/>
      <c r="L73" s="90"/>
    </row>
    <row r="74" spans="1:12" s="87" customFormat="1" ht="13" customHeight="1">
      <c r="A74" s="85"/>
      <c r="B74" s="86"/>
      <c r="C74" s="85"/>
      <c r="D74" s="86"/>
      <c r="E74" s="86"/>
      <c r="F74" s="86"/>
      <c r="G74" s="85"/>
      <c r="H74" s="85"/>
      <c r="I74" s="86"/>
      <c r="J74" s="86"/>
      <c r="K74" s="86"/>
    </row>
    <row r="75" spans="1:12" ht="13" customHeight="1">
      <c r="A75" s="36" t="s">
        <v>174</v>
      </c>
      <c r="I75" s="89"/>
      <c r="J75" s="89"/>
      <c r="K75" s="89"/>
      <c r="L75" s="90"/>
    </row>
    <row r="76" spans="1:12" ht="13" customHeight="1">
      <c r="I76" s="89"/>
      <c r="J76" s="89"/>
      <c r="K76" s="89"/>
      <c r="L76" s="90"/>
    </row>
    <row r="77" spans="1:12" ht="13" customHeight="1">
      <c r="I77" s="89"/>
      <c r="J77" s="89"/>
      <c r="K77" s="89"/>
      <c r="L77" s="90"/>
    </row>
    <row r="78" spans="1:12" ht="13" customHeight="1">
      <c r="I78" s="89"/>
      <c r="J78" s="89"/>
      <c r="K78" s="89"/>
      <c r="L78" s="90"/>
    </row>
    <row r="79" spans="1:12" ht="13" customHeight="1">
      <c r="I79" s="89"/>
      <c r="J79" s="89"/>
      <c r="K79" s="89"/>
      <c r="L79" s="90"/>
    </row>
    <row r="80" spans="1:12" ht="13" customHeight="1">
      <c r="I80" s="89"/>
      <c r="J80" s="89"/>
      <c r="K80" s="89"/>
      <c r="L80" s="90"/>
    </row>
    <row r="81" spans="1:12" s="87" customFormat="1" ht="13" customHeight="1">
      <c r="A81" s="85"/>
      <c r="B81" s="86"/>
      <c r="C81" s="85"/>
      <c r="D81" s="86"/>
      <c r="E81" s="86"/>
      <c r="F81" s="86"/>
      <c r="G81" s="85"/>
      <c r="H81" s="85"/>
      <c r="I81" s="86"/>
      <c r="J81" s="86"/>
      <c r="K81" s="86"/>
    </row>
    <row r="82" spans="1:12" ht="13" customHeight="1">
      <c r="A82" s="36" t="s">
        <v>175</v>
      </c>
      <c r="B82" s="83" t="s">
        <v>13</v>
      </c>
      <c r="C82" s="36" t="s">
        <v>13</v>
      </c>
      <c r="D82" s="83" t="s">
        <v>13</v>
      </c>
      <c r="E82" s="83" t="s">
        <v>13</v>
      </c>
      <c r="I82" s="89"/>
      <c r="J82" s="89" t="s">
        <v>13</v>
      </c>
      <c r="K82" s="89"/>
      <c r="L82" s="90"/>
    </row>
    <row r="83" spans="1:12" ht="13" customHeight="1">
      <c r="C83" s="36" t="s">
        <v>1379</v>
      </c>
      <c r="D83" s="83" t="s">
        <v>1028</v>
      </c>
      <c r="E83" s="83" t="s">
        <v>692</v>
      </c>
      <c r="I83" s="89"/>
      <c r="J83" s="89" t="s">
        <v>671</v>
      </c>
      <c r="K83" s="89"/>
      <c r="L83" s="90"/>
    </row>
    <row r="84" spans="1:12" ht="13" customHeight="1">
      <c r="C84" s="36" t="s">
        <v>1376</v>
      </c>
      <c r="D84" s="83" t="s">
        <v>600</v>
      </c>
      <c r="E84" s="83" t="s">
        <v>693</v>
      </c>
      <c r="I84" s="89"/>
      <c r="J84" s="89" t="s">
        <v>1466</v>
      </c>
      <c r="K84" s="89"/>
      <c r="L84" s="90"/>
    </row>
    <row r="85" spans="1:12" ht="13" customHeight="1">
      <c r="C85" s="36" t="s">
        <v>1378</v>
      </c>
      <c r="D85" s="83" t="s">
        <v>601</v>
      </c>
      <c r="E85" s="83" t="s">
        <v>694</v>
      </c>
      <c r="I85" s="89"/>
      <c r="J85" s="89" t="s">
        <v>672</v>
      </c>
      <c r="K85" s="89"/>
      <c r="L85" s="90"/>
    </row>
    <row r="86" spans="1:12" ht="13" customHeight="1">
      <c r="B86" s="83" t="s">
        <v>599</v>
      </c>
      <c r="C86" s="36" t="s">
        <v>1380</v>
      </c>
      <c r="D86" s="83" t="s">
        <v>1023</v>
      </c>
      <c r="E86" s="83" t="s">
        <v>695</v>
      </c>
      <c r="I86" s="89"/>
      <c r="J86" s="89"/>
      <c r="K86" s="89"/>
      <c r="L86" s="90"/>
    </row>
    <row r="87" spans="1:12" ht="13" customHeight="1">
      <c r="B87" s="83" t="s">
        <v>600</v>
      </c>
      <c r="C87" s="36" t="s">
        <v>1376</v>
      </c>
      <c r="D87" s="83" t="s">
        <v>600</v>
      </c>
      <c r="E87" s="83" t="s">
        <v>696</v>
      </c>
      <c r="I87" s="89"/>
      <c r="J87" s="89"/>
      <c r="K87" s="89"/>
      <c r="L87" s="90"/>
    </row>
    <row r="88" spans="1:12" ht="13" customHeight="1">
      <c r="B88" s="83" t="s">
        <v>601</v>
      </c>
      <c r="C88" s="36" t="s">
        <v>94</v>
      </c>
      <c r="D88" s="83" t="s">
        <v>1024</v>
      </c>
      <c r="E88" s="83" t="s">
        <v>697</v>
      </c>
      <c r="I88" s="89"/>
      <c r="J88" s="89"/>
      <c r="K88" s="89"/>
      <c r="L88" s="90"/>
    </row>
    <row r="89" spans="1:12" ht="13" customHeight="1">
      <c r="A89" s="84"/>
      <c r="C89" s="84"/>
      <c r="D89" s="83" t="s">
        <v>1040</v>
      </c>
      <c r="G89" s="90"/>
      <c r="H89" s="90"/>
      <c r="I89" s="89"/>
      <c r="J89" s="89"/>
      <c r="K89" s="89"/>
      <c r="L89" s="90"/>
    </row>
    <row r="90" spans="1:12" ht="13" customHeight="1">
      <c r="D90" s="83" t="s">
        <v>1041</v>
      </c>
      <c r="I90" s="89"/>
      <c r="J90" s="89"/>
      <c r="K90" s="89"/>
      <c r="L90" s="90"/>
    </row>
    <row r="91" spans="1:12" ht="13" customHeight="1">
      <c r="D91" s="83" t="s">
        <v>612</v>
      </c>
      <c r="I91" s="89"/>
      <c r="J91" s="89"/>
      <c r="K91" s="89"/>
      <c r="L91" s="90"/>
    </row>
    <row r="92" spans="1:12" s="87" customFormat="1" ht="13" customHeight="1">
      <c r="A92" s="85"/>
      <c r="B92" s="86"/>
      <c r="C92" s="85"/>
      <c r="D92" s="86"/>
      <c r="E92" s="86"/>
      <c r="F92" s="86"/>
      <c r="G92" s="85"/>
      <c r="H92" s="85"/>
      <c r="I92" s="86"/>
      <c r="J92" s="86"/>
      <c r="K92" s="86"/>
    </row>
    <row r="93" spans="1:12" ht="13" customHeight="1">
      <c r="A93" s="36" t="s">
        <v>176</v>
      </c>
      <c r="B93" s="83" t="s">
        <v>14</v>
      </c>
      <c r="C93" s="36" t="s">
        <v>14</v>
      </c>
      <c r="D93" s="83" t="s">
        <v>14</v>
      </c>
      <c r="E93" s="83" t="s">
        <v>14</v>
      </c>
      <c r="F93" s="83" t="s">
        <v>14</v>
      </c>
      <c r="I93" s="89"/>
      <c r="J93" s="89"/>
      <c r="K93" s="89"/>
      <c r="L93" s="90"/>
    </row>
    <row r="94" spans="1:12" ht="13" customHeight="1">
      <c r="B94" s="83" t="s">
        <v>1372</v>
      </c>
      <c r="C94" s="36" t="s">
        <v>1377</v>
      </c>
      <c r="D94" s="83" t="s">
        <v>1038</v>
      </c>
      <c r="E94" s="83" t="s">
        <v>698</v>
      </c>
      <c r="F94" s="83" t="s">
        <v>1399</v>
      </c>
      <c r="I94" s="89"/>
      <c r="J94" s="89"/>
      <c r="K94" s="89"/>
      <c r="L94" s="90"/>
    </row>
    <row r="95" spans="1:12" ht="13" customHeight="1">
      <c r="B95" s="83" t="s">
        <v>572</v>
      </c>
      <c r="C95" s="36" t="s">
        <v>572</v>
      </c>
      <c r="D95" s="83" t="s">
        <v>572</v>
      </c>
      <c r="E95" s="83" t="s">
        <v>572</v>
      </c>
      <c r="F95" s="83" t="s">
        <v>572</v>
      </c>
      <c r="I95" s="89"/>
      <c r="J95" s="89"/>
      <c r="K95" s="89"/>
      <c r="L95" s="90"/>
    </row>
    <row r="96" spans="1:12" ht="13" customHeight="1">
      <c r="B96" s="83" t="s">
        <v>15</v>
      </c>
      <c r="C96" s="36" t="s">
        <v>15</v>
      </c>
      <c r="D96" s="83" t="s">
        <v>15</v>
      </c>
      <c r="E96" s="83" t="s">
        <v>15</v>
      </c>
      <c r="F96" s="83" t="s">
        <v>15</v>
      </c>
      <c r="I96" s="89"/>
      <c r="J96" s="89"/>
      <c r="K96" s="89"/>
      <c r="L96" s="90"/>
    </row>
    <row r="97" spans="1:12" s="87" customFormat="1" ht="13" customHeight="1">
      <c r="A97" s="85"/>
      <c r="B97" s="86"/>
      <c r="C97" s="85"/>
      <c r="D97" s="86"/>
      <c r="E97" s="86"/>
      <c r="F97" s="86"/>
      <c r="G97" s="85"/>
      <c r="H97" s="85"/>
      <c r="I97" s="86"/>
      <c r="J97" s="86"/>
      <c r="K97" s="86"/>
    </row>
    <row r="98" spans="1:12" ht="13" customHeight="1">
      <c r="A98" s="36" t="s">
        <v>177</v>
      </c>
      <c r="E98" s="83" t="s">
        <v>49</v>
      </c>
      <c r="I98" s="89"/>
      <c r="J98" s="89" t="s">
        <v>49</v>
      </c>
      <c r="K98" s="89"/>
      <c r="L98" s="90"/>
    </row>
    <row r="99" spans="1:12" ht="13" customHeight="1">
      <c r="E99" s="83" t="s">
        <v>114</v>
      </c>
      <c r="I99" s="89"/>
      <c r="J99" s="89" t="s">
        <v>114</v>
      </c>
      <c r="K99" s="89"/>
      <c r="L99" s="90"/>
    </row>
    <row r="100" spans="1:12" ht="13" customHeight="1">
      <c r="E100" s="83" t="s">
        <v>371</v>
      </c>
      <c r="I100" s="89"/>
      <c r="J100" s="89" t="s">
        <v>115</v>
      </c>
      <c r="K100" s="89"/>
      <c r="L100" s="90"/>
    </row>
    <row r="101" spans="1:12" ht="13" customHeight="1">
      <c r="I101" s="89"/>
      <c r="J101" s="89"/>
      <c r="K101" s="89"/>
      <c r="L101" s="90"/>
    </row>
    <row r="102" spans="1:12" ht="13" customHeight="1">
      <c r="I102" s="89"/>
      <c r="J102" s="89"/>
      <c r="K102" s="89"/>
      <c r="L102" s="90"/>
    </row>
    <row r="103" spans="1:12" s="87" customFormat="1" ht="13" customHeight="1">
      <c r="A103" s="85"/>
      <c r="B103" s="86"/>
      <c r="C103" s="85"/>
      <c r="D103" s="86"/>
      <c r="E103" s="86"/>
      <c r="F103" s="86"/>
      <c r="G103" s="85"/>
      <c r="H103" s="85"/>
      <c r="I103" s="86"/>
      <c r="J103" s="86"/>
      <c r="K103" s="86"/>
    </row>
    <row r="104" spans="1:12" ht="13" customHeight="1">
      <c r="A104" s="36" t="s">
        <v>178</v>
      </c>
      <c r="B104" s="83" t="s">
        <v>397</v>
      </c>
      <c r="C104" s="36" t="s">
        <v>397</v>
      </c>
      <c r="D104" s="83" t="s">
        <v>397</v>
      </c>
      <c r="E104" s="83" t="s">
        <v>397</v>
      </c>
      <c r="F104" s="83" t="s">
        <v>397</v>
      </c>
      <c r="H104" s="33"/>
      <c r="I104" s="89"/>
      <c r="J104" s="89" t="s">
        <v>397</v>
      </c>
      <c r="K104" s="89" t="s">
        <v>397</v>
      </c>
      <c r="L104" s="90"/>
    </row>
    <row r="105" spans="1:12" ht="13" customHeight="1">
      <c r="A105" s="36" t="s">
        <v>557</v>
      </c>
      <c r="B105" s="83" t="s">
        <v>1751</v>
      </c>
      <c r="C105" s="36" t="s">
        <v>1751</v>
      </c>
      <c r="D105" s="83" t="s">
        <v>1751</v>
      </c>
      <c r="E105" s="83" t="s">
        <v>1751</v>
      </c>
      <c r="F105" s="83" t="s">
        <v>1751</v>
      </c>
      <c r="H105" s="33"/>
      <c r="I105" s="89"/>
      <c r="J105" s="89" t="s">
        <v>1751</v>
      </c>
      <c r="K105" s="89" t="s">
        <v>1584</v>
      </c>
      <c r="L105" s="90"/>
    </row>
    <row r="106" spans="1:12" ht="13" customHeight="1">
      <c r="B106" s="83" t="s">
        <v>16</v>
      </c>
      <c r="C106" s="36" t="s">
        <v>16</v>
      </c>
      <c r="D106" s="83" t="s">
        <v>16</v>
      </c>
      <c r="E106" s="83" t="s">
        <v>16</v>
      </c>
      <c r="F106" s="83" t="s">
        <v>16</v>
      </c>
      <c r="H106" s="33"/>
      <c r="I106" s="89"/>
      <c r="J106" s="89" t="s">
        <v>16</v>
      </c>
      <c r="K106" s="89" t="s">
        <v>410</v>
      </c>
      <c r="L106" s="90"/>
    </row>
    <row r="107" spans="1:12" ht="13" customHeight="1">
      <c r="B107" s="83" t="s">
        <v>1511</v>
      </c>
      <c r="C107" s="36" t="s">
        <v>1511</v>
      </c>
      <c r="D107" s="83" t="s">
        <v>1511</v>
      </c>
      <c r="E107" s="83" t="s">
        <v>1511</v>
      </c>
      <c r="F107" s="83" t="s">
        <v>1511</v>
      </c>
      <c r="H107" s="33"/>
      <c r="I107" s="89"/>
      <c r="J107" s="89" t="s">
        <v>1511</v>
      </c>
      <c r="K107" s="89" t="s">
        <v>1482</v>
      </c>
      <c r="L107" s="90"/>
    </row>
    <row r="108" spans="1:12" ht="13" customHeight="1">
      <c r="B108" s="83" t="s">
        <v>369</v>
      </c>
      <c r="C108" s="36" t="s">
        <v>369</v>
      </c>
      <c r="D108" s="83" t="s">
        <v>369</v>
      </c>
      <c r="E108" s="83" t="s">
        <v>369</v>
      </c>
      <c r="F108" s="83" t="s">
        <v>369</v>
      </c>
      <c r="H108" s="33"/>
      <c r="I108" s="89"/>
      <c r="J108" s="89" t="s">
        <v>369</v>
      </c>
      <c r="K108" s="89" t="s">
        <v>581</v>
      </c>
      <c r="L108" s="90"/>
    </row>
    <row r="109" spans="1:12" ht="13" customHeight="1">
      <c r="B109" s="83" t="s">
        <v>1512</v>
      </c>
      <c r="C109" s="36" t="s">
        <v>1512</v>
      </c>
      <c r="D109" s="83" t="s">
        <v>1512</v>
      </c>
      <c r="E109" s="83" t="s">
        <v>1512</v>
      </c>
      <c r="F109" s="83" t="s">
        <v>1512</v>
      </c>
      <c r="H109" s="33"/>
      <c r="I109" s="89"/>
      <c r="J109" s="89" t="s">
        <v>1512</v>
      </c>
      <c r="K109" s="89" t="s">
        <v>1483</v>
      </c>
      <c r="L109" s="90"/>
    </row>
    <row r="110" spans="1:12" ht="13" customHeight="1">
      <c r="B110" s="83" t="s">
        <v>883</v>
      </c>
      <c r="C110" s="36" t="s">
        <v>883</v>
      </c>
      <c r="D110" s="83" t="s">
        <v>883</v>
      </c>
      <c r="E110" s="83" t="s">
        <v>883</v>
      </c>
      <c r="F110" s="83" t="s">
        <v>883</v>
      </c>
      <c r="H110" s="33"/>
      <c r="I110" s="89"/>
      <c r="J110" s="89" t="s">
        <v>883</v>
      </c>
      <c r="K110" s="89" t="s">
        <v>883</v>
      </c>
      <c r="L110" s="90"/>
    </row>
    <row r="111" spans="1:12" ht="13" customHeight="1">
      <c r="A111" s="36" t="s">
        <v>1367</v>
      </c>
      <c r="B111" s="83" t="s">
        <v>1580</v>
      </c>
      <c r="C111" s="36" t="s">
        <v>1736</v>
      </c>
      <c r="D111" s="83" t="s">
        <v>315</v>
      </c>
      <c r="F111" s="83" t="s">
        <v>1580</v>
      </c>
      <c r="H111" s="33"/>
      <c r="I111" s="89"/>
      <c r="J111" s="89" t="s">
        <v>1580</v>
      </c>
      <c r="K111" s="89" t="s">
        <v>1751</v>
      </c>
      <c r="L111" s="90"/>
    </row>
    <row r="112" spans="1:12" ht="13" customHeight="1">
      <c r="B112" s="83" t="s">
        <v>16</v>
      </c>
      <c r="C112" s="36" t="s">
        <v>524</v>
      </c>
      <c r="D112" s="83" t="s">
        <v>16</v>
      </c>
      <c r="F112" s="83" t="s">
        <v>16</v>
      </c>
      <c r="H112" s="33"/>
      <c r="I112" s="89"/>
      <c r="J112" s="89" t="s">
        <v>16</v>
      </c>
      <c r="K112" s="89" t="s">
        <v>16</v>
      </c>
      <c r="L112" s="90"/>
    </row>
    <row r="113" spans="2:12" ht="13" customHeight="1">
      <c r="B113" s="83" t="s">
        <v>17</v>
      </c>
      <c r="C113" s="36" t="s">
        <v>525</v>
      </c>
      <c r="D113" s="83" t="s">
        <v>17</v>
      </c>
      <c r="F113" s="83" t="s">
        <v>17</v>
      </c>
      <c r="H113" s="33"/>
      <c r="I113" s="89"/>
      <c r="J113" s="89" t="s">
        <v>17</v>
      </c>
      <c r="K113" s="89" t="s">
        <v>1511</v>
      </c>
      <c r="L113" s="90"/>
    </row>
    <row r="114" spans="2:12" ht="13" customHeight="1">
      <c r="B114" s="83" t="s">
        <v>600</v>
      </c>
      <c r="C114" s="36" t="s">
        <v>1374</v>
      </c>
      <c r="D114" s="83" t="s">
        <v>93</v>
      </c>
      <c r="F114" s="83" t="s">
        <v>600</v>
      </c>
      <c r="H114" s="33"/>
      <c r="I114" s="89"/>
      <c r="J114" s="89" t="s">
        <v>600</v>
      </c>
      <c r="K114" s="89" t="s">
        <v>369</v>
      </c>
      <c r="L114" s="90"/>
    </row>
    <row r="115" spans="2:12" ht="13" customHeight="1">
      <c r="B115" s="83" t="s">
        <v>601</v>
      </c>
      <c r="C115" s="36" t="s">
        <v>1381</v>
      </c>
      <c r="D115" s="83" t="s">
        <v>94</v>
      </c>
      <c r="F115" s="83" t="s">
        <v>601</v>
      </c>
      <c r="H115" s="33"/>
      <c r="I115" s="89"/>
      <c r="J115" s="89" t="s">
        <v>601</v>
      </c>
      <c r="K115" s="89" t="s">
        <v>1512</v>
      </c>
      <c r="L115" s="90"/>
    </row>
    <row r="116" spans="2:12" ht="13" customHeight="1">
      <c r="B116" s="83" t="s">
        <v>883</v>
      </c>
      <c r="C116" s="36" t="s">
        <v>883</v>
      </c>
      <c r="D116" s="83" t="s">
        <v>883</v>
      </c>
      <c r="F116" s="83" t="s">
        <v>883</v>
      </c>
      <c r="H116" s="33"/>
      <c r="I116" s="89"/>
      <c r="J116" s="89" t="s">
        <v>883</v>
      </c>
      <c r="K116" s="89" t="s">
        <v>883</v>
      </c>
      <c r="L116" s="90"/>
    </row>
    <row r="117" spans="2:12" ht="13" customHeight="1">
      <c r="B117" s="83" t="s">
        <v>1734</v>
      </c>
      <c r="C117" s="36" t="s">
        <v>1734</v>
      </c>
      <c r="D117" s="83" t="s">
        <v>1736</v>
      </c>
      <c r="E117" s="83" t="s">
        <v>315</v>
      </c>
      <c r="F117" s="83" t="s">
        <v>1586</v>
      </c>
      <c r="H117" s="33"/>
      <c r="I117" s="89"/>
      <c r="J117" s="89" t="s">
        <v>1580</v>
      </c>
      <c r="K117" s="89" t="s">
        <v>1580</v>
      </c>
      <c r="L117" s="90"/>
    </row>
    <row r="118" spans="2:12" ht="13" customHeight="1">
      <c r="B118" s="83" t="s">
        <v>1458</v>
      </c>
      <c r="C118" s="36" t="s">
        <v>1458</v>
      </c>
      <c r="D118" s="83" t="s">
        <v>1035</v>
      </c>
      <c r="E118" s="83" t="s">
        <v>16</v>
      </c>
      <c r="F118" s="83" t="s">
        <v>1456</v>
      </c>
      <c r="H118" s="33"/>
      <c r="I118" s="89"/>
      <c r="J118" s="89" t="s">
        <v>16</v>
      </c>
      <c r="K118" s="89" t="s">
        <v>16</v>
      </c>
      <c r="L118" s="90"/>
    </row>
    <row r="119" spans="2:12" ht="13" customHeight="1">
      <c r="B119" s="83" t="s">
        <v>1459</v>
      </c>
      <c r="C119" s="36" t="s">
        <v>1459</v>
      </c>
      <c r="D119" s="83" t="s">
        <v>1036</v>
      </c>
      <c r="E119" s="83" t="s">
        <v>17</v>
      </c>
      <c r="F119" s="83" t="s">
        <v>1457</v>
      </c>
      <c r="H119" s="33"/>
      <c r="I119" s="89"/>
      <c r="J119" s="89" t="s">
        <v>17</v>
      </c>
      <c r="K119" s="89" t="s">
        <v>17</v>
      </c>
      <c r="L119" s="90"/>
    </row>
    <row r="120" spans="2:12" ht="13" customHeight="1">
      <c r="B120" s="83" t="s">
        <v>594</v>
      </c>
      <c r="C120" s="36" t="s">
        <v>594</v>
      </c>
      <c r="D120" s="83" t="s">
        <v>1027</v>
      </c>
      <c r="E120" s="83" t="s">
        <v>93</v>
      </c>
      <c r="F120" s="83" t="s">
        <v>1098</v>
      </c>
      <c r="H120" s="33"/>
      <c r="I120" s="89"/>
      <c r="J120" s="89" t="s">
        <v>116</v>
      </c>
      <c r="K120" s="89" t="s">
        <v>600</v>
      </c>
      <c r="L120" s="90"/>
    </row>
    <row r="121" spans="2:12" ht="13" customHeight="1">
      <c r="B121" s="83" t="s">
        <v>592</v>
      </c>
      <c r="C121" s="36" t="s">
        <v>592</v>
      </c>
      <c r="D121" s="83" t="s">
        <v>1037</v>
      </c>
      <c r="E121" s="83" t="s">
        <v>94</v>
      </c>
      <c r="F121" s="83" t="s">
        <v>626</v>
      </c>
      <c r="H121" s="33"/>
      <c r="I121" s="89"/>
      <c r="J121" s="89" t="s">
        <v>117</v>
      </c>
      <c r="K121" s="89" t="s">
        <v>601</v>
      </c>
      <c r="L121" s="90"/>
    </row>
    <row r="122" spans="2:12" ht="13" customHeight="1">
      <c r="B122" s="83" t="s">
        <v>883</v>
      </c>
      <c r="C122" s="36" t="s">
        <v>883</v>
      </c>
      <c r="D122" s="83" t="s">
        <v>883</v>
      </c>
      <c r="E122" s="83" t="s">
        <v>883</v>
      </c>
      <c r="F122" s="83" t="s">
        <v>883</v>
      </c>
      <c r="H122" s="33"/>
      <c r="I122" s="89"/>
      <c r="J122" s="89" t="s">
        <v>883</v>
      </c>
      <c r="K122" s="89" t="s">
        <v>883</v>
      </c>
      <c r="L122" s="90"/>
    </row>
    <row r="123" spans="2:12" ht="13" customHeight="1">
      <c r="D123" s="83" t="s">
        <v>1737</v>
      </c>
      <c r="H123" s="33"/>
      <c r="I123" s="89"/>
      <c r="J123" s="89"/>
      <c r="K123" s="89"/>
      <c r="L123" s="90"/>
    </row>
    <row r="124" spans="2:12" ht="13" customHeight="1">
      <c r="D124" s="83" t="s">
        <v>1051</v>
      </c>
      <c r="H124" s="33"/>
      <c r="I124" s="89"/>
      <c r="J124" s="89"/>
      <c r="K124" s="89"/>
      <c r="L124" s="90"/>
    </row>
    <row r="125" spans="2:12" ht="13" customHeight="1">
      <c r="D125" s="83" t="s">
        <v>1052</v>
      </c>
      <c r="H125" s="33"/>
      <c r="I125" s="89"/>
      <c r="J125" s="89"/>
      <c r="K125" s="89"/>
      <c r="L125" s="90"/>
    </row>
    <row r="126" spans="2:12" ht="13" customHeight="1">
      <c r="D126" s="83" t="s">
        <v>1053</v>
      </c>
      <c r="H126" s="33"/>
      <c r="I126" s="89"/>
      <c r="J126" s="89"/>
      <c r="K126" s="89"/>
      <c r="L126" s="90"/>
    </row>
    <row r="127" spans="2:12" ht="13" customHeight="1">
      <c r="D127" s="83" t="s">
        <v>1054</v>
      </c>
      <c r="H127" s="33"/>
      <c r="I127" s="89"/>
      <c r="J127" s="89"/>
      <c r="K127" s="89"/>
      <c r="L127" s="90"/>
    </row>
    <row r="128" spans="2:12" ht="13" customHeight="1">
      <c r="D128" s="83" t="s">
        <v>1055</v>
      </c>
      <c r="H128" s="33"/>
      <c r="I128" s="89"/>
      <c r="J128" s="89"/>
      <c r="K128" s="89"/>
      <c r="L128" s="90"/>
    </row>
    <row r="129" spans="1:12" s="87" customFormat="1" ht="13" customHeight="1">
      <c r="A129" s="85"/>
      <c r="B129" s="86"/>
      <c r="C129" s="85"/>
      <c r="D129" s="86"/>
      <c r="E129" s="86"/>
      <c r="F129" s="86"/>
      <c r="G129" s="85"/>
      <c r="H129" s="85"/>
      <c r="I129" s="86"/>
      <c r="J129" s="86"/>
      <c r="K129" s="86"/>
    </row>
    <row r="130" spans="1:12" ht="13" customHeight="1">
      <c r="A130" s="36" t="s">
        <v>179</v>
      </c>
      <c r="B130" s="83" t="s">
        <v>25</v>
      </c>
      <c r="C130" s="36" t="s">
        <v>25</v>
      </c>
      <c r="D130" s="83" t="s">
        <v>25</v>
      </c>
      <c r="E130" s="83" t="s">
        <v>25</v>
      </c>
      <c r="I130" s="89"/>
      <c r="J130" s="89"/>
      <c r="K130" s="89" t="s">
        <v>25</v>
      </c>
      <c r="L130" s="90"/>
    </row>
    <row r="131" spans="1:12" ht="13" customHeight="1">
      <c r="B131" s="83" t="s">
        <v>26</v>
      </c>
      <c r="C131" s="36" t="s">
        <v>26</v>
      </c>
      <c r="D131" s="83" t="s">
        <v>26</v>
      </c>
      <c r="E131" s="83" t="s">
        <v>26</v>
      </c>
      <c r="I131" s="89"/>
      <c r="J131" s="89"/>
      <c r="K131" s="89" t="s">
        <v>26</v>
      </c>
      <c r="L131" s="90"/>
    </row>
    <row r="132" spans="1:12" ht="13" customHeight="1">
      <c r="B132" s="83" t="s">
        <v>438</v>
      </c>
      <c r="C132" s="36" t="s">
        <v>438</v>
      </c>
      <c r="D132" s="83" t="s">
        <v>438</v>
      </c>
      <c r="E132" s="83" t="s">
        <v>444</v>
      </c>
      <c r="I132" s="89"/>
      <c r="J132" s="89"/>
      <c r="K132" s="89" t="s">
        <v>311</v>
      </c>
      <c r="L132" s="90"/>
    </row>
    <row r="133" spans="1:12" ht="13" customHeight="1">
      <c r="B133" s="83" t="s">
        <v>424</v>
      </c>
      <c r="C133" s="36" t="s">
        <v>424</v>
      </c>
      <c r="D133" s="83" t="s">
        <v>424</v>
      </c>
      <c r="E133" s="83" t="s">
        <v>27</v>
      </c>
      <c r="I133" s="89"/>
      <c r="J133" s="89"/>
      <c r="K133" s="89" t="s">
        <v>424</v>
      </c>
      <c r="L133" s="90"/>
    </row>
    <row r="134" spans="1:12" ht="13" customHeight="1">
      <c r="C134" s="33" t="s">
        <v>699</v>
      </c>
      <c r="E134" s="83" t="s">
        <v>699</v>
      </c>
      <c r="I134" s="89"/>
      <c r="J134" s="89"/>
      <c r="L134" s="90"/>
    </row>
    <row r="135" spans="1:12" ht="13" customHeight="1">
      <c r="C135" s="33" t="s">
        <v>700</v>
      </c>
      <c r="E135" s="83" t="s">
        <v>700</v>
      </c>
      <c r="I135" s="89"/>
      <c r="J135" s="89"/>
      <c r="K135" s="89"/>
      <c r="L135" s="90"/>
    </row>
    <row r="136" spans="1:12" ht="13" customHeight="1">
      <c r="C136" s="33" t="s">
        <v>701</v>
      </c>
      <c r="E136" s="83" t="s">
        <v>701</v>
      </c>
      <c r="I136" s="89"/>
      <c r="J136" s="89"/>
      <c r="K136" s="89"/>
      <c r="L136" s="90"/>
    </row>
    <row r="137" spans="1:12" ht="13" customHeight="1">
      <c r="C137" s="33"/>
      <c r="I137" s="89"/>
      <c r="J137" s="89"/>
      <c r="K137" s="89"/>
      <c r="L137" s="90"/>
    </row>
    <row r="138" spans="1:12" ht="13" customHeight="1">
      <c r="C138" s="33"/>
      <c r="I138" s="89"/>
      <c r="J138" s="89"/>
      <c r="K138" s="89"/>
      <c r="L138" s="90"/>
    </row>
    <row r="139" spans="1:12" ht="13" customHeight="1">
      <c r="C139" s="33"/>
      <c r="I139" s="89"/>
      <c r="J139" s="89"/>
      <c r="K139" s="89"/>
      <c r="L139" s="90"/>
    </row>
    <row r="140" spans="1:12" s="87" customFormat="1" ht="13" customHeight="1">
      <c r="A140" s="85"/>
      <c r="B140" s="86"/>
      <c r="C140" s="85"/>
      <c r="D140" s="86"/>
      <c r="E140" s="86"/>
      <c r="F140" s="86"/>
      <c r="G140" s="85"/>
      <c r="H140" s="85"/>
      <c r="I140" s="86"/>
      <c r="J140" s="86"/>
      <c r="K140" s="86"/>
    </row>
    <row r="141" spans="1:12" ht="13" customHeight="1">
      <c r="A141" s="36" t="s">
        <v>180</v>
      </c>
      <c r="B141" s="83" t="s">
        <v>18</v>
      </c>
      <c r="C141" s="36" t="s">
        <v>18</v>
      </c>
      <c r="D141" s="83" t="s">
        <v>18</v>
      </c>
      <c r="I141" s="89" t="s">
        <v>18</v>
      </c>
      <c r="J141" s="89" t="s">
        <v>18</v>
      </c>
      <c r="K141" s="89"/>
      <c r="L141" s="90"/>
    </row>
    <row r="142" spans="1:12" ht="13" customHeight="1">
      <c r="A142" s="36" t="s">
        <v>457</v>
      </c>
      <c r="I142" s="89" t="s">
        <v>649</v>
      </c>
      <c r="J142" s="89" t="s">
        <v>573</v>
      </c>
      <c r="K142" s="89"/>
      <c r="L142" s="90"/>
    </row>
    <row r="143" spans="1:12" ht="13" customHeight="1">
      <c r="I143" s="89" t="s">
        <v>650</v>
      </c>
      <c r="J143" s="89" t="s">
        <v>497</v>
      </c>
      <c r="K143" s="89"/>
      <c r="L143" s="90"/>
    </row>
    <row r="144" spans="1:12" ht="13" customHeight="1">
      <c r="I144" s="89" t="s">
        <v>20</v>
      </c>
      <c r="J144" s="89" t="s">
        <v>20</v>
      </c>
      <c r="K144" s="89"/>
      <c r="L144" s="90"/>
    </row>
    <row r="145" spans="1:12" ht="13" customHeight="1">
      <c r="D145" s="83" t="s">
        <v>1029</v>
      </c>
      <c r="I145" s="89" t="s">
        <v>638</v>
      </c>
      <c r="J145" s="89" t="s">
        <v>498</v>
      </c>
      <c r="K145" s="89"/>
      <c r="L145" s="90"/>
    </row>
    <row r="146" spans="1:12" ht="13" customHeight="1">
      <c r="D146" s="83" t="s">
        <v>1039</v>
      </c>
      <c r="I146" s="89" t="s">
        <v>28</v>
      </c>
      <c r="J146" s="89" t="s">
        <v>499</v>
      </c>
      <c r="K146" s="89"/>
      <c r="L146" s="90"/>
    </row>
    <row r="147" spans="1:12" ht="13" customHeight="1">
      <c r="D147" s="83" t="s">
        <v>20</v>
      </c>
      <c r="I147" s="89" t="s">
        <v>20</v>
      </c>
      <c r="J147" s="89" t="s">
        <v>500</v>
      </c>
      <c r="K147" s="89"/>
      <c r="L147" s="90"/>
    </row>
    <row r="148" spans="1:12" ht="13" customHeight="1">
      <c r="B148" s="83" t="s">
        <v>593</v>
      </c>
      <c r="C148" s="36" t="s">
        <v>593</v>
      </c>
      <c r="D148" s="83" t="s">
        <v>593</v>
      </c>
      <c r="I148" s="89"/>
      <c r="J148" s="89" t="s">
        <v>649</v>
      </c>
      <c r="K148" s="89"/>
      <c r="L148" s="90"/>
    </row>
    <row r="149" spans="1:12" ht="13" customHeight="1">
      <c r="B149" s="83" t="s">
        <v>28</v>
      </c>
      <c r="C149" s="36" t="s">
        <v>28</v>
      </c>
      <c r="D149" s="83" t="s">
        <v>28</v>
      </c>
      <c r="I149" s="89"/>
      <c r="J149" s="89" t="s">
        <v>565</v>
      </c>
      <c r="K149" s="89"/>
      <c r="L149" s="90"/>
    </row>
    <row r="150" spans="1:12" ht="13" customHeight="1">
      <c r="B150" s="83" t="s">
        <v>20</v>
      </c>
      <c r="C150" s="36" t="s">
        <v>20</v>
      </c>
      <c r="D150" s="83" t="s">
        <v>20</v>
      </c>
      <c r="I150" s="89"/>
      <c r="J150" s="89" t="s">
        <v>20</v>
      </c>
      <c r="K150" s="89"/>
      <c r="L150" s="90"/>
    </row>
    <row r="151" spans="1:12" s="87" customFormat="1" ht="13" customHeight="1">
      <c r="A151" s="85"/>
      <c r="B151" s="86"/>
      <c r="C151" s="85"/>
      <c r="D151" s="86"/>
      <c r="E151" s="86"/>
      <c r="F151" s="86"/>
      <c r="G151" s="85"/>
      <c r="H151" s="85"/>
      <c r="I151" s="86"/>
      <c r="J151" s="86"/>
      <c r="K151" s="86"/>
    </row>
    <row r="152" spans="1:12" ht="13" customHeight="1">
      <c r="A152" s="36" t="s">
        <v>421</v>
      </c>
      <c r="B152" s="83" t="s">
        <v>430</v>
      </c>
      <c r="C152" s="36" t="s">
        <v>430</v>
      </c>
      <c r="D152" s="83" t="s">
        <v>430</v>
      </c>
      <c r="E152" s="83" t="s">
        <v>430</v>
      </c>
      <c r="F152" s="83" t="s">
        <v>430</v>
      </c>
      <c r="I152" s="89"/>
      <c r="J152" s="89" t="s">
        <v>430</v>
      </c>
      <c r="K152" s="89" t="s">
        <v>430</v>
      </c>
      <c r="L152" s="90"/>
    </row>
    <row r="153" spans="1:12" ht="13" customHeight="1">
      <c r="B153" s="83" t="s">
        <v>431</v>
      </c>
      <c r="C153" s="36" t="s">
        <v>431</v>
      </c>
      <c r="D153" s="83" t="s">
        <v>431</v>
      </c>
      <c r="E153" s="83" t="s">
        <v>431</v>
      </c>
      <c r="F153" s="83" t="s">
        <v>431</v>
      </c>
      <c r="I153" s="89"/>
      <c r="J153" s="89" t="s">
        <v>431</v>
      </c>
      <c r="K153" s="89" t="s">
        <v>431</v>
      </c>
      <c r="L153" s="90"/>
    </row>
    <row r="154" spans="1:12" ht="13" customHeight="1">
      <c r="B154" s="83" t="s">
        <v>432</v>
      </c>
      <c r="C154" s="36" t="s">
        <v>432</v>
      </c>
      <c r="D154" s="83" t="s">
        <v>432</v>
      </c>
      <c r="E154" s="83" t="s">
        <v>432</v>
      </c>
      <c r="F154" s="83" t="s">
        <v>432</v>
      </c>
      <c r="I154" s="89"/>
      <c r="J154" s="89" t="s">
        <v>432</v>
      </c>
      <c r="K154" s="89" t="s">
        <v>432</v>
      </c>
      <c r="L154" s="90"/>
    </row>
    <row r="155" spans="1:12" ht="13" customHeight="1">
      <c r="B155" s="83" t="s">
        <v>1513</v>
      </c>
      <c r="C155" s="36" t="s">
        <v>1513</v>
      </c>
      <c r="D155" s="83" t="s">
        <v>1513</v>
      </c>
      <c r="E155" s="83" t="s">
        <v>1513</v>
      </c>
      <c r="F155" s="83" t="s">
        <v>1513</v>
      </c>
      <c r="I155" s="89"/>
      <c r="J155" s="89" t="s">
        <v>1513</v>
      </c>
      <c r="K155" s="89" t="s">
        <v>1513</v>
      </c>
      <c r="L155" s="90"/>
    </row>
    <row r="156" spans="1:12" ht="13" customHeight="1">
      <c r="B156" s="83" t="s">
        <v>435</v>
      </c>
      <c r="C156" s="36" t="s">
        <v>435</v>
      </c>
      <c r="D156" s="83" t="s">
        <v>435</v>
      </c>
      <c r="E156" s="83" t="s">
        <v>435</v>
      </c>
      <c r="F156" s="83" t="s">
        <v>435</v>
      </c>
      <c r="I156" s="89"/>
      <c r="J156" s="89" t="s">
        <v>435</v>
      </c>
      <c r="K156" s="89" t="s">
        <v>435</v>
      </c>
      <c r="L156" s="90"/>
    </row>
    <row r="157" spans="1:12" ht="13" customHeight="1">
      <c r="B157" s="83" t="s">
        <v>434</v>
      </c>
      <c r="C157" s="36" t="s">
        <v>434</v>
      </c>
      <c r="D157" s="83" t="s">
        <v>434</v>
      </c>
      <c r="E157" s="83" t="s">
        <v>434</v>
      </c>
      <c r="F157" s="83" t="s">
        <v>434</v>
      </c>
      <c r="I157" s="89"/>
      <c r="J157" s="89" t="s">
        <v>434</v>
      </c>
      <c r="K157" s="89" t="s">
        <v>434</v>
      </c>
      <c r="L157" s="90"/>
    </row>
    <row r="158" spans="1:12" s="87" customFormat="1" ht="13" customHeight="1">
      <c r="A158" s="85"/>
      <c r="B158" s="86"/>
      <c r="C158" s="85"/>
      <c r="D158" s="86"/>
      <c r="E158" s="86"/>
      <c r="F158" s="86"/>
      <c r="G158" s="85"/>
      <c r="H158" s="85"/>
      <c r="I158" s="86"/>
      <c r="J158" s="86"/>
      <c r="K158" s="86"/>
    </row>
    <row r="159" spans="1:12" ht="13" customHeight="1">
      <c r="A159" s="36" t="s">
        <v>1309</v>
      </c>
      <c r="G159" s="36" t="s">
        <v>1310</v>
      </c>
      <c r="H159" s="36" t="s">
        <v>1310</v>
      </c>
      <c r="I159" s="89"/>
      <c r="J159" s="89"/>
      <c r="K159" s="89"/>
      <c r="L159" s="90"/>
    </row>
    <row r="160" spans="1:12" ht="13" customHeight="1">
      <c r="G160" s="36" t="s">
        <v>516</v>
      </c>
      <c r="H160" s="36" t="s">
        <v>516</v>
      </c>
      <c r="I160" s="89"/>
      <c r="J160" s="89"/>
      <c r="K160" s="89"/>
      <c r="L160" s="90"/>
    </row>
    <row r="161" spans="7:12" ht="13" customHeight="1">
      <c r="G161" s="36" t="s">
        <v>1426</v>
      </c>
      <c r="H161" s="36" t="s">
        <v>1427</v>
      </c>
      <c r="I161" s="89"/>
      <c r="J161" s="89"/>
      <c r="K161" s="89"/>
      <c r="L161" s="90"/>
    </row>
    <row r="162" spans="7:12" ht="13" customHeight="1">
      <c r="I162" s="89"/>
      <c r="J162" s="89"/>
      <c r="K162" s="89"/>
      <c r="L162" s="90"/>
    </row>
    <row r="168" spans="7:12" ht="13" customHeight="1">
      <c r="H168" s="33"/>
    </row>
    <row r="169" spans="7:12" ht="13" customHeight="1">
      <c r="G169" s="33"/>
      <c r="H169" s="33"/>
    </row>
    <row r="170" spans="7:12" ht="13" customHeight="1">
      <c r="G170" s="33"/>
      <c r="H170" s="33"/>
    </row>
    <row r="171" spans="7:12" ht="13" customHeight="1">
      <c r="G171" s="33"/>
      <c r="H171" s="33"/>
    </row>
    <row r="172" spans="7:12" ht="13" customHeight="1">
      <c r="G172" s="33"/>
      <c r="H172" s="33"/>
    </row>
    <row r="173" spans="7:12" ht="13" customHeight="1">
      <c r="G173" s="33"/>
    </row>
    <row r="175" spans="7:12" ht="13" customHeight="1">
      <c r="G175" s="3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3FE6-CDAF-8146-8D0F-EC6EF75EC33C}">
  <dimension ref="A1:E70"/>
  <sheetViews>
    <sheetView workbookViewId="0"/>
  </sheetViews>
  <sheetFormatPr baseColWidth="10" defaultRowHeight="13" customHeight="1"/>
  <cols>
    <col min="1" max="1" width="15.83203125" style="65" customWidth="1"/>
    <col min="2" max="2" width="25.1640625" style="65" customWidth="1"/>
    <col min="3" max="3" width="53.83203125" style="65" bestFit="1" customWidth="1"/>
    <col min="4" max="4" width="42.33203125" style="65" customWidth="1"/>
    <col min="5" max="16384" width="10.83203125" style="65"/>
  </cols>
  <sheetData>
    <row r="1" spans="1:5" ht="17">
      <c r="A1" s="155" t="s">
        <v>1296</v>
      </c>
      <c r="B1" s="65" t="s">
        <v>1297</v>
      </c>
      <c r="C1" s="65" t="s">
        <v>1298</v>
      </c>
      <c r="D1" s="65" t="s">
        <v>333</v>
      </c>
    </row>
    <row r="2" spans="1:5" ht="13" customHeight="1">
      <c r="A2" s="65" t="str">
        <f>MID($E2, FIND(":",$E2)+2,FIND(",",$E2)-FIND(":",$E2)-2)</f>
        <v>ys0</v>
      </c>
      <c r="B2" s="65" t="str">
        <f>MID($E2, FIND("[",$E2),FIND("]",$E2)-FIND("[",$E2)+1)</f>
        <v>[yr,s,g]</v>
      </c>
      <c r="C2" s="65" t="str">
        <f>MID($E2,FIND("name:",$E2)+6, FIND("units:",$E2)-FIND("name:",$E2)-8)</f>
        <v>Sectoral supply (with byproducts)</v>
      </c>
      <c r="D2" s="65" t="str">
        <f>MID($E2,FIND("units:",$E2)+7, FIND("}",$E2)-FIND("units:",$E2)-7)</f>
        <v>billions of us dollars (USD)</v>
      </c>
      <c r="E2" s="66" t="s">
        <v>1238</v>
      </c>
    </row>
    <row r="3" spans="1:5" ht="13" customHeight="1">
      <c r="A3" s="65" t="str">
        <f t="shared" ref="A3:A66" si="0">MID($E3, FIND(":",$E3)+2,FIND(",",$E3)-FIND(":",$E3)-2)</f>
        <v>y0</v>
      </c>
      <c r="B3" s="65" t="str">
        <f t="shared" ref="B3:B66" si="1">MID($E3, FIND("[",$E3),FIND("]",$E3)-FIND("[",$E3)+1)</f>
        <v>[yr,g]</v>
      </c>
      <c r="C3" s="65" t="str">
        <f t="shared" ref="C3:C66" si="2">MID($E3,FIND("name:",$E3)+6, FIND("units:",$E3)-FIND("name:",$E3)-8)</f>
        <v>Gross output (net margin supply)</v>
      </c>
      <c r="D3" s="65" t="str">
        <f t="shared" ref="D3:D66" si="3">MID($E3,FIND("units:",$E3)+7, FIND("}",$E3)-FIND("units:",$E3)-7)</f>
        <v>billions of us dollars (USD)</v>
      </c>
      <c r="E3" s="66" t="s">
        <v>1239</v>
      </c>
    </row>
    <row r="4" spans="1:5" ht="13" customHeight="1">
      <c r="A4" s="65" t="str">
        <f t="shared" si="0"/>
        <v>fs0</v>
      </c>
      <c r="B4" s="65" t="str">
        <f t="shared" si="1"/>
        <v>[yr,g]</v>
      </c>
      <c r="C4" s="65" t="str">
        <f t="shared" si="2"/>
        <v>Household production</v>
      </c>
      <c r="D4" s="65" t="str">
        <f t="shared" si="3"/>
        <v>billions of us dollars (USD)</v>
      </c>
      <c r="E4" s="66" t="s">
        <v>1240</v>
      </c>
    </row>
    <row r="5" spans="1:5" ht="13" customHeight="1">
      <c r="A5" s="65" t="str">
        <f t="shared" si="0"/>
        <v>id0</v>
      </c>
      <c r="B5" s="65" t="str">
        <f t="shared" si="1"/>
        <v>[yr,g,s]</v>
      </c>
      <c r="C5" s="65" t="str">
        <f t="shared" si="2"/>
        <v>Intermediate demand</v>
      </c>
      <c r="D5" s="65" t="str">
        <f t="shared" si="3"/>
        <v>billions of us dollars (USD)</v>
      </c>
      <c r="E5" s="66" t="s">
        <v>1241</v>
      </c>
    </row>
    <row r="6" spans="1:5" ht="13" customHeight="1">
      <c r="A6" s="65" t="str">
        <f t="shared" si="0"/>
        <v>va0</v>
      </c>
      <c r="B6" s="65" t="str">
        <f t="shared" si="1"/>
        <v>[yr,va,s]</v>
      </c>
      <c r="C6" s="65" t="str">
        <f t="shared" si="2"/>
        <v>Value added factor demand</v>
      </c>
      <c r="D6" s="65" t="str">
        <f t="shared" si="3"/>
        <v>billions of us dollars (USD)</v>
      </c>
      <c r="E6" s="66" t="s">
        <v>1242</v>
      </c>
    </row>
    <row r="7" spans="1:5" ht="13" customHeight="1">
      <c r="A7" s="65" t="str">
        <f t="shared" si="0"/>
        <v>x0</v>
      </c>
      <c r="B7" s="65" t="str">
        <f t="shared" si="1"/>
        <v>[yr,g]</v>
      </c>
      <c r="C7" s="65" t="str">
        <f t="shared" si="2"/>
        <v>Foreign exports</v>
      </c>
      <c r="D7" s="65" t="str">
        <f t="shared" si="3"/>
        <v>billions of us dollars (USD)</v>
      </c>
      <c r="E7" s="66" t="s">
        <v>1243</v>
      </c>
    </row>
    <row r="8" spans="1:5" ht="13" customHeight="1">
      <c r="A8" s="65" t="str">
        <f t="shared" si="0"/>
        <v>m0</v>
      </c>
      <c r="B8" s="65" t="str">
        <f t="shared" si="1"/>
        <v>[yr,g]</v>
      </c>
      <c r="C8" s="65" t="str">
        <f t="shared" si="2"/>
        <v>Imports</v>
      </c>
      <c r="D8" s="65" t="str">
        <f t="shared" si="3"/>
        <v>billions of us dollars (USD)</v>
      </c>
      <c r="E8" s="66" t="s">
        <v>1244</v>
      </c>
    </row>
    <row r="9" spans="1:5" ht="13" customHeight="1">
      <c r="A9" s="65" t="str">
        <f t="shared" si="0"/>
        <v>ms0</v>
      </c>
      <c r="B9" s="65" t="str">
        <f t="shared" si="1"/>
        <v>[yr,g,m]</v>
      </c>
      <c r="C9" s="65" t="str">
        <f t="shared" si="2"/>
        <v>Margin supply</v>
      </c>
      <c r="D9" s="65" t="str">
        <f t="shared" si="3"/>
        <v>billions of us dollars (USD)</v>
      </c>
      <c r="E9" s="66" t="s">
        <v>1245</v>
      </c>
    </row>
    <row r="10" spans="1:5" ht="13" customHeight="1">
      <c r="A10" s="65" t="str">
        <f t="shared" si="0"/>
        <v>md0</v>
      </c>
      <c r="B10" s="65" t="str">
        <f t="shared" si="1"/>
        <v>[yr,m,g]</v>
      </c>
      <c r="C10" s="65" t="str">
        <f t="shared" si="2"/>
        <v>Margin demand</v>
      </c>
      <c r="D10" s="65" t="str">
        <f t="shared" si="3"/>
        <v>billions of us dollars (USD)</v>
      </c>
      <c r="E10" s="66" t="s">
        <v>1246</v>
      </c>
    </row>
    <row r="11" spans="1:5" ht="13" customHeight="1">
      <c r="A11" s="65" t="str">
        <f t="shared" si="0"/>
        <v>a0</v>
      </c>
      <c r="B11" s="65" t="str">
        <f t="shared" si="1"/>
        <v>[yr,g]</v>
      </c>
      <c r="C11" s="65" t="str">
        <f t="shared" si="2"/>
        <v>Armington supply</v>
      </c>
      <c r="D11" s="65" t="str">
        <f t="shared" si="3"/>
        <v>billions of us dollars (USD)</v>
      </c>
      <c r="E11" s="66" t="s">
        <v>1247</v>
      </c>
    </row>
    <row r="12" spans="1:5" ht="13" customHeight="1">
      <c r="A12" s="65" t="str">
        <f t="shared" si="0"/>
        <v>ta0</v>
      </c>
      <c r="B12" s="65" t="str">
        <f t="shared" si="1"/>
        <v>[yr,g]</v>
      </c>
      <c r="C12" s="65" t="str">
        <f t="shared" si="2"/>
        <v>Tax net subsidy rate on intermediate demand</v>
      </c>
      <c r="D12" s="65" t="str">
        <f t="shared" si="3"/>
        <v>USD/USD</v>
      </c>
      <c r="E12" s="66" t="s">
        <v>1248</v>
      </c>
    </row>
    <row r="13" spans="1:5" ht="13" customHeight="1">
      <c r="A13" s="65" t="str">
        <f t="shared" si="0"/>
        <v>tm0</v>
      </c>
      <c r="B13" s="65" t="str">
        <f t="shared" si="1"/>
        <v>[yr,g]</v>
      </c>
      <c r="C13" s="65" t="str">
        <f t="shared" si="2"/>
        <v>Import tariff</v>
      </c>
      <c r="D13" s="65" t="str">
        <f t="shared" si="3"/>
        <v>USD/USD</v>
      </c>
      <c r="E13" s="66" t="s">
        <v>1249</v>
      </c>
    </row>
    <row r="14" spans="1:5" ht="13" customHeight="1">
      <c r="A14" s="65" t="str">
        <f t="shared" si="0"/>
        <v>fd0</v>
      </c>
      <c r="B14" s="65" t="str">
        <f t="shared" si="1"/>
        <v>[yr,g,fd]</v>
      </c>
      <c r="C14" s="65" t="str">
        <f t="shared" si="2"/>
        <v>Final demand payments</v>
      </c>
      <c r="D14" s="65" t="str">
        <f t="shared" si="3"/>
        <v>billions of us dollars (USD)</v>
      </c>
      <c r="E14" s="66" t="s">
        <v>1250</v>
      </c>
    </row>
    <row r="15" spans="1:5" ht="13" customHeight="1">
      <c r="A15" s="65" t="str">
        <f t="shared" si="0"/>
        <v>bopdef0</v>
      </c>
      <c r="B15" s="65" t="str">
        <f t="shared" si="1"/>
        <v>[yr]</v>
      </c>
      <c r="C15" s="65" t="str">
        <f t="shared" si="2"/>
        <v>Balance of payments</v>
      </c>
      <c r="D15" s="65" t="str">
        <f t="shared" si="3"/>
        <v>billions of us dollars (USD)</v>
      </c>
      <c r="E15" s="66" t="s">
        <v>1251</v>
      </c>
    </row>
    <row r="16" spans="1:5" ht="13" customHeight="1">
      <c r="A16" s="65" t="str">
        <f t="shared" si="0"/>
        <v>ts0</v>
      </c>
      <c r="B16" s="65" t="str">
        <f t="shared" si="1"/>
        <v>[yr,ts,s]</v>
      </c>
      <c r="C16" s="65" t="str">
        <f t="shared" si="2"/>
        <v>Taxes and subsidiex</v>
      </c>
      <c r="D16" s="65" t="str">
        <f t="shared" si="3"/>
        <v>billions of us dollars (USD)</v>
      </c>
      <c r="E16" s="66" t="s">
        <v>1252</v>
      </c>
    </row>
    <row r="17" spans="1:5" ht="13" customHeight="1">
      <c r="A17" s="65" t="str">
        <f t="shared" si="0"/>
        <v>s0</v>
      </c>
      <c r="B17" s="65" t="str">
        <f t="shared" si="1"/>
        <v>[yr,s]</v>
      </c>
      <c r="C17" s="65" t="str">
        <f t="shared" si="2"/>
        <v>Aggregate supply</v>
      </c>
      <c r="D17" s="65" t="str">
        <f t="shared" si="3"/>
        <v>billions of us dollars (USD)</v>
      </c>
      <c r="E17" s="66" t="s">
        <v>1253</v>
      </c>
    </row>
    <row r="18" spans="1:5" ht="13" customHeight="1">
      <c r="A18" s="65" t="str">
        <f t="shared" si="0"/>
        <v>cif0</v>
      </c>
      <c r="B18" s="65" t="str">
        <f t="shared" si="1"/>
        <v>[yr,g]</v>
      </c>
      <c r="C18" s="65" t="str">
        <f t="shared" si="2"/>
        <v>CIF/FOB Adjustments on Imports</v>
      </c>
      <c r="D18" s="65" t="str">
        <f t="shared" si="3"/>
        <v>billions of us dollars (USD)</v>
      </c>
      <c r="E18" s="66" t="s">
        <v>1254</v>
      </c>
    </row>
    <row r="19" spans="1:5" ht="13" customHeight="1">
      <c r="A19" s="65" t="str">
        <f t="shared" si="0"/>
        <v>trn0</v>
      </c>
      <c r="B19" s="65" t="str">
        <f t="shared" si="1"/>
        <v>[yr,g]</v>
      </c>
      <c r="C19" s="65" t="str">
        <f t="shared" si="2"/>
        <v>Transportation costs</v>
      </c>
      <c r="D19" s="65" t="str">
        <f t="shared" si="3"/>
        <v>billions of us dollars (USD)</v>
      </c>
      <c r="E19" s="66" t="s">
        <v>1255</v>
      </c>
    </row>
    <row r="20" spans="1:5" ht="13" customHeight="1">
      <c r="A20" s="65" t="str">
        <f t="shared" si="0"/>
        <v>mrg0</v>
      </c>
      <c r="B20" s="65" t="str">
        <f t="shared" si="1"/>
        <v>[yr,g]</v>
      </c>
      <c r="C20" s="65" t="str">
        <f t="shared" si="2"/>
        <v>Trade margins</v>
      </c>
      <c r="D20" s="65" t="str">
        <f t="shared" si="3"/>
        <v>billions of us dollars (USD)</v>
      </c>
      <c r="E20" s="66" t="s">
        <v>1256</v>
      </c>
    </row>
    <row r="21" spans="1:5" ht="13" customHeight="1">
      <c r="A21" s="65" t="str">
        <f t="shared" si="0"/>
        <v>tax0</v>
      </c>
      <c r="B21" s="65" t="str">
        <f t="shared" si="1"/>
        <v>[yr,g]</v>
      </c>
      <c r="C21" s="65" t="str">
        <f t="shared" si="2"/>
        <v>Taxes on products</v>
      </c>
      <c r="D21" s="65" t="str">
        <f t="shared" si="3"/>
        <v>billions of us dollars (USD)</v>
      </c>
      <c r="E21" s="66" t="s">
        <v>1257</v>
      </c>
    </row>
    <row r="22" spans="1:5" ht="13" customHeight="1">
      <c r="A22" s="65" t="str">
        <f t="shared" si="0"/>
        <v>sbd0</v>
      </c>
      <c r="B22" s="65" t="str">
        <f t="shared" si="1"/>
        <v>[yr,g]</v>
      </c>
      <c r="C22" s="65" t="str">
        <f t="shared" si="2"/>
        <v>Subsidies on products</v>
      </c>
      <c r="D22" s="65" t="str">
        <f t="shared" si="3"/>
        <v>billions of us dollars (USD)</v>
      </c>
      <c r="E22" s="66" t="s">
        <v>1258</v>
      </c>
    </row>
    <row r="23" spans="1:5" ht="13" customHeight="1">
      <c r="A23" s="65" t="str">
        <f t="shared" si="0"/>
        <v>duty0</v>
      </c>
      <c r="B23" s="65" t="str">
        <f t="shared" si="1"/>
        <v>[yr,g]</v>
      </c>
      <c r="C23" s="65" t="str">
        <f t="shared" si="2"/>
        <v>Import duties</v>
      </c>
      <c r="D23" s="65" t="str">
        <f t="shared" si="3"/>
        <v>billions of us dollars (USD)</v>
      </c>
      <c r="E23" s="66" t="s">
        <v>1259</v>
      </c>
    </row>
    <row r="24" spans="1:5" ht="13" customHeight="1">
      <c r="A24" s="65" t="str">
        <f t="shared" si="0"/>
        <v>ys0</v>
      </c>
      <c r="B24" s="65" t="str">
        <f t="shared" si="1"/>
        <v>[yr,r,s,g]</v>
      </c>
      <c r="C24" s="65" t="str">
        <f t="shared" si="2"/>
        <v>Sectoral supply (with byproducts)</v>
      </c>
      <c r="D24" s="65" t="str">
        <f t="shared" si="3"/>
        <v>billions of us dollars (USD)</v>
      </c>
      <c r="E24" s="66" t="s">
        <v>1260</v>
      </c>
    </row>
    <row r="25" spans="1:5" ht="13" customHeight="1">
      <c r="A25" s="65" t="str">
        <f t="shared" si="0"/>
        <v>id0</v>
      </c>
      <c r="B25" s="65" t="str">
        <f t="shared" si="1"/>
        <v>[yr,r,g,s]</v>
      </c>
      <c r="C25" s="65" t="str">
        <f t="shared" si="2"/>
        <v>Intermediate demand</v>
      </c>
      <c r="D25" s="65" t="str">
        <f t="shared" si="3"/>
        <v>billions of us dollars (USD)</v>
      </c>
      <c r="E25" s="66" t="s">
        <v>1261</v>
      </c>
    </row>
    <row r="26" spans="1:5" ht="13" customHeight="1">
      <c r="A26" s="65" t="str">
        <f t="shared" si="0"/>
        <v>ld0</v>
      </c>
      <c r="B26" s="65" t="str">
        <f t="shared" si="1"/>
        <v>[yr,r,s]</v>
      </c>
      <c r="C26" s="65" t="str">
        <f t="shared" si="2"/>
        <v>Labor demand</v>
      </c>
      <c r="D26" s="65" t="str">
        <f t="shared" si="3"/>
        <v>billions of us dollars (USD)</v>
      </c>
      <c r="E26" s="66" t="s">
        <v>1262</v>
      </c>
    </row>
    <row r="27" spans="1:5" ht="13" customHeight="1">
      <c r="A27" s="65" t="str">
        <f t="shared" si="0"/>
        <v>kd0</v>
      </c>
      <c r="B27" s="65" t="str">
        <f t="shared" si="1"/>
        <v>[yr,r,s]</v>
      </c>
      <c r="C27" s="65" t="str">
        <f t="shared" si="2"/>
        <v>Capital demand</v>
      </c>
      <c r="D27" s="65" t="str">
        <f t="shared" si="3"/>
        <v>billions of us dollars (USD)</v>
      </c>
      <c r="E27" s="66" t="s">
        <v>1263</v>
      </c>
    </row>
    <row r="28" spans="1:5" ht="13" customHeight="1">
      <c r="A28" s="65" t="str">
        <f t="shared" si="0"/>
        <v>cd0</v>
      </c>
      <c r="B28" s="65" t="str">
        <f t="shared" si="1"/>
        <v>[yr,r,g]</v>
      </c>
      <c r="C28" s="65" t="str">
        <f t="shared" si="2"/>
        <v>Final demand</v>
      </c>
      <c r="D28" s="65" t="str">
        <f t="shared" si="3"/>
        <v>billions of us dollars (USD)</v>
      </c>
      <c r="E28" s="66" t="s">
        <v>1264</v>
      </c>
    </row>
    <row r="29" spans="1:5" ht="13" customHeight="1">
      <c r="A29" s="65" t="str">
        <f t="shared" si="0"/>
        <v>yh0</v>
      </c>
      <c r="B29" s="65" t="str">
        <f t="shared" si="1"/>
        <v>[yr,r,g]</v>
      </c>
      <c r="C29" s="65" t="str">
        <f t="shared" si="2"/>
        <v>Household production</v>
      </c>
      <c r="D29" s="65" t="str">
        <f t="shared" si="3"/>
        <v>billions of us dollars (USD)</v>
      </c>
      <c r="E29" s="66" t="s">
        <v>1265</v>
      </c>
    </row>
    <row r="30" spans="1:5" ht="13" customHeight="1">
      <c r="A30" s="65" t="str">
        <f t="shared" si="0"/>
        <v>g0</v>
      </c>
      <c r="B30" s="65" t="str">
        <f t="shared" si="1"/>
        <v>[yr,r,g]</v>
      </c>
      <c r="C30" s="65" t="str">
        <f t="shared" si="2"/>
        <v>Government demand</v>
      </c>
      <c r="D30" s="65" t="str">
        <f t="shared" si="3"/>
        <v>billions of us dollars (USD)</v>
      </c>
      <c r="E30" s="66" t="s">
        <v>1266</v>
      </c>
    </row>
    <row r="31" spans="1:5" ht="13" customHeight="1">
      <c r="A31" s="65" t="str">
        <f t="shared" si="0"/>
        <v>i0</v>
      </c>
      <c r="B31" s="65" t="str">
        <f t="shared" si="1"/>
        <v>[yr,r,g]</v>
      </c>
      <c r="C31" s="65" t="str">
        <f t="shared" si="2"/>
        <v>Investment demand</v>
      </c>
      <c r="D31" s="65" t="str">
        <f t="shared" si="3"/>
        <v>billions of us dollars (USD)</v>
      </c>
      <c r="E31" s="66" t="s">
        <v>1267</v>
      </c>
    </row>
    <row r="32" spans="1:5" ht="13" customHeight="1">
      <c r="A32" s="65" t="str">
        <f t="shared" si="0"/>
        <v>s0</v>
      </c>
      <c r="B32" s="65" t="str">
        <f t="shared" si="1"/>
        <v>[yr,r,g]</v>
      </c>
      <c r="C32" s="65" t="str">
        <f t="shared" si="2"/>
        <v>Aggregate supply</v>
      </c>
      <c r="D32" s="65" t="str">
        <f t="shared" si="3"/>
        <v>billions of us dollars (USD)</v>
      </c>
      <c r="E32" s="66" t="s">
        <v>1268</v>
      </c>
    </row>
    <row r="33" spans="1:5" ht="13" customHeight="1">
      <c r="A33" s="65" t="str">
        <f t="shared" si="0"/>
        <v>xn0</v>
      </c>
      <c r="B33" s="65" t="str">
        <f t="shared" si="1"/>
        <v>[yr,r,g]</v>
      </c>
      <c r="C33" s="65" t="str">
        <f t="shared" si="2"/>
        <v>National supply</v>
      </c>
      <c r="D33" s="65" t="str">
        <f t="shared" si="3"/>
        <v>billions of us dollars (USD)</v>
      </c>
      <c r="E33" s="66" t="s">
        <v>1269</v>
      </c>
    </row>
    <row r="34" spans="1:5" ht="13" customHeight="1">
      <c r="A34" s="65" t="str">
        <f t="shared" si="0"/>
        <v>xd0</v>
      </c>
      <c r="B34" s="65" t="str">
        <f t="shared" si="1"/>
        <v>[yr,r,g]</v>
      </c>
      <c r="C34" s="65" t="str">
        <f t="shared" si="2"/>
        <v>State level supply</v>
      </c>
      <c r="D34" s="65" t="str">
        <f t="shared" si="3"/>
        <v>billions of us dollars (USD)</v>
      </c>
      <c r="E34" s="66" t="s">
        <v>1270</v>
      </c>
    </row>
    <row r="35" spans="1:5" ht="13" customHeight="1">
      <c r="A35" s="65" t="str">
        <f t="shared" si="0"/>
        <v>x0</v>
      </c>
      <c r="B35" s="65" t="str">
        <f t="shared" si="1"/>
        <v>[yr,r,g]</v>
      </c>
      <c r="C35" s="65" t="str">
        <f t="shared" si="2"/>
        <v>Foreign exports</v>
      </c>
      <c r="D35" s="65" t="str">
        <f t="shared" si="3"/>
        <v>billions of us dollars (USD)</v>
      </c>
      <c r="E35" s="66" t="s">
        <v>1271</v>
      </c>
    </row>
    <row r="36" spans="1:5" ht="13" customHeight="1">
      <c r="A36" s="65" t="str">
        <f t="shared" si="0"/>
        <v>a0</v>
      </c>
      <c r="B36" s="65" t="str">
        <f t="shared" si="1"/>
        <v>[yr,r,g]</v>
      </c>
      <c r="C36" s="65" t="str">
        <f t="shared" si="2"/>
        <v>Armington supply</v>
      </c>
      <c r="D36" s="65" t="str">
        <f t="shared" si="3"/>
        <v>billions of us dollars (USD)</v>
      </c>
      <c r="E36" s="66" t="s">
        <v>1272</v>
      </c>
    </row>
    <row r="37" spans="1:5" ht="13" customHeight="1">
      <c r="A37" s="65" t="str">
        <f t="shared" si="0"/>
        <v>m0</v>
      </c>
      <c r="B37" s="65" t="str">
        <f t="shared" si="1"/>
        <v>[yr,r,g]</v>
      </c>
      <c r="C37" s="65" t="str">
        <f t="shared" si="2"/>
        <v>Imports</v>
      </c>
      <c r="D37" s="65" t="str">
        <f t="shared" si="3"/>
        <v>billions of us dollars (USD)</v>
      </c>
      <c r="E37" s="66" t="s">
        <v>1273</v>
      </c>
    </row>
    <row r="38" spans="1:5" ht="13" customHeight="1">
      <c r="A38" s="65" t="str">
        <f t="shared" si="0"/>
        <v>nd0</v>
      </c>
      <c r="B38" s="65" t="str">
        <f t="shared" si="1"/>
        <v>[yr,r,g]</v>
      </c>
      <c r="C38" s="65" t="str">
        <f t="shared" si="2"/>
        <v>National demand</v>
      </c>
      <c r="D38" s="65" t="str">
        <f t="shared" si="3"/>
        <v>billions of us dollars (USD)</v>
      </c>
      <c r="E38" s="66" t="s">
        <v>1274</v>
      </c>
    </row>
    <row r="39" spans="1:5" ht="13" customHeight="1">
      <c r="A39" s="65" t="str">
        <f t="shared" si="0"/>
        <v>dd0</v>
      </c>
      <c r="B39" s="65" t="str">
        <f t="shared" si="1"/>
        <v>[yr,r,g]</v>
      </c>
      <c r="C39" s="65" t="str">
        <f t="shared" si="2"/>
        <v>State level demand</v>
      </c>
      <c r="D39" s="65" t="str">
        <f t="shared" si="3"/>
        <v>billions of us dollars (USD)</v>
      </c>
      <c r="E39" s="66" t="s">
        <v>1275</v>
      </c>
    </row>
    <row r="40" spans="1:5" ht="13" customHeight="1">
      <c r="A40" s="65" t="str">
        <f t="shared" si="0"/>
        <v>bopdef0</v>
      </c>
      <c r="B40" s="65" t="str">
        <f t="shared" si="1"/>
        <v>[yr,r]</v>
      </c>
      <c r="C40" s="65" t="str">
        <f t="shared" si="2"/>
        <v>Balance of payments</v>
      </c>
      <c r="D40" s="65" t="str">
        <f t="shared" si="3"/>
        <v>billions of us dollars (USD)</v>
      </c>
      <c r="E40" s="66" t="s">
        <v>1276</v>
      </c>
    </row>
    <row r="41" spans="1:5" ht="13" customHeight="1">
      <c r="A41" s="65" t="str">
        <f t="shared" si="0"/>
        <v>ta0</v>
      </c>
      <c r="B41" s="65" t="str">
        <f t="shared" si="1"/>
        <v>[yr,r,g]</v>
      </c>
      <c r="C41" s="65" t="str">
        <f t="shared" si="2"/>
        <v>Tax net subsidy rate on intermediate demand</v>
      </c>
      <c r="D41" s="65" t="str">
        <f t="shared" si="3"/>
        <v>USD/USD</v>
      </c>
      <c r="E41" s="66" t="s">
        <v>1277</v>
      </c>
    </row>
    <row r="42" spans="1:5" ht="13" customHeight="1">
      <c r="A42" s="65" t="str">
        <f t="shared" si="0"/>
        <v>tm0</v>
      </c>
      <c r="B42" s="65" t="str">
        <f t="shared" si="1"/>
        <v>[yr,r,g]</v>
      </c>
      <c r="C42" s="65" t="str">
        <f t="shared" si="2"/>
        <v>Import tariff</v>
      </c>
      <c r="D42" s="65" t="str">
        <f t="shared" si="3"/>
        <v>USD/USD</v>
      </c>
      <c r="E42" s="66" t="s">
        <v>1278</v>
      </c>
    </row>
    <row r="43" spans="1:5" ht="13" customHeight="1">
      <c r="A43" s="65" t="str">
        <f t="shared" si="0"/>
        <v>md0</v>
      </c>
      <c r="B43" s="65" t="str">
        <f t="shared" si="1"/>
        <v>[yr,r,m,g]</v>
      </c>
      <c r="C43" s="65" t="str">
        <f t="shared" si="2"/>
        <v>Margin demand</v>
      </c>
      <c r="D43" s="65" t="str">
        <f t="shared" si="3"/>
        <v>billions of us dollars (USD)</v>
      </c>
      <c r="E43" s="66" t="s">
        <v>1279</v>
      </c>
    </row>
    <row r="44" spans="1:5" ht="13" customHeight="1">
      <c r="A44" s="65" t="str">
        <f t="shared" si="0"/>
        <v>nm0</v>
      </c>
      <c r="B44" s="65" t="str">
        <f t="shared" si="1"/>
        <v>[yr,r,g,m]</v>
      </c>
      <c r="C44" s="65" t="str">
        <f t="shared" si="2"/>
        <v>National margin supply</v>
      </c>
      <c r="D44" s="65" t="str">
        <f t="shared" si="3"/>
        <v>billions of us dollars (USD)</v>
      </c>
      <c r="E44" s="66" t="s">
        <v>1280</v>
      </c>
    </row>
    <row r="45" spans="1:5" ht="13" customHeight="1">
      <c r="A45" s="65" t="str">
        <f t="shared" si="0"/>
        <v>dm0</v>
      </c>
      <c r="B45" s="65" t="str">
        <f t="shared" si="1"/>
        <v>[yr,r,g,m]</v>
      </c>
      <c r="C45" s="65" t="str">
        <f t="shared" si="2"/>
        <v>State level margin supply</v>
      </c>
      <c r="D45" s="65" t="str">
        <f t="shared" si="3"/>
        <v>billions of us dollars (USD)</v>
      </c>
      <c r="E45" s="66" t="s">
        <v>1281</v>
      </c>
    </row>
    <row r="46" spans="1:5" ht="13" customHeight="1">
      <c r="A46" s="65" t="str">
        <f t="shared" si="0"/>
        <v>hhadj</v>
      </c>
      <c r="B46" s="65" t="str">
        <f t="shared" si="1"/>
        <v>[yr,r]</v>
      </c>
      <c r="C46" s="65" t="str">
        <f t="shared" si="2"/>
        <v>Household adjustment</v>
      </c>
      <c r="D46" s="65" t="str">
        <f t="shared" si="3"/>
        <v>billions of us dollars (USD)</v>
      </c>
      <c r="E46" s="66" t="s">
        <v>1282</v>
      </c>
    </row>
    <row r="47" spans="1:5" ht="13" customHeight="1">
      <c r="A47" s="65" t="str">
        <f t="shared" si="0"/>
        <v>fd0</v>
      </c>
      <c r="B47" s="65" t="str">
        <f t="shared" si="1"/>
        <v>[yr,s,fdcat]</v>
      </c>
      <c r="C47" s="65" t="e">
        <f t="shared" si="2"/>
        <v>#VALUE!</v>
      </c>
      <c r="D47" s="65" t="e">
        <f t="shared" si="3"/>
        <v>#VALUE!</v>
      </c>
      <c r="E47" s="66" t="s">
        <v>1236</v>
      </c>
    </row>
    <row r="48" spans="1:5" ht="13" customHeight="1">
      <c r="A48" s="65" t="str">
        <f t="shared" si="0"/>
        <v>ty0</v>
      </c>
      <c r="B48" s="65" t="str">
        <f t="shared" si="1"/>
        <v>[yr,r,s]</v>
      </c>
      <c r="C48" s="65" t="str">
        <f t="shared" si="2"/>
        <v>Production tax rate</v>
      </c>
      <c r="D48" s="65" t="str">
        <f t="shared" si="3"/>
        <v>USD/USD</v>
      </c>
      <c r="E48" s="66" t="s">
        <v>1283</v>
      </c>
    </row>
    <row r="49" spans="1:5" ht="13" customHeight="1">
      <c r="A49" s="65" t="str">
        <f t="shared" si="0"/>
        <v>va0</v>
      </c>
      <c r="B49" s="65" t="str">
        <f t="shared" si="1"/>
        <v>[yr,r,s]</v>
      </c>
      <c r="C49" s="65" t="str">
        <f t="shared" si="2"/>
        <v>Regional value added</v>
      </c>
      <c r="D49" s="65" t="str">
        <f t="shared" si="3"/>
        <v>billions of us dollars (USD)</v>
      </c>
      <c r="E49" s="66" t="s">
        <v>1284</v>
      </c>
    </row>
    <row r="50" spans="1:5" ht="13" customHeight="1">
      <c r="A50" s="65" t="str">
        <f t="shared" si="0"/>
        <v>c0</v>
      </c>
      <c r="B50" s="65" t="str">
        <f t="shared" si="1"/>
        <v>[yr,r]</v>
      </c>
      <c r="C50" s="65" t="str">
        <f t="shared" si="2"/>
        <v>Total final household consumption</v>
      </c>
      <c r="D50" s="65" t="str">
        <f t="shared" si="3"/>
        <v>billions of us dollars (USD)</v>
      </c>
      <c r="E50" s="66" t="s">
        <v>1285</v>
      </c>
    </row>
    <row r="51" spans="1:5" ht="13" customHeight="1">
      <c r="A51" s="65" t="str">
        <f t="shared" si="0"/>
        <v>pt0</v>
      </c>
      <c r="B51" s="65" t="str">
        <f t="shared" si="1"/>
        <v>[yr,r,g]</v>
      </c>
      <c r="C51" s="65" t="str">
        <f t="shared" si="2"/>
        <v>""</v>
      </c>
      <c r="D51" s="65" t="str">
        <f t="shared" si="3"/>
        <v>billions of us dollars (USD)</v>
      </c>
      <c r="E51" s="66" t="s">
        <v>1286</v>
      </c>
    </row>
    <row r="52" spans="1:5" ht="13" customHeight="1">
      <c r="A52" s="65" t="str">
        <f t="shared" si="0"/>
        <v>dc0</v>
      </c>
      <c r="B52" s="65" t="str">
        <f t="shared" si="1"/>
        <v>[yr,r,g]</v>
      </c>
      <c r="C52" s="65" t="str">
        <f t="shared" si="2"/>
        <v>""</v>
      </c>
      <c r="D52" s="65" t="str">
        <f t="shared" si="3"/>
        <v>billions of us dollars (USD)</v>
      </c>
      <c r="E52" s="66" t="s">
        <v>1287</v>
      </c>
    </row>
    <row r="53" spans="1:5" ht="13" customHeight="1">
      <c r="A53" s="65" t="str">
        <f t="shared" si="0"/>
        <v>thetaa</v>
      </c>
      <c r="B53" s="65" t="str">
        <f t="shared" si="1"/>
        <v>[yr,r,g]</v>
      </c>
      <c r="C53" s="65" t="str">
        <f t="shared" si="2"/>
        <v>Share of regional absorption</v>
      </c>
      <c r="D53" s="65" t="str">
        <f t="shared" si="3"/>
        <v>USD/USD</v>
      </c>
      <c r="E53" s="66" t="s">
        <v>1288</v>
      </c>
    </row>
    <row r="54" spans="1:5" ht="13" customHeight="1">
      <c r="A54" s="65" t="str">
        <f t="shared" si="0"/>
        <v>dd0max</v>
      </c>
      <c r="B54" s="65" t="str">
        <f t="shared" si="1"/>
        <v>[yr,r,g]</v>
      </c>
      <c r="C54" s="65" t="str">
        <f t="shared" si="2"/>
        <v>Maximum regional demand from local market</v>
      </c>
      <c r="D54" s="65" t="str">
        <f t="shared" si="3"/>
        <v>billions of us dollars (USD)</v>
      </c>
      <c r="E54" s="66" t="s">
        <v>1289</v>
      </c>
    </row>
    <row r="55" spans="1:5" ht="13" customHeight="1">
      <c r="A55" s="65" t="str">
        <f t="shared" si="0"/>
        <v>nd0max</v>
      </c>
      <c r="B55" s="65" t="str">
        <f t="shared" si="1"/>
        <v>[yr,r,g]</v>
      </c>
      <c r="C55" s="65" t="str">
        <f t="shared" si="2"/>
        <v>Maximum regional demand from national market</v>
      </c>
      <c r="D55" s="65" t="str">
        <f t="shared" si="3"/>
        <v>billions of us dollars (USD)</v>
      </c>
      <c r="E55" s="66" t="s">
        <v>1290</v>
      </c>
    </row>
    <row r="56" spans="1:5" ht="13" customHeight="1">
      <c r="A56" s="65" t="str">
        <f t="shared" si="0"/>
        <v>dd0min</v>
      </c>
      <c r="B56" s="65" t="str">
        <f t="shared" si="1"/>
        <v>[yr,r,g]</v>
      </c>
      <c r="C56" s="65" t="str">
        <f t="shared" si="2"/>
        <v>Minimum regional demand from local market</v>
      </c>
      <c r="D56" s="65" t="str">
        <f t="shared" si="3"/>
        <v>billions of us dollars (USD)</v>
      </c>
      <c r="E56" s="66" t="s">
        <v>1291</v>
      </c>
    </row>
    <row r="57" spans="1:5" ht="13" customHeight="1">
      <c r="A57" s="65" t="str">
        <f t="shared" si="0"/>
        <v>nd0min</v>
      </c>
      <c r="B57" s="65" t="str">
        <f t="shared" si="1"/>
        <v>[yr,r,g]</v>
      </c>
      <c r="C57" s="65" t="str">
        <f t="shared" si="2"/>
        <v>Minimum regional demand from national market</v>
      </c>
      <c r="D57" s="65" t="str">
        <f t="shared" si="3"/>
        <v>billions of us dollars (USD)</v>
      </c>
      <c r="E57" s="66" t="s">
        <v>1292</v>
      </c>
    </row>
    <row r="58" spans="1:5" ht="13" customHeight="1">
      <c r="A58" s="65" t="str">
        <f t="shared" si="0"/>
        <v>mrgshr</v>
      </c>
      <c r="B58" s="65" t="str">
        <f t="shared" si="1"/>
        <v>[yr,r,m]</v>
      </c>
      <c r="C58" s="65" t="str">
        <f t="shared" si="2"/>
        <v>Share of margin demand by region</v>
      </c>
      <c r="D58" s="65" t="str">
        <f t="shared" si="3"/>
        <v>USD/USD, tex: "\\alpha_{yr,r,m</v>
      </c>
      <c r="E58" s="66" t="s">
        <v>1293</v>
      </c>
    </row>
    <row r="59" spans="1:5" ht="13" customHeight="1">
      <c r="A59" s="65" t="str">
        <f t="shared" si="0"/>
        <v>ms0tot</v>
      </c>
      <c r="B59" s="65" t="str">
        <f t="shared" si="1"/>
        <v>[yr,r,g,m]</v>
      </c>
      <c r="C59" s="65" t="str">
        <f t="shared" si="2"/>
        <v>Designate total supply of margins</v>
      </c>
      <c r="D59" s="65" t="str">
        <f t="shared" si="3"/>
        <v>billions of us dollars (USD), tex: "\\hat{ms</v>
      </c>
      <c r="E59" s="66" t="s">
        <v>1294</v>
      </c>
    </row>
    <row r="60" spans="1:5" ht="13" customHeight="1">
      <c r="A60" s="65" t="str">
        <f t="shared" si="0"/>
        <v>shrtrd</v>
      </c>
      <c r="B60" s="65" t="str">
        <f t="shared" si="1"/>
        <v>[yr,r,g,m]</v>
      </c>
      <c r="C60" s="65" t="str">
        <f t="shared" si="2"/>
        <v>Share of margin total by margin type</v>
      </c>
      <c r="D60" s="65" t="str">
        <f t="shared" si="3"/>
        <v>USD/USD, tex: "\\beta_{yr,r,g,m</v>
      </c>
      <c r="E60" s="66" t="s">
        <v>1295</v>
      </c>
    </row>
    <row r="61" spans="1:5" ht="13" customHeight="1">
      <c r="A61" s="65" t="str">
        <f t="shared" si="0"/>
        <v>region</v>
      </c>
      <c r="B61" s="65" t="str">
        <f t="shared" si="1"/>
        <v>[yr,r,s]</v>
      </c>
      <c r="C61" s="65" t="str">
        <f t="shared" si="2"/>
        <v>""</v>
      </c>
      <c r="D61" s="65" t="str">
        <f t="shared" si="3"/>
        <v>""</v>
      </c>
      <c r="E61" s="64" t="s">
        <v>1299</v>
      </c>
    </row>
    <row r="62" spans="1:5" ht="13" customHeight="1">
      <c r="A62" s="65" t="str">
        <f t="shared" si="0"/>
        <v>labor</v>
      </c>
      <c r="B62" s="65" t="str">
        <f t="shared" si="1"/>
        <v>[yr,r,s]</v>
      </c>
      <c r="C62" s="65" t="str">
        <f t="shared" si="2"/>
        <v>""</v>
      </c>
      <c r="D62" s="65" t="str">
        <f t="shared" si="3"/>
        <v>""</v>
      </c>
      <c r="E62" s="64" t="s">
        <v>1300</v>
      </c>
    </row>
    <row r="63" spans="1:5" ht="13" customHeight="1">
      <c r="A63" s="65" t="str">
        <f t="shared" si="0"/>
        <v>pce</v>
      </c>
      <c r="B63" s="65" t="str">
        <f t="shared" si="1"/>
        <v>[yr,r,g]</v>
      </c>
      <c r="C63" s="65" t="str">
        <f t="shared" si="2"/>
        <v>""</v>
      </c>
      <c r="D63" s="65" t="str">
        <f t="shared" si="3"/>
        <v>""</v>
      </c>
      <c r="E63" s="64" t="s">
        <v>1301</v>
      </c>
    </row>
    <row r="64" spans="1:5" ht="13" customHeight="1">
      <c r="A64" s="65" t="str">
        <f t="shared" si="0"/>
        <v>sgf</v>
      </c>
      <c r="B64" s="65" t="str">
        <f t="shared" si="1"/>
        <v>[yr,r,g]</v>
      </c>
      <c r="C64" s="65" t="str">
        <f t="shared" si="2"/>
        <v>""</v>
      </c>
      <c r="D64" s="65" t="str">
        <f t="shared" si="3"/>
        <v>""</v>
      </c>
      <c r="E64" s="64" t="s">
        <v>1302</v>
      </c>
    </row>
    <row r="65" spans="1:5" ht="13" customHeight="1">
      <c r="A65" s="65" t="str">
        <f t="shared" si="0"/>
        <v>rpc</v>
      </c>
      <c r="B65" s="65" t="str">
        <f t="shared" si="1"/>
        <v>[yr,r,g]</v>
      </c>
      <c r="C65" s="65" t="str">
        <f t="shared" si="2"/>
        <v>""</v>
      </c>
      <c r="D65" s="65" t="str">
        <f t="shared" si="3"/>
        <v>""</v>
      </c>
      <c r="E65" s="64" t="s">
        <v>1303</v>
      </c>
    </row>
    <row r="66" spans="1:5" ht="13" customHeight="1">
      <c r="A66" s="65" t="str">
        <f t="shared" si="0"/>
        <v>utd</v>
      </c>
      <c r="B66" s="65" t="str">
        <f t="shared" si="1"/>
        <v>[yr,r,g]</v>
      </c>
      <c r="C66" s="65" t="str">
        <f t="shared" si="2"/>
        <v>""</v>
      </c>
      <c r="D66" s="65" t="str">
        <f t="shared" si="3"/>
        <v>""</v>
      </c>
      <c r="E66" s="64" t="s">
        <v>1304</v>
      </c>
    </row>
    <row r="67" spans="1:5" ht="13" customHeight="1">
      <c r="A67" s="65" t="str">
        <f>MID($E67, FIND(":",$E67)+2,FIND(",",$E67)-FIND(":",$E67)-2)</f>
        <v>mn0</v>
      </c>
      <c r="B67" s="65" t="str">
        <f>MID($E67, FIND("[",$E67),FIND("]",$E67)-FIND("[",$E67)+1)</f>
        <v>[r,g]</v>
      </c>
      <c r="C67" s="65" t="str">
        <f>MID($E67,FIND("name:",$E67)+6, FIND("units:",$E67)-FIND("name:",$E67)-8)</f>
        <v>""</v>
      </c>
      <c r="D67" s="65" t="str">
        <f>MID($E67,FIND("units:",$E67)+7, FIND("}",$E67)-FIND("units:",$E67)-7)</f>
        <v>""</v>
      </c>
      <c r="E67" s="64" t="s">
        <v>1305</v>
      </c>
    </row>
    <row r="68" spans="1:5" ht="13" customHeight="1">
      <c r="A68" s="65" t="str">
        <f>MID($E68, FIND(":",$E68)+2,FIND(",",$E68)-FIND(":",$E68)-2)</f>
        <v>xn0</v>
      </c>
      <c r="B68" s="65" t="str">
        <f>MID($E68, FIND("[",$E68),FIND("]",$E68)-FIND("[",$E68)+1)</f>
        <v>[r,g]</v>
      </c>
      <c r="C68" s="65" t="str">
        <f>MID($E68,FIND("name:",$E68)+6, FIND("units:",$E68)-FIND("name:",$E68)-8)</f>
        <v>""</v>
      </c>
      <c r="D68" s="65" t="str">
        <f>MID($E68,FIND("units:",$E68)+7, FIND("}",$E68)-FIND("units:",$E68)-7)</f>
        <v>""</v>
      </c>
      <c r="E68" s="64" t="s">
        <v>1306</v>
      </c>
    </row>
    <row r="69" spans="1:5" ht="13" customHeight="1">
      <c r="A69" s="65" t="str">
        <f>MID($E69, FIND(":",$E69)+2,FIND(",",$E69)-FIND(":",$E69)-2)</f>
        <v>d0</v>
      </c>
      <c r="B69" s="65" t="str">
        <f>MID($E69, FIND("[",$E69),FIND("]",$E69)-FIND("[",$E69)+1)</f>
        <v>[r,g]</v>
      </c>
      <c r="C69" s="65" t="str">
        <f>MID($E69,FIND("name:",$E69)+6, FIND("units:",$E69)-FIND("name:",$E69)-8)</f>
        <v>""</v>
      </c>
      <c r="D69" s="65" t="str">
        <f>MID($E69,FIND("units:",$E69)+7, FIND("}",$E69)-FIND("units:",$E69)-7)</f>
        <v>""</v>
      </c>
      <c r="E69" s="64" t="s">
        <v>1307</v>
      </c>
    </row>
    <row r="70" spans="1:5" ht="13" customHeight="1">
      <c r="A70" s="65" t="str">
        <f>MID($E70, FIND(":",$E70)+2,FIND(",",$E70)-FIND(":",$E70)-2)</f>
        <v>mrt0</v>
      </c>
      <c r="B70" s="65" t="str">
        <f>MID($E70, FIND("[",$E70),FIND("]",$E70)-FIND("[",$E70)+1)</f>
        <v>[orig_state,dest_state,g]</v>
      </c>
      <c r="C70" s="65" t="str">
        <f>MID($E70,FIND("name:",$E70)+6, FIND("units:",$E70)-FIND("name:",$E70)-8)</f>
        <v>""</v>
      </c>
      <c r="D70" s="65" t="str">
        <f>MID($E70,FIND("units:",$E70)+7, FIND("}",$E70)-FIND("units:",$E70)-7)</f>
        <v>""</v>
      </c>
      <c r="E70" s="64" t="s">
        <v>1308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20FD-CED0-424B-9125-46B736D1EB06}">
  <dimension ref="A1:T156"/>
  <sheetViews>
    <sheetView workbookViewId="0">
      <selection activeCell="B40" sqref="B40"/>
    </sheetView>
  </sheetViews>
  <sheetFormatPr baseColWidth="10" defaultColWidth="46.83203125" defaultRowHeight="13" customHeight="1"/>
  <cols>
    <col min="1" max="1" width="14.83203125" style="56" customWidth="1"/>
    <col min="2" max="10" width="46.83203125" style="56"/>
    <col min="11" max="11" width="46.83203125" style="59"/>
    <col min="12" max="16384" width="46.83203125" style="56"/>
  </cols>
  <sheetData>
    <row r="1" spans="1:20" s="57" customFormat="1" ht="13" customHeight="1">
      <c r="B1" s="57" t="s">
        <v>1157</v>
      </c>
      <c r="C1" s="57" t="s">
        <v>1113</v>
      </c>
      <c r="D1" s="57" t="s">
        <v>1130</v>
      </c>
      <c r="E1" s="57" t="s">
        <v>1131</v>
      </c>
      <c r="K1" s="58"/>
    </row>
    <row r="2" spans="1:20" ht="13" customHeight="1">
      <c r="A2" s="56" t="s">
        <v>1057</v>
      </c>
      <c r="L2" s="59"/>
      <c r="M2" s="59"/>
      <c r="N2" s="59"/>
    </row>
    <row r="3" spans="1:20" ht="13" customHeight="1">
      <c r="A3" s="56" t="s">
        <v>765</v>
      </c>
      <c r="L3" s="59"/>
      <c r="M3" s="59"/>
      <c r="N3" s="59"/>
      <c r="O3" s="59"/>
    </row>
    <row r="4" spans="1:20" ht="13" customHeight="1">
      <c r="A4" s="56" t="s">
        <v>766</v>
      </c>
      <c r="L4" s="59"/>
      <c r="M4" s="59"/>
      <c r="N4" s="59"/>
      <c r="O4" s="59"/>
    </row>
    <row r="5" spans="1:20" ht="13" customHeight="1">
      <c r="A5" s="56" t="s">
        <v>1033</v>
      </c>
      <c r="L5" s="59"/>
      <c r="M5" s="59"/>
      <c r="N5" s="59"/>
      <c r="O5" s="59"/>
    </row>
    <row r="6" spans="1:20" ht="13" customHeight="1">
      <c r="A6" s="56" t="s">
        <v>1042</v>
      </c>
      <c r="L6" s="59"/>
      <c r="M6" s="59"/>
      <c r="N6" s="59"/>
      <c r="O6" s="59"/>
    </row>
    <row r="7" spans="1:20" ht="13" customHeight="1">
      <c r="A7" s="56" t="s">
        <v>771</v>
      </c>
      <c r="B7" s="60" t="s">
        <v>395</v>
      </c>
      <c r="C7" s="60" t="s">
        <v>395</v>
      </c>
      <c r="D7" s="60"/>
      <c r="E7" s="60"/>
      <c r="F7" s="60"/>
      <c r="G7" s="60"/>
      <c r="H7" s="60"/>
      <c r="I7" s="60"/>
      <c r="J7" s="60"/>
      <c r="L7" s="60"/>
      <c r="M7" s="60"/>
      <c r="N7" s="60"/>
      <c r="O7" s="60"/>
      <c r="P7" s="60"/>
      <c r="Q7" s="60"/>
      <c r="R7" s="60"/>
      <c r="S7" s="60"/>
      <c r="T7" s="60"/>
    </row>
    <row r="8" spans="1:20" ht="13" customHeight="1">
      <c r="A8" s="56" t="s">
        <v>921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</row>
    <row r="10" spans="1:20" ht="13" customHeight="1">
      <c r="A10" s="56" t="s">
        <v>789</v>
      </c>
      <c r="B10" s="56" t="s">
        <v>1435</v>
      </c>
      <c r="C10" s="56" t="s">
        <v>1435</v>
      </c>
      <c r="D10" s="60" t="s">
        <v>1126</v>
      </c>
      <c r="E10" s="60" t="s">
        <v>1126</v>
      </c>
      <c r="I10" s="60"/>
      <c r="J10" s="60"/>
      <c r="L10" s="59"/>
      <c r="M10" s="59"/>
      <c r="N10" s="59"/>
      <c r="Q10" s="60"/>
      <c r="R10" s="60"/>
      <c r="S10" s="60"/>
      <c r="T10" s="60"/>
    </row>
    <row r="11" spans="1:20" ht="13" customHeight="1">
      <c r="A11" s="56" t="s">
        <v>169</v>
      </c>
      <c r="B11" s="56" t="s">
        <v>1160</v>
      </c>
      <c r="C11" s="56" t="s">
        <v>1138</v>
      </c>
      <c r="D11" s="56" t="s">
        <v>1139</v>
      </c>
      <c r="E11" s="56" t="s">
        <v>1158</v>
      </c>
    </row>
    <row r="13" spans="1:20" ht="13" customHeight="1">
      <c r="A13" s="56" t="s">
        <v>170</v>
      </c>
      <c r="B13" s="56" t="s">
        <v>64</v>
      </c>
      <c r="C13" s="56" t="s">
        <v>64</v>
      </c>
      <c r="D13" s="56" t="s">
        <v>8</v>
      </c>
      <c r="E13" s="56" t="s">
        <v>8</v>
      </c>
      <c r="I13" s="61"/>
      <c r="S13" s="60"/>
    </row>
    <row r="14" spans="1:20" ht="13" customHeight="1">
      <c r="B14" s="56" t="s">
        <v>1116</v>
      </c>
      <c r="C14" s="56" t="s">
        <v>1116</v>
      </c>
      <c r="D14" s="56" t="s">
        <v>1140</v>
      </c>
      <c r="E14" s="56" t="str">
        <f>D14</f>
        <v xml:space="preserve">  name: usgs_water.csv</v>
      </c>
      <c r="I14" s="61"/>
    </row>
    <row r="15" spans="1:20" ht="13" customHeight="1">
      <c r="B15" s="56" t="s">
        <v>1117</v>
      </c>
      <c r="C15" s="56" t="s">
        <v>1127</v>
      </c>
      <c r="D15" s="56" t="s">
        <v>1129</v>
      </c>
      <c r="E15" s="56" t="str">
        <f>D15</f>
        <v xml:space="preserve">  descriptor: 2015</v>
      </c>
      <c r="I15" s="61"/>
    </row>
    <row r="16" spans="1:20" ht="13" customHeight="1">
      <c r="B16" s="56" t="s">
        <v>1114</v>
      </c>
      <c r="C16" s="56" t="s">
        <v>1128</v>
      </c>
      <c r="I16" s="61"/>
    </row>
    <row r="17" spans="1:16" ht="13" customHeight="1">
      <c r="B17" s="56" t="s">
        <v>1115</v>
      </c>
      <c r="C17" s="56" t="s">
        <v>1129</v>
      </c>
      <c r="I17" s="61"/>
    </row>
    <row r="19" spans="1:16" ht="13" customHeight="1">
      <c r="A19" s="56" t="s">
        <v>172</v>
      </c>
      <c r="B19" s="56" t="s">
        <v>9</v>
      </c>
      <c r="C19" s="56" t="s">
        <v>9</v>
      </c>
      <c r="D19" s="56" t="s">
        <v>9</v>
      </c>
      <c r="E19" s="56" t="s">
        <v>9</v>
      </c>
    </row>
    <row r="20" spans="1:16" ht="13" customHeight="1">
      <c r="B20" s="56" t="s">
        <v>1125</v>
      </c>
      <c r="C20" s="56" t="s">
        <v>566</v>
      </c>
      <c r="D20" s="56" t="s">
        <v>579</v>
      </c>
      <c r="E20" s="56" t="str">
        <f>D20</f>
        <v xml:space="preserve">  - {col: yr,     type: Int}</v>
      </c>
    </row>
    <row r="21" spans="1:16" ht="13" customHeight="1">
      <c r="B21" s="56" t="s">
        <v>121</v>
      </c>
      <c r="C21" s="56" t="s">
        <v>108</v>
      </c>
      <c r="D21" s="56" t="s">
        <v>608</v>
      </c>
      <c r="E21" s="56" t="str">
        <f>D21</f>
        <v xml:space="preserve">  - {col: r,      type: String}</v>
      </c>
    </row>
    <row r="22" spans="1:16" ht="13" customHeight="1">
      <c r="B22" s="56" t="s">
        <v>120</v>
      </c>
      <c r="C22" s="56" t="s">
        <v>704</v>
      </c>
      <c r="D22" s="56" t="s">
        <v>578</v>
      </c>
      <c r="E22" s="56" t="str">
        <f>D22</f>
        <v xml:space="preserve">  - {col: sector, type: String}</v>
      </c>
    </row>
    <row r="23" spans="1:16" ht="13" customHeight="1">
      <c r="B23" s="56" t="s">
        <v>1142</v>
      </c>
      <c r="C23" s="56" t="s">
        <v>1164</v>
      </c>
      <c r="D23" s="56" t="s">
        <v>149</v>
      </c>
      <c r="E23" s="56" t="str">
        <f>D23</f>
        <v xml:space="preserve">  - {col: value,  type: Float64}</v>
      </c>
    </row>
    <row r="24" spans="1:16" ht="13" customHeight="1">
      <c r="B24" s="56" t="s">
        <v>401</v>
      </c>
      <c r="C24" s="56" t="s">
        <v>1125</v>
      </c>
    </row>
    <row r="25" spans="1:16" ht="13" customHeight="1">
      <c r="B25" s="56" t="s">
        <v>402</v>
      </c>
      <c r="C25" s="56" t="s">
        <v>1132</v>
      </c>
    </row>
    <row r="26" spans="1:16" ht="13" customHeight="1">
      <c r="B26" s="56" t="s">
        <v>1154</v>
      </c>
      <c r="C26" s="56" t="s">
        <v>1170</v>
      </c>
    </row>
    <row r="27" spans="1:16" ht="13" customHeight="1">
      <c r="B27" s="56" t="s">
        <v>110</v>
      </c>
      <c r="C27" s="56" t="s">
        <v>110</v>
      </c>
    </row>
    <row r="28" spans="1:16" ht="13" customHeight="1">
      <c r="B28" s="56" t="s">
        <v>1153</v>
      </c>
      <c r="C28" s="56" t="s">
        <v>111</v>
      </c>
    </row>
    <row r="30" spans="1:16" ht="13" customHeight="1">
      <c r="A30" s="56" t="s">
        <v>173</v>
      </c>
      <c r="B30" s="56" t="s">
        <v>10</v>
      </c>
      <c r="C30" s="56" t="s">
        <v>10</v>
      </c>
      <c r="D30" s="56" t="s">
        <v>10</v>
      </c>
      <c r="E30" s="56" t="s">
        <v>10</v>
      </c>
      <c r="J30" s="60"/>
      <c r="L30" s="59"/>
      <c r="M30" s="59"/>
      <c r="N30" s="60"/>
      <c r="P30" s="60"/>
    </row>
    <row r="31" spans="1:16" ht="13" customHeight="1">
      <c r="B31" s="56" t="s">
        <v>1118</v>
      </c>
      <c r="C31" s="56" t="s">
        <v>1133</v>
      </c>
      <c r="D31" s="56" t="s">
        <v>657</v>
      </c>
      <c r="E31" s="56" t="s">
        <v>1159</v>
      </c>
      <c r="J31" s="60"/>
      <c r="L31" s="59"/>
      <c r="M31" s="59"/>
      <c r="N31" s="60"/>
      <c r="P31" s="60"/>
    </row>
    <row r="32" spans="1:16" ht="13" customHeight="1">
      <c r="B32" s="56" t="s">
        <v>1120</v>
      </c>
      <c r="C32" s="56" t="s">
        <v>1135</v>
      </c>
      <c r="J32" s="60"/>
      <c r="L32" s="60"/>
    </row>
    <row r="33" spans="1:20" ht="13" customHeight="1">
      <c r="B33" s="56" t="s">
        <v>1120</v>
      </c>
      <c r="C33" s="56" t="s">
        <v>1163</v>
      </c>
      <c r="F33" s="60"/>
      <c r="G33" s="60"/>
      <c r="H33" s="60"/>
      <c r="I33" s="60"/>
      <c r="J33" s="60"/>
      <c r="L33" s="59"/>
      <c r="M33" s="59"/>
      <c r="N33" s="59"/>
      <c r="O33" s="59"/>
      <c r="P33" s="60"/>
      <c r="Q33" s="60"/>
      <c r="R33" s="60"/>
      <c r="S33" s="60"/>
    </row>
    <row r="34" spans="1:20" ht="13" customHeight="1">
      <c r="C34" s="56" t="s">
        <v>1134</v>
      </c>
      <c r="F34" s="60"/>
      <c r="I34" s="60"/>
      <c r="J34" s="60"/>
      <c r="L34" s="59"/>
      <c r="M34" s="59"/>
      <c r="N34" s="59"/>
      <c r="O34" s="59"/>
      <c r="P34" s="60"/>
      <c r="Q34" s="60"/>
      <c r="R34" s="60"/>
      <c r="S34" s="60"/>
    </row>
    <row r="35" spans="1:20" ht="13" customHeight="1">
      <c r="B35" s="60"/>
      <c r="F35" s="60"/>
      <c r="G35" s="60"/>
      <c r="H35" s="60"/>
      <c r="I35" s="60"/>
      <c r="J35" s="60"/>
      <c r="L35" s="59"/>
      <c r="M35" s="59"/>
      <c r="N35" s="59"/>
      <c r="O35" s="59"/>
      <c r="P35" s="60"/>
      <c r="Q35" s="60"/>
      <c r="R35" s="60"/>
      <c r="S35" s="60"/>
      <c r="T35" s="60"/>
    </row>
    <row r="36" spans="1:20" ht="13" customHeight="1">
      <c r="B36" s="60"/>
      <c r="F36" s="60"/>
      <c r="G36" s="60"/>
      <c r="H36" s="60"/>
      <c r="I36" s="60"/>
      <c r="L36" s="59"/>
      <c r="M36" s="59"/>
      <c r="N36" s="59"/>
      <c r="O36" s="59"/>
      <c r="P36" s="60"/>
      <c r="Q36" s="60"/>
      <c r="R36" s="60"/>
      <c r="S36" s="60"/>
      <c r="T36" s="60"/>
    </row>
    <row r="37" spans="1:20" ht="13" customHeight="1">
      <c r="A37" s="56" t="s">
        <v>175</v>
      </c>
      <c r="B37" s="60" t="s">
        <v>13</v>
      </c>
      <c r="F37" s="60"/>
      <c r="G37" s="60"/>
      <c r="H37" s="60"/>
      <c r="I37" s="60"/>
      <c r="L37" s="59"/>
      <c r="M37" s="59"/>
      <c r="N37" s="59"/>
      <c r="O37" s="59"/>
      <c r="P37" s="60"/>
      <c r="Q37" s="60"/>
      <c r="R37" s="60"/>
      <c r="S37" s="60"/>
      <c r="T37" s="60"/>
    </row>
    <row r="38" spans="1:20" ht="13" customHeight="1">
      <c r="B38" s="60" t="s">
        <v>1123</v>
      </c>
      <c r="F38" s="60"/>
      <c r="G38" s="60"/>
      <c r="H38" s="60"/>
      <c r="I38" s="60"/>
      <c r="L38" s="59"/>
      <c r="M38" s="59"/>
      <c r="N38" s="59"/>
      <c r="O38" s="59"/>
      <c r="P38" s="60"/>
      <c r="Q38" s="60"/>
      <c r="R38" s="60"/>
      <c r="S38" s="60"/>
      <c r="T38" s="60"/>
    </row>
    <row r="39" spans="1:20" ht="13" customHeight="1">
      <c r="B39" s="60" t="s">
        <v>1124</v>
      </c>
      <c r="F39" s="60"/>
      <c r="G39" s="60"/>
      <c r="H39" s="60"/>
      <c r="J39" s="60"/>
      <c r="L39" s="59"/>
      <c r="M39" s="59"/>
      <c r="N39" s="59"/>
      <c r="O39" s="59"/>
      <c r="P39" s="60"/>
      <c r="R39" s="60"/>
      <c r="S39" s="60"/>
    </row>
    <row r="40" spans="1:20" ht="13" customHeight="1">
      <c r="B40" s="60" t="s">
        <v>1122</v>
      </c>
      <c r="F40" s="60"/>
      <c r="J40" s="60"/>
      <c r="L40" s="59"/>
      <c r="M40" s="59"/>
      <c r="N40" s="59"/>
      <c r="O40" s="59"/>
      <c r="P40" s="60"/>
      <c r="R40" s="60"/>
      <c r="S40" s="60"/>
    </row>
    <row r="41" spans="1:20" ht="13" customHeight="1">
      <c r="B41" s="60" t="s">
        <v>1143</v>
      </c>
      <c r="F41" s="60"/>
      <c r="G41" s="60"/>
      <c r="H41" s="60"/>
      <c r="J41" s="60"/>
      <c r="L41" s="59"/>
      <c r="M41" s="59"/>
      <c r="N41" s="59"/>
      <c r="O41" s="59"/>
      <c r="P41" s="60"/>
    </row>
    <row r="42" spans="1:20" ht="13" customHeight="1">
      <c r="B42" s="60" t="s">
        <v>628</v>
      </c>
      <c r="F42" s="60"/>
      <c r="G42" s="60"/>
      <c r="H42" s="60"/>
      <c r="J42" s="60"/>
      <c r="L42" s="59"/>
      <c r="M42" s="59"/>
      <c r="N42" s="59"/>
      <c r="O42" s="59"/>
      <c r="P42" s="60"/>
    </row>
    <row r="43" spans="1:20" ht="13" customHeight="1">
      <c r="B43" s="56" t="s">
        <v>1144</v>
      </c>
      <c r="F43" s="60"/>
      <c r="G43" s="60"/>
      <c r="H43" s="60"/>
      <c r="J43" s="60"/>
      <c r="L43" s="59"/>
      <c r="M43" s="59"/>
      <c r="N43" s="59"/>
      <c r="O43" s="59"/>
    </row>
    <row r="44" spans="1:20" ht="13" customHeight="1">
      <c r="B44" s="56" t="s">
        <v>1145</v>
      </c>
      <c r="F44" s="60"/>
      <c r="G44" s="60"/>
      <c r="H44" s="60"/>
      <c r="I44" s="60"/>
      <c r="J44" s="60"/>
      <c r="L44" s="59"/>
      <c r="M44" s="59"/>
      <c r="N44" s="59"/>
      <c r="O44" s="59"/>
      <c r="P44" s="60"/>
    </row>
    <row r="45" spans="1:20" ht="13" customHeight="1">
      <c r="B45" s="56" t="s">
        <v>1146</v>
      </c>
      <c r="G45" s="60"/>
      <c r="I45" s="60"/>
      <c r="J45" s="60"/>
      <c r="L45" s="59"/>
      <c r="M45" s="59"/>
      <c r="N45" s="59"/>
      <c r="O45" s="59"/>
      <c r="P45" s="60"/>
      <c r="T45" s="60"/>
    </row>
    <row r="46" spans="1:20" ht="13" customHeight="1">
      <c r="B46" s="56" t="s">
        <v>1147</v>
      </c>
      <c r="F46" s="60"/>
      <c r="G46" s="60"/>
      <c r="H46" s="60"/>
      <c r="L46" s="59"/>
      <c r="M46" s="59"/>
      <c r="N46" s="59"/>
      <c r="O46" s="59"/>
      <c r="T46" s="60"/>
    </row>
    <row r="47" spans="1:20" ht="13" customHeight="1">
      <c r="B47" s="56" t="s">
        <v>1150</v>
      </c>
      <c r="F47" s="60"/>
      <c r="G47" s="60"/>
      <c r="H47" s="60"/>
      <c r="J47" s="60"/>
      <c r="L47" s="59"/>
      <c r="M47" s="59"/>
      <c r="N47" s="59"/>
      <c r="O47" s="59"/>
    </row>
    <row r="48" spans="1:20" ht="13" customHeight="1">
      <c r="A48" s="62"/>
      <c r="B48" s="60" t="s">
        <v>369</v>
      </c>
      <c r="F48" s="60"/>
      <c r="G48" s="60"/>
      <c r="H48" s="60"/>
      <c r="J48" s="60"/>
      <c r="L48" s="59"/>
      <c r="M48" s="59"/>
      <c r="N48" s="59"/>
      <c r="O48" s="59"/>
      <c r="P48" s="60"/>
    </row>
    <row r="49" spans="1:17" ht="13" customHeight="1">
      <c r="A49" s="62"/>
      <c r="B49" s="60" t="s">
        <v>1151</v>
      </c>
      <c r="F49" s="60"/>
      <c r="G49" s="60"/>
      <c r="H49" s="60"/>
      <c r="J49" s="60"/>
      <c r="L49" s="59"/>
      <c r="M49" s="59"/>
      <c r="N49" s="59"/>
      <c r="O49" s="59"/>
      <c r="P49" s="60"/>
    </row>
    <row r="50" spans="1:17" ht="13" customHeight="1">
      <c r="A50" s="62"/>
      <c r="F50" s="60"/>
      <c r="G50" s="60"/>
      <c r="H50" s="60"/>
      <c r="J50" s="60"/>
      <c r="L50" s="59"/>
      <c r="M50" s="59"/>
      <c r="N50" s="59"/>
      <c r="O50" s="59"/>
      <c r="P50" s="60"/>
    </row>
    <row r="51" spans="1:17" ht="13" customHeight="1">
      <c r="A51" s="56" t="s">
        <v>176</v>
      </c>
      <c r="B51" s="60"/>
      <c r="C51" s="56" t="s">
        <v>14</v>
      </c>
      <c r="F51" s="60"/>
      <c r="G51" s="60"/>
      <c r="H51" s="60"/>
      <c r="J51" s="60"/>
      <c r="L51" s="59"/>
      <c r="M51" s="59"/>
      <c r="N51" s="59"/>
      <c r="O51" s="59"/>
      <c r="P51" s="60"/>
    </row>
    <row r="52" spans="1:17" ht="13" customHeight="1">
      <c r="B52" s="60"/>
      <c r="C52" s="56" t="s">
        <v>1165</v>
      </c>
      <c r="F52" s="60"/>
      <c r="G52" s="60"/>
      <c r="H52" s="60"/>
      <c r="J52" s="60"/>
      <c r="L52" s="59"/>
      <c r="M52" s="59"/>
      <c r="N52" s="59"/>
      <c r="O52" s="59"/>
      <c r="P52" s="60"/>
    </row>
    <row r="53" spans="1:17" ht="13" customHeight="1">
      <c r="A53" s="62"/>
      <c r="C53" s="56" t="s">
        <v>1166</v>
      </c>
      <c r="G53" s="60"/>
      <c r="J53" s="60"/>
      <c r="L53" s="59"/>
      <c r="M53" s="59"/>
      <c r="N53" s="59"/>
      <c r="O53" s="59"/>
      <c r="P53" s="60"/>
    </row>
    <row r="54" spans="1:17" ht="13" customHeight="1">
      <c r="B54" s="60"/>
      <c r="C54" s="56" t="s">
        <v>15</v>
      </c>
      <c r="F54" s="60"/>
      <c r="G54" s="60"/>
      <c r="H54" s="60"/>
      <c r="J54" s="60"/>
      <c r="L54" s="59"/>
      <c r="M54" s="59"/>
      <c r="N54" s="59"/>
      <c r="O54" s="59"/>
      <c r="P54" s="60"/>
    </row>
    <row r="55" spans="1:17" ht="13" customHeight="1">
      <c r="B55" s="60"/>
      <c r="F55" s="60"/>
      <c r="G55" s="60"/>
      <c r="H55" s="60"/>
      <c r="J55" s="60"/>
      <c r="L55" s="59"/>
      <c r="M55" s="59"/>
      <c r="N55" s="59"/>
      <c r="O55" s="59"/>
      <c r="P55" s="60"/>
    </row>
    <row r="56" spans="1:17" ht="13" customHeight="1">
      <c r="A56" s="56" t="s">
        <v>178</v>
      </c>
      <c r="B56" s="60" t="s">
        <v>397</v>
      </c>
      <c r="C56" s="36" t="s">
        <v>397</v>
      </c>
      <c r="F56" s="60"/>
      <c r="G56" s="60"/>
      <c r="H56" s="60"/>
      <c r="J56" s="60"/>
      <c r="L56" s="59"/>
      <c r="M56" s="59"/>
      <c r="N56" s="59"/>
      <c r="O56" s="59"/>
      <c r="P56" s="60"/>
    </row>
    <row r="57" spans="1:17" ht="13" customHeight="1">
      <c r="B57" s="36" t="s">
        <v>366</v>
      </c>
      <c r="C57" s="36" t="s">
        <v>315</v>
      </c>
      <c r="F57" s="36" t="s">
        <v>366</v>
      </c>
      <c r="G57" s="60"/>
      <c r="H57" s="60"/>
      <c r="J57" s="60"/>
      <c r="L57" s="59"/>
      <c r="M57" s="59"/>
      <c r="N57" s="59"/>
      <c r="O57" s="59"/>
      <c r="P57" s="60"/>
    </row>
    <row r="58" spans="1:17" ht="13" customHeight="1">
      <c r="B58" s="36" t="s">
        <v>16</v>
      </c>
      <c r="C58" s="36" t="s">
        <v>16</v>
      </c>
      <c r="F58" s="36" t="s">
        <v>16</v>
      </c>
      <c r="G58" s="60"/>
      <c r="H58" s="60"/>
      <c r="J58" s="60"/>
      <c r="L58" s="59"/>
      <c r="M58" s="59"/>
      <c r="N58" s="59"/>
      <c r="O58" s="59"/>
      <c r="P58" s="60"/>
    </row>
    <row r="59" spans="1:17" ht="13" customHeight="1">
      <c r="A59" s="62"/>
      <c r="B59" s="36" t="s">
        <v>17</v>
      </c>
      <c r="C59" s="36" t="s">
        <v>17</v>
      </c>
      <c r="F59" s="36" t="s">
        <v>1511</v>
      </c>
      <c r="G59" s="60"/>
      <c r="H59" s="60"/>
      <c r="J59" s="60"/>
      <c r="L59" s="59"/>
      <c r="M59" s="59"/>
      <c r="N59" s="59"/>
      <c r="O59" s="59"/>
      <c r="P59" s="60"/>
    </row>
    <row r="60" spans="1:17" ht="13" customHeight="1">
      <c r="A60" s="62"/>
      <c r="B60" s="36" t="s">
        <v>369</v>
      </c>
      <c r="C60" s="36" t="s">
        <v>93</v>
      </c>
      <c r="F60" s="36" t="s">
        <v>369</v>
      </c>
      <c r="G60" s="60"/>
      <c r="H60" s="60"/>
      <c r="J60" s="60"/>
      <c r="L60" s="59"/>
      <c r="M60" s="59"/>
      <c r="N60" s="59"/>
      <c r="O60" s="59"/>
      <c r="P60" s="60"/>
    </row>
    <row r="61" spans="1:17" ht="13" customHeight="1">
      <c r="A61" s="62"/>
      <c r="B61" s="36" t="s">
        <v>370</v>
      </c>
      <c r="C61" s="36" t="s">
        <v>94</v>
      </c>
      <c r="F61" s="36" t="s">
        <v>1512</v>
      </c>
      <c r="G61" s="60"/>
      <c r="H61" s="60"/>
      <c r="J61" s="60"/>
      <c r="L61" s="59"/>
      <c r="M61" s="59"/>
      <c r="N61" s="59"/>
      <c r="O61" s="59"/>
      <c r="P61" s="60"/>
    </row>
    <row r="62" spans="1:17" ht="13" customHeight="1">
      <c r="A62" s="62"/>
      <c r="B62" s="36" t="s">
        <v>883</v>
      </c>
      <c r="C62" s="36" t="s">
        <v>883</v>
      </c>
      <c r="F62" s="36" t="s">
        <v>883</v>
      </c>
      <c r="G62" s="60"/>
      <c r="H62" s="60"/>
      <c r="J62" s="60"/>
      <c r="L62" s="59"/>
      <c r="M62" s="59"/>
      <c r="N62" s="59"/>
      <c r="O62" s="59"/>
      <c r="P62" s="60"/>
    </row>
    <row r="63" spans="1:17" ht="13" customHeight="1">
      <c r="A63" s="62"/>
      <c r="C63" s="56" t="s">
        <v>1161</v>
      </c>
      <c r="J63" s="60"/>
      <c r="L63" s="60"/>
      <c r="M63" s="60"/>
      <c r="N63" s="60"/>
      <c r="O63" s="60"/>
      <c r="P63" s="60"/>
    </row>
    <row r="64" spans="1:17" ht="13" customHeight="1">
      <c r="A64" s="62"/>
      <c r="C64" s="56" t="s">
        <v>1167</v>
      </c>
      <c r="F64" s="60"/>
      <c r="G64" s="60"/>
      <c r="H64" s="60"/>
      <c r="Q64" s="60"/>
    </row>
    <row r="65" spans="1:17" ht="13" customHeight="1">
      <c r="A65" s="62"/>
      <c r="C65" s="56" t="s">
        <v>1168</v>
      </c>
      <c r="F65" s="60"/>
      <c r="G65" s="60"/>
      <c r="H65" s="60"/>
      <c r="Q65" s="60"/>
    </row>
    <row r="66" spans="1:17" ht="13" customHeight="1">
      <c r="A66" s="62"/>
      <c r="C66" s="56" t="s">
        <v>1124</v>
      </c>
      <c r="F66" s="60"/>
      <c r="G66" s="60"/>
      <c r="H66" s="60"/>
      <c r="Q66" s="60"/>
    </row>
    <row r="67" spans="1:17" ht="13" customHeight="1">
      <c r="A67" s="62"/>
      <c r="C67" s="56" t="s">
        <v>1169</v>
      </c>
    </row>
    <row r="68" spans="1:17" ht="13" customHeight="1">
      <c r="A68" s="62"/>
      <c r="C68" s="56" t="s">
        <v>883</v>
      </c>
      <c r="Q68" s="60"/>
    </row>
    <row r="69" spans="1:17" ht="13" customHeight="1">
      <c r="A69" s="62"/>
    </row>
    <row r="70" spans="1:17" ht="13" customHeight="1">
      <c r="A70" s="62" t="s">
        <v>179</v>
      </c>
      <c r="B70" s="56" t="s">
        <v>25</v>
      </c>
      <c r="C70" s="56" t="s">
        <v>25</v>
      </c>
    </row>
    <row r="71" spans="1:17" ht="13" customHeight="1">
      <c r="A71" s="62"/>
      <c r="B71" s="56" t="s">
        <v>1152</v>
      </c>
      <c r="C71" s="56" t="s">
        <v>1136</v>
      </c>
    </row>
    <row r="72" spans="1:17" ht="13" customHeight="1">
      <c r="A72" s="62"/>
      <c r="B72" s="56" t="s">
        <v>1148</v>
      </c>
      <c r="C72" s="56" t="s">
        <v>1137</v>
      </c>
    </row>
    <row r="73" spans="1:17" ht="13" customHeight="1">
      <c r="A73" s="62"/>
      <c r="B73" s="56" t="s">
        <v>1149</v>
      </c>
      <c r="C73" s="56" t="s">
        <v>424</v>
      </c>
    </row>
    <row r="74" spans="1:17" ht="13" customHeight="1">
      <c r="A74" s="62"/>
      <c r="B74" s="56" t="s">
        <v>1156</v>
      </c>
    </row>
    <row r="75" spans="1:17" ht="13" customHeight="1">
      <c r="A75" s="62"/>
      <c r="B75" s="56" t="s">
        <v>1155</v>
      </c>
    </row>
    <row r="76" spans="1:17" ht="13" customHeight="1">
      <c r="A76" s="62"/>
      <c r="B76" s="56" t="s">
        <v>837</v>
      </c>
    </row>
    <row r="77" spans="1:17" ht="13" customHeight="1">
      <c r="A77" s="62"/>
    </row>
    <row r="78" spans="1:17" ht="13" customHeight="1">
      <c r="A78" s="62" t="s">
        <v>180</v>
      </c>
      <c r="B78" s="56" t="s">
        <v>18</v>
      </c>
      <c r="C78" s="56" t="s">
        <v>18</v>
      </c>
    </row>
    <row r="79" spans="1:17" ht="13" customHeight="1">
      <c r="A79" s="62"/>
      <c r="B79" s="56" t="s">
        <v>1121</v>
      </c>
      <c r="C79" s="56" t="s">
        <v>1162</v>
      </c>
    </row>
    <row r="80" spans="1:17" ht="13" customHeight="1">
      <c r="A80" s="62"/>
      <c r="B80" s="56" t="s">
        <v>1119</v>
      </c>
      <c r="C80" s="56" t="s">
        <v>19</v>
      </c>
      <c r="I80" s="60"/>
    </row>
    <row r="81" spans="1:19" ht="13" customHeight="1">
      <c r="A81" s="62"/>
      <c r="B81" s="56" t="s">
        <v>20</v>
      </c>
      <c r="C81" s="56" t="s">
        <v>20</v>
      </c>
      <c r="I81" s="60"/>
    </row>
    <row r="82" spans="1:19" ht="13" customHeight="1">
      <c r="A82" s="62"/>
      <c r="I82" s="60"/>
    </row>
    <row r="83" spans="1:19" ht="13" customHeight="1">
      <c r="A83" s="62" t="s">
        <v>421</v>
      </c>
      <c r="C83" s="36"/>
      <c r="D83" s="36" t="s">
        <v>430</v>
      </c>
      <c r="E83" s="56" t="str">
        <f>D83</f>
        <v>Operate:</v>
      </c>
      <c r="I83" s="60"/>
    </row>
    <row r="84" spans="1:19" ht="13" customHeight="1">
      <c r="C84" s="36"/>
      <c r="D84" s="36" t="s">
        <v>516</v>
      </c>
      <c r="E84" s="56" t="str">
        <f t="shared" ref="E84:E89" si="0">D84</f>
        <v xml:space="preserve">  operation: sum</v>
      </c>
      <c r="I84" s="60"/>
    </row>
    <row r="85" spans="1:19" ht="13" customHeight="1">
      <c r="C85" s="36"/>
      <c r="D85" s="36" t="s">
        <v>517</v>
      </c>
      <c r="E85" s="56" t="str">
        <f t="shared" si="0"/>
        <v xml:space="preserve">  axis:   row</v>
      </c>
      <c r="I85" s="60"/>
    </row>
    <row r="86" spans="1:19" ht="13" customHeight="1">
      <c r="C86" s="36"/>
      <c r="D86" s="36" t="s">
        <v>519</v>
      </c>
      <c r="E86" s="56" t="str">
        <f t="shared" si="0"/>
        <v xml:space="preserve">  from:   nothing</v>
      </c>
      <c r="I86" s="60"/>
    </row>
    <row r="87" spans="1:19" s="63" customFormat="1" ht="13" customHeight="1">
      <c r="A87" s="56"/>
      <c r="B87" s="56"/>
      <c r="C87" s="36"/>
      <c r="D87" s="36" t="s">
        <v>518</v>
      </c>
      <c r="E87" s="56" t="str">
        <f t="shared" si="0"/>
        <v xml:space="preserve">  to:     nothing</v>
      </c>
    </row>
    <row r="88" spans="1:19" ht="13" customHeight="1">
      <c r="C88" s="36"/>
      <c r="D88" s="36" t="s">
        <v>1141</v>
      </c>
      <c r="E88" s="56" t="str">
        <f t="shared" si="0"/>
        <v xml:space="preserve">  input:  [yr, r, sector]</v>
      </c>
      <c r="I88" s="60"/>
    </row>
    <row r="89" spans="1:19" ht="13" customHeight="1">
      <c r="C89" s="36"/>
      <c r="D89" s="36" t="s">
        <v>434</v>
      </c>
      <c r="E89" s="56" t="str">
        <f t="shared" si="0"/>
        <v xml:space="preserve">  output: value</v>
      </c>
      <c r="I89" s="60"/>
    </row>
    <row r="91" spans="1:19" ht="13" customHeight="1">
      <c r="L91" s="59"/>
      <c r="R91" s="60"/>
      <c r="S91" s="60"/>
    </row>
    <row r="92" spans="1:19" ht="13" customHeight="1">
      <c r="L92" s="59"/>
      <c r="R92" s="60"/>
      <c r="S92" s="60"/>
    </row>
    <row r="93" spans="1:19" ht="13" customHeight="1">
      <c r="L93" s="59"/>
      <c r="R93" s="60"/>
      <c r="S93" s="60"/>
    </row>
    <row r="94" spans="1:19" ht="13" customHeight="1">
      <c r="L94" s="59"/>
      <c r="R94" s="60"/>
      <c r="S94" s="60"/>
    </row>
    <row r="96" spans="1:19" ht="13" customHeight="1">
      <c r="R96" s="60"/>
    </row>
    <row r="97" spans="6:19" ht="13" customHeight="1">
      <c r="R97" s="60"/>
    </row>
    <row r="98" spans="6:19" ht="13" customHeight="1">
      <c r="R98" s="60"/>
    </row>
    <row r="99" spans="6:19" ht="13" customHeight="1">
      <c r="R99" s="60"/>
    </row>
    <row r="100" spans="6:19" ht="13" customHeight="1">
      <c r="R100" s="60"/>
    </row>
    <row r="102" spans="6:19" ht="13" customHeight="1">
      <c r="F102" s="60"/>
      <c r="G102" s="60"/>
      <c r="L102" s="59"/>
      <c r="M102" s="59"/>
      <c r="N102" s="59"/>
      <c r="S102" s="60"/>
    </row>
    <row r="103" spans="6:19" ht="13" customHeight="1">
      <c r="G103" s="60"/>
      <c r="I103" s="61"/>
      <c r="L103" s="59"/>
      <c r="M103" s="59"/>
      <c r="N103" s="59"/>
      <c r="P103" s="61"/>
      <c r="S103" s="60"/>
    </row>
    <row r="104" spans="6:19" ht="13" customHeight="1">
      <c r="G104" s="60"/>
      <c r="I104" s="61"/>
      <c r="L104" s="59"/>
      <c r="M104" s="59"/>
      <c r="N104" s="59"/>
      <c r="P104" s="61"/>
      <c r="S104" s="60"/>
    </row>
    <row r="105" spans="6:19" ht="13" customHeight="1">
      <c r="G105" s="60"/>
      <c r="I105" s="61"/>
      <c r="L105" s="59"/>
      <c r="M105" s="59"/>
      <c r="N105" s="59"/>
      <c r="P105" s="61"/>
      <c r="S105" s="60"/>
    </row>
    <row r="106" spans="6:19" ht="13" customHeight="1">
      <c r="G106" s="60"/>
      <c r="I106" s="61"/>
      <c r="L106" s="59"/>
      <c r="M106" s="59"/>
      <c r="N106" s="59"/>
      <c r="P106" s="61"/>
      <c r="S106" s="60"/>
    </row>
    <row r="107" spans="6:19" ht="13" customHeight="1">
      <c r="G107" s="60"/>
      <c r="I107" s="61"/>
      <c r="L107" s="59"/>
      <c r="M107" s="59"/>
      <c r="N107" s="59"/>
      <c r="P107" s="61"/>
      <c r="S107" s="60"/>
    </row>
    <row r="108" spans="6:19" ht="13" customHeight="1">
      <c r="G108" s="60"/>
      <c r="I108" s="61"/>
      <c r="L108" s="59"/>
      <c r="M108" s="59"/>
      <c r="N108" s="59"/>
    </row>
    <row r="109" spans="6:19" ht="13" customHeight="1">
      <c r="G109" s="60"/>
      <c r="I109" s="61"/>
      <c r="L109" s="59"/>
      <c r="M109" s="59"/>
      <c r="N109" s="59"/>
    </row>
    <row r="110" spans="6:19" ht="13" customHeight="1">
      <c r="G110" s="60"/>
      <c r="I110" s="61"/>
      <c r="L110" s="59"/>
      <c r="M110" s="59"/>
      <c r="N110" s="59"/>
    </row>
    <row r="111" spans="6:19" ht="13" customHeight="1">
      <c r="G111" s="60"/>
      <c r="I111" s="61"/>
      <c r="L111" s="59"/>
      <c r="M111" s="59"/>
      <c r="N111" s="59"/>
    </row>
    <row r="112" spans="6:19" ht="13" customHeight="1">
      <c r="G112" s="60"/>
      <c r="I112" s="61"/>
      <c r="L112" s="59"/>
      <c r="M112" s="59"/>
      <c r="N112" s="59"/>
    </row>
    <row r="113" spans="5:14" ht="13" customHeight="1">
      <c r="G113" s="60"/>
      <c r="I113" s="61"/>
      <c r="L113" s="59"/>
      <c r="M113" s="59"/>
      <c r="N113" s="59"/>
    </row>
    <row r="114" spans="5:14" ht="13" customHeight="1">
      <c r="G114" s="60"/>
      <c r="K114" s="56"/>
      <c r="L114" s="59"/>
      <c r="M114" s="59"/>
      <c r="N114" s="59"/>
    </row>
    <row r="115" spans="5:14" ht="13" customHeight="1">
      <c r="G115" s="60"/>
      <c r="L115" s="59"/>
      <c r="M115" s="59"/>
      <c r="N115" s="59"/>
    </row>
    <row r="116" spans="5:14" ht="13" customHeight="1">
      <c r="G116" s="60"/>
    </row>
    <row r="117" spans="5:14" ht="13" customHeight="1">
      <c r="G117" s="60"/>
    </row>
    <row r="118" spans="5:14" ht="13" customHeight="1">
      <c r="G118" s="60"/>
    </row>
    <row r="119" spans="5:14" ht="13" customHeight="1">
      <c r="G119" s="60"/>
    </row>
    <row r="120" spans="5:14" ht="13" customHeight="1">
      <c r="G120" s="60"/>
    </row>
    <row r="121" spans="5:14" ht="13" customHeight="1">
      <c r="G121" s="60"/>
      <c r="L121" s="59"/>
      <c r="M121" s="59"/>
      <c r="N121" s="59"/>
    </row>
    <row r="122" spans="5:14" ht="13" customHeight="1">
      <c r="G122" s="60"/>
      <c r="L122" s="59"/>
      <c r="M122" s="59"/>
      <c r="N122" s="59"/>
    </row>
    <row r="123" spans="5:14" ht="13" customHeight="1">
      <c r="G123" s="60"/>
      <c r="L123" s="59"/>
      <c r="M123" s="59"/>
      <c r="N123" s="59"/>
    </row>
    <row r="124" spans="5:14" ht="13" customHeight="1">
      <c r="G124" s="60"/>
      <c r="L124" s="59"/>
      <c r="M124" s="59"/>
      <c r="N124" s="59"/>
    </row>
    <row r="125" spans="5:14" ht="13" customHeight="1">
      <c r="G125" s="60"/>
      <c r="L125" s="59"/>
      <c r="M125" s="59"/>
      <c r="N125" s="59"/>
    </row>
    <row r="126" spans="5:14" ht="13" customHeight="1">
      <c r="G126" s="60"/>
      <c r="L126" s="59"/>
      <c r="M126" s="59"/>
      <c r="N126" s="59"/>
    </row>
    <row r="128" spans="5:14" ht="13" customHeight="1">
      <c r="E128" s="60"/>
      <c r="I128" s="60"/>
    </row>
    <row r="129" spans="3:14" ht="13" customHeight="1">
      <c r="E129" s="60"/>
      <c r="I129" s="60"/>
    </row>
    <row r="130" spans="3:14" ht="13" customHeight="1">
      <c r="E130" s="60"/>
      <c r="I130" s="60"/>
    </row>
    <row r="131" spans="3:14" ht="13" customHeight="1">
      <c r="E131" s="60"/>
      <c r="I131" s="60"/>
    </row>
    <row r="132" spans="3:14" ht="13" customHeight="1">
      <c r="C132" s="60"/>
      <c r="E132" s="60"/>
      <c r="I132" s="60"/>
    </row>
    <row r="133" spans="3:14" ht="13" customHeight="1">
      <c r="C133" s="60"/>
      <c r="E133" s="60"/>
      <c r="I133" s="60"/>
    </row>
    <row r="134" spans="3:14" ht="13" customHeight="1">
      <c r="C134" s="60"/>
      <c r="E134" s="60"/>
      <c r="I134" s="60"/>
    </row>
    <row r="135" spans="3:14" ht="13" customHeight="1">
      <c r="C135" s="60"/>
      <c r="D135" s="60"/>
      <c r="E135" s="60"/>
      <c r="I135" s="60"/>
    </row>
    <row r="136" spans="3:14" ht="13" customHeight="1">
      <c r="C136" s="60"/>
      <c r="D136" s="60"/>
      <c r="E136" s="60"/>
      <c r="I136" s="60"/>
    </row>
    <row r="137" spans="3:14" ht="13" customHeight="1">
      <c r="C137" s="60"/>
      <c r="D137" s="60"/>
      <c r="E137" s="60"/>
      <c r="I137" s="60"/>
    </row>
    <row r="139" spans="3:14" ht="13" customHeight="1">
      <c r="J139" s="60"/>
      <c r="L139" s="60"/>
    </row>
    <row r="140" spans="3:14" ht="13" customHeight="1">
      <c r="J140" s="60"/>
      <c r="L140" s="60"/>
    </row>
    <row r="141" spans="3:14" ht="13" customHeight="1">
      <c r="J141" s="60"/>
      <c r="L141" s="60"/>
    </row>
    <row r="142" spans="3:14" ht="13" customHeight="1">
      <c r="J142" s="60"/>
      <c r="L142" s="60"/>
      <c r="M142" s="60"/>
      <c r="N142" s="60"/>
    </row>
    <row r="143" spans="3:14" ht="13" customHeight="1">
      <c r="I143" s="61"/>
      <c r="L143" s="59"/>
      <c r="M143" s="59"/>
      <c r="N143" s="59"/>
    </row>
    <row r="144" spans="3:14" ht="13" customHeight="1">
      <c r="I144" s="61"/>
      <c r="L144" s="59"/>
      <c r="M144" s="59"/>
      <c r="N144" s="59"/>
    </row>
    <row r="145" spans="1:15" ht="13" customHeight="1">
      <c r="L145" s="59"/>
      <c r="M145" s="59"/>
      <c r="N145" s="59"/>
    </row>
    <row r="146" spans="1:15" ht="13" customHeight="1">
      <c r="J146" s="60"/>
      <c r="L146" s="59"/>
      <c r="M146" s="59"/>
      <c r="N146" s="59"/>
      <c r="O146" s="60"/>
    </row>
    <row r="147" spans="1:15" ht="13" customHeight="1">
      <c r="J147" s="60"/>
      <c r="L147" s="59"/>
      <c r="M147" s="59"/>
      <c r="N147" s="59"/>
      <c r="O147" s="60"/>
    </row>
    <row r="148" spans="1:15" ht="13" customHeight="1">
      <c r="J148" s="60"/>
      <c r="L148" s="59"/>
      <c r="M148" s="59"/>
      <c r="N148" s="59"/>
      <c r="O148" s="60"/>
    </row>
    <row r="150" spans="1:15" ht="13" customHeight="1">
      <c r="L150" s="59"/>
      <c r="M150" s="59"/>
      <c r="N150" s="59"/>
    </row>
    <row r="151" spans="1:15" ht="13" customHeight="1">
      <c r="L151" s="59"/>
      <c r="M151" s="59"/>
      <c r="N151" s="59"/>
    </row>
    <row r="152" spans="1:15" ht="13" customHeight="1">
      <c r="L152" s="59"/>
      <c r="M152" s="59"/>
      <c r="N152" s="59"/>
    </row>
    <row r="153" spans="1:15" ht="13" customHeight="1">
      <c r="A153" s="62"/>
      <c r="L153" s="59"/>
      <c r="M153" s="59"/>
      <c r="N153" s="59"/>
    </row>
    <row r="154" spans="1:15" ht="13" customHeight="1">
      <c r="A154" s="62"/>
      <c r="L154" s="59"/>
      <c r="M154" s="59"/>
      <c r="N154" s="59"/>
    </row>
    <row r="155" spans="1:15" ht="13" customHeight="1">
      <c r="A155" s="62"/>
      <c r="L155" s="59"/>
      <c r="M155" s="59"/>
      <c r="N155" s="59"/>
    </row>
    <row r="156" spans="1:15" ht="13" customHeight="1">
      <c r="A156" s="62"/>
      <c r="L156" s="59"/>
      <c r="M156" s="59"/>
      <c r="N156" s="59"/>
    </row>
  </sheetData>
  <conditionalFormatting sqref="D51:XFD54 E74:XFD77 D56:XFD56 A55:XFD55 A63:XFD73 A40:B56 A57:A62 D57:E62 G57:XFD62 F78:XFD83 E80:E83 A69:E79 A78:D83 A63:B89 A84:XFD1048576 A1:XFD50">
    <cfRule type="expression" dxfId="25" priority="29">
      <formula>_xlfn.ISFORMULA(A1)</formula>
    </cfRule>
  </conditionalFormatting>
  <conditionalFormatting sqref="C56:C62">
    <cfRule type="expression" dxfId="24" priority="10">
      <formula>_xlfn.ISFORMULA(C56)</formula>
    </cfRule>
  </conditionalFormatting>
  <conditionalFormatting sqref="B63:B81">
    <cfRule type="expression" dxfId="23" priority="18">
      <formula>_xlfn.ISFORMULA(B63)</formula>
    </cfRule>
  </conditionalFormatting>
  <conditionalFormatting sqref="C51:C54">
    <cfRule type="expression" dxfId="22" priority="16">
      <formula>_xlfn.ISFORMULA(C51)</formula>
    </cfRule>
  </conditionalFormatting>
  <conditionalFormatting sqref="C74:C89">
    <cfRule type="expression" dxfId="21" priority="14">
      <formula>_xlfn.ISFORMULA(C74)</formula>
    </cfRule>
  </conditionalFormatting>
  <conditionalFormatting sqref="D74:D89">
    <cfRule type="expression" dxfId="20" priority="12">
      <formula>_xlfn.ISFORMULA(D74)</formula>
    </cfRule>
  </conditionalFormatting>
  <conditionalFormatting sqref="D54:XFD54 A54:B54">
    <cfRule type="expression" dxfId="19" priority="428">
      <formula>AND(COUNTA($A54:$V54)=0, NOT(ISBLANK(#REF!)))</formula>
    </cfRule>
  </conditionalFormatting>
  <conditionalFormatting sqref="B54:C54">
    <cfRule type="expression" dxfId="18" priority="441">
      <formula>AND(COUNTA($A54:$Z54)=0, NOT(ISBLANK(#REF!)))</formula>
    </cfRule>
  </conditionalFormatting>
  <conditionalFormatting sqref="C55:XFD55 E74:XFD77 C63:XFD73 D56:XFD56 D51:XFD53 A40:B53 A55:B56 A57:A62 D57:E62 G57:XFD62 F78:XFD83 E80:E83 C69:E79 C78:D83 A63:B1048574 C84:XFD1048574 A2:XFD50">
    <cfRule type="expression" dxfId="17" priority="454">
      <formula>AND(COUNTA($A2:$V2)=0, NOT(ISBLANK($A3)))</formula>
    </cfRule>
  </conditionalFormatting>
  <conditionalFormatting sqref="B52:B53 C51:C53 C56:C62 B49 B55:B56 C74:D89 B63:B81">
    <cfRule type="expression" dxfId="16" priority="504">
      <formula>AND(COUNTA($A49:$Z49)=0, NOT(ISBLANK($A50)))</formula>
    </cfRule>
  </conditionalFormatting>
  <conditionalFormatting sqref="A1048576:XFD1048576">
    <cfRule type="expression" dxfId="15" priority="512">
      <formula>AND(COUNTA($A:$V)=0, NOT(ISBLANK($A2)))</formula>
    </cfRule>
  </conditionalFormatting>
  <conditionalFormatting sqref="A1048575:XFD1048575">
    <cfRule type="expression" dxfId="14" priority="515">
      <formula>AND(COUNTA($A1048575:$V1048576)=0, NOT(ISBLANK($A1)))</formula>
    </cfRule>
  </conditionalFormatting>
  <conditionalFormatting sqref="B57:B62">
    <cfRule type="expression" dxfId="13" priority="7">
      <formula>_xlfn.ISFORMULA(B57)</formula>
    </cfRule>
  </conditionalFormatting>
  <conditionalFormatting sqref="B57:B62">
    <cfRule type="expression" dxfId="12" priority="8">
      <formula>AND(COUNTA($A57:$AA57)=0, NOT(ISBLANK($A58)))</formula>
    </cfRule>
  </conditionalFormatting>
  <conditionalFormatting sqref="F57:F62">
    <cfRule type="expression" dxfId="11" priority="5">
      <formula>_xlfn.ISFORMULA(F57)</formula>
    </cfRule>
  </conditionalFormatting>
  <conditionalFormatting sqref="F57:F62">
    <cfRule type="expression" dxfId="10" priority="6">
      <formula>AND(COUNTA($A57:$AA57)=0, NOT(ISBLANK($A58)))</formula>
    </cfRule>
  </conditionalFormatting>
  <conditionalFormatting sqref="E78:E83">
    <cfRule type="expression" dxfId="9" priority="3">
      <formula>_xlfn.ISFORMULA(E78)</formula>
    </cfRule>
  </conditionalFormatting>
  <conditionalFormatting sqref="E78:E83">
    <cfRule type="expression" dxfId="8" priority="4">
      <formula>AND(COUNTA($A78:$V78)=0, NOT(ISBLANK($A79)))</formula>
    </cfRule>
  </conditionalFormatting>
  <conditionalFormatting sqref="E84:E89">
    <cfRule type="expression" dxfId="7" priority="1">
      <formula>_xlfn.ISFORMULA(E84)</formula>
    </cfRule>
  </conditionalFormatting>
  <conditionalFormatting sqref="E84:E89">
    <cfRule type="expression" dxfId="6" priority="2">
      <formula>AND(COUNTA($A84:$V84)=0, NOT(ISBLANK($A85)))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8233-D55C-D249-A807-7DC1B3B5B16F}">
  <dimension ref="A1:A20"/>
  <sheetViews>
    <sheetView workbookViewId="0">
      <selection activeCell="A3" sqref="A3"/>
    </sheetView>
  </sheetViews>
  <sheetFormatPr baseColWidth="10" defaultRowHeight="16"/>
  <cols>
    <col min="1" max="1" width="60.6640625" style="145" customWidth="1"/>
  </cols>
  <sheetData>
    <row r="1" spans="1:1" ht="17">
      <c r="A1" s="144" t="s">
        <v>1720</v>
      </c>
    </row>
    <row r="2" spans="1:1" ht="17">
      <c r="A2" s="145" t="s">
        <v>1721</v>
      </c>
    </row>
    <row r="3" spans="1:1" ht="51">
      <c r="A3" s="145" t="s">
        <v>1722</v>
      </c>
    </row>
    <row r="5" spans="1:1" ht="17">
      <c r="A5" s="144" t="s">
        <v>1708</v>
      </c>
    </row>
    <row r="6" spans="1:1" ht="17">
      <c r="A6" s="145" t="s">
        <v>1707</v>
      </c>
    </row>
    <row r="7" spans="1:1" ht="34">
      <c r="A7" s="145" t="s">
        <v>1706</v>
      </c>
    </row>
    <row r="8" spans="1:1" ht="17">
      <c r="A8" s="145" t="s">
        <v>1709</v>
      </c>
    </row>
    <row r="9" spans="1:1" ht="34">
      <c r="A9" s="146" t="s">
        <v>1716</v>
      </c>
    </row>
    <row r="11" spans="1:1" ht="17">
      <c r="A11" s="144" t="s">
        <v>1719</v>
      </c>
    </row>
    <row r="12" spans="1:1" ht="17">
      <c r="A12" s="145" t="s">
        <v>1710</v>
      </c>
    </row>
    <row r="13" spans="1:1" ht="17">
      <c r="A13" s="145" t="s">
        <v>1711</v>
      </c>
    </row>
    <row r="14" spans="1:1" ht="17">
      <c r="A14" s="145" t="s">
        <v>1713</v>
      </c>
    </row>
    <row r="15" spans="1:1" ht="17">
      <c r="A15" s="145" t="s">
        <v>1712</v>
      </c>
    </row>
    <row r="16" spans="1:1" ht="17">
      <c r="A16" s="145" t="s">
        <v>1714</v>
      </c>
    </row>
    <row r="17" spans="1:1" ht="17">
      <c r="A17" s="145" t="s">
        <v>1715</v>
      </c>
    </row>
    <row r="18" spans="1:1" ht="17">
      <c r="A18" s="145" t="s">
        <v>1717</v>
      </c>
    </row>
    <row r="19" spans="1:1" ht="17">
      <c r="A19" s="145" t="s">
        <v>1718</v>
      </c>
    </row>
    <row r="20" spans="1:1" ht="17">
      <c r="A20" s="145" t="s">
        <v>1723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502</v>
      </c>
      <c r="L1" s="8" t="s">
        <v>520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395</v>
      </c>
      <c r="C5" s="2" t="s">
        <v>395</v>
      </c>
      <c r="D5" s="2" t="s">
        <v>395</v>
      </c>
      <c r="E5" s="2" t="s">
        <v>395</v>
      </c>
      <c r="F5" s="2" t="s">
        <v>395</v>
      </c>
      <c r="G5" s="2" t="s">
        <v>395</v>
      </c>
      <c r="H5" s="2" t="s">
        <v>395</v>
      </c>
      <c r="I5" s="2" t="s">
        <v>395</v>
      </c>
      <c r="J5" s="2" t="s">
        <v>395</v>
      </c>
      <c r="K5" s="2" t="s">
        <v>395</v>
      </c>
      <c r="L5" s="2" t="s">
        <v>395</v>
      </c>
      <c r="M5" s="2" t="s">
        <v>395</v>
      </c>
      <c r="N5" s="2" t="s">
        <v>395</v>
      </c>
      <c r="O5" s="17" t="s">
        <v>395</v>
      </c>
      <c r="P5" s="2" t="s">
        <v>395</v>
      </c>
      <c r="Q5" s="2" t="s">
        <v>395</v>
      </c>
      <c r="R5" s="2" t="s">
        <v>395</v>
      </c>
      <c r="S5" s="2" t="s">
        <v>395</v>
      </c>
      <c r="T5" s="2" t="s">
        <v>395</v>
      </c>
      <c r="U5" s="2" t="s">
        <v>395</v>
      </c>
      <c r="V5" s="2" t="s">
        <v>395</v>
      </c>
      <c r="W5" s="2" t="s">
        <v>395</v>
      </c>
      <c r="X5" s="2" t="s">
        <v>395</v>
      </c>
    </row>
    <row r="6" spans="1:24" s="5" customFormat="1">
      <c r="O6" s="18"/>
    </row>
    <row r="7" spans="1:24">
      <c r="A7" s="1" t="s">
        <v>168</v>
      </c>
      <c r="B7" s="1" t="s">
        <v>724</v>
      </c>
      <c r="C7" s="1" t="str">
        <f>IF(ISBLANK($B7), "", $B7)</f>
        <v>Path: [data, datasources, BEA, IO]</v>
      </c>
      <c r="D7" s="1" t="s">
        <v>725</v>
      </c>
      <c r="E7" s="1" t="str">
        <f>IF(ISBLANK($D7), "", $D7)</f>
        <v>Path: [data, datasources, BEA_2007_2012]</v>
      </c>
      <c r="F7" s="2" t="s">
        <v>726</v>
      </c>
      <c r="G7" s="2" t="s">
        <v>727</v>
      </c>
      <c r="H7" s="2" t="s">
        <v>728</v>
      </c>
      <c r="I7" s="2" t="s">
        <v>729</v>
      </c>
      <c r="J7" s="1" t="s">
        <v>723</v>
      </c>
      <c r="K7" s="1" t="s">
        <v>730</v>
      </c>
      <c r="L7" s="1" t="str">
        <f>IF(ISBLANK($K7), "", $K7)</f>
        <v>Path: [data, output]</v>
      </c>
      <c r="M7" s="2" t="s">
        <v>731</v>
      </c>
      <c r="N7" s="2" t="s">
        <v>732</v>
      </c>
      <c r="O7" s="19" t="str">
        <f>IF(ISBLANK($N7), "", $N7)</f>
        <v>Path: [data, datasources, SGF]</v>
      </c>
      <c r="P7" s="19" t="str">
        <f>IF(ISBLANK($N7), "", $N7)</f>
        <v>Path: [data, datasources, SGF]</v>
      </c>
      <c r="Q7" s="19" t="str">
        <f>IF(ISBLANK($N7), "", $N7)</f>
        <v>Path: [data, datasources, SGF]</v>
      </c>
      <c r="R7" s="19" t="str">
        <f>IF(ISBLANK($N7), "", $N7)</f>
        <v>Path: [data, datasources, SGF]</v>
      </c>
      <c r="S7" s="1" t="s">
        <v>730</v>
      </c>
      <c r="T7" s="1" t="s">
        <v>733</v>
      </c>
      <c r="U7" s="2" t="s">
        <v>734</v>
      </c>
      <c r="V7" s="2" t="s">
        <v>735</v>
      </c>
      <c r="W7" s="2" t="s">
        <v>736</v>
      </c>
      <c r="X7" s="2" t="s">
        <v>736</v>
      </c>
    </row>
    <row r="8" spans="1:24" s="5" customFormat="1">
      <c r="N8" s="6"/>
      <c r="O8" s="18"/>
    </row>
    <row r="9" spans="1:24">
      <c r="A9" s="1" t="s">
        <v>169</v>
      </c>
      <c r="B9" s="1" t="s">
        <v>737</v>
      </c>
      <c r="C9" s="1" t="s">
        <v>738</v>
      </c>
      <c r="D9" s="1" t="s">
        <v>739</v>
      </c>
      <c r="E9" s="1" t="s">
        <v>740</v>
      </c>
      <c r="F9" s="1" t="s">
        <v>741</v>
      </c>
      <c r="G9" s="1" t="s">
        <v>742</v>
      </c>
      <c r="H9" s="1" t="s">
        <v>743</v>
      </c>
      <c r="I9" s="1" t="s">
        <v>744</v>
      </c>
      <c r="J9" s="1" t="s">
        <v>745</v>
      </c>
      <c r="K9" s="1" t="s">
        <v>746</v>
      </c>
      <c r="L9" s="1" t="s">
        <v>747</v>
      </c>
      <c r="M9" s="1" t="s">
        <v>748</v>
      </c>
      <c r="N9" s="1" t="s">
        <v>749</v>
      </c>
      <c r="O9" s="17" t="s">
        <v>750</v>
      </c>
      <c r="P9" s="1" t="s">
        <v>751</v>
      </c>
      <c r="Q9" s="1" t="s">
        <v>752</v>
      </c>
      <c r="R9" s="1" t="s">
        <v>753</v>
      </c>
      <c r="S9" s="1" t="s">
        <v>754</v>
      </c>
      <c r="T9" s="1" t="s">
        <v>755</v>
      </c>
      <c r="U9" s="1" t="s">
        <v>756</v>
      </c>
      <c r="V9" s="1" t="s">
        <v>757</v>
      </c>
      <c r="W9" s="1" t="s">
        <v>758</v>
      </c>
      <c r="X9" s="1" t="s">
        <v>759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472</v>
      </c>
      <c r="G12" s="1" t="s">
        <v>480</v>
      </c>
      <c r="H12" s="1" t="s">
        <v>330</v>
      </c>
      <c r="I12" s="1" t="s">
        <v>485</v>
      </c>
      <c r="J12" s="1" t="s">
        <v>30</v>
      </c>
      <c r="K12" s="1" t="s">
        <v>503</v>
      </c>
      <c r="L12" s="1" t="str">
        <f>IF(ISBLANK($K12), "", $K12)</f>
        <v xml:space="preserve">  name: cfs.csv</v>
      </c>
      <c r="M12" s="3" t="s">
        <v>163</v>
      </c>
      <c r="N12" s="1" t="s">
        <v>329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331</v>
      </c>
      <c r="T12" s="1" t="s">
        <v>488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473</v>
      </c>
      <c r="G13" s="1" t="s">
        <v>481</v>
      </c>
      <c r="H13" s="1" t="s">
        <v>201</v>
      </c>
      <c r="I13" s="1" t="s">
        <v>487</v>
      </c>
      <c r="J13" s="1" t="s">
        <v>164</v>
      </c>
      <c r="K13" s="1" t="s">
        <v>504</v>
      </c>
      <c r="L13" s="1" t="s">
        <v>533</v>
      </c>
      <c r="M13" s="3" t="s">
        <v>164</v>
      </c>
      <c r="N13" s="1" t="s">
        <v>69</v>
      </c>
      <c r="O13" s="17" t="s">
        <v>70</v>
      </c>
      <c r="P13" s="1" t="s">
        <v>328</v>
      </c>
      <c r="Q13" s="1" t="s">
        <v>71</v>
      </c>
      <c r="R13" s="1" t="s">
        <v>72</v>
      </c>
      <c r="S13" s="1" t="s">
        <v>332</v>
      </c>
      <c r="T13" s="1" t="s">
        <v>489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>IF(ISBLANK($D14), "", $D14)</f>
        <v xml:space="preserve">  sheet:      [2007, 2012]</v>
      </c>
      <c r="F14" s="1" t="s">
        <v>474</v>
      </c>
      <c r="G14" s="1" t="s">
        <v>482</v>
      </c>
      <c r="H14" s="1" t="s">
        <v>202</v>
      </c>
      <c r="N14" s="1" t="s">
        <v>73</v>
      </c>
      <c r="O14" s="17" t="s">
        <v>74</v>
      </c>
      <c r="P14" s="1" t="s">
        <v>319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>IF(ISBLANK($B15), "", $B15)</f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>IF(ISBLANK($D15), "", $D15)</f>
        <v xml:space="preserve">  descriptor: [2007, 2012]</v>
      </c>
      <c r="F15" s="1" t="s">
        <v>475</v>
      </c>
      <c r="G15" s="1" t="s">
        <v>484</v>
      </c>
      <c r="H15" s="1" t="s">
        <v>203</v>
      </c>
      <c r="N15" s="1" t="s">
        <v>77</v>
      </c>
      <c r="O15" s="17" t="s">
        <v>78</v>
      </c>
      <c r="P15" s="1" t="s">
        <v>320</v>
      </c>
      <c r="S15" s="1" t="s">
        <v>79</v>
      </c>
      <c r="U15" s="1" t="s">
        <v>134</v>
      </c>
      <c r="V15" s="1" t="s">
        <v>135</v>
      </c>
    </row>
    <row r="16" spans="1:24">
      <c r="F16" s="1" t="s">
        <v>476</v>
      </c>
      <c r="P16" s="1" t="s">
        <v>318</v>
      </c>
      <c r="S16" s="1" t="s">
        <v>80</v>
      </c>
      <c r="V16" s="1" t="s">
        <v>136</v>
      </c>
    </row>
    <row r="17" spans="1:24">
      <c r="F17" s="1" t="s">
        <v>477</v>
      </c>
      <c r="P17" s="1" t="s">
        <v>81</v>
      </c>
      <c r="V17" s="1" t="s">
        <v>137</v>
      </c>
    </row>
    <row r="18" spans="1:24">
      <c r="F18" s="1" t="s">
        <v>478</v>
      </c>
      <c r="P18" s="1" t="s">
        <v>322</v>
      </c>
      <c r="V18" s="1" t="s">
        <v>138</v>
      </c>
    </row>
    <row r="19" spans="1:24">
      <c r="F19" s="1" t="s">
        <v>479</v>
      </c>
      <c r="P19" s="1" t="s">
        <v>321</v>
      </c>
      <c r="V19" s="1" t="s">
        <v>139</v>
      </c>
    </row>
    <row r="20" spans="1:24">
      <c r="F20" s="1" t="s">
        <v>483</v>
      </c>
      <c r="P20" s="1" t="s">
        <v>323</v>
      </c>
      <c r="V20" s="1" t="s">
        <v>140</v>
      </c>
    </row>
    <row r="21" spans="1:24">
      <c r="P21" s="1" t="s">
        <v>324</v>
      </c>
      <c r="V21" s="1" t="s">
        <v>141</v>
      </c>
    </row>
    <row r="22" spans="1:24">
      <c r="P22" s="1" t="s">
        <v>325</v>
      </c>
      <c r="V22" s="1" t="s">
        <v>142</v>
      </c>
    </row>
    <row r="23" spans="1:24">
      <c r="P23" s="1" t="s">
        <v>326</v>
      </c>
      <c r="V23" s="1" t="s">
        <v>143</v>
      </c>
    </row>
    <row r="24" spans="1:24">
      <c r="P24" s="1" t="s">
        <v>327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 t="shared" ref="C26:E27" si="0">IF(ISBLANK($B26), "", $B26)</f>
        <v>Describe:</v>
      </c>
      <c r="D26" s="1" t="str">
        <f t="shared" si="0"/>
        <v>Describe:</v>
      </c>
      <c r="E26" s="1" t="str">
        <f t="shared" si="0"/>
        <v>Describe:</v>
      </c>
      <c r="F26" s="1" t="s">
        <v>486</v>
      </c>
      <c r="G26" s="1" t="str">
        <f>IF(ISBLANK($F26), "", $F26)</f>
        <v># Describe:</v>
      </c>
      <c r="I26" s="1" t="s">
        <v>486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1">IF(ISBLANK($N26), "", $N26)</f>
        <v>Describe:</v>
      </c>
      <c r="Q26" s="19" t="str">
        <f t="shared" si="1"/>
        <v>Describe:</v>
      </c>
      <c r="R26" s="2"/>
      <c r="T26" s="2" t="s">
        <v>82</v>
      </c>
      <c r="V26" s="1" t="s">
        <v>82</v>
      </c>
    </row>
    <row r="27" spans="1:24">
      <c r="B27" s="1" t="s">
        <v>547</v>
      </c>
      <c r="C27" s="1" t="str">
        <f t="shared" si="0"/>
        <v xml:space="preserve">  col: yr</v>
      </c>
      <c r="D27" s="1" t="str">
        <f t="shared" si="0"/>
        <v xml:space="preserve">  col: yr</v>
      </c>
      <c r="E27" s="1" t="str">
        <f t="shared" si="0"/>
        <v xml:space="preserve">  col: yr</v>
      </c>
      <c r="F27" s="1" t="s">
        <v>681</v>
      </c>
      <c r="G27" s="1" t="str">
        <f>IF(ISBLANK($F27), "", $F27)</f>
        <v>#  col: gdpcat</v>
      </c>
      <c r="I27" s="1" t="s">
        <v>618</v>
      </c>
      <c r="J27" s="1" t="s">
        <v>547</v>
      </c>
      <c r="N27" s="2" t="s">
        <v>547</v>
      </c>
      <c r="O27" s="19" t="str">
        <f t="shared" si="1"/>
        <v xml:space="preserve">  col: yr</v>
      </c>
      <c r="P27" s="19" t="str">
        <f t="shared" si="1"/>
        <v xml:space="preserve">  col: yr</v>
      </c>
      <c r="Q27" s="19" t="str">
        <f t="shared" si="1"/>
        <v xml:space="preserve">  col: yr</v>
      </c>
      <c r="R27" s="2"/>
      <c r="T27" s="2" t="s">
        <v>656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2">IF(ISBLANK($B29), "", $B29)</f>
        <v>Order:</v>
      </c>
      <c r="D29" s="1" t="str">
        <f t="shared" si="2"/>
        <v>Order:</v>
      </c>
      <c r="E29" s="1" t="str">
        <f t="shared" si="2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548</v>
      </c>
      <c r="C30" s="1" t="str">
        <f t="shared" si="2"/>
        <v xml:space="preserve">  - {col: yr,         type: Int}</v>
      </c>
      <c r="D30" s="1" t="str">
        <f t="shared" si="2"/>
        <v xml:space="preserve">  - {col: yr,         type: Int}</v>
      </c>
      <c r="E30" s="1" t="str">
        <f t="shared" si="2"/>
        <v xml:space="preserve">  - {col: yr,         type: Int}</v>
      </c>
      <c r="F30" s="1" t="s">
        <v>579</v>
      </c>
      <c r="G30" s="1" t="str">
        <f>IF(ISBLANK($F30), "", $F30)</f>
        <v xml:space="preserve">  - {col: yr,     type: Int}</v>
      </c>
      <c r="H30" s="1" t="s">
        <v>566</v>
      </c>
      <c r="I30" s="1" t="s">
        <v>567</v>
      </c>
      <c r="J30" s="2" t="s">
        <v>590</v>
      </c>
      <c r="K30" s="1" t="s">
        <v>548</v>
      </c>
      <c r="L30" s="1" t="s">
        <v>548</v>
      </c>
      <c r="M30" s="4" t="s">
        <v>589</v>
      </c>
      <c r="N30" s="4" t="s">
        <v>567</v>
      </c>
      <c r="O30" s="19" t="str">
        <f t="shared" ref="O30:S57" si="3">IF(ISBLANK($N30), "", $N30)</f>
        <v xml:space="preserve">  - {col: yr,        type: Int}</v>
      </c>
      <c r="P30" s="19" t="str">
        <f t="shared" si="3"/>
        <v xml:space="preserve">  - {col: yr,        type: Int}</v>
      </c>
      <c r="Q30" s="19" t="str">
        <f t="shared" si="3"/>
        <v xml:space="preserve">  - {col: yr,        type: Int}</v>
      </c>
      <c r="R30" s="19" t="str">
        <f t="shared" si="3"/>
        <v xml:space="preserve">  - {col: yr,        type: Int}</v>
      </c>
      <c r="S30" s="19" t="str">
        <f>IF(ISBLANK($N30), "", $N30)</f>
        <v xml:space="preserve">  - {col: yr,        type: Int}</v>
      </c>
      <c r="T30" s="4" t="s">
        <v>683</v>
      </c>
      <c r="U30" s="4" t="s">
        <v>589</v>
      </c>
      <c r="V30" s="4" t="s">
        <v>579</v>
      </c>
      <c r="W30" s="4" t="s">
        <v>579</v>
      </c>
      <c r="X30" s="1" t="s">
        <v>587</v>
      </c>
    </row>
    <row r="31" spans="1:24">
      <c r="B31" s="4" t="s">
        <v>549</v>
      </c>
      <c r="C31" s="1" t="str">
        <f t="shared" si="2"/>
        <v># - {col: input_bea,  type: String}</v>
      </c>
      <c r="D31" s="1" t="str">
        <f t="shared" si="2"/>
        <v># - {col: input_bea,  type: String}</v>
      </c>
      <c r="E31" s="1" t="str">
        <f t="shared" si="2"/>
        <v># - {col: input_bea,  type: String}</v>
      </c>
      <c r="F31" s="1" t="s">
        <v>608</v>
      </c>
      <c r="G31" s="1" t="str">
        <f>IF(ISBLANK($F31), "", $F31)</f>
        <v xml:space="preserve">  - {col: r,      type: String}</v>
      </c>
      <c r="H31" s="1" t="s">
        <v>705</v>
      </c>
      <c r="I31" s="1" t="s">
        <v>630</v>
      </c>
      <c r="J31" s="2" t="s">
        <v>513</v>
      </c>
      <c r="K31" s="2" t="s">
        <v>508</v>
      </c>
      <c r="L31" s="2" t="s">
        <v>521</v>
      </c>
      <c r="M31" s="1" t="s">
        <v>709</v>
      </c>
      <c r="N31" s="4" t="s">
        <v>630</v>
      </c>
      <c r="O31" s="19" t="str">
        <f t="shared" si="3"/>
        <v xml:space="preserve">  - {col: r,         type: String}</v>
      </c>
      <c r="P31" s="19" t="str">
        <f t="shared" si="3"/>
        <v xml:space="preserve">  - {col: r,         type: String}</v>
      </c>
      <c r="Q31" s="19" t="str">
        <f t="shared" si="3"/>
        <v xml:space="preserve">  - {col: r,         type: String}</v>
      </c>
      <c r="R31" s="19" t="str">
        <f t="shared" si="3"/>
        <v xml:space="preserve">  - {col: r,         type: String}</v>
      </c>
      <c r="S31" s="19" t="str">
        <f t="shared" si="3"/>
        <v xml:space="preserve">  - {col: r,         type: String}</v>
      </c>
      <c r="T31" s="4" t="s">
        <v>687</v>
      </c>
      <c r="U31" s="4" t="s">
        <v>145</v>
      </c>
      <c r="V31" s="4" t="s">
        <v>608</v>
      </c>
      <c r="W31" s="4" t="s">
        <v>146</v>
      </c>
      <c r="X31" s="4" t="s">
        <v>579</v>
      </c>
    </row>
    <row r="32" spans="1:24">
      <c r="B32" s="4" t="s">
        <v>555</v>
      </c>
      <c r="C32" s="1" t="str">
        <f t="shared" si="2"/>
        <v xml:space="preserve">  - {col: i,          type: String}</v>
      </c>
      <c r="D32" s="1" t="str">
        <f t="shared" si="2"/>
        <v xml:space="preserve">  - {col: i,          type: String}</v>
      </c>
      <c r="E32" s="1" t="str">
        <f t="shared" si="2"/>
        <v xml:space="preserve">  - {col: i,          type: String}</v>
      </c>
      <c r="G32" s="1" t="s">
        <v>615</v>
      </c>
      <c r="H32" s="1" t="s">
        <v>108</v>
      </c>
      <c r="I32" s="1" t="s">
        <v>631</v>
      </c>
      <c r="J32" s="2" t="s">
        <v>31</v>
      </c>
      <c r="K32" s="2" t="s">
        <v>507</v>
      </c>
      <c r="L32" s="2" t="s">
        <v>522</v>
      </c>
      <c r="M32" s="4" t="s">
        <v>710</v>
      </c>
      <c r="N32" s="1" t="s">
        <v>639</v>
      </c>
      <c r="O32" s="19" t="str">
        <f t="shared" si="3"/>
        <v># - {col: ec_desc,   type: String}</v>
      </c>
      <c r="P32" s="19" t="str">
        <f t="shared" si="3"/>
        <v># - {col: ec_desc,   type: String}</v>
      </c>
      <c r="Q32" s="19" t="str">
        <f t="shared" si="3"/>
        <v># - {col: ec_desc,   type: String}</v>
      </c>
      <c r="R32" s="19" t="str">
        <f t="shared" si="3"/>
        <v># - {col: ec_desc,   type: String}</v>
      </c>
      <c r="S32" s="19" t="str">
        <f t="shared" si="3"/>
        <v># - {col: ec_desc,   type: String}</v>
      </c>
      <c r="T32" s="4" t="s">
        <v>688</v>
      </c>
      <c r="U32" s="4" t="s">
        <v>147</v>
      </c>
      <c r="V32" s="4" t="s">
        <v>146</v>
      </c>
      <c r="W32" s="4" t="s">
        <v>148</v>
      </c>
      <c r="X32" s="4" t="s">
        <v>583</v>
      </c>
    </row>
    <row r="33" spans="2:24">
      <c r="B33" s="4" t="s">
        <v>550</v>
      </c>
      <c r="C33" s="1" t="str">
        <f t="shared" si="2"/>
        <v># - {col: output_bea, type: String}</v>
      </c>
      <c r="D33" s="1" t="str">
        <f t="shared" si="2"/>
        <v># - {col: output_bea, type: String}</v>
      </c>
      <c r="E33" s="1" t="str">
        <f t="shared" si="2"/>
        <v># - {col: output_bea, type: String}</v>
      </c>
      <c r="F33" s="1" t="s">
        <v>606</v>
      </c>
      <c r="G33" s="1" t="str">
        <f t="shared" ref="G33:G58" si="4">IF(ISBLANK($F33), "", $F33)</f>
        <v xml:space="preserve">  - {col: gdpcat, type: String}</v>
      </c>
      <c r="H33" s="1" t="s">
        <v>704</v>
      </c>
      <c r="I33" s="1" t="s">
        <v>624</v>
      </c>
      <c r="J33" s="2" t="s">
        <v>528</v>
      </c>
      <c r="K33" s="2" t="s">
        <v>678</v>
      </c>
      <c r="L33" s="2" t="s">
        <v>678</v>
      </c>
      <c r="M33" s="4" t="s">
        <v>708</v>
      </c>
      <c r="N33" s="1" t="s">
        <v>637</v>
      </c>
      <c r="O33" s="19" t="str">
        <f t="shared" si="3"/>
        <v xml:space="preserve">  - {col: ec,        type: String}</v>
      </c>
      <c r="P33" s="19" t="str">
        <f t="shared" si="3"/>
        <v xml:space="preserve">  - {col: ec,        type: String}</v>
      </c>
      <c r="Q33" s="19" t="str">
        <f t="shared" si="3"/>
        <v xml:space="preserve">  - {col: ec,        type: String}</v>
      </c>
      <c r="R33" s="19" t="str">
        <f t="shared" si="3"/>
        <v xml:space="preserve">  - {col: ec,        type: String}</v>
      </c>
      <c r="S33" s="19" t="str">
        <f t="shared" si="3"/>
        <v xml:space="preserve">  - {col: ec,        type: String}</v>
      </c>
      <c r="T33" s="4" t="s">
        <v>684</v>
      </c>
      <c r="V33" s="4" t="s">
        <v>148</v>
      </c>
      <c r="W33" s="4" t="s">
        <v>149</v>
      </c>
      <c r="X33" s="1" t="s">
        <v>574</v>
      </c>
    </row>
    <row r="34" spans="2:24">
      <c r="B34" s="4" t="s">
        <v>556</v>
      </c>
      <c r="C34" s="1" t="str">
        <f t="shared" si="2"/>
        <v xml:space="preserve">  - {col: j,          type: String}</v>
      </c>
      <c r="D34" s="1" t="str">
        <f t="shared" si="2"/>
        <v xml:space="preserve">  - {col: j,          type: String}</v>
      </c>
      <c r="E34" s="1" t="str">
        <f t="shared" si="2"/>
        <v xml:space="preserve">  - {col: j,          type: String}</v>
      </c>
      <c r="F34" s="1" t="s">
        <v>607</v>
      </c>
      <c r="G34" s="1" t="str">
        <f t="shared" si="4"/>
        <v xml:space="preserve">  - {col: si,     type: String}</v>
      </c>
      <c r="H34" s="1" t="s">
        <v>703</v>
      </c>
      <c r="I34" s="1" t="s">
        <v>632</v>
      </c>
      <c r="J34" s="2" t="s">
        <v>32</v>
      </c>
      <c r="K34" s="1" t="s">
        <v>679</v>
      </c>
      <c r="L34" s="1" t="s">
        <v>679</v>
      </c>
      <c r="M34" s="4" t="s">
        <v>666</v>
      </c>
      <c r="N34" s="4" t="s">
        <v>560</v>
      </c>
      <c r="O34" s="19" t="str">
        <f t="shared" si="3"/>
        <v># - {col: windc_code,type: String}</v>
      </c>
      <c r="P34" s="19" t="str">
        <f t="shared" si="3"/>
        <v># - {col: windc_code,type: String}</v>
      </c>
      <c r="Q34" s="19" t="str">
        <f t="shared" si="3"/>
        <v># - {col: windc_code,type: String}</v>
      </c>
      <c r="R34" s="19" t="str">
        <f t="shared" si="3"/>
        <v># - {col: windc_code,type: String}</v>
      </c>
      <c r="S34" s="19" t="str">
        <f t="shared" si="3"/>
        <v># - {col: windc_code,type: String}</v>
      </c>
      <c r="T34" s="4" t="s">
        <v>659</v>
      </c>
      <c r="V34" s="4" t="s">
        <v>149</v>
      </c>
      <c r="W34" s="4"/>
      <c r="X34" s="1" t="s">
        <v>146</v>
      </c>
    </row>
    <row r="35" spans="2:24">
      <c r="B35" s="4" t="s">
        <v>509</v>
      </c>
      <c r="C35" s="1" t="str">
        <f t="shared" si="2"/>
        <v xml:space="preserve">  - {col: units,      type: String}</v>
      </c>
      <c r="D35" s="1" t="str">
        <f t="shared" si="2"/>
        <v xml:space="preserve">  - {col: units,      type: String}</v>
      </c>
      <c r="E35" s="1" t="str">
        <f t="shared" si="2"/>
        <v xml:space="preserve">  - {col: units,      type: String}</v>
      </c>
      <c r="F35" s="1" t="s">
        <v>680</v>
      </c>
      <c r="G35" s="1" t="str">
        <f t="shared" si="4"/>
        <v># - {col: n,      type: String}</v>
      </c>
      <c r="H35" s="1" t="s">
        <v>702</v>
      </c>
      <c r="I35" s="1" t="s">
        <v>83</v>
      </c>
      <c r="J35" s="2" t="s">
        <v>529</v>
      </c>
      <c r="K35" s="2" t="s">
        <v>509</v>
      </c>
      <c r="L35" s="2" t="s">
        <v>509</v>
      </c>
      <c r="M35" s="1" t="s">
        <v>558</v>
      </c>
      <c r="N35" s="4" t="s">
        <v>83</v>
      </c>
      <c r="O35" s="19" t="str">
        <f t="shared" si="3"/>
        <v xml:space="preserve">  - {col: units,     type: String}</v>
      </c>
      <c r="P35" s="19" t="str">
        <f t="shared" si="3"/>
        <v xml:space="preserve">  - {col: units,     type: String}</v>
      </c>
      <c r="Q35" s="19" t="str">
        <f t="shared" si="3"/>
        <v xml:space="preserve">  - {col: units,     type: String}</v>
      </c>
      <c r="R35" s="19" t="str">
        <f t="shared" si="3"/>
        <v xml:space="preserve">  - {col: units,     type: String}</v>
      </c>
      <c r="S35" s="19" t="str">
        <f t="shared" si="3"/>
        <v xml:space="preserve">  - {col: units,     type: String}</v>
      </c>
      <c r="T35" s="4" t="s">
        <v>667</v>
      </c>
      <c r="X35" s="1" t="s">
        <v>578</v>
      </c>
    </row>
    <row r="36" spans="2:24">
      <c r="B36" s="4" t="s">
        <v>510</v>
      </c>
      <c r="C36" s="1" t="str">
        <f t="shared" si="2"/>
        <v xml:space="preserve">  - {col: value,      type: Float64}</v>
      </c>
      <c r="D36" s="1" t="str">
        <f t="shared" si="2"/>
        <v xml:space="preserve">  - {col: value,      type: Float64}</v>
      </c>
      <c r="E36" s="1" t="str">
        <f t="shared" si="2"/>
        <v xml:space="preserve">  - {col: value,      type: Float64}</v>
      </c>
      <c r="F36" s="1" t="s">
        <v>609</v>
      </c>
      <c r="G36" s="1" t="str">
        <f t="shared" si="4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510</v>
      </c>
      <c r="L36" s="2" t="s">
        <v>510</v>
      </c>
      <c r="M36" s="1" t="s">
        <v>559</v>
      </c>
      <c r="N36" s="4" t="s">
        <v>84</v>
      </c>
      <c r="O36" s="19" t="str">
        <f t="shared" si="3"/>
        <v xml:space="preserve">  - {col: value,     type: Float64}</v>
      </c>
      <c r="P36" s="19" t="str">
        <f t="shared" si="3"/>
        <v xml:space="preserve">  - {col: value,     type: Float64}</v>
      </c>
      <c r="Q36" s="19" t="str">
        <f t="shared" si="3"/>
        <v xml:space="preserve">  - {col: value,     type: Float64}</v>
      </c>
      <c r="R36" s="19" t="str">
        <f t="shared" si="3"/>
        <v xml:space="preserve">  - {col: value,     type: Float64}</v>
      </c>
      <c r="S36" s="19" t="str">
        <f t="shared" si="3"/>
        <v xml:space="preserve">  - {col: value,     type: Float64}</v>
      </c>
      <c r="T36" s="4" t="s">
        <v>685</v>
      </c>
      <c r="X36" s="1" t="s">
        <v>148</v>
      </c>
    </row>
    <row r="37" spans="2:24">
      <c r="C37" s="1" t="str">
        <f t="shared" si="2"/>
        <v/>
      </c>
      <c r="D37" s="1" t="str">
        <f t="shared" si="2"/>
        <v/>
      </c>
      <c r="E37" s="1" t="str">
        <f t="shared" si="2"/>
        <v/>
      </c>
      <c r="F37" s="1" t="s">
        <v>148</v>
      </c>
      <c r="G37" s="1" t="str">
        <f t="shared" si="4"/>
        <v xml:space="preserve">  - {col: units,  type: String}</v>
      </c>
      <c r="H37" s="1" t="s">
        <v>111</v>
      </c>
      <c r="J37" s="2" t="s">
        <v>633</v>
      </c>
      <c r="K37" s="2"/>
      <c r="L37" s="2"/>
      <c r="N37" s="4"/>
      <c r="O37" s="19" t="str">
        <f t="shared" si="3"/>
        <v/>
      </c>
      <c r="P37" s="19" t="str">
        <f t="shared" si="3"/>
        <v/>
      </c>
      <c r="Q37" s="19" t="str">
        <f t="shared" si="3"/>
        <v/>
      </c>
      <c r="R37" s="19" t="str">
        <f t="shared" si="3"/>
        <v/>
      </c>
      <c r="S37" s="19" t="str">
        <f t="shared" si="3"/>
        <v/>
      </c>
      <c r="T37" s="4" t="s">
        <v>686</v>
      </c>
      <c r="X37" s="1" t="s">
        <v>149</v>
      </c>
    </row>
    <row r="38" spans="2:24"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">
        <v>149</v>
      </c>
      <c r="G38" s="1" t="str">
        <f t="shared" si="4"/>
        <v xml:space="preserve">  - {col: value,  type: Float64}</v>
      </c>
      <c r="J38" s="2" t="s">
        <v>677</v>
      </c>
      <c r="K38" s="2"/>
      <c r="L38" s="2"/>
      <c r="M38" s="4" t="s">
        <v>576</v>
      </c>
      <c r="N38" s="4" t="s">
        <v>576</v>
      </c>
      <c r="O38" s="19" t="str">
        <f t="shared" si="3"/>
        <v># - {col: units_0, type: String}</v>
      </c>
      <c r="P38" s="19" t="str">
        <f t="shared" si="3"/>
        <v># - {col: units_0, type: String}</v>
      </c>
      <c r="Q38" s="19" t="str">
        <f t="shared" si="3"/>
        <v># - {col: units_0, type: String}</v>
      </c>
      <c r="R38" s="19" t="str">
        <f t="shared" si="3"/>
        <v># - {col: units_0, type: String}</v>
      </c>
      <c r="S38" s="19" t="str">
        <f t="shared" si="3"/>
        <v># - {col: units_0, type: String}</v>
      </c>
    </row>
    <row r="39" spans="2:24">
      <c r="C39" s="1" t="str">
        <f t="shared" si="2"/>
        <v/>
      </c>
      <c r="D39" s="1" t="str">
        <f t="shared" si="2"/>
        <v/>
      </c>
      <c r="E39" s="1" t="str">
        <f t="shared" si="2"/>
        <v/>
      </c>
      <c r="G39" s="1" t="str">
        <f t="shared" si="4"/>
        <v/>
      </c>
      <c r="J39" s="2" t="s">
        <v>634</v>
      </c>
      <c r="M39" s="4" t="s">
        <v>575</v>
      </c>
      <c r="N39" s="4" t="s">
        <v>575</v>
      </c>
      <c r="O39" s="19" t="str">
        <f t="shared" si="3"/>
        <v># - {col: value_0, type: Any}</v>
      </c>
      <c r="P39" s="19" t="str">
        <f t="shared" si="3"/>
        <v># - {col: value_0, type: Any}</v>
      </c>
      <c r="Q39" s="19" t="str">
        <f t="shared" si="3"/>
        <v># - {col: value_0, type: Any}</v>
      </c>
      <c r="R39" s="19" t="str">
        <f t="shared" si="3"/>
        <v># - {col: value_0, type: Any}</v>
      </c>
      <c r="S39" s="19" t="str">
        <f t="shared" si="3"/>
        <v># - {col: value_0, type: Any}</v>
      </c>
      <c r="T39" s="4" t="s">
        <v>576</v>
      </c>
      <c r="X39" s="4" t="s">
        <v>713</v>
      </c>
    </row>
    <row r="40" spans="2:24">
      <c r="C40" s="1" t="str">
        <f t="shared" si="2"/>
        <v/>
      </c>
      <c r="D40" s="1" t="str">
        <f t="shared" si="2"/>
        <v/>
      </c>
      <c r="E40" s="1" t="str">
        <f t="shared" si="2"/>
        <v/>
      </c>
      <c r="F40" s="4" t="s">
        <v>576</v>
      </c>
      <c r="G40" s="1" t="str">
        <f>IF(ISBLANK($F40), "", $F40)</f>
        <v># - {col: units_0, type: String}</v>
      </c>
      <c r="K40" s="2"/>
      <c r="L40" s="2"/>
      <c r="M40" s="1" t="s">
        <v>577</v>
      </c>
      <c r="N40" s="1" t="s">
        <v>577</v>
      </c>
      <c r="O40" s="19" t="str">
        <f t="shared" si="3"/>
        <v># - {col: factor,  type: Any}</v>
      </c>
      <c r="P40" s="19" t="str">
        <f t="shared" si="3"/>
        <v># - {col: factor,  type: Any}</v>
      </c>
      <c r="Q40" s="19" t="str">
        <f t="shared" si="3"/>
        <v># - {col: factor,  type: Any}</v>
      </c>
      <c r="R40" s="19" t="str">
        <f t="shared" si="3"/>
        <v># - {col: factor,  type: Any}</v>
      </c>
      <c r="S40" s="19" t="str">
        <f t="shared" si="3"/>
        <v># - {col: factor,  type: Any}</v>
      </c>
      <c r="T40" s="4" t="s">
        <v>575</v>
      </c>
      <c r="X40" s="4" t="s">
        <v>714</v>
      </c>
    </row>
    <row r="41" spans="2:24">
      <c r="C41" s="1" t="str">
        <f t="shared" si="2"/>
        <v/>
      </c>
      <c r="D41" s="1" t="str">
        <f t="shared" si="2"/>
        <v/>
      </c>
      <c r="E41" s="1" t="str">
        <f t="shared" si="2"/>
        <v/>
      </c>
      <c r="F41" s="4" t="s">
        <v>575</v>
      </c>
      <c r="G41" s="1" t="str">
        <f t="shared" si="4"/>
        <v># - {col: value_0, type: Any}</v>
      </c>
      <c r="J41" s="2" t="s">
        <v>34</v>
      </c>
      <c r="K41" s="2"/>
      <c r="L41" s="2"/>
      <c r="N41" s="4"/>
      <c r="O41" s="19" t="str">
        <f t="shared" si="3"/>
        <v/>
      </c>
      <c r="P41" s="19" t="str">
        <f t="shared" si="3"/>
        <v/>
      </c>
      <c r="Q41" s="19" t="str">
        <f t="shared" si="3"/>
        <v/>
      </c>
      <c r="R41" s="19" t="str">
        <f t="shared" si="3"/>
        <v/>
      </c>
      <c r="S41" s="19" t="str">
        <f t="shared" si="3"/>
        <v/>
      </c>
      <c r="T41" s="1" t="s">
        <v>577</v>
      </c>
      <c r="X41" s="1" t="s">
        <v>715</v>
      </c>
    </row>
    <row r="42" spans="2:24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">
        <v>577</v>
      </c>
      <c r="G42" s="1" t="str">
        <f t="shared" si="4"/>
        <v># - {col: factor,  type: Any}</v>
      </c>
      <c r="J42" s="2" t="s">
        <v>39</v>
      </c>
      <c r="K42" s="2"/>
      <c r="L42" s="2"/>
      <c r="N42" s="4"/>
      <c r="O42" s="19" t="str">
        <f t="shared" si="3"/>
        <v/>
      </c>
      <c r="P42" s="19" t="str">
        <f t="shared" si="3"/>
        <v/>
      </c>
      <c r="Q42" s="19" t="str">
        <f t="shared" si="3"/>
        <v/>
      </c>
      <c r="R42" s="19" t="str">
        <f t="shared" si="3"/>
        <v/>
      </c>
      <c r="S42" s="19" t="str">
        <f t="shared" si="3"/>
        <v/>
      </c>
      <c r="T42" s="4"/>
    </row>
    <row r="43" spans="2:24">
      <c r="C43" s="1" t="str">
        <f t="shared" si="2"/>
        <v/>
      </c>
      <c r="D43" s="1" t="str">
        <f t="shared" si="2"/>
        <v/>
      </c>
      <c r="E43" s="1" t="str">
        <f t="shared" si="2"/>
        <v/>
      </c>
      <c r="G43" s="1" t="str">
        <f t="shared" si="4"/>
        <v/>
      </c>
      <c r="J43" s="2" t="s">
        <v>40</v>
      </c>
      <c r="K43" s="2"/>
      <c r="L43" s="2"/>
      <c r="N43" s="4"/>
      <c r="O43" s="19" t="str">
        <f t="shared" si="3"/>
        <v/>
      </c>
      <c r="P43" s="19" t="str">
        <f t="shared" si="3"/>
        <v/>
      </c>
      <c r="Q43" s="19" t="str">
        <f t="shared" si="3"/>
        <v/>
      </c>
      <c r="R43" s="19" t="str">
        <f t="shared" si="3"/>
        <v/>
      </c>
      <c r="S43" s="19" t="str">
        <f t="shared" si="3"/>
        <v/>
      </c>
      <c r="T43" s="4"/>
    </row>
    <row r="44" spans="2:24">
      <c r="C44" s="1" t="str">
        <f t="shared" si="2"/>
        <v/>
      </c>
      <c r="D44" s="1" t="str">
        <f t="shared" si="2"/>
        <v/>
      </c>
      <c r="E44" s="1" t="str">
        <f t="shared" si="2"/>
        <v/>
      </c>
      <c r="G44" s="1" t="str">
        <f t="shared" si="4"/>
        <v/>
      </c>
      <c r="J44" s="2" t="s">
        <v>41</v>
      </c>
      <c r="K44" s="2"/>
      <c r="L44" s="2"/>
      <c r="N44" s="4"/>
      <c r="O44" s="19" t="str">
        <f t="shared" si="3"/>
        <v/>
      </c>
      <c r="P44" s="19" t="str">
        <f t="shared" si="3"/>
        <v/>
      </c>
      <c r="Q44" s="19" t="str">
        <f t="shared" si="3"/>
        <v/>
      </c>
      <c r="R44" s="19" t="str">
        <f t="shared" si="3"/>
        <v/>
      </c>
      <c r="S44" s="19" t="str">
        <f t="shared" si="3"/>
        <v/>
      </c>
      <c r="T44" s="4"/>
    </row>
    <row r="45" spans="2:24">
      <c r="C45" s="1" t="str">
        <f t="shared" si="2"/>
        <v/>
      </c>
      <c r="D45" s="1" t="str">
        <f t="shared" si="2"/>
        <v/>
      </c>
      <c r="E45" s="1" t="str">
        <f t="shared" si="2"/>
        <v/>
      </c>
      <c r="G45" s="1" t="str">
        <f t="shared" si="4"/>
        <v/>
      </c>
      <c r="J45" s="2" t="s">
        <v>42</v>
      </c>
      <c r="K45" s="2"/>
      <c r="L45" s="2"/>
      <c r="N45" s="4"/>
      <c r="O45" s="19" t="str">
        <f t="shared" si="3"/>
        <v/>
      </c>
      <c r="P45" s="19" t="str">
        <f t="shared" si="3"/>
        <v/>
      </c>
      <c r="Q45" s="19" t="str">
        <f t="shared" si="3"/>
        <v/>
      </c>
      <c r="R45" s="19" t="str">
        <f t="shared" si="3"/>
        <v/>
      </c>
      <c r="S45" s="19" t="str">
        <f t="shared" si="3"/>
        <v/>
      </c>
      <c r="T45" s="4"/>
    </row>
    <row r="46" spans="2:24">
      <c r="C46" s="1" t="str">
        <f t="shared" si="2"/>
        <v/>
      </c>
      <c r="D46" s="1" t="str">
        <f t="shared" si="2"/>
        <v/>
      </c>
      <c r="E46" s="1" t="str">
        <f t="shared" si="2"/>
        <v/>
      </c>
      <c r="G46" s="1" t="str">
        <f t="shared" si="4"/>
        <v/>
      </c>
      <c r="J46" s="2" t="s">
        <v>429</v>
      </c>
      <c r="K46" s="2"/>
      <c r="L46" s="2"/>
      <c r="N46" s="4"/>
      <c r="O46" s="19" t="str">
        <f t="shared" si="3"/>
        <v/>
      </c>
      <c r="P46" s="19" t="str">
        <f t="shared" si="3"/>
        <v/>
      </c>
      <c r="Q46" s="19" t="str">
        <f t="shared" si="3"/>
        <v/>
      </c>
      <c r="R46" s="19" t="str">
        <f t="shared" si="3"/>
        <v/>
      </c>
      <c r="S46" s="19" t="str">
        <f t="shared" si="3"/>
        <v/>
      </c>
      <c r="T46" s="4"/>
    </row>
    <row r="47" spans="2:24">
      <c r="C47" s="1" t="str">
        <f t="shared" si="2"/>
        <v/>
      </c>
      <c r="D47" s="1" t="str">
        <f t="shared" si="2"/>
        <v/>
      </c>
      <c r="E47" s="1" t="str">
        <f t="shared" si="2"/>
        <v/>
      </c>
      <c r="G47" s="1" t="str">
        <f t="shared" si="4"/>
        <v/>
      </c>
      <c r="J47" s="2" t="s">
        <v>428</v>
      </c>
      <c r="N47" s="4"/>
      <c r="O47" s="19" t="str">
        <f t="shared" si="3"/>
        <v/>
      </c>
      <c r="P47" s="19" t="str">
        <f t="shared" si="3"/>
        <v/>
      </c>
      <c r="Q47" s="19" t="str">
        <f t="shared" si="3"/>
        <v/>
      </c>
      <c r="R47" s="19" t="str">
        <f t="shared" si="3"/>
        <v/>
      </c>
      <c r="S47" s="19" t="str">
        <f t="shared" si="3"/>
        <v/>
      </c>
      <c r="T47" s="4"/>
    </row>
    <row r="48" spans="2:24">
      <c r="C48" s="1" t="str">
        <f t="shared" si="2"/>
        <v/>
      </c>
      <c r="D48" s="1" t="str">
        <f t="shared" si="2"/>
        <v/>
      </c>
      <c r="E48" s="1" t="str">
        <f t="shared" si="2"/>
        <v/>
      </c>
      <c r="G48" s="1" t="str">
        <f t="shared" si="4"/>
        <v/>
      </c>
      <c r="K48" s="2"/>
      <c r="L48" s="2"/>
      <c r="N48" s="4"/>
      <c r="O48" s="19" t="str">
        <f t="shared" si="3"/>
        <v/>
      </c>
      <c r="P48" s="19" t="str">
        <f t="shared" si="3"/>
        <v/>
      </c>
      <c r="Q48" s="19" t="str">
        <f t="shared" si="3"/>
        <v/>
      </c>
      <c r="R48" s="19" t="str">
        <f t="shared" si="3"/>
        <v/>
      </c>
      <c r="S48" s="19" t="str">
        <f t="shared" si="3"/>
        <v/>
      </c>
      <c r="T48" s="4"/>
    </row>
    <row r="49" spans="1:24">
      <c r="C49" s="1" t="str">
        <f t="shared" si="2"/>
        <v/>
      </c>
      <c r="D49" s="1" t="str">
        <f t="shared" si="2"/>
        <v/>
      </c>
      <c r="E49" s="1" t="str">
        <f t="shared" si="2"/>
        <v/>
      </c>
      <c r="G49" s="1" t="str">
        <f t="shared" si="4"/>
        <v/>
      </c>
      <c r="J49" s="2" t="s">
        <v>43</v>
      </c>
      <c r="N49" s="4"/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4"/>
    </row>
    <row r="50" spans="1:24">
      <c r="C50" s="1" t="str">
        <f t="shared" si="2"/>
        <v/>
      </c>
      <c r="D50" s="1" t="str">
        <f t="shared" si="2"/>
        <v/>
      </c>
      <c r="E50" s="1" t="str">
        <f t="shared" si="2"/>
        <v/>
      </c>
      <c r="G50" s="1" t="str">
        <f t="shared" si="4"/>
        <v/>
      </c>
      <c r="K50" s="2"/>
      <c r="L50" s="2"/>
      <c r="N50" s="4"/>
      <c r="O50" s="19" t="str">
        <f t="shared" si="3"/>
        <v/>
      </c>
      <c r="P50" s="19" t="str">
        <f t="shared" si="3"/>
        <v/>
      </c>
      <c r="Q50" s="19" t="str">
        <f t="shared" si="3"/>
        <v/>
      </c>
      <c r="R50" s="19" t="str">
        <f t="shared" si="3"/>
        <v/>
      </c>
      <c r="S50" s="19" t="str">
        <f t="shared" si="3"/>
        <v/>
      </c>
      <c r="T50" s="4"/>
    </row>
    <row r="51" spans="1:24">
      <c r="C51" s="1" t="str">
        <f t="shared" si="2"/>
        <v/>
      </c>
      <c r="D51" s="1" t="str">
        <f t="shared" si="2"/>
        <v/>
      </c>
      <c r="E51" s="1" t="str">
        <f t="shared" si="2"/>
        <v/>
      </c>
      <c r="G51" s="1" t="str">
        <f t="shared" si="4"/>
        <v/>
      </c>
      <c r="J51" s="2" t="s">
        <v>44</v>
      </c>
      <c r="K51" s="2"/>
      <c r="L51" s="2"/>
      <c r="N51" s="4"/>
      <c r="O51" s="19" t="str">
        <f t="shared" si="3"/>
        <v/>
      </c>
      <c r="P51" s="19" t="str">
        <f t="shared" si="3"/>
        <v/>
      </c>
      <c r="Q51" s="19" t="str">
        <f t="shared" si="3"/>
        <v/>
      </c>
      <c r="R51" s="19" t="str">
        <f t="shared" si="3"/>
        <v/>
      </c>
      <c r="S51" s="19" t="str">
        <f t="shared" si="3"/>
        <v/>
      </c>
      <c r="T51" s="4"/>
    </row>
    <row r="52" spans="1:24">
      <c r="C52" s="1" t="str">
        <f t="shared" si="2"/>
        <v/>
      </c>
      <c r="D52" s="1" t="str">
        <f t="shared" si="2"/>
        <v/>
      </c>
      <c r="E52" s="1" t="str">
        <f t="shared" si="2"/>
        <v/>
      </c>
      <c r="G52" s="1" t="str">
        <f t="shared" si="4"/>
        <v/>
      </c>
      <c r="J52" s="2" t="s">
        <v>35</v>
      </c>
      <c r="K52" s="2"/>
      <c r="L52" s="2"/>
      <c r="N52" s="4"/>
      <c r="O52" s="19" t="str">
        <f t="shared" si="3"/>
        <v/>
      </c>
      <c r="P52" s="19" t="str">
        <f t="shared" si="3"/>
        <v/>
      </c>
      <c r="Q52" s="19" t="str">
        <f t="shared" si="3"/>
        <v/>
      </c>
      <c r="R52" s="19" t="str">
        <f t="shared" si="3"/>
        <v/>
      </c>
      <c r="S52" s="19" t="str">
        <f t="shared" si="3"/>
        <v/>
      </c>
      <c r="T52" s="4"/>
    </row>
    <row r="53" spans="1:24">
      <c r="C53" s="1" t="str">
        <f t="shared" si="2"/>
        <v/>
      </c>
      <c r="D53" s="1" t="str">
        <f t="shared" si="2"/>
        <v/>
      </c>
      <c r="E53" s="1" t="str">
        <f t="shared" si="2"/>
        <v/>
      </c>
      <c r="G53" s="1" t="str">
        <f t="shared" si="4"/>
        <v/>
      </c>
      <c r="J53" s="2" t="s">
        <v>45</v>
      </c>
      <c r="K53" s="2"/>
      <c r="L53" s="2"/>
      <c r="N53" s="4"/>
      <c r="O53" s="19" t="str">
        <f t="shared" si="3"/>
        <v/>
      </c>
      <c r="P53" s="19" t="str">
        <f t="shared" si="3"/>
        <v/>
      </c>
      <c r="Q53" s="19" t="str">
        <f t="shared" si="3"/>
        <v/>
      </c>
      <c r="R53" s="19" t="str">
        <f t="shared" si="3"/>
        <v/>
      </c>
      <c r="S53" s="19" t="str">
        <f t="shared" si="3"/>
        <v/>
      </c>
      <c r="T53" s="4"/>
    </row>
    <row r="54" spans="1:24">
      <c r="C54" s="1" t="str">
        <f t="shared" si="2"/>
        <v/>
      </c>
      <c r="D54" s="1" t="str">
        <f t="shared" si="2"/>
        <v/>
      </c>
      <c r="E54" s="1" t="str">
        <f t="shared" si="2"/>
        <v/>
      </c>
      <c r="G54" s="1" t="str">
        <f t="shared" si="4"/>
        <v/>
      </c>
      <c r="J54" s="2" t="s">
        <v>36</v>
      </c>
      <c r="K54" s="2"/>
      <c r="L54" s="2"/>
      <c r="N54" s="4"/>
      <c r="O54" s="19" t="str">
        <f t="shared" si="3"/>
        <v/>
      </c>
      <c r="P54" s="19" t="str">
        <f t="shared" si="3"/>
        <v/>
      </c>
      <c r="Q54" s="19" t="str">
        <f t="shared" si="3"/>
        <v/>
      </c>
      <c r="R54" s="19" t="str">
        <f t="shared" si="3"/>
        <v/>
      </c>
      <c r="S54" s="19" t="str">
        <f t="shared" si="3"/>
        <v/>
      </c>
      <c r="T54" s="4"/>
    </row>
    <row r="55" spans="1:24">
      <c r="C55" s="1" t="str">
        <f t="shared" si="2"/>
        <v/>
      </c>
      <c r="D55" s="1" t="str">
        <f t="shared" si="2"/>
        <v/>
      </c>
      <c r="E55" s="1" t="str">
        <f t="shared" si="2"/>
        <v/>
      </c>
      <c r="G55" s="1" t="str">
        <f t="shared" si="4"/>
        <v/>
      </c>
      <c r="J55" s="2" t="s">
        <v>46</v>
      </c>
      <c r="K55" s="2"/>
      <c r="L55" s="2"/>
      <c r="N55" s="4"/>
      <c r="O55" s="19" t="str">
        <f t="shared" si="3"/>
        <v/>
      </c>
      <c r="P55" s="19" t="str">
        <f t="shared" si="3"/>
        <v/>
      </c>
      <c r="Q55" s="19" t="str">
        <f t="shared" si="3"/>
        <v/>
      </c>
      <c r="R55" s="19" t="str">
        <f t="shared" si="3"/>
        <v/>
      </c>
      <c r="S55" s="19" t="str">
        <f t="shared" si="3"/>
        <v/>
      </c>
      <c r="T55" s="4"/>
    </row>
    <row r="56" spans="1:24">
      <c r="C56" s="1" t="str">
        <f t="shared" si="2"/>
        <v/>
      </c>
      <c r="D56" s="1" t="str">
        <f t="shared" si="2"/>
        <v/>
      </c>
      <c r="E56" s="1" t="str">
        <f t="shared" si="2"/>
        <v/>
      </c>
      <c r="G56" s="1" t="str">
        <f t="shared" si="4"/>
        <v/>
      </c>
      <c r="J56" s="2" t="s">
        <v>37</v>
      </c>
      <c r="K56" s="2"/>
      <c r="L56" s="2"/>
      <c r="N56" s="4"/>
      <c r="O56" s="19" t="str">
        <f t="shared" si="3"/>
        <v/>
      </c>
      <c r="P56" s="19" t="str">
        <f t="shared" si="3"/>
        <v/>
      </c>
      <c r="Q56" s="19" t="str">
        <f t="shared" si="3"/>
        <v/>
      </c>
      <c r="R56" s="19" t="str">
        <f t="shared" si="3"/>
        <v/>
      </c>
      <c r="S56" s="19" t="str">
        <f t="shared" si="3"/>
        <v/>
      </c>
      <c r="T56" s="4"/>
    </row>
    <row r="57" spans="1:24">
      <c r="C57" s="1" t="str">
        <f t="shared" si="2"/>
        <v/>
      </c>
      <c r="D57" s="1" t="str">
        <f t="shared" si="2"/>
        <v/>
      </c>
      <c r="E57" s="1" t="str">
        <f t="shared" si="2"/>
        <v/>
      </c>
      <c r="G57" s="1" t="str">
        <f t="shared" si="4"/>
        <v/>
      </c>
      <c r="J57" s="2" t="s">
        <v>47</v>
      </c>
      <c r="K57" s="2"/>
      <c r="L57" s="2"/>
      <c r="N57" s="4"/>
      <c r="O57" s="19" t="str">
        <f t="shared" si="3"/>
        <v/>
      </c>
      <c r="P57" s="19" t="str">
        <f t="shared" si="3"/>
        <v/>
      </c>
      <c r="Q57" s="19" t="str">
        <f t="shared" si="3"/>
        <v/>
      </c>
      <c r="R57" s="19" t="str">
        <f t="shared" si="3"/>
        <v/>
      </c>
      <c r="S57" s="19" t="str">
        <f t="shared" si="3"/>
        <v/>
      </c>
      <c r="T57" s="4"/>
    </row>
    <row r="58" spans="1:24">
      <c r="G58" s="1" t="str">
        <f t="shared" si="4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2"/>
        <v>Rename:</v>
      </c>
      <c r="D60" s="1" t="s">
        <v>10</v>
      </c>
      <c r="E60" s="1" t="str">
        <f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538</v>
      </c>
      <c r="C61" s="1" t="str">
        <f>IF(ISBLANK($B61), "", $B61)</f>
        <v xml:space="preserve">  - {from: IOCode, to: input_bea}</v>
      </c>
      <c r="D61" s="1" t="s">
        <v>539</v>
      </c>
      <c r="E61" s="1" t="str">
        <f>IF(ISBLANK($D61), "", $D61)</f>
        <v xml:space="preserve">  - {from: Code,                  to: input_bea}</v>
      </c>
      <c r="F61" s="1" t="s">
        <v>598</v>
      </c>
      <c r="G61" s="1" t="s">
        <v>610</v>
      </c>
      <c r="H61" s="1" t="s">
        <v>689</v>
      </c>
      <c r="I61" s="1" t="s">
        <v>621</v>
      </c>
      <c r="J61" s="2" t="s">
        <v>532</v>
      </c>
      <c r="K61" s="2"/>
      <c r="L61" s="2"/>
      <c r="M61" s="1" t="s">
        <v>165</v>
      </c>
      <c r="N61" s="1" t="s">
        <v>641</v>
      </c>
      <c r="O61" s="17" t="s">
        <v>641</v>
      </c>
      <c r="P61" s="1" t="s">
        <v>642</v>
      </c>
      <c r="Q61" s="1" t="s">
        <v>643</v>
      </c>
      <c r="R61" s="1" t="s">
        <v>653</v>
      </c>
      <c r="T61" s="1" t="s">
        <v>48</v>
      </c>
      <c r="U61" s="2" t="s">
        <v>568</v>
      </c>
      <c r="V61" s="1" t="s">
        <v>712</v>
      </c>
      <c r="W61" s="1" t="s">
        <v>658</v>
      </c>
      <c r="X61" s="1" t="s">
        <v>122</v>
      </c>
    </row>
    <row r="62" spans="1:24">
      <c r="B62" s="1" t="s">
        <v>544</v>
      </c>
      <c r="C62" s="1" t="str">
        <f>IF(ISBLANK($B62), "", $B62)</f>
        <v xml:space="preserve">  - {from: Name,   to: input_desc}</v>
      </c>
      <c r="D62" s="1" t="s">
        <v>545</v>
      </c>
      <c r="E62" s="1" t="str">
        <f>IF(ISBLANK($D62), "", $D62)</f>
        <v xml:space="preserve">  - {from: Commodity Description, to: input_desc}</v>
      </c>
      <c r="G62" s="1" t="s">
        <v>611</v>
      </c>
      <c r="H62" s="1" t="s">
        <v>690</v>
      </c>
      <c r="I62" s="1" t="s">
        <v>12</v>
      </c>
      <c r="J62" s="2" t="s">
        <v>530</v>
      </c>
      <c r="K62" s="2"/>
      <c r="L62" s="2"/>
      <c r="M62" s="1" t="s">
        <v>707</v>
      </c>
      <c r="N62" s="1" t="s">
        <v>85</v>
      </c>
      <c r="R62" s="1" t="s">
        <v>569</v>
      </c>
      <c r="T62" s="1" t="s">
        <v>570</v>
      </c>
      <c r="U62" s="2" t="s">
        <v>150</v>
      </c>
      <c r="X62" s="1" t="s">
        <v>588</v>
      </c>
    </row>
    <row r="63" spans="1:24">
      <c r="F63" s="1" t="s">
        <v>591</v>
      </c>
      <c r="G63" s="1" t="str">
        <f>IF(ISBLANK($F63), "", $F63)</f>
        <v xml:space="preserve">  - {from: ComponentName,          to: gdpcat}</v>
      </c>
      <c r="H63" s="1" t="s">
        <v>691</v>
      </c>
      <c r="I63" s="1" t="s">
        <v>627</v>
      </c>
      <c r="J63" s="1" t="s">
        <v>531</v>
      </c>
      <c r="M63" s="1" t="s">
        <v>711</v>
      </c>
      <c r="R63" s="1" t="s">
        <v>654</v>
      </c>
      <c r="T63" s="1" t="s">
        <v>657</v>
      </c>
      <c r="X63" s="1" t="s">
        <v>584</v>
      </c>
    </row>
    <row r="64" spans="1:24">
      <c r="F64" s="1" t="s">
        <v>602</v>
      </c>
      <c r="G64" s="1" t="str">
        <f>IF(ISBLANK($F64), "", $F64)</f>
        <v xml:space="preserve">  - {from: IndustryId,             to: si}</v>
      </c>
      <c r="H64" s="1" t="s">
        <v>706</v>
      </c>
      <c r="I64" s="1" t="s">
        <v>11</v>
      </c>
      <c r="J64" s="1" t="s">
        <v>635</v>
      </c>
      <c r="M64" s="1" t="s">
        <v>660</v>
      </c>
      <c r="R64" s="1" t="s">
        <v>86</v>
      </c>
      <c r="T64" s="1" t="s">
        <v>112</v>
      </c>
      <c r="U64" s="2"/>
      <c r="X64" s="1" t="s">
        <v>580</v>
      </c>
    </row>
    <row r="65" spans="1:24">
      <c r="F65" s="1" t="s">
        <v>24</v>
      </c>
      <c r="G65" s="1" t="str">
        <f>IF(ISBLANK($F65), "", $F65)</f>
        <v xml:space="preserve">  - {from: Unit,                   to: units}</v>
      </c>
      <c r="H65" s="1" t="s">
        <v>617</v>
      </c>
      <c r="J65" s="1" t="s">
        <v>668</v>
      </c>
      <c r="R65" s="1" t="s">
        <v>87</v>
      </c>
      <c r="X65" s="1" t="s">
        <v>123</v>
      </c>
    </row>
    <row r="66" spans="1:24">
      <c r="F66" s="1" t="s">
        <v>661</v>
      </c>
      <c r="G66" s="1" t="str">
        <f>IF(ISBLANK($F66), "", $F66)</f>
        <v xml:space="preserve">  - {from: IndustryClassification, to: n}</v>
      </c>
      <c r="R66" s="1" t="s">
        <v>88</v>
      </c>
    </row>
    <row r="67" spans="1:24">
      <c r="F67" s="1" t="s">
        <v>605</v>
      </c>
      <c r="G67" s="1" t="str">
        <f>IF(ISBLANK($F67), "", $F67)</f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313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640</v>
      </c>
    </row>
    <row r="74" spans="1:24">
      <c r="N74" s="1" t="s">
        <v>644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622</v>
      </c>
      <c r="M76" s="2" t="s">
        <v>13</v>
      </c>
      <c r="T76" s="1" t="s">
        <v>13</v>
      </c>
    </row>
    <row r="77" spans="1:24">
      <c r="F77" s="2" t="s">
        <v>595</v>
      </c>
      <c r="G77" s="2"/>
      <c r="H77" s="1" t="s">
        <v>692</v>
      </c>
      <c r="I77" s="2" t="s">
        <v>623</v>
      </c>
      <c r="M77" s="2" t="s">
        <v>662</v>
      </c>
      <c r="T77" s="1" t="s">
        <v>671</v>
      </c>
    </row>
    <row r="78" spans="1:24">
      <c r="F78" s="2" t="s">
        <v>596</v>
      </c>
      <c r="G78" s="2"/>
      <c r="H78" s="1" t="s">
        <v>693</v>
      </c>
      <c r="I78" s="2" t="s">
        <v>596</v>
      </c>
      <c r="M78" s="2" t="s">
        <v>669</v>
      </c>
      <c r="T78" s="1" t="s">
        <v>113</v>
      </c>
    </row>
    <row r="79" spans="1:24">
      <c r="F79" s="2" t="s">
        <v>597</v>
      </c>
      <c r="G79" s="2"/>
      <c r="H79" s="1" t="s">
        <v>694</v>
      </c>
      <c r="I79" s="2" t="s">
        <v>597</v>
      </c>
      <c r="M79" s="2" t="s">
        <v>670</v>
      </c>
      <c r="T79" s="1" t="s">
        <v>672</v>
      </c>
    </row>
    <row r="80" spans="1:24">
      <c r="F80" s="2" t="s">
        <v>599</v>
      </c>
      <c r="G80" s="2"/>
      <c r="H80" s="1" t="s">
        <v>695</v>
      </c>
      <c r="I80" s="2"/>
      <c r="M80" s="2"/>
    </row>
    <row r="81" spans="1:24">
      <c r="F81" s="2" t="s">
        <v>600</v>
      </c>
      <c r="G81" s="2"/>
      <c r="H81" s="1" t="s">
        <v>696</v>
      </c>
      <c r="I81" s="2"/>
      <c r="M81" s="2"/>
    </row>
    <row r="82" spans="1:24">
      <c r="F82" s="2" t="s">
        <v>601</v>
      </c>
      <c r="G82" s="2"/>
      <c r="H82" s="1" t="s">
        <v>697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5">IF(ISBLANK($B84), "", $B84)</f>
        <v>Melt:</v>
      </c>
      <c r="D84" s="1" t="s">
        <v>14</v>
      </c>
      <c r="E84" s="1" t="str">
        <f>IF(ISBLANK($D84), "", $D84)</f>
        <v>Melt:</v>
      </c>
      <c r="F84" s="1" t="s">
        <v>14</v>
      </c>
      <c r="G84" s="1" t="str">
        <f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546</v>
      </c>
      <c r="C85" s="1" t="str">
        <f t="shared" si="5"/>
        <v xml:space="preserve">  on:  [input_bea, input_desc]</v>
      </c>
      <c r="D85" s="1" t="s">
        <v>546</v>
      </c>
      <c r="E85" s="1" t="str">
        <f>IF(ISBLANK($D85), "", $D85)</f>
        <v xml:space="preserve">  on:  [input_bea, input_desc]</v>
      </c>
      <c r="F85" s="1" t="s">
        <v>663</v>
      </c>
      <c r="G85" s="1" t="str">
        <f>IF(ISBLANK($F85), "", $F85)</f>
        <v xml:space="preserve">  on:  [r, gdpcat, si, units, si, n, desc]</v>
      </c>
      <c r="H85" s="1" t="s">
        <v>698</v>
      </c>
      <c r="I85" s="1" t="s">
        <v>629</v>
      </c>
      <c r="O85" s="17" t="s">
        <v>646</v>
      </c>
      <c r="P85" s="19" t="str">
        <f>IF(ISBLANK($O85), "", $O85)</f>
        <v xml:space="preserve">  on:  ec_desc</v>
      </c>
      <c r="Q85" s="1" t="s">
        <v>652</v>
      </c>
      <c r="V85" s="2" t="s">
        <v>652</v>
      </c>
      <c r="W85" s="2" t="s">
        <v>571</v>
      </c>
    </row>
    <row r="86" spans="1:24">
      <c r="B86" s="1" t="s">
        <v>541</v>
      </c>
      <c r="C86" s="1" t="str">
        <f t="shared" si="5"/>
        <v xml:space="preserve">  var: output_desc</v>
      </c>
      <c r="D86" s="1" t="s">
        <v>682</v>
      </c>
      <c r="E86" s="1" t="str">
        <f>IF(ISBLANK($D86), "", $D86)</f>
        <v xml:space="preserve">  var: output_bea</v>
      </c>
      <c r="F86" s="1" t="s">
        <v>572</v>
      </c>
      <c r="G86" s="1" t="str">
        <f>IF(ISBLANK($F86), "", $F86)</f>
        <v xml:space="preserve">  var: yr</v>
      </c>
      <c r="H86" s="1" t="s">
        <v>572</v>
      </c>
      <c r="I86" s="1" t="s">
        <v>572</v>
      </c>
      <c r="O86" s="17" t="s">
        <v>645</v>
      </c>
      <c r="P86" s="19" t="str">
        <f>IF(ISBLANK($O86), "", $O86)</f>
        <v xml:space="preserve">  var: r</v>
      </c>
      <c r="Q86" s="1" t="s">
        <v>651</v>
      </c>
      <c r="V86" s="2" t="s">
        <v>572</v>
      </c>
      <c r="W86" s="2" t="s">
        <v>151</v>
      </c>
    </row>
    <row r="87" spans="1:24">
      <c r="B87" s="1" t="s">
        <v>15</v>
      </c>
      <c r="C87" s="1" t="str">
        <f t="shared" si="5"/>
        <v xml:space="preserve">  val: value</v>
      </c>
      <c r="D87" s="1" t="s">
        <v>15</v>
      </c>
      <c r="E87" s="1" t="str">
        <f>IF(ISBLANK($D87), "", $D87)</f>
        <v xml:space="preserve">  val: value</v>
      </c>
      <c r="F87" s="1" t="s">
        <v>15</v>
      </c>
      <c r="G87" s="1" t="str">
        <f>IF(ISBLANK($F87), "", $F87)</f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>IF(ISBLANK($O87), "", $O87)</f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5"/>
        <v>Add:</v>
      </c>
      <c r="D89" s="1" t="str">
        <f t="shared" si="5"/>
        <v>Add:</v>
      </c>
      <c r="E89" s="1" t="str">
        <f t="shared" si="5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5"/>
        <v xml:space="preserve">  col: units</v>
      </c>
      <c r="D90" s="1" t="str">
        <f t="shared" si="5"/>
        <v xml:space="preserve">  col: units</v>
      </c>
      <c r="E90" s="1" t="str">
        <f t="shared" si="5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5"/>
        <v xml:space="preserve">  val: millions of us dollars (USD)</v>
      </c>
      <c r="D91" s="1" t="str">
        <f t="shared" si="5"/>
        <v xml:space="preserve">  val: millions of us dollars (USD)</v>
      </c>
      <c r="E91" s="1" t="str">
        <f t="shared" si="5"/>
        <v xml:space="preserve">  val: millions of us dollars (USD)</v>
      </c>
      <c r="H91" s="1" t="s">
        <v>371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413</v>
      </c>
    </row>
    <row r="92" spans="1:24">
      <c r="J92" s="1" t="s">
        <v>52</v>
      </c>
      <c r="U92" s="1" t="s">
        <v>155</v>
      </c>
      <c r="V92" s="2"/>
      <c r="W92" s="1" t="s">
        <v>412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397</v>
      </c>
      <c r="C95" s="1" t="str">
        <f t="shared" ref="C95:C105" si="6">IF(ISBLANK($B95), "", $B95)</f>
        <v>Map:</v>
      </c>
      <c r="D95" s="1" t="s">
        <v>397</v>
      </c>
      <c r="E95" s="1" t="str">
        <f t="shared" ref="E95:E105" si="7">IF(ISBLANK($D95), "", $D95)</f>
        <v>Map:</v>
      </c>
      <c r="F95" s="1" t="s">
        <v>397</v>
      </c>
      <c r="G95" s="1" t="s">
        <v>397</v>
      </c>
      <c r="H95" s="1" t="s">
        <v>397</v>
      </c>
      <c r="I95" s="1" t="s">
        <v>397</v>
      </c>
      <c r="J95" s="2" t="s">
        <v>397</v>
      </c>
      <c r="K95" s="2"/>
      <c r="M95" s="1" t="s">
        <v>397</v>
      </c>
      <c r="N95" s="1" t="s">
        <v>397</v>
      </c>
      <c r="O95" s="19" t="str">
        <f t="shared" ref="O95:R100" si="8">IF(ISBLANK($N95), "", $N95)</f>
        <v>Map:</v>
      </c>
      <c r="P95" s="19" t="str">
        <f t="shared" si="8"/>
        <v>Map:</v>
      </c>
      <c r="Q95" s="19" t="str">
        <f t="shared" si="8"/>
        <v>Map:</v>
      </c>
      <c r="R95" s="19" t="str">
        <f t="shared" si="8"/>
        <v>Map:</v>
      </c>
      <c r="T95" s="1" t="s">
        <v>397</v>
      </c>
      <c r="V95" s="1" t="s">
        <v>397</v>
      </c>
      <c r="W95" s="2" t="s">
        <v>397</v>
      </c>
      <c r="X95" s="1" t="s">
        <v>397</v>
      </c>
    </row>
    <row r="96" spans="1:24">
      <c r="B96" s="1" t="s">
        <v>364</v>
      </c>
      <c r="C96" s="1" t="str">
        <f t="shared" si="6"/>
        <v xml:space="preserve">  - file:   [parse, bea_summary.csv]</v>
      </c>
      <c r="D96" s="1" t="s">
        <v>365</v>
      </c>
      <c r="E96" s="1" t="str">
        <f t="shared" si="7"/>
        <v xml:space="preserve">  - file:   [parse, bea_detail.csv]</v>
      </c>
      <c r="F96" s="1" t="s">
        <v>314</v>
      </c>
      <c r="G96" s="1" t="str">
        <f>IF(ISBLANK($F96), "", $F96)</f>
        <v xml:space="preserve">  - file:   [parse, gsp.csv]</v>
      </c>
      <c r="H96" s="1" t="s">
        <v>315</v>
      </c>
      <c r="I96" s="9" t="s">
        <v>367</v>
      </c>
      <c r="J96" s="1" t="s">
        <v>315</v>
      </c>
      <c r="M96" s="3" t="s">
        <v>505</v>
      </c>
      <c r="N96" s="1" t="s">
        <v>316</v>
      </c>
      <c r="O96" s="19" t="str">
        <f t="shared" si="8"/>
        <v xml:space="preserve">  - file:   [parse, sgf.csv]</v>
      </c>
      <c r="P96" s="19" t="str">
        <f t="shared" si="8"/>
        <v xml:space="preserve">  - file:   [parse, sgf.csv]</v>
      </c>
      <c r="Q96" s="19" t="str">
        <f t="shared" si="8"/>
        <v xml:space="preserve">  - file:   [parse, sgf.csv]</v>
      </c>
      <c r="R96" s="19" t="str">
        <f t="shared" si="8"/>
        <v xml:space="preserve">  - file:   [parse, sgf.csv]</v>
      </c>
      <c r="T96" s="3" t="s">
        <v>505</v>
      </c>
      <c r="W96" s="2" t="s">
        <v>317</v>
      </c>
      <c r="X96" s="1" t="s">
        <v>409</v>
      </c>
    </row>
    <row r="97" spans="1:24">
      <c r="B97" s="1" t="s">
        <v>186</v>
      </c>
      <c r="C97" s="1" t="str">
        <f t="shared" si="6"/>
        <v xml:space="preserve">    from:   bea_desc</v>
      </c>
      <c r="D97" s="1" t="s">
        <v>197</v>
      </c>
      <c r="E97" s="1" t="str">
        <f t="shared" si="7"/>
        <v xml:space="preserve">    from:   bea_code</v>
      </c>
      <c r="F97" s="1" t="s">
        <v>16</v>
      </c>
      <c r="G97" s="1" t="str">
        <f>IF(ISBLANK($F97), "", $F97)</f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673</v>
      </c>
      <c r="N97" s="1" t="s">
        <v>16</v>
      </c>
      <c r="O97" s="19" t="str">
        <f t="shared" si="8"/>
        <v xml:space="preserve">    from:   from</v>
      </c>
      <c r="P97" s="19" t="str">
        <f t="shared" si="8"/>
        <v xml:space="preserve">    from:   from</v>
      </c>
      <c r="Q97" s="19" t="str">
        <f t="shared" si="8"/>
        <v xml:space="preserve">    from:   from</v>
      </c>
      <c r="R97" s="19" t="str">
        <f t="shared" si="8"/>
        <v xml:space="preserve">    from:   from</v>
      </c>
      <c r="T97" s="3" t="s">
        <v>673</v>
      </c>
      <c r="W97" s="2" t="s">
        <v>90</v>
      </c>
      <c r="X97" s="1" t="s">
        <v>410</v>
      </c>
    </row>
    <row r="98" spans="1:24">
      <c r="B98" s="1" t="s">
        <v>188</v>
      </c>
      <c r="C98" s="1" t="str">
        <f t="shared" si="6"/>
        <v xml:space="preserve">    to:     [bea_code, bea_windc]</v>
      </c>
      <c r="D98" s="1" t="s">
        <v>198</v>
      </c>
      <c r="E98" s="1" t="str">
        <f t="shared" si="7"/>
        <v xml:space="preserve">    to:     [bea_desc, bea_windc]</v>
      </c>
      <c r="F98" s="1" t="s">
        <v>17</v>
      </c>
      <c r="G98" s="1" t="str">
        <f>IF(ISBLANK($F98), "", $F98)</f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506</v>
      </c>
      <c r="N98" s="1" t="s">
        <v>561</v>
      </c>
      <c r="O98" s="19" t="str">
        <f t="shared" si="8"/>
        <v xml:space="preserve">    to:     [sgf_desc, sgf_code, units]</v>
      </c>
      <c r="P98" s="19" t="str">
        <f t="shared" si="8"/>
        <v xml:space="preserve">    to:     [sgf_desc, sgf_code, units]</v>
      </c>
      <c r="Q98" s="19" t="str">
        <f t="shared" si="8"/>
        <v xml:space="preserve">    to:     [sgf_desc, sgf_code, units]</v>
      </c>
      <c r="R98" s="19" t="str">
        <f t="shared" si="8"/>
        <v xml:space="preserve">    to:     [sgf_desc, sgf_code, units]</v>
      </c>
      <c r="T98" s="3" t="s">
        <v>506</v>
      </c>
      <c r="W98" s="2" t="s">
        <v>91</v>
      </c>
      <c r="X98" s="1" t="s">
        <v>411</v>
      </c>
    </row>
    <row r="99" spans="1:24">
      <c r="B99" s="1" t="s">
        <v>542</v>
      </c>
      <c r="C99" s="1" t="str">
        <f t="shared" si="6"/>
        <v xml:space="preserve">    input:  output_desc</v>
      </c>
      <c r="D99" s="1" t="s">
        <v>540</v>
      </c>
      <c r="E99" s="1" t="str">
        <f t="shared" si="7"/>
        <v xml:space="preserve">    input:  output_bea</v>
      </c>
      <c r="F99" s="1" t="s">
        <v>594</v>
      </c>
      <c r="G99" s="1" t="str">
        <f>IF(ISBLANK($F99), "", $F99)</f>
        <v xml:space="preserve">    input:  gdpcat</v>
      </c>
      <c r="H99" s="1" t="s">
        <v>93</v>
      </c>
      <c r="I99" s="9" t="s">
        <v>628</v>
      </c>
      <c r="J99" s="1" t="s">
        <v>511</v>
      </c>
      <c r="M99" s="3" t="s">
        <v>664</v>
      </c>
      <c r="N99" s="1" t="s">
        <v>647</v>
      </c>
      <c r="O99" s="19" t="str">
        <f t="shared" si="8"/>
        <v xml:space="preserve">    input:  ec_desc</v>
      </c>
      <c r="P99" s="19" t="str">
        <f t="shared" si="8"/>
        <v xml:space="preserve">    input:  ec_desc</v>
      </c>
      <c r="Q99" s="19" t="str">
        <f t="shared" si="8"/>
        <v xml:space="preserve">    input:  ec_desc</v>
      </c>
      <c r="R99" s="19" t="str">
        <f t="shared" si="8"/>
        <v xml:space="preserve">    input:  ec_desc</v>
      </c>
      <c r="T99" s="3" t="s">
        <v>664</v>
      </c>
      <c r="W99" s="2" t="s">
        <v>157</v>
      </c>
      <c r="X99" s="1" t="s">
        <v>581</v>
      </c>
    </row>
    <row r="100" spans="1:24">
      <c r="B100" s="1" t="s">
        <v>553</v>
      </c>
      <c r="C100" s="1" t="str">
        <f t="shared" si="6"/>
        <v xml:space="preserve">    output: [output_bea, j]</v>
      </c>
      <c r="D100" s="1" t="s">
        <v>554</v>
      </c>
      <c r="E100" s="1" t="str">
        <f t="shared" si="7"/>
        <v xml:space="preserve">    output: [output_desc, j]</v>
      </c>
      <c r="F100" s="1" t="s">
        <v>592</v>
      </c>
      <c r="G100" s="1" t="str">
        <f>IF(ISBLANK($F100), "", $F100)</f>
        <v xml:space="preserve">    output: gdpcat</v>
      </c>
      <c r="H100" s="1" t="s">
        <v>94</v>
      </c>
      <c r="I100" s="9" t="s">
        <v>626</v>
      </c>
      <c r="J100" s="1" t="s">
        <v>515</v>
      </c>
      <c r="M100" s="3" t="s">
        <v>665</v>
      </c>
      <c r="N100" s="1" t="s">
        <v>648</v>
      </c>
      <c r="O100" s="19" t="str">
        <f t="shared" si="8"/>
        <v xml:space="preserve">    output: [ec_desc, ec, units]</v>
      </c>
      <c r="P100" s="19" t="str">
        <f t="shared" si="8"/>
        <v xml:space="preserve">    output: [ec_desc, ec, units]</v>
      </c>
      <c r="Q100" s="19" t="str">
        <f t="shared" si="8"/>
        <v xml:space="preserve">    output: [ec_desc, ec, units]</v>
      </c>
      <c r="R100" s="19" t="str">
        <f t="shared" si="8"/>
        <v xml:space="preserve">    output: [ec_desc, ec, units]</v>
      </c>
      <c r="T100" s="3" t="s">
        <v>665</v>
      </c>
      <c r="W100" s="2" t="s">
        <v>158</v>
      </c>
      <c r="X100" s="1" t="s">
        <v>582</v>
      </c>
    </row>
    <row r="101" spans="1:24">
      <c r="A101" s="1" t="s">
        <v>564</v>
      </c>
      <c r="B101" s="1" t="s">
        <v>364</v>
      </c>
      <c r="C101" s="1" t="str">
        <f t="shared" si="6"/>
        <v xml:space="preserve">  - file:   [parse, bea_summary.csv]</v>
      </c>
      <c r="D101" s="1" t="s">
        <v>365</v>
      </c>
      <c r="E101" s="1" t="str">
        <f t="shared" si="7"/>
        <v xml:space="preserve">  - file:   [parse, bea_detail.csv]</v>
      </c>
      <c r="F101" s="1" t="s">
        <v>315</v>
      </c>
      <c r="G101" s="1" t="s">
        <v>523</v>
      </c>
      <c r="I101" s="1" t="s">
        <v>315</v>
      </c>
      <c r="J101" s="1" t="s">
        <v>315</v>
      </c>
      <c r="M101" s="3" t="s">
        <v>315</v>
      </c>
      <c r="O101" s="17" t="s">
        <v>315</v>
      </c>
      <c r="P101" s="19" t="str">
        <f>IF(ISBLANK($O101), "", $O101)</f>
        <v xml:space="preserve">  - file:   [parse, regions.csv]</v>
      </c>
      <c r="Q101" s="19" t="str">
        <f t="shared" ref="Q101:R105" si="9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315</v>
      </c>
      <c r="V101" s="1" t="s">
        <v>315</v>
      </c>
      <c r="X101" s="1" t="s">
        <v>315</v>
      </c>
    </row>
    <row r="102" spans="1:24">
      <c r="B102" s="1" t="s">
        <v>189</v>
      </c>
      <c r="C102" s="1" t="str">
        <f t="shared" si="6"/>
        <v xml:space="preserve">    from:   [bea_code, bea_desc]</v>
      </c>
      <c r="D102" s="1" t="s">
        <v>189</v>
      </c>
      <c r="E102" s="1" t="str">
        <f t="shared" si="7"/>
        <v xml:space="preserve">    from:   [bea_code, bea_desc]</v>
      </c>
      <c r="F102" s="1" t="s">
        <v>16</v>
      </c>
      <c r="G102" s="1" t="s">
        <v>524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>IF(ISBLANK($O102), "", $O102)</f>
        <v xml:space="preserve">    from:   from</v>
      </c>
      <c r="Q102" s="19" t="str">
        <f t="shared" si="9"/>
        <v xml:space="preserve">    from:   from</v>
      </c>
      <c r="R102" s="19" t="str">
        <f t="shared" si="9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6"/>
        <v xml:space="preserve">    to:     bea_windc</v>
      </c>
      <c r="D103" s="1" t="s">
        <v>190</v>
      </c>
      <c r="E103" s="1" t="str">
        <f t="shared" si="7"/>
        <v xml:space="preserve">    to:     bea_windc</v>
      </c>
      <c r="F103" s="1" t="s">
        <v>17</v>
      </c>
      <c r="G103" s="1" t="s">
        <v>525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>IF(ISBLANK($O103), "", $O103)</f>
        <v xml:space="preserve">    to:     to</v>
      </c>
      <c r="Q103" s="19" t="str">
        <f t="shared" si="9"/>
        <v xml:space="preserve">    to:     to</v>
      </c>
      <c r="R103" s="19" t="str">
        <f t="shared" si="9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543</v>
      </c>
      <c r="C104" s="1" t="str">
        <f t="shared" si="6"/>
        <v xml:space="preserve">    input:  [input_bea, input_desc]</v>
      </c>
      <c r="D104" s="1" t="s">
        <v>543</v>
      </c>
      <c r="E104" s="1" t="str">
        <f t="shared" si="7"/>
        <v xml:space="preserve">    input:  [input_bea, input_desc]</v>
      </c>
      <c r="F104" s="1" t="s">
        <v>600</v>
      </c>
      <c r="G104" s="1" t="s">
        <v>600</v>
      </c>
      <c r="I104" s="1" t="s">
        <v>600</v>
      </c>
      <c r="J104" s="1" t="s">
        <v>514</v>
      </c>
      <c r="M104" s="3" t="s">
        <v>600</v>
      </c>
      <c r="O104" s="17" t="s">
        <v>600</v>
      </c>
      <c r="P104" s="19" t="str">
        <f>IF(ISBLANK($O104), "", $O104)</f>
        <v xml:space="preserve">    input:  r</v>
      </c>
      <c r="Q104" s="19" t="str">
        <f t="shared" si="9"/>
        <v xml:space="preserve">    input:  r</v>
      </c>
      <c r="R104" s="19" t="str">
        <f t="shared" si="9"/>
        <v xml:space="preserve">    input:  r</v>
      </c>
      <c r="T104" s="1" t="s">
        <v>600</v>
      </c>
      <c r="V104" s="1" t="s">
        <v>600</v>
      </c>
      <c r="X104" s="1" t="s">
        <v>585</v>
      </c>
    </row>
    <row r="105" spans="1:24">
      <c r="B105" s="1" t="s">
        <v>552</v>
      </c>
      <c r="C105" s="1" t="str">
        <f t="shared" si="6"/>
        <v xml:space="preserve">    output: i</v>
      </c>
      <c r="D105" s="1" t="s">
        <v>552</v>
      </c>
      <c r="E105" s="1" t="str">
        <f t="shared" si="7"/>
        <v xml:space="preserve">    output: i</v>
      </c>
      <c r="F105" s="1" t="s">
        <v>601</v>
      </c>
      <c r="G105" s="1" t="s">
        <v>612</v>
      </c>
      <c r="I105" s="1" t="s">
        <v>601</v>
      </c>
      <c r="J105" s="1" t="s">
        <v>512</v>
      </c>
      <c r="M105" s="3" t="s">
        <v>601</v>
      </c>
      <c r="O105" s="17" t="s">
        <v>601</v>
      </c>
      <c r="P105" s="19" t="str">
        <f>IF(ISBLANK($O105), "", $O105)</f>
        <v xml:space="preserve">    output: r</v>
      </c>
      <c r="Q105" s="19" t="str">
        <f t="shared" si="9"/>
        <v xml:space="preserve">    output: r</v>
      </c>
      <c r="R105" s="19" t="str">
        <f t="shared" si="9"/>
        <v xml:space="preserve">    output: r</v>
      </c>
      <c r="T105" s="1" t="s">
        <v>601</v>
      </c>
      <c r="V105" s="1" t="s">
        <v>601</v>
      </c>
      <c r="X105" s="1" t="s">
        <v>586</v>
      </c>
    </row>
    <row r="106" spans="1:24">
      <c r="J106" s="1" t="s">
        <v>315</v>
      </c>
      <c r="T106" s="1" t="s">
        <v>315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557</v>
      </c>
      <c r="B111" s="1" t="s">
        <v>366</v>
      </c>
      <c r="C111" s="1" t="str">
        <f t="shared" ref="C111:I115" si="10">IF(ISBLANK($B111), "", $B111)</f>
        <v xml:space="preserve">  - file:   [parse, units.csv]</v>
      </c>
      <c r="D111" s="1" t="str">
        <f t="shared" si="10"/>
        <v xml:space="preserve">  - file:   [parse, units.csv]</v>
      </c>
      <c r="E111" s="1" t="str">
        <f t="shared" si="10"/>
        <v xml:space="preserve">  - file:   [parse, units.csv]</v>
      </c>
      <c r="F111" s="1" t="str">
        <f t="shared" si="10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10"/>
        <v xml:space="preserve">  - file:   [parse, units.csv]</v>
      </c>
      <c r="I111" s="1" t="str">
        <f t="shared" si="10"/>
        <v xml:space="preserve">  - file:   [parse, units.csv]</v>
      </c>
      <c r="J111" s="1" t="s">
        <v>366</v>
      </c>
      <c r="M111" s="1" t="s">
        <v>366</v>
      </c>
      <c r="N111" s="1" t="s">
        <v>366</v>
      </c>
      <c r="O111" s="19" t="str">
        <f t="shared" ref="O111:R115" si="11">IF(ISBLANK($N111), "", $N111)</f>
        <v xml:space="preserve">  - file:   [parse, units.csv]</v>
      </c>
      <c r="P111" s="19" t="str">
        <f t="shared" si="11"/>
        <v xml:space="preserve">  - file:   [parse, units.csv]</v>
      </c>
      <c r="Q111" s="19" t="str">
        <f t="shared" si="11"/>
        <v xml:space="preserve">  - file:   [parse, units.csv]</v>
      </c>
      <c r="R111" s="19" t="str">
        <f t="shared" si="11"/>
        <v xml:space="preserve">  - file:   [parse, units.csv]</v>
      </c>
      <c r="T111" s="1" t="s">
        <v>366</v>
      </c>
      <c r="X111" s="1" t="str">
        <f>IF(ISBLANK($B111), "", $B111)</f>
        <v xml:space="preserve">  - file:   [parse, units.csv]</v>
      </c>
    </row>
    <row r="112" spans="1:24">
      <c r="B112" s="1" t="s">
        <v>16</v>
      </c>
      <c r="C112" s="1" t="str">
        <f t="shared" si="10"/>
        <v xml:space="preserve">    from:   from</v>
      </c>
      <c r="D112" s="1" t="str">
        <f t="shared" si="10"/>
        <v xml:space="preserve">    from:   from</v>
      </c>
      <c r="E112" s="1" t="str">
        <f t="shared" si="10"/>
        <v xml:space="preserve">    from:   from</v>
      </c>
      <c r="F112" s="1" t="str">
        <f t="shared" si="10"/>
        <v xml:space="preserve">    from:   from</v>
      </c>
      <c r="G112" s="1" t="str">
        <f t="shared" si="10"/>
        <v xml:space="preserve">    from:   from</v>
      </c>
      <c r="H112" s="1" t="str">
        <f t="shared" si="10"/>
        <v xml:space="preserve">    from:   from</v>
      </c>
      <c r="I112" s="1" t="str">
        <f t="shared" si="10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11"/>
        <v xml:space="preserve">    from:   from</v>
      </c>
      <c r="P112" s="19" t="str">
        <f t="shared" si="11"/>
        <v xml:space="preserve">    from:   from</v>
      </c>
      <c r="Q112" s="19" t="str">
        <f t="shared" si="11"/>
        <v xml:space="preserve">    from:   from</v>
      </c>
      <c r="R112" s="19" t="str">
        <f t="shared" si="11"/>
        <v xml:space="preserve">    from:   from</v>
      </c>
      <c r="T112" s="1" t="s">
        <v>16</v>
      </c>
      <c r="X112" s="1" t="str">
        <f>IF(ISBLANK($B112), "", $B112)</f>
        <v xml:space="preserve">    from:   from</v>
      </c>
    </row>
    <row r="113" spans="1:24">
      <c r="B113" s="1" t="s">
        <v>442</v>
      </c>
      <c r="C113" s="1" t="str">
        <f t="shared" si="10"/>
        <v xml:space="preserve">    to:     [to, factor, units_factor]</v>
      </c>
      <c r="D113" s="1" t="str">
        <f t="shared" si="10"/>
        <v xml:space="preserve">    to:     [to, factor, units_factor]</v>
      </c>
      <c r="E113" s="1" t="str">
        <f t="shared" si="10"/>
        <v xml:space="preserve">    to:     [to, factor, units_factor]</v>
      </c>
      <c r="F113" s="1" t="str">
        <f t="shared" si="10"/>
        <v xml:space="preserve">    to:     [to, factor, units_factor]</v>
      </c>
      <c r="G113" s="1" t="str">
        <f t="shared" si="10"/>
        <v xml:space="preserve">    to:     [to, factor, units_factor]</v>
      </c>
      <c r="H113" s="1" t="str">
        <f t="shared" si="10"/>
        <v xml:space="preserve">    to:     [to, factor, units_factor]</v>
      </c>
      <c r="I113" s="1" t="str">
        <f t="shared" si="10"/>
        <v xml:space="preserve">    to:     [to, factor, units_factor]</v>
      </c>
      <c r="J113" s="1" t="s">
        <v>442</v>
      </c>
      <c r="M113" s="1" t="s">
        <v>442</v>
      </c>
      <c r="N113" s="1" t="s">
        <v>442</v>
      </c>
      <c r="O113" s="19" t="str">
        <f t="shared" si="11"/>
        <v xml:space="preserve">    to:     [to, factor, units_factor]</v>
      </c>
      <c r="P113" s="19" t="str">
        <f t="shared" si="11"/>
        <v xml:space="preserve">    to:     [to, factor, units_factor]</v>
      </c>
      <c r="Q113" s="19" t="str">
        <f t="shared" si="11"/>
        <v xml:space="preserve">    to:     [to, factor, units_factor]</v>
      </c>
      <c r="R113" s="19" t="str">
        <f t="shared" si="11"/>
        <v xml:space="preserve">    to:     [to, factor, units_factor]</v>
      </c>
      <c r="T113" s="1" t="s">
        <v>442</v>
      </c>
      <c r="X113" s="1" t="str">
        <f>IF(ISBLANK($B113), "", $B113)</f>
        <v xml:space="preserve">    to:     [to, factor, units_factor]</v>
      </c>
    </row>
    <row r="114" spans="1:24">
      <c r="B114" s="1" t="s">
        <v>369</v>
      </c>
      <c r="C114" s="1" t="str">
        <f t="shared" si="10"/>
        <v xml:space="preserve">    input:  units</v>
      </c>
      <c r="D114" s="1" t="str">
        <f t="shared" si="10"/>
        <v xml:space="preserve">    input:  units</v>
      </c>
      <c r="E114" s="1" t="str">
        <f t="shared" si="10"/>
        <v xml:space="preserve">    input:  units</v>
      </c>
      <c r="F114" s="1" t="str">
        <f t="shared" si="10"/>
        <v xml:space="preserve">    input:  units</v>
      </c>
      <c r="G114" s="1" t="str">
        <f t="shared" si="10"/>
        <v xml:space="preserve">    input:  units</v>
      </c>
      <c r="H114" s="1" t="str">
        <f t="shared" si="10"/>
        <v xml:space="preserve">    input:  units</v>
      </c>
      <c r="I114" s="1" t="str">
        <f t="shared" si="10"/>
        <v xml:space="preserve">    input:  units</v>
      </c>
      <c r="J114" s="1" t="s">
        <v>422</v>
      </c>
      <c r="M114" s="1" t="s">
        <v>369</v>
      </c>
      <c r="N114" s="1" t="s">
        <v>369</v>
      </c>
      <c r="O114" s="19" t="str">
        <f t="shared" si="11"/>
        <v xml:space="preserve">    input:  units</v>
      </c>
      <c r="P114" s="19" t="str">
        <f t="shared" si="11"/>
        <v xml:space="preserve">    input:  units</v>
      </c>
      <c r="Q114" s="19" t="str">
        <f t="shared" si="11"/>
        <v xml:space="preserve">    input:  units</v>
      </c>
      <c r="R114" s="19" t="str">
        <f t="shared" si="11"/>
        <v xml:space="preserve">    input:  units</v>
      </c>
      <c r="T114" s="1" t="s">
        <v>369</v>
      </c>
      <c r="X114" s="1" t="str">
        <f>IF(ISBLANK($B114), "", $B114)</f>
        <v xml:space="preserve">    input:  units</v>
      </c>
    </row>
    <row r="115" spans="1:24">
      <c r="B115" s="1" t="s">
        <v>443</v>
      </c>
      <c r="C115" s="1" t="str">
        <f t="shared" si="10"/>
        <v xml:space="preserve">    output: [units, factor, units_factor]</v>
      </c>
      <c r="D115" s="1" t="str">
        <f t="shared" si="10"/>
        <v xml:space="preserve">    output: [units, factor, units_factor]</v>
      </c>
      <c r="E115" s="1" t="str">
        <f t="shared" si="10"/>
        <v xml:space="preserve">    output: [units, factor, units_factor]</v>
      </c>
      <c r="F115" s="1" t="str">
        <f t="shared" si="10"/>
        <v xml:space="preserve">    output: [units, factor, units_factor]</v>
      </c>
      <c r="G115" s="1" t="str">
        <f t="shared" si="10"/>
        <v xml:space="preserve">    output: [units, factor, units_factor]</v>
      </c>
      <c r="H115" s="1" t="str">
        <f t="shared" si="10"/>
        <v xml:space="preserve">    output: [units, factor, units_factor]</v>
      </c>
      <c r="I115" s="1" t="str">
        <f t="shared" si="10"/>
        <v xml:space="preserve">    output: [units, factor, units_factor]</v>
      </c>
      <c r="J115" s="1" t="s">
        <v>443</v>
      </c>
      <c r="M115" s="1" t="s">
        <v>443</v>
      </c>
      <c r="N115" s="1" t="s">
        <v>443</v>
      </c>
      <c r="O115" s="19" t="str">
        <f t="shared" si="11"/>
        <v xml:space="preserve">    output: [units, factor, units_factor]</v>
      </c>
      <c r="P115" s="19" t="str">
        <f t="shared" si="11"/>
        <v xml:space="preserve">    output: [units, factor, units_factor]</v>
      </c>
      <c r="Q115" s="19" t="str">
        <f t="shared" si="11"/>
        <v xml:space="preserve">    output: [units, factor, units_factor]</v>
      </c>
      <c r="R115" s="19" t="str">
        <f t="shared" si="11"/>
        <v xml:space="preserve">    output: [units, factor, units_factor]</v>
      </c>
      <c r="T115" s="1" t="s">
        <v>443</v>
      </c>
      <c r="X115" s="1" t="str">
        <f>IF(ISBLANK($B115), "", $B115)</f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>IF(ISBLANK($B117), "", $B117)</f>
        <v>Replace:</v>
      </c>
      <c r="D117" s="1" t="s">
        <v>25</v>
      </c>
      <c r="E117" s="1" t="str">
        <f>IF(ISBLANK($D117), "", $D117)</f>
        <v>Replace:</v>
      </c>
      <c r="F117" s="2" t="s">
        <v>25</v>
      </c>
      <c r="G117" s="1" t="str">
        <f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>IF(ISBLANK($B118), "", $B118)</f>
        <v xml:space="preserve">  col:  value</v>
      </c>
      <c r="D118" s="1" t="s">
        <v>95</v>
      </c>
      <c r="E118" s="1" t="str">
        <f>IF(ISBLANK($D118), "", $D118)</f>
        <v xml:space="preserve">  col:  value</v>
      </c>
      <c r="F118" s="2" t="s">
        <v>26</v>
      </c>
      <c r="G118" s="1" t="str">
        <f>IF(ISBLANK($F118), "", $F118)</f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>IF(ISBLANK($B119), "", $B119)</f>
        <v xml:space="preserve">  from: "..."</v>
      </c>
      <c r="D119" s="1" t="s">
        <v>96</v>
      </c>
      <c r="E119" s="1" t="str">
        <f>IF(ISBLANK($D119), "", $D119)</f>
        <v xml:space="preserve">  from: missing</v>
      </c>
      <c r="F119" s="2" t="s">
        <v>438</v>
      </c>
      <c r="G119" s="1" t="str">
        <f>IF(ISBLANK($F119), "", $F119)</f>
        <v xml:space="preserve">    from: [missing, (NA), (D), (H), (L), (T)]</v>
      </c>
      <c r="H119" s="1" t="s">
        <v>444</v>
      </c>
      <c r="I119" s="2"/>
      <c r="J119" s="1" t="s">
        <v>57</v>
      </c>
      <c r="M119" s="2" t="s">
        <v>445</v>
      </c>
      <c r="N119" s="1" t="s">
        <v>96</v>
      </c>
      <c r="O119" s="17" t="s">
        <v>96</v>
      </c>
      <c r="P119" s="1" t="s">
        <v>446</v>
      </c>
      <c r="Q119" s="1" t="s">
        <v>96</v>
      </c>
      <c r="R119" s="1" t="s">
        <v>96</v>
      </c>
      <c r="X119" s="1" t="s">
        <v>311</v>
      </c>
    </row>
    <row r="120" spans="1:24">
      <c r="B120" s="1" t="s">
        <v>97</v>
      </c>
      <c r="C120" s="1" t="str">
        <f>IF(ISBLANK($B120), "", $B120)</f>
        <v xml:space="preserve">  to:   0</v>
      </c>
      <c r="D120" s="1" t="s">
        <v>97</v>
      </c>
      <c r="E120" s="1" t="str">
        <f>IF(ISBLANK($D120), "", $D120)</f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424</v>
      </c>
    </row>
    <row r="121" spans="1:24">
      <c r="F121" s="2"/>
      <c r="G121" s="2"/>
      <c r="H121" s="1" t="s">
        <v>699</v>
      </c>
      <c r="I121" s="2"/>
      <c r="J121" s="1" t="s">
        <v>59</v>
      </c>
      <c r="M121" s="2"/>
    </row>
    <row r="122" spans="1:24">
      <c r="F122" s="2"/>
      <c r="G122" s="2"/>
      <c r="H122" s="1" t="s">
        <v>700</v>
      </c>
      <c r="I122" s="2"/>
      <c r="J122" s="1" t="s">
        <v>57</v>
      </c>
      <c r="M122" s="2"/>
    </row>
    <row r="123" spans="1:24">
      <c r="F123" s="2"/>
      <c r="G123" s="2"/>
      <c r="H123" s="1" t="s">
        <v>701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616</v>
      </c>
      <c r="G129" s="1" t="s">
        <v>614</v>
      </c>
      <c r="H129" s="1" t="s">
        <v>204</v>
      </c>
      <c r="I129" s="1" t="s">
        <v>625</v>
      </c>
      <c r="J129" s="1" t="s">
        <v>676</v>
      </c>
      <c r="M129" s="1" t="s">
        <v>437</v>
      </c>
      <c r="N129" s="2" t="s">
        <v>98</v>
      </c>
      <c r="O129" s="17" t="s">
        <v>447</v>
      </c>
      <c r="P129" s="2" t="s">
        <v>655</v>
      </c>
      <c r="Q129" s="1" t="s">
        <v>99</v>
      </c>
      <c r="R129" s="1" t="s">
        <v>100</v>
      </c>
      <c r="S129" s="1" t="s">
        <v>649</v>
      </c>
      <c r="T129" s="1" t="s">
        <v>573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636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650</v>
      </c>
      <c r="T130" s="1" t="s">
        <v>497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535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603</v>
      </c>
      <c r="G132" s="1" t="s">
        <v>613</v>
      </c>
      <c r="I132" s="1" t="s">
        <v>619</v>
      </c>
      <c r="J132" s="1" t="s">
        <v>537</v>
      </c>
      <c r="M132" s="3"/>
      <c r="O132" s="19"/>
      <c r="P132" s="19"/>
      <c r="Q132" s="19"/>
      <c r="R132" s="19"/>
      <c r="T132" s="1" t="s">
        <v>498</v>
      </c>
      <c r="U132" s="1" t="s">
        <v>573</v>
      </c>
      <c r="V132" s="1" t="s">
        <v>573</v>
      </c>
      <c r="X132" s="1" t="s">
        <v>573</v>
      </c>
    </row>
    <row r="133" spans="1:24">
      <c r="F133" s="1" t="s">
        <v>604</v>
      </c>
      <c r="G133" s="1" t="s">
        <v>22</v>
      </c>
      <c r="I133" s="1" t="s">
        <v>620</v>
      </c>
      <c r="J133" s="1" t="s">
        <v>534</v>
      </c>
      <c r="M133" s="3"/>
      <c r="O133" s="19"/>
      <c r="P133" s="19"/>
      <c r="Q133" s="19"/>
      <c r="R133" s="19"/>
      <c r="T133" s="1" t="s">
        <v>499</v>
      </c>
      <c r="U133" s="1" t="s">
        <v>495</v>
      </c>
      <c r="V133" s="1" t="s">
        <v>495</v>
      </c>
      <c r="X133" s="1" t="s">
        <v>495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536</v>
      </c>
      <c r="M134" s="3"/>
      <c r="O134" s="19"/>
      <c r="P134" s="19"/>
      <c r="Q134" s="19"/>
      <c r="R134" s="19"/>
      <c r="S134" s="1" t="s">
        <v>562</v>
      </c>
      <c r="T134" s="1" t="s">
        <v>500</v>
      </c>
      <c r="U134" s="1" t="s">
        <v>496</v>
      </c>
      <c r="V134" s="1" t="s">
        <v>496</v>
      </c>
      <c r="X134" s="1" t="s">
        <v>496</v>
      </c>
    </row>
    <row r="135" spans="1:24">
      <c r="F135" s="1" t="s">
        <v>593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638</v>
      </c>
      <c r="T135" s="1" t="s">
        <v>649</v>
      </c>
      <c r="X135" s="1" t="s">
        <v>21</v>
      </c>
    </row>
    <row r="136" spans="1:24">
      <c r="F136" s="1" t="s">
        <v>28</v>
      </c>
      <c r="G136" s="1" t="str">
        <f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563</v>
      </c>
      <c r="T136" s="1" t="s">
        <v>565</v>
      </c>
      <c r="X136" s="1" t="s">
        <v>22</v>
      </c>
    </row>
    <row r="137" spans="1:24">
      <c r="F137" s="1" t="s">
        <v>20</v>
      </c>
      <c r="G137" s="1" t="str">
        <f>IF(ISBLANK($F137), "", $F137)</f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421</v>
      </c>
      <c r="B139" s="1" t="s">
        <v>430</v>
      </c>
      <c r="C139" s="1" t="str">
        <f t="shared" ref="C139:I145" si="12">IF(ISBLANK($B139), "", $B139)</f>
        <v>Operate:</v>
      </c>
      <c r="D139" s="1" t="str">
        <f t="shared" si="12"/>
        <v>Operate:</v>
      </c>
      <c r="E139" s="1" t="str">
        <f t="shared" si="12"/>
        <v>Operate:</v>
      </c>
      <c r="F139" s="1" t="str">
        <f t="shared" si="12"/>
        <v>Operate:</v>
      </c>
      <c r="G139" s="1" t="str">
        <f>IF(ISBLANK($B139), "", $B139)</f>
        <v>Operate:</v>
      </c>
      <c r="H139" s="1" t="str">
        <f t="shared" si="12"/>
        <v>Operate:</v>
      </c>
      <c r="I139" s="1" t="str">
        <f t="shared" si="12"/>
        <v>Operate:</v>
      </c>
      <c r="J139" s="1" t="s">
        <v>430</v>
      </c>
      <c r="K139" s="1" t="s">
        <v>430</v>
      </c>
      <c r="L139" s="1" t="str">
        <f>IF(ISBLANK($K139), "", $K139)</f>
        <v>Operate:</v>
      </c>
      <c r="M139" s="1" t="s">
        <v>430</v>
      </c>
      <c r="N139" s="1" t="s">
        <v>430</v>
      </c>
      <c r="O139" s="19" t="str">
        <f t="shared" ref="O139:R145" si="13">IF(ISBLANK($N139), "", $N139)</f>
        <v>Operate:</v>
      </c>
      <c r="P139" s="19" t="str">
        <f t="shared" si="13"/>
        <v>Operate:</v>
      </c>
      <c r="Q139" s="19" t="str">
        <f t="shared" si="13"/>
        <v>Operate:</v>
      </c>
      <c r="R139" s="19" t="str">
        <f t="shared" si="13"/>
        <v>Operate:</v>
      </c>
      <c r="T139" s="1" t="s">
        <v>430</v>
      </c>
      <c r="X139" s="1" t="s">
        <v>430</v>
      </c>
    </row>
    <row r="140" spans="1:24">
      <c r="B140" s="1" t="s">
        <v>431</v>
      </c>
      <c r="C140" s="1" t="str">
        <f t="shared" si="12"/>
        <v xml:space="preserve">  operation: "*"</v>
      </c>
      <c r="D140" s="1" t="str">
        <f t="shared" si="12"/>
        <v xml:space="preserve">  operation: "*"</v>
      </c>
      <c r="E140" s="1" t="str">
        <f t="shared" si="12"/>
        <v xml:space="preserve">  operation: "*"</v>
      </c>
      <c r="F140" s="1" t="str">
        <f t="shared" si="12"/>
        <v xml:space="preserve">  operation: "*"</v>
      </c>
      <c r="G140" s="1" t="str">
        <f t="shared" si="12"/>
        <v xml:space="preserve">  operation: "*"</v>
      </c>
      <c r="H140" s="1" t="str">
        <f t="shared" si="12"/>
        <v xml:space="preserve">  operation: "*"</v>
      </c>
      <c r="I140" s="1" t="str">
        <f t="shared" si="12"/>
        <v xml:space="preserve">  operation: "*"</v>
      </c>
      <c r="J140" s="1" t="s">
        <v>431</v>
      </c>
      <c r="K140" s="1" t="s">
        <v>516</v>
      </c>
      <c r="L140" s="1" t="str">
        <f>IF(ISBLANK($K140), "", $K140)</f>
        <v xml:space="preserve">  operation: sum</v>
      </c>
      <c r="M140" s="1" t="s">
        <v>431</v>
      </c>
      <c r="N140" s="1" t="s">
        <v>431</v>
      </c>
      <c r="O140" s="19" t="str">
        <f t="shared" si="13"/>
        <v xml:space="preserve">  operation: "*"</v>
      </c>
      <c r="P140" s="19" t="str">
        <f t="shared" si="13"/>
        <v xml:space="preserve">  operation: "*"</v>
      </c>
      <c r="Q140" s="19" t="str">
        <f t="shared" si="13"/>
        <v xml:space="preserve">  operation: "*"</v>
      </c>
      <c r="R140" s="19" t="str">
        <f t="shared" si="13"/>
        <v xml:space="preserve">  operation: "*"</v>
      </c>
      <c r="T140" s="1" t="s">
        <v>431</v>
      </c>
      <c r="X140" s="1" t="s">
        <v>431</v>
      </c>
    </row>
    <row r="141" spans="1:24">
      <c r="B141" s="1" t="s">
        <v>501</v>
      </c>
      <c r="C141" s="1" t="str">
        <f t="shared" si="12"/>
        <v xml:space="preserve">  axis:   col</v>
      </c>
      <c r="D141" s="1" t="str">
        <f t="shared" si="12"/>
        <v xml:space="preserve">  axis:   col</v>
      </c>
      <c r="E141" s="1" t="str">
        <f t="shared" si="12"/>
        <v xml:space="preserve">  axis:   col</v>
      </c>
      <c r="F141" s="1" t="str">
        <f t="shared" si="12"/>
        <v xml:space="preserve">  axis:   col</v>
      </c>
      <c r="G141" s="1" t="str">
        <f>IF(ISBLANK($B141), "", $B141)</f>
        <v xml:space="preserve">  axis:   col</v>
      </c>
      <c r="H141" s="1" t="str">
        <f t="shared" si="12"/>
        <v xml:space="preserve">  axis:   col</v>
      </c>
      <c r="I141" s="1" t="str">
        <f t="shared" si="12"/>
        <v xml:space="preserve">  axis:   col</v>
      </c>
      <c r="J141" s="1" t="s">
        <v>501</v>
      </c>
      <c r="K141" s="1" t="s">
        <v>517</v>
      </c>
      <c r="L141" s="1" t="str">
        <f>IF(ISBLANK($K141), "", $K141)</f>
        <v xml:space="preserve">  axis:   row</v>
      </c>
      <c r="M141" s="1" t="s">
        <v>501</v>
      </c>
      <c r="N141" s="1" t="s">
        <v>501</v>
      </c>
      <c r="O141" s="19" t="str">
        <f t="shared" si="13"/>
        <v xml:space="preserve">  axis:   col</v>
      </c>
      <c r="P141" s="19" t="str">
        <f t="shared" si="13"/>
        <v xml:space="preserve">  axis:   col</v>
      </c>
      <c r="Q141" s="19" t="str">
        <f t="shared" si="13"/>
        <v xml:space="preserve">  axis:   col</v>
      </c>
      <c r="R141" s="19" t="str">
        <f t="shared" si="13"/>
        <v xml:space="preserve">  axis:   col</v>
      </c>
      <c r="T141" s="1" t="s">
        <v>501</v>
      </c>
      <c r="X141" s="1" t="s">
        <v>501</v>
      </c>
    </row>
    <row r="142" spans="1:24">
      <c r="B142" s="1" t="s">
        <v>432</v>
      </c>
      <c r="C142" s="1" t="str">
        <f t="shared" si="12"/>
        <v xml:space="preserve">  from:   units</v>
      </c>
      <c r="D142" s="1" t="str">
        <f t="shared" si="12"/>
        <v xml:space="preserve">  from:   units</v>
      </c>
      <c r="E142" s="1" t="str">
        <f t="shared" si="12"/>
        <v xml:space="preserve">  from:   units</v>
      </c>
      <c r="F142" s="1" t="str">
        <f t="shared" si="12"/>
        <v xml:space="preserve">  from:   units</v>
      </c>
      <c r="G142" s="1" t="str">
        <f t="shared" si="12"/>
        <v xml:space="preserve">  from:   units</v>
      </c>
      <c r="H142" s="1" t="str">
        <f t="shared" si="12"/>
        <v xml:space="preserve">  from:   units</v>
      </c>
      <c r="I142" s="1" t="str">
        <f t="shared" si="12"/>
        <v xml:space="preserve">  from:   units</v>
      </c>
      <c r="J142" s="1" t="s">
        <v>432</v>
      </c>
      <c r="K142" s="1" t="s">
        <v>519</v>
      </c>
      <c r="L142" s="1" t="str">
        <f>IF(ISBLANK($K142), "", $K142)</f>
        <v xml:space="preserve">  from:   nothing</v>
      </c>
      <c r="M142" s="1" t="s">
        <v>432</v>
      </c>
      <c r="N142" s="1" t="s">
        <v>432</v>
      </c>
      <c r="O142" s="19" t="str">
        <f t="shared" si="13"/>
        <v xml:space="preserve">  from:   units</v>
      </c>
      <c r="P142" s="19" t="str">
        <f t="shared" si="13"/>
        <v xml:space="preserve">  from:   units</v>
      </c>
      <c r="Q142" s="19" t="str">
        <f t="shared" si="13"/>
        <v xml:space="preserve">  from:   units</v>
      </c>
      <c r="R142" s="19" t="str">
        <f t="shared" si="13"/>
        <v xml:space="preserve">  from:   units</v>
      </c>
      <c r="T142" s="1" t="s">
        <v>432</v>
      </c>
      <c r="X142" s="1" t="s">
        <v>432</v>
      </c>
    </row>
    <row r="143" spans="1:24">
      <c r="B143" s="1" t="s">
        <v>436</v>
      </c>
      <c r="C143" s="1" t="str">
        <f t="shared" si="12"/>
        <v xml:space="preserve">  to:     units_factor</v>
      </c>
      <c r="D143" s="1" t="str">
        <f t="shared" si="12"/>
        <v xml:space="preserve">  to:     units_factor</v>
      </c>
      <c r="E143" s="1" t="str">
        <f t="shared" si="12"/>
        <v xml:space="preserve">  to:     units_factor</v>
      </c>
      <c r="F143" s="1" t="str">
        <f t="shared" si="12"/>
        <v xml:space="preserve">  to:     units_factor</v>
      </c>
      <c r="G143" s="1" t="str">
        <f t="shared" si="12"/>
        <v xml:space="preserve">  to:     units_factor</v>
      </c>
      <c r="H143" s="1" t="str">
        <f t="shared" si="12"/>
        <v xml:space="preserve">  to:     units_factor</v>
      </c>
      <c r="I143" s="1" t="str">
        <f t="shared" si="12"/>
        <v xml:space="preserve">  to:     units_factor</v>
      </c>
      <c r="J143" s="1" t="s">
        <v>436</v>
      </c>
      <c r="K143" s="1" t="s">
        <v>518</v>
      </c>
      <c r="L143" s="1" t="str">
        <f>IF(ISBLANK($K143), "", $K143)</f>
        <v xml:space="preserve">  to:     nothing</v>
      </c>
      <c r="M143" s="1" t="s">
        <v>436</v>
      </c>
      <c r="N143" s="1" t="s">
        <v>436</v>
      </c>
      <c r="O143" s="19" t="str">
        <f t="shared" si="13"/>
        <v xml:space="preserve">  to:     units_factor</v>
      </c>
      <c r="P143" s="19" t="str">
        <f t="shared" si="13"/>
        <v xml:space="preserve">  to:     units_factor</v>
      </c>
      <c r="Q143" s="19" t="str">
        <f t="shared" si="13"/>
        <v xml:space="preserve">  to:     units_factor</v>
      </c>
      <c r="R143" s="19" t="str">
        <f t="shared" si="13"/>
        <v xml:space="preserve">  to:     units_factor</v>
      </c>
      <c r="T143" s="1" t="s">
        <v>436</v>
      </c>
      <c r="X143" s="1" t="s">
        <v>436</v>
      </c>
    </row>
    <row r="144" spans="1:24">
      <c r="B144" s="1" t="s">
        <v>435</v>
      </c>
      <c r="C144" s="1" t="str">
        <f t="shared" si="12"/>
        <v xml:space="preserve">  input:  [value, factor]</v>
      </c>
      <c r="D144" s="1" t="str">
        <f t="shared" si="12"/>
        <v xml:space="preserve">  input:  [value, factor]</v>
      </c>
      <c r="E144" s="1" t="str">
        <f t="shared" si="12"/>
        <v xml:space="preserve">  input:  [value, factor]</v>
      </c>
      <c r="F144" s="1" t="str">
        <f t="shared" si="12"/>
        <v xml:space="preserve">  input:  [value, factor]</v>
      </c>
      <c r="G144" s="1" t="str">
        <f t="shared" si="12"/>
        <v xml:space="preserve">  input:  [value, factor]</v>
      </c>
      <c r="H144" s="1" t="str">
        <f t="shared" si="12"/>
        <v xml:space="preserve">  input:  [value, factor]</v>
      </c>
      <c r="I144" s="1" t="str">
        <f t="shared" si="12"/>
        <v xml:space="preserve">  input:  [value, factor]</v>
      </c>
      <c r="J144" s="1" t="s">
        <v>433</v>
      </c>
      <c r="K144" s="1" t="s">
        <v>674</v>
      </c>
      <c r="L144" s="1" t="s">
        <v>675</v>
      </c>
      <c r="M144" s="1" t="s">
        <v>435</v>
      </c>
      <c r="N144" s="1" t="s">
        <v>435</v>
      </c>
      <c r="O144" s="19" t="str">
        <f t="shared" si="13"/>
        <v xml:space="preserve">  input:  [value, factor]</v>
      </c>
      <c r="P144" s="19" t="str">
        <f t="shared" si="13"/>
        <v xml:space="preserve">  input:  [value, factor]</v>
      </c>
      <c r="Q144" s="19" t="str">
        <f t="shared" si="13"/>
        <v xml:space="preserve">  input:  [value, factor]</v>
      </c>
      <c r="R144" s="19" t="str">
        <f t="shared" si="13"/>
        <v xml:space="preserve">  input:  [value, factor]</v>
      </c>
      <c r="T144" s="1" t="s">
        <v>435</v>
      </c>
      <c r="X144" s="1" t="s">
        <v>435</v>
      </c>
    </row>
    <row r="145" spans="2:24">
      <c r="B145" s="1" t="s">
        <v>434</v>
      </c>
      <c r="C145" s="1" t="str">
        <f t="shared" si="12"/>
        <v xml:space="preserve">  output: value</v>
      </c>
      <c r="D145" s="1" t="str">
        <f t="shared" si="12"/>
        <v xml:space="preserve">  output: value</v>
      </c>
      <c r="E145" s="1" t="str">
        <f t="shared" si="12"/>
        <v xml:space="preserve">  output: value</v>
      </c>
      <c r="F145" s="1" t="str">
        <f t="shared" si="12"/>
        <v xml:space="preserve">  output: value</v>
      </c>
      <c r="G145" s="1" t="str">
        <f t="shared" si="12"/>
        <v xml:space="preserve">  output: value</v>
      </c>
      <c r="H145" s="1" t="str">
        <f t="shared" si="12"/>
        <v xml:space="preserve">  output: value</v>
      </c>
      <c r="I145" s="1" t="str">
        <f t="shared" si="12"/>
        <v xml:space="preserve">  output: value</v>
      </c>
      <c r="J145" s="1" t="s">
        <v>434</v>
      </c>
      <c r="K145" s="1" t="s">
        <v>434</v>
      </c>
      <c r="L145" s="1" t="str">
        <f>IF(ISBLANK($K145), "", $K145)</f>
        <v xml:space="preserve">  output: value</v>
      </c>
      <c r="M145" s="1" t="s">
        <v>434</v>
      </c>
      <c r="N145" s="1" t="s">
        <v>434</v>
      </c>
      <c r="O145" s="19" t="str">
        <f t="shared" si="13"/>
        <v xml:space="preserve">  output: value</v>
      </c>
      <c r="P145" s="19" t="str">
        <f t="shared" si="13"/>
        <v xml:space="preserve">  output: value</v>
      </c>
      <c r="Q145" s="19" t="str">
        <f t="shared" si="13"/>
        <v xml:space="preserve">  output: value</v>
      </c>
      <c r="R145" s="19" t="str">
        <f t="shared" si="13"/>
        <v xml:space="preserve">  output: value</v>
      </c>
      <c r="T145" s="1" t="s">
        <v>434</v>
      </c>
      <c r="X145" s="1" t="s">
        <v>434</v>
      </c>
    </row>
  </sheetData>
  <conditionalFormatting sqref="A1:XFD1048576">
    <cfRule type="expression" dxfId="5" priority="6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0072-3BB8-924E-878B-C283888FC291}">
  <dimension ref="A1:D35"/>
  <sheetViews>
    <sheetView showGridLines="0" tabSelected="1" zoomScale="120" zoomScaleNormal="120" zoomScalePageLayoutView="150" workbookViewId="0">
      <selection activeCell="C9" sqref="C9"/>
    </sheetView>
  </sheetViews>
  <sheetFormatPr baseColWidth="10" defaultColWidth="10.6640625" defaultRowHeight="13" customHeight="1"/>
  <cols>
    <col min="1" max="1" width="8.1640625" style="169" bestFit="1" customWidth="1"/>
    <col min="2" max="2" width="15.33203125" style="12" bestFit="1" customWidth="1"/>
    <col min="3" max="3" width="27.6640625" style="12" bestFit="1" customWidth="1"/>
    <col min="4" max="16384" width="10.6640625" style="12"/>
  </cols>
  <sheetData>
    <row r="1" spans="1:4" ht="13" customHeight="1">
      <c r="B1" s="12" t="s">
        <v>1797</v>
      </c>
      <c r="C1" s="12" t="s">
        <v>1798</v>
      </c>
    </row>
    <row r="3" spans="1:4" ht="13" customHeight="1">
      <c r="A3" s="171" t="s">
        <v>1807</v>
      </c>
    </row>
    <row r="4" spans="1:4" ht="13" customHeight="1">
      <c r="A4" s="170" t="s">
        <v>1799</v>
      </c>
      <c r="B4" s="172" t="s">
        <v>1311</v>
      </c>
      <c r="C4" s="172" t="s">
        <v>1788</v>
      </c>
      <c r="D4" s="172" t="s">
        <v>1804</v>
      </c>
    </row>
    <row r="5" spans="1:4" ht="13" customHeight="1">
      <c r="B5" s="12" t="s">
        <v>1526</v>
      </c>
      <c r="C5" s="12" t="str">
        <f>B5</f>
        <v>data</v>
      </c>
    </row>
    <row r="6" spans="1:4" ht="13" hidden="1" customHeight="1">
      <c r="C6" s="12" t="str">
        <f>IF(ISBLANK(C5),"",_xlfn.CONCAT(C5,$C$1))</f>
        <v>data,</v>
      </c>
    </row>
    <row r="7" spans="1:4" ht="13" customHeight="1">
      <c r="B7" s="173" t="s">
        <v>1802</v>
      </c>
    </row>
    <row r="8" spans="1:4" ht="13" customHeight="1">
      <c r="A8" s="169" t="s">
        <v>1826</v>
      </c>
      <c r="B8" s="157" t="str">
        <f>_xlfn.CONCAT($B$7,"_",A8)</f>
        <v>input_0.1</v>
      </c>
      <c r="C8" s="12" t="str">
        <f>_xlfn.CONCAT($C$6,B8)</f>
        <v>data,input_0.1</v>
      </c>
    </row>
    <row r="9" spans="1:4" ht="13" customHeight="1">
      <c r="A9" s="169" t="s">
        <v>1800</v>
      </c>
      <c r="B9" s="157" t="str">
        <f>_xlfn.CONCAT($B$7,"_",A9)</f>
        <v>input_1.0</v>
      </c>
      <c r="C9" s="12" t="str">
        <f>_xlfn.CONCAT($C$6,B9)</f>
        <v>data,input_1.0</v>
      </c>
    </row>
    <row r="10" spans="1:4" ht="13" customHeight="1">
      <c r="A10" s="169" t="s">
        <v>1801</v>
      </c>
      <c r="B10" s="157" t="str">
        <f>_xlfn.CONCAT($B$7,"_",A10)</f>
        <v>input_1.0.1</v>
      </c>
      <c r="C10" s="12" t="str">
        <f>_xlfn.CONCAT($C$6,B10)</f>
        <v>data,input_1.0.1</v>
      </c>
    </row>
    <row r="11" spans="1:4" ht="13" customHeight="1">
      <c r="A11" s="169" t="s">
        <v>1805</v>
      </c>
      <c r="B11" s="157" t="str">
        <f t="shared" ref="B11:B12" si="0">_xlfn.CONCAT($B$7,"_",A11)</f>
        <v>input_2.0.1</v>
      </c>
      <c r="C11" s="12" t="str">
        <f t="shared" ref="C11:C12" si="1">_xlfn.CONCAT($C$6,B11)</f>
        <v>data,input_2.0.1</v>
      </c>
    </row>
    <row r="12" spans="1:4" ht="13" customHeight="1">
      <c r="A12" s="169" t="s">
        <v>1806</v>
      </c>
      <c r="B12" s="157" t="str">
        <f t="shared" si="0"/>
        <v>input_2.1</v>
      </c>
      <c r="C12" s="12" t="str">
        <f t="shared" si="1"/>
        <v>data,input_2.1</v>
      </c>
    </row>
    <row r="13" spans="1:4" ht="13" customHeight="1">
      <c r="B13" s="158" t="s">
        <v>1527</v>
      </c>
    </row>
    <row r="15" spans="1:4" ht="13" customHeight="1">
      <c r="B15" s="157" t="s">
        <v>1787</v>
      </c>
      <c r="C15" s="12" t="str">
        <f>_xlfn.CONCAT($C$6,B15)</f>
        <v>data,constants</v>
      </c>
    </row>
    <row r="17" spans="1:3" ht="13" customHeight="1">
      <c r="B17" s="157" t="s">
        <v>1724</v>
      </c>
      <c r="C17" s="12" t="str">
        <f>_xlfn.CONCAT($C$6,$B$17)</f>
        <v>data,coremaps</v>
      </c>
    </row>
    <row r="18" spans="1:3" ht="13" customHeight="1">
      <c r="B18" s="158" t="s">
        <v>1324</v>
      </c>
      <c r="C18" s="12" t="str">
        <f>_xlfn.CONCAT($C$17,$C$1,B18)</f>
        <v>data,coremaps,crosswalk</v>
      </c>
    </row>
    <row r="19" spans="1:3" ht="13" customHeight="1">
      <c r="B19" s="158" t="s">
        <v>1329</v>
      </c>
      <c r="C19" s="12" t="str">
        <f>_xlfn.CONCAT($C$17,$C$1,B19)</f>
        <v>data,coremaps,define</v>
      </c>
    </row>
    <row r="20" spans="1:3" ht="13" customHeight="1">
      <c r="B20" s="158" t="s">
        <v>1326</v>
      </c>
      <c r="C20" s="12" t="str">
        <f>_xlfn.CONCAT($C$17,$C$1,B20)</f>
        <v>data,coremaps,scale</v>
      </c>
    </row>
    <row r="21" spans="1:3" ht="13" customHeight="1">
      <c r="B21" s="159" t="s">
        <v>1541</v>
      </c>
      <c r="C21" s="12" t="str">
        <f>_xlfn.CONCAT($C$20,$C$1,B21)</f>
        <v>data,coremaps,scale,region</v>
      </c>
    </row>
    <row r="22" spans="1:3" ht="13" customHeight="1">
      <c r="B22" s="159" t="s">
        <v>866</v>
      </c>
      <c r="C22" s="12" t="str">
        <f>_xlfn.CONCAT($C$20,$C$1,B22)</f>
        <v>data,coremaps,scale,sector</v>
      </c>
    </row>
    <row r="23" spans="1:3" ht="13" customHeight="1">
      <c r="B23" s="159" t="s">
        <v>1823</v>
      </c>
      <c r="C23" s="12" t="str">
        <f>_xlfn.CONCAT($C$20,$C$1,B23)</f>
        <v>data,coremaps,scale,margin</v>
      </c>
    </row>
    <row r="24" spans="1:3" ht="13" customHeight="1">
      <c r="B24" s="158" t="s">
        <v>1328</v>
      </c>
      <c r="C24" s="12" t="str">
        <f>_xlfn.CONCAT($C$17,$C$1,B24)</f>
        <v>data,coremaps,standardize</v>
      </c>
    </row>
    <row r="26" spans="1:3" ht="13" customHeight="1">
      <c r="B26" s="157" t="s">
        <v>1786</v>
      </c>
      <c r="C26" s="12" t="str">
        <f>_xlfn.CONCAT($C$6,B26)</f>
        <v>data,coresets</v>
      </c>
    </row>
    <row r="27" spans="1:3" ht="13" customHeight="1">
      <c r="B27" s="158" t="s">
        <v>1631</v>
      </c>
      <c r="C27" s="12" t="str">
        <f>_xlfn.CONCAT($C$26,C$1,B27)</f>
        <v>data,coresets,r</v>
      </c>
    </row>
    <row r="28" spans="1:3" ht="13" customHeight="1">
      <c r="B28" s="158" t="s">
        <v>1642</v>
      </c>
      <c r="C28" s="12" t="str">
        <f>_xlfn.CONCAT($C$26,C$1,B28)</f>
        <v>data,coresets,s</v>
      </c>
    </row>
    <row r="30" spans="1:3" ht="13" customHeight="1">
      <c r="B30" s="173" t="s">
        <v>1803</v>
      </c>
    </row>
    <row r="31" spans="1:3" ht="13" customHeight="1">
      <c r="A31" s="169" t="str">
        <f>A8</f>
        <v>0.1</v>
      </c>
      <c r="B31" s="157" t="str">
        <f>_xlfn.CONCAT(B30,"_",A31)</f>
        <v>share_0.1</v>
      </c>
      <c r="C31" s="12" t="str">
        <f>_xlfn.CONCAT($C$6,B31)</f>
        <v>data,share_0.1</v>
      </c>
    </row>
    <row r="32" spans="1:3" ht="13" customHeight="1">
      <c r="B32" s="157"/>
    </row>
    <row r="34" spans="1:1" ht="13" customHeight="1">
      <c r="A34" s="171" t="s">
        <v>1808</v>
      </c>
    </row>
    <row r="35" spans="1:1" ht="13" customHeight="1">
      <c r="A35" s="169" t="s">
        <v>1809</v>
      </c>
    </row>
  </sheetData>
  <pageMargins left="0.7" right="0.7" top="0.75" bottom="0.75" header="0.3" footer="0.3"/>
  <pageSetup orientation="portrait" horizontalDpi="0" verticalDpi="0"/>
  <ignoredErrors>
    <ignoredError sqref="A12 A8:A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25BE-A706-B944-9F24-1DA5482C301C}">
  <dimension ref="A1:J49"/>
  <sheetViews>
    <sheetView workbookViewId="0"/>
  </sheetViews>
  <sheetFormatPr baseColWidth="10" defaultRowHeight="16" customHeight="1"/>
  <cols>
    <col min="1" max="1" width="6.33203125" style="69" customWidth="1"/>
    <col min="2" max="2" width="6.33203125" style="69" bestFit="1" customWidth="1"/>
    <col min="3" max="3" width="12.1640625" style="67" bestFit="1" customWidth="1"/>
    <col min="4" max="4" width="20.33203125" style="67" bestFit="1" customWidth="1"/>
    <col min="5" max="5" width="12.33203125" style="67" bestFit="1" customWidth="1"/>
    <col min="6" max="6" width="17" style="67" customWidth="1"/>
    <col min="7" max="7" width="14.33203125" style="67" customWidth="1"/>
    <col min="8" max="8" width="26.6640625" style="67" bestFit="1" customWidth="1"/>
    <col min="9" max="9" width="14.33203125" style="67" bestFit="1" customWidth="1"/>
    <col min="10" max="16384" width="10.83203125" style="67"/>
  </cols>
  <sheetData>
    <row r="1" spans="1:10" ht="13">
      <c r="C1" s="68" t="s">
        <v>1330</v>
      </c>
      <c r="D1" s="68" t="s">
        <v>1323</v>
      </c>
      <c r="E1" s="68" t="s">
        <v>1312</v>
      </c>
      <c r="F1" s="68"/>
    </row>
    <row r="2" spans="1:10" ht="56">
      <c r="A2" s="77" t="str">
        <f>map_standardize!$A$1</f>
        <v>data,coremaps,standardize</v>
      </c>
      <c r="B2" s="69">
        <f>COUNTIF(Table1[Category],Table2[[#This Row],[Category]])</f>
        <v>3</v>
      </c>
      <c r="C2" s="68" t="s">
        <v>1328</v>
      </c>
      <c r="D2" s="68" t="s">
        <v>1314</v>
      </c>
      <c r="E2" s="68" t="s">
        <v>1318</v>
      </c>
    </row>
    <row r="3" spans="1:10" ht="42">
      <c r="A3" s="78" t="str">
        <f>map_define!$A$1</f>
        <v>data,coremaps,define</v>
      </c>
      <c r="B3" s="69">
        <f>COUNTIF(Table1[Category],Table2[[#This Row],[Category]])</f>
        <v>1</v>
      </c>
      <c r="C3" s="68" t="s">
        <v>1329</v>
      </c>
      <c r="D3" s="68" t="s">
        <v>1315</v>
      </c>
      <c r="E3" s="68"/>
    </row>
    <row r="4" spans="1:10" ht="70">
      <c r="A4" s="77" t="str">
        <f>map_scale_region!A1</f>
        <v>data,coremaps,scale,region</v>
      </c>
      <c r="B4" s="69">
        <f>COUNTIF(Table1[Category],Table2[[#This Row],[Category]])</f>
        <v>0</v>
      </c>
      <c r="C4" s="68" t="s">
        <v>1326</v>
      </c>
      <c r="D4" s="68" t="s">
        <v>1316</v>
      </c>
      <c r="E4" s="68"/>
    </row>
    <row r="5" spans="1:10" ht="56">
      <c r="A5" s="77" t="str">
        <f>map_crosswalk!A1</f>
        <v>data,coremaps,crosswalk</v>
      </c>
      <c r="B5" s="69">
        <f>COUNTIF(Table1[Category],Table2[[#This Row],[Category]])</f>
        <v>4</v>
      </c>
      <c r="C5" s="68" t="s">
        <v>1324</v>
      </c>
      <c r="D5" s="68" t="s">
        <v>1317</v>
      </c>
      <c r="E5" s="68"/>
    </row>
    <row r="6" spans="1:10" ht="13">
      <c r="C6" s="68" t="s">
        <v>1346</v>
      </c>
      <c r="D6" s="68"/>
      <c r="E6" s="68" t="s">
        <v>1347</v>
      </c>
    </row>
    <row r="7" spans="1:10" ht="13"/>
    <row r="8" spans="1:10" ht="16" customHeight="1">
      <c r="A8" s="70"/>
      <c r="B8" s="70" t="s">
        <v>1345</v>
      </c>
      <c r="C8" s="67" t="s">
        <v>1311</v>
      </c>
      <c r="D8" s="67" t="s">
        <v>1313</v>
      </c>
      <c r="E8" s="67" t="s">
        <v>1330</v>
      </c>
      <c r="F8" s="67" t="s">
        <v>1312</v>
      </c>
      <c r="G8" s="67" t="s">
        <v>1321</v>
      </c>
      <c r="H8" s="67" t="s">
        <v>1335</v>
      </c>
      <c r="I8" s="67" t="s">
        <v>1322</v>
      </c>
      <c r="J8" s="67" t="s">
        <v>1348</v>
      </c>
    </row>
    <row r="9" spans="1:10" ht="16" customHeight="1">
      <c r="B9" s="69">
        <f>IF(COUNTA(Table1[[#This Row],[Parse Usage]:[SLiDE Usage]])&gt;0,1,0)</f>
        <v>0</v>
      </c>
      <c r="C9" s="67" t="s">
        <v>1327</v>
      </c>
      <c r="D9" s="67" t="s">
        <v>363</v>
      </c>
    </row>
    <row r="10" spans="1:10" ht="16" customHeight="1">
      <c r="B10" s="69">
        <f>IF(COUNTA(Table1[[#This Row],[Parse Usage]:[SLiDE Usage]])&gt;0,1,0)</f>
        <v>0</v>
      </c>
      <c r="C10" s="67" t="s">
        <v>1327</v>
      </c>
      <c r="D10" s="67" t="s">
        <v>471</v>
      </c>
    </row>
    <row r="11" spans="1:10" ht="16" customHeight="1">
      <c r="B11" s="69">
        <f>IF(COUNTA(Table1[[#This Row],[Parse Usage]:[SLiDE Usage]])&gt;0,1,0)</f>
        <v>0</v>
      </c>
      <c r="C11" s="67" t="s">
        <v>1327</v>
      </c>
      <c r="D11" s="67" t="s">
        <v>453</v>
      </c>
    </row>
    <row r="12" spans="1:10" ht="16" customHeight="1">
      <c r="B12" s="69">
        <f>IF(COUNTA(Table1[[#This Row],[Parse Usage]:[SLiDE Usage]])&gt;0,1,0)</f>
        <v>0</v>
      </c>
      <c r="C12" s="67" t="s">
        <v>1327</v>
      </c>
      <c r="D12" s="67" t="s">
        <v>356</v>
      </c>
    </row>
    <row r="13" spans="1:10" ht="16" customHeight="1">
      <c r="B13" s="69">
        <f>IF(COUNTA(Table1[[#This Row],[Parse Usage]:[SLiDE Usage]])&gt;0,1,0)</f>
        <v>0</v>
      </c>
      <c r="C13" s="67" t="s">
        <v>1327</v>
      </c>
      <c r="D13" s="67" t="s">
        <v>398</v>
      </c>
    </row>
    <row r="14" spans="1:10" ht="16" customHeight="1">
      <c r="B14" s="69">
        <f>IF(COUNTA(Table1[[#This Row],[Parse Usage]:[SLiDE Usage]])&gt;0,1,0)</f>
        <v>0</v>
      </c>
      <c r="C14" s="67" t="s">
        <v>1327</v>
      </c>
      <c r="D14" s="67" t="s">
        <v>224</v>
      </c>
    </row>
    <row r="15" spans="1:10" ht="16" customHeight="1">
      <c r="B15" s="69">
        <f>IF(COUNTA(Table1[[#This Row],[Parse Usage]:[SLiDE Usage]])&gt;0,1,0)</f>
        <v>0</v>
      </c>
      <c r="C15" s="67" t="s">
        <v>1327</v>
      </c>
      <c r="D15" s="67" t="s">
        <v>468</v>
      </c>
    </row>
    <row r="16" spans="1:10" ht="16" customHeight="1">
      <c r="B16" s="69">
        <f>IF(COUNTA(Table1[[#This Row],[Parse Usage]:[SLiDE Usage]])&gt;0,1,0)</f>
        <v>0</v>
      </c>
      <c r="C16" s="67" t="s">
        <v>1324</v>
      </c>
      <c r="D16" s="67" t="s">
        <v>206</v>
      </c>
    </row>
    <row r="17" spans="2:9" ht="16" customHeight="1">
      <c r="B17" s="69">
        <f>IF(COUNTA(Table1[[#This Row],[Parse Usage]:[SLiDE Usage]])&gt;0,1,0)</f>
        <v>1</v>
      </c>
      <c r="C17" s="67" t="s">
        <v>1324</v>
      </c>
      <c r="D17" s="67" t="s">
        <v>1109</v>
      </c>
      <c r="E17" s="67" t="s">
        <v>1324</v>
      </c>
      <c r="I17" s="67" t="s">
        <v>1349</v>
      </c>
    </row>
    <row r="18" spans="2:9" ht="16" customHeight="1">
      <c r="B18" s="69">
        <f>IF(COUNTA(Table1[[#This Row],[Parse Usage]:[SLiDE Usage]])&gt;0,1,0)</f>
        <v>1</v>
      </c>
      <c r="C18" s="67" t="s">
        <v>1324</v>
      </c>
      <c r="D18" s="67" t="s">
        <v>221</v>
      </c>
      <c r="H18" s="67" t="s">
        <v>221</v>
      </c>
    </row>
    <row r="19" spans="2:9" ht="16" customHeight="1">
      <c r="B19" s="69">
        <f>IF(COUNTA(Table1[[#This Row],[Parse Usage]:[SLiDE Usage]])&gt;0,1,0)</f>
        <v>1</v>
      </c>
      <c r="C19" s="67" t="s">
        <v>1324</v>
      </c>
      <c r="D19" s="67" t="s">
        <v>222</v>
      </c>
      <c r="H19" s="67" t="s">
        <v>1093</v>
      </c>
    </row>
    <row r="20" spans="2:9" ht="16" customHeight="1">
      <c r="B20" s="69">
        <f>IF(COUNTA(Table1[[#This Row],[Parse Usage]:[SLiDE Usage]])&gt;0,1,0)</f>
        <v>1</v>
      </c>
      <c r="C20" s="67" t="s">
        <v>1324</v>
      </c>
      <c r="D20" s="67" t="s">
        <v>356</v>
      </c>
      <c r="H20" s="67" t="s">
        <v>356</v>
      </c>
    </row>
    <row r="21" spans="2:9" ht="16" customHeight="1">
      <c r="B21" s="69">
        <f>IF(COUNTA(Table1[[#This Row],[Parse Usage]:[SLiDE Usage]])&gt;0,1,0)</f>
        <v>1</v>
      </c>
      <c r="C21" s="67" t="s">
        <v>1324</v>
      </c>
      <c r="D21" s="67" t="s">
        <v>377</v>
      </c>
      <c r="H21" s="67" t="s">
        <v>1092</v>
      </c>
    </row>
    <row r="22" spans="2:9" ht="16" customHeight="1">
      <c r="B22" s="69">
        <f>IF(COUNTA(Table1[[#This Row],[Parse Usage]:[SLiDE Usage]])&gt;0,1,0)</f>
        <v>0</v>
      </c>
      <c r="C22" s="67" t="s">
        <v>1324</v>
      </c>
      <c r="D22" s="67" t="s">
        <v>866</v>
      </c>
    </row>
    <row r="23" spans="2:9" ht="16" customHeight="1">
      <c r="B23" s="69">
        <f>IF(COUNTA(Table1[[#This Row],[Parse Usage]:[SLiDE Usage]])&gt;0,1,0)</f>
        <v>1</v>
      </c>
      <c r="C23" s="67" t="s">
        <v>1324</v>
      </c>
      <c r="D23" s="67" t="s">
        <v>224</v>
      </c>
      <c r="F23" s="67" t="s">
        <v>1349</v>
      </c>
      <c r="H23" s="67" t="s">
        <v>224</v>
      </c>
    </row>
    <row r="24" spans="2:9" ht="16" customHeight="1">
      <c r="B24" s="69">
        <f>IF(COUNTA(Table1[[#This Row],[Parse Usage]:[SLiDE Usage]])&gt;0,1,0)</f>
        <v>0</v>
      </c>
      <c r="C24" s="67" t="s">
        <v>1325</v>
      </c>
      <c r="D24" s="67" t="s">
        <v>206</v>
      </c>
    </row>
    <row r="25" spans="2:9" ht="16" customHeight="1">
      <c r="B25" s="69">
        <f>IF(COUNTA(Table1[[#This Row],[Parse Usage]:[SLiDE Usage]])&gt;0,1,0)</f>
        <v>1</v>
      </c>
      <c r="C25" s="67" t="s">
        <v>1325</v>
      </c>
      <c r="D25" s="67" t="s">
        <v>363</v>
      </c>
      <c r="E25" s="67" t="s">
        <v>1324</v>
      </c>
      <c r="G25" s="67" t="s">
        <v>1332</v>
      </c>
    </row>
    <row r="26" spans="2:9" ht="16" customHeight="1">
      <c r="B26" s="69">
        <f>IF(COUNTA(Table1[[#This Row],[Parse Usage]:[SLiDE Usage]])&gt;0,1,0)</f>
        <v>1</v>
      </c>
      <c r="C26" s="67" t="s">
        <v>1325</v>
      </c>
      <c r="D26" s="67" t="s">
        <v>362</v>
      </c>
      <c r="E26" s="67" t="s">
        <v>1324</v>
      </c>
      <c r="G26" s="67" t="s">
        <v>1331</v>
      </c>
    </row>
    <row r="27" spans="2:9" ht="16" customHeight="1">
      <c r="B27" s="69">
        <f>IF(COUNTA(Table1[[#This Row],[Parse Usage]:[SLiDE Usage]])&gt;0,1,0)</f>
        <v>0</v>
      </c>
      <c r="C27" s="67" t="s">
        <v>1325</v>
      </c>
      <c r="D27" s="67" t="s">
        <v>1109</v>
      </c>
    </row>
    <row r="28" spans="2:9" ht="16" customHeight="1">
      <c r="B28" s="69">
        <f>IF(COUNTA(Table1[[#This Row],[Parse Usage]:[SLiDE Usage]])&gt;0,1,0)</f>
        <v>1</v>
      </c>
      <c r="C28" s="67" t="s">
        <v>1325</v>
      </c>
      <c r="D28" s="67" t="s">
        <v>221</v>
      </c>
      <c r="G28" s="67" t="s">
        <v>1333</v>
      </c>
    </row>
    <row r="29" spans="2:9" ht="16" customHeight="1">
      <c r="B29" s="69">
        <f>IF(COUNTA(Table1[[#This Row],[Parse Usage]:[SLiDE Usage]])&gt;0,1,0)</f>
        <v>1</v>
      </c>
      <c r="C29" s="67" t="s">
        <v>1325</v>
      </c>
      <c r="D29" s="67" t="s">
        <v>400</v>
      </c>
      <c r="G29" s="67" t="s">
        <v>125</v>
      </c>
    </row>
    <row r="30" spans="2:9" ht="16" customHeight="1">
      <c r="B30" s="69">
        <f>IF(COUNTA(Table1[[#This Row],[Parse Usage]:[SLiDE Usage]])&gt;0,1,0)</f>
        <v>1</v>
      </c>
      <c r="C30" s="67" t="s">
        <v>1325</v>
      </c>
      <c r="D30" s="67" t="s">
        <v>222</v>
      </c>
      <c r="E30" s="67" t="s">
        <v>1329</v>
      </c>
      <c r="I30" s="67" t="s">
        <v>1407</v>
      </c>
    </row>
    <row r="31" spans="2:9" ht="16" customHeight="1">
      <c r="B31" s="69">
        <f>IF(COUNTA(Table1[[#This Row],[Parse Usage]:[SLiDE Usage]])&gt;0,1,0)</f>
        <v>1</v>
      </c>
      <c r="C31" s="67" t="s">
        <v>1325</v>
      </c>
      <c r="D31" s="67" t="s">
        <v>356</v>
      </c>
      <c r="G31" s="67" t="s">
        <v>7</v>
      </c>
    </row>
    <row r="32" spans="2:9" ht="16" customHeight="1">
      <c r="B32" s="69">
        <f>IF(COUNTA(Table1[[#This Row],[Parse Usage]:[SLiDE Usage]])&gt;0,1,0)</f>
        <v>1</v>
      </c>
      <c r="C32" s="67" t="s">
        <v>1325</v>
      </c>
      <c r="D32" s="67" t="s">
        <v>223</v>
      </c>
      <c r="E32" s="67" t="s">
        <v>1328</v>
      </c>
      <c r="G32" s="67" t="s">
        <v>1341</v>
      </c>
      <c r="I32" s="67" t="s">
        <v>1338</v>
      </c>
    </row>
    <row r="33" spans="2:9" ht="16" customHeight="1">
      <c r="B33" s="69">
        <f>IF(COUNTA(Table1[[#This Row],[Parse Usage]:[SLiDE Usage]])&gt;0,1,0)</f>
        <v>0</v>
      </c>
      <c r="C33" s="67" t="s">
        <v>1325</v>
      </c>
      <c r="D33" s="67" t="s">
        <v>377</v>
      </c>
    </row>
    <row r="34" spans="2:9" ht="16" customHeight="1">
      <c r="B34" s="69">
        <f>IF(COUNTA(Table1[[#This Row],[Parse Usage]:[SLiDE Usage]])&gt;0,1,0)</f>
        <v>1</v>
      </c>
      <c r="C34" s="67" t="s">
        <v>1325</v>
      </c>
      <c r="D34" s="67" t="s">
        <v>224</v>
      </c>
      <c r="G34" s="67" t="s">
        <v>1334</v>
      </c>
    </row>
    <row r="35" spans="2:9" ht="16" customHeight="1">
      <c r="B35" s="69">
        <f>IF(COUNTA(Table1[[#This Row],[Parse Usage]:[SLiDE Usage]])&gt;0,1,0)</f>
        <v>1</v>
      </c>
      <c r="C35" s="67" t="s">
        <v>1325</v>
      </c>
      <c r="D35" s="67" t="s">
        <v>225</v>
      </c>
      <c r="G35" s="67" t="s">
        <v>161</v>
      </c>
    </row>
    <row r="36" spans="2:9" ht="16" customHeight="1">
      <c r="B36" s="69">
        <f>IF(COUNTA(Table1[[#This Row],[Parse Usage]:[SLiDE Usage]])&gt;0,1,0)</f>
        <v>1</v>
      </c>
      <c r="C36" s="67" t="s">
        <v>1325</v>
      </c>
      <c r="D36" s="67" t="s">
        <v>333</v>
      </c>
      <c r="E36" s="67" t="s">
        <v>1328</v>
      </c>
      <c r="G36" s="67" t="s">
        <v>1341</v>
      </c>
      <c r="I36" s="67" t="s">
        <v>1337</v>
      </c>
    </row>
    <row r="37" spans="2:9" ht="16" customHeight="1">
      <c r="B37" s="69">
        <f>IF(COUNTA(Table1[[#This Row],[Parse Usage]:[SLiDE Usage]])&gt;0,1,0)</f>
        <v>1</v>
      </c>
      <c r="C37" s="67" t="s">
        <v>1325</v>
      </c>
      <c r="D37" s="67" t="s">
        <v>418</v>
      </c>
      <c r="E37" s="67" t="s">
        <v>1328</v>
      </c>
      <c r="G37" s="67" t="s">
        <v>1341</v>
      </c>
      <c r="I37" s="67" t="s">
        <v>1336</v>
      </c>
    </row>
    <row r="38" spans="2:9" ht="16" customHeight="1">
      <c r="B38" s="69">
        <f>IF(COUNTA(Table1[[#This Row],[Parse Usage]:[SLiDE Usage]])&gt;0,1,0)</f>
        <v>0</v>
      </c>
      <c r="C38" s="67" t="s">
        <v>1326</v>
      </c>
      <c r="D38" s="67" t="s">
        <v>206</v>
      </c>
    </row>
    <row r="39" spans="2:9" ht="16" customHeight="1">
      <c r="B39" s="69">
        <f>IF(COUNTA(Table1[[#This Row],[Parse Usage]:[SLiDE Usage]])&gt;0,1,0)</f>
        <v>0</v>
      </c>
      <c r="C39" s="67" t="s">
        <v>1326</v>
      </c>
      <c r="D39" s="67" t="s">
        <v>920</v>
      </c>
    </row>
    <row r="40" spans="2:9" ht="16" customHeight="1">
      <c r="B40" s="69">
        <f>IF(COUNTA(Table1[[#This Row],[Parse Usage]:[SLiDE Usage]])&gt;0,1,0)</f>
        <v>1</v>
      </c>
      <c r="C40" s="67" t="s">
        <v>1326</v>
      </c>
      <c r="D40" s="67" t="s">
        <v>818</v>
      </c>
      <c r="I40" s="67" t="s">
        <v>1342</v>
      </c>
    </row>
    <row r="41" spans="2:9" ht="16" customHeight="1">
      <c r="B41" s="69">
        <f>IF(COUNTA(Table1[[#This Row],[Parse Usage]:[SLiDE Usage]])&gt;0,1,0)</f>
        <v>1</v>
      </c>
      <c r="C41" s="67" t="s">
        <v>1326</v>
      </c>
      <c r="D41" s="67" t="s">
        <v>362</v>
      </c>
      <c r="I41" s="67" t="s">
        <v>1343</v>
      </c>
    </row>
    <row r="42" spans="2:9" ht="16" customHeight="1">
      <c r="B42" s="69">
        <f>IF(COUNTA(Table1[[#This Row],[Parse Usage]:[SLiDE Usage]])&gt;0,1,0)</f>
        <v>1</v>
      </c>
      <c r="C42" s="67" t="s">
        <v>1326</v>
      </c>
      <c r="D42" s="67" t="s">
        <v>819</v>
      </c>
      <c r="I42" s="67" t="s">
        <v>1344</v>
      </c>
    </row>
    <row r="43" spans="2:9" ht="16" customHeight="1">
      <c r="B43" s="69">
        <f>IF(COUNTA(Table1[[#This Row],[Parse Usage]:[SLiDE Usage]])&gt;0,1,0)</f>
        <v>1</v>
      </c>
      <c r="C43" s="67" t="s">
        <v>1326</v>
      </c>
      <c r="D43" s="67" t="s">
        <v>226</v>
      </c>
      <c r="G43" s="67" t="s">
        <v>1340</v>
      </c>
    </row>
    <row r="44" spans="2:9" ht="16" customHeight="1">
      <c r="B44" s="69">
        <f>IF(COUNTA(Table1[[#This Row],[Parse Usage]:[SLiDE Usage]])&gt;0,1,0)</f>
        <v>0</v>
      </c>
      <c r="C44" s="67" t="s">
        <v>1326</v>
      </c>
      <c r="D44" s="67" t="s">
        <v>228</v>
      </c>
    </row>
    <row r="45" spans="2:9" ht="16" customHeight="1">
      <c r="B45" s="69">
        <f>IF(COUNTA(Table1[[#This Row],[Parse Usage]:[SLiDE Usage]])&gt;0,1,0)</f>
        <v>1</v>
      </c>
      <c r="C45" s="67" t="s">
        <v>1326</v>
      </c>
      <c r="D45" s="67" t="s">
        <v>230</v>
      </c>
      <c r="I45" s="67" t="s">
        <v>1339</v>
      </c>
    </row>
    <row r="46" spans="2:9" ht="16" customHeight="1">
      <c r="B46" s="69">
        <f>IF(COUNTA(Table1[[#This Row],[Parse Usage]:[SLiDE Usage]])&gt;0,1,0)</f>
        <v>0</v>
      </c>
      <c r="C46" s="67" t="s">
        <v>1326</v>
      </c>
      <c r="D46" s="67" t="s">
        <v>229</v>
      </c>
    </row>
    <row r="47" spans="2:9" ht="16" customHeight="1">
      <c r="B47" s="69">
        <f>IF(COUNTA(Table1[[#This Row],[Parse Usage]:[SLiDE Usage]])&gt;0,1,0)</f>
        <v>0</v>
      </c>
      <c r="C47" s="67" t="s">
        <v>1326</v>
      </c>
      <c r="D47" s="67" t="s">
        <v>222</v>
      </c>
    </row>
    <row r="48" spans="2:9" ht="16" customHeight="1">
      <c r="B48" s="69">
        <f>IF(COUNTA(Table1[[#This Row],[Parse Usage]:[SLiDE Usage]])&gt;0,1,0)</f>
        <v>0</v>
      </c>
      <c r="C48" s="67" t="s">
        <v>1326</v>
      </c>
      <c r="D48" s="67" t="s">
        <v>939</v>
      </c>
    </row>
    <row r="49" spans="2:6" ht="16" customHeight="1">
      <c r="B49" s="69">
        <f>IF(COUNTA(Table1[[#This Row],[Parse Usage]:[SLiDE Usage]])&gt;0,1,0)</f>
        <v>0</v>
      </c>
      <c r="D49" s="67" t="s">
        <v>1319</v>
      </c>
      <c r="E49" s="67" t="s">
        <v>1324</v>
      </c>
      <c r="F49" s="67" t="s">
        <v>1320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B77A980-0F60-5144-9DC8-89FB5C1B582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A9:B49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88"/>
  <sheetViews>
    <sheetView workbookViewId="0"/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228</v>
      </c>
      <c r="D1" s="48" t="s">
        <v>229</v>
      </c>
      <c r="E1" s="48" t="s">
        <v>230</v>
      </c>
      <c r="F1" s="48" t="s">
        <v>222</v>
      </c>
      <c r="G1" s="48" t="s">
        <v>818</v>
      </c>
      <c r="H1" s="48" t="s">
        <v>362</v>
      </c>
      <c r="I1" s="48" t="s">
        <v>819</v>
      </c>
      <c r="J1" s="48" t="s">
        <v>206</v>
      </c>
      <c r="K1" s="48" t="s">
        <v>920</v>
      </c>
      <c r="L1" s="48" t="s">
        <v>939</v>
      </c>
    </row>
    <row r="2" spans="1:12" ht="13" customHeight="1">
      <c r="A2" s="49" t="s">
        <v>765</v>
      </c>
      <c r="B2" s="33" t="s">
        <v>809</v>
      </c>
      <c r="C2" s="33" t="s">
        <v>810</v>
      </c>
      <c r="D2" s="33" t="s">
        <v>812</v>
      </c>
      <c r="E2" s="33" t="s">
        <v>811</v>
      </c>
      <c r="F2" s="33" t="s">
        <v>808</v>
      </c>
    </row>
    <row r="3" spans="1:12" ht="13" customHeight="1">
      <c r="A3" s="49" t="s">
        <v>766</v>
      </c>
      <c r="B3" s="33" t="s">
        <v>806</v>
      </c>
      <c r="C3" s="32" t="str">
        <f>IF(ISBLANK($B3), "", $B3)</f>
        <v>Source: https://www.census.gov/geographies/reference-files/time-series/demo/metro-micro/delineation-files.html</v>
      </c>
      <c r="D3" s="32" t="str">
        <f>IF(ISBLANK($B3), "", $B3)</f>
        <v>Source: https://www.census.gov/geographies/reference-files/time-series/demo/metro-micro/delineation-files.html</v>
      </c>
      <c r="E3" s="32" t="str">
        <f>IF(ISBLANK($B3), "", $B3)</f>
        <v>Source: https://www.census.gov/geographies/reference-files/time-series/demo/metro-micro/delineation-files.html</v>
      </c>
      <c r="F3" s="33" t="s">
        <v>807</v>
      </c>
      <c r="G3" s="36" t="s">
        <v>784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1033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771</v>
      </c>
      <c r="B5" s="33" t="s">
        <v>395</v>
      </c>
      <c r="C5" s="33" t="s">
        <v>395</v>
      </c>
      <c r="D5" s="33" t="s">
        <v>395</v>
      </c>
      <c r="E5" s="33" t="s">
        <v>395</v>
      </c>
      <c r="F5" s="33" t="s">
        <v>396</v>
      </c>
      <c r="G5" s="33" t="s">
        <v>395</v>
      </c>
      <c r="H5" s="33" t="s">
        <v>395</v>
      </c>
      <c r="I5" s="33" t="s">
        <v>395</v>
      </c>
      <c r="J5" s="33" t="s">
        <v>395</v>
      </c>
      <c r="K5" s="33" t="s">
        <v>395</v>
      </c>
      <c r="L5" s="33" t="s">
        <v>395</v>
      </c>
    </row>
    <row r="6" spans="1:12" ht="13" customHeight="1">
      <c r="A6" s="49" t="s">
        <v>921</v>
      </c>
      <c r="G6" s="33" t="s">
        <v>925</v>
      </c>
      <c r="H6" s="33" t="s">
        <v>925</v>
      </c>
      <c r="I6" s="33" t="s">
        <v>925</v>
      </c>
      <c r="J6" s="33" t="s">
        <v>925</v>
      </c>
    </row>
    <row r="8" spans="1:12" ht="13" customHeight="1">
      <c r="A8" s="49" t="s">
        <v>789</v>
      </c>
      <c r="B8" s="33" t="s">
        <v>1354</v>
      </c>
      <c r="C8" s="33" t="s">
        <v>1355</v>
      </c>
      <c r="D8" s="33" t="s">
        <v>1356</v>
      </c>
      <c r="E8" s="33" t="s">
        <v>1357</v>
      </c>
      <c r="F8" s="33" t="s">
        <v>793</v>
      </c>
      <c r="G8" s="36" t="s">
        <v>1233</v>
      </c>
      <c r="H8" s="36" t="s">
        <v>1233</v>
      </c>
      <c r="I8" s="36" t="s">
        <v>1233</v>
      </c>
      <c r="J8" s="36" t="s">
        <v>1233</v>
      </c>
      <c r="K8" s="36" t="s">
        <v>978</v>
      </c>
      <c r="L8" s="33" t="s">
        <v>1225</v>
      </c>
    </row>
    <row r="9" spans="1:12" ht="13" customHeight="1">
      <c r="A9" s="49" t="s">
        <v>169</v>
      </c>
      <c r="B9" s="33" t="s">
        <v>1212</v>
      </c>
      <c r="C9" s="36" t="str">
        <f t="shared" ref="C9:L9" si="0">IF(ISBLANK($B9), "", $B9)</f>
        <v>PathOut: [data, coremaps, scale]</v>
      </c>
      <c r="D9" s="36" t="str">
        <f t="shared" si="0"/>
        <v>PathOut: [data, coremaps, scale]</v>
      </c>
      <c r="E9" s="36" t="str">
        <f t="shared" si="0"/>
        <v>PathOut: [data, coremaps, scale]</v>
      </c>
      <c r="F9" s="36" t="str">
        <f t="shared" si="0"/>
        <v>PathOut: [data, coremaps, scale]</v>
      </c>
      <c r="G9" s="36" t="str">
        <f t="shared" si="0"/>
        <v>PathOut: [data, coremaps, scale]</v>
      </c>
      <c r="H9" s="36" t="str">
        <f t="shared" si="0"/>
        <v>PathOut: [data, coremaps, scale]</v>
      </c>
      <c r="I9" s="36" t="str">
        <f t="shared" si="0"/>
        <v>PathOut: [data, coremaps, scale]</v>
      </c>
      <c r="J9" s="36" t="str">
        <f t="shared" si="0"/>
        <v>PathOut: [data, coremaps, scale]</v>
      </c>
      <c r="K9" s="36" t="str">
        <f t="shared" si="0"/>
        <v>PathOut: [data, coremaps, scale]</v>
      </c>
      <c r="L9" s="36" t="str">
        <f t="shared" si="0"/>
        <v>PathOut: [data, coremaps, scale]</v>
      </c>
    </row>
    <row r="10" spans="1:12" ht="13" customHeight="1">
      <c r="A10" s="49" t="s">
        <v>1171</v>
      </c>
      <c r="B10" s="33" t="s">
        <v>1203</v>
      </c>
      <c r="C10" s="33" t="s">
        <v>1204</v>
      </c>
      <c r="D10" s="33" t="s">
        <v>1205</v>
      </c>
      <c r="E10" s="33" t="s">
        <v>1206</v>
      </c>
      <c r="F10" s="33" t="s">
        <v>1201</v>
      </c>
      <c r="G10" s="36" t="s">
        <v>1207</v>
      </c>
      <c r="H10" s="36" t="s">
        <v>1208</v>
      </c>
      <c r="I10" s="36" t="s">
        <v>1209</v>
      </c>
      <c r="J10" s="36" t="s">
        <v>1196</v>
      </c>
      <c r="K10" s="36" t="s">
        <v>1210</v>
      </c>
      <c r="L10" s="33" t="s">
        <v>1211</v>
      </c>
    </row>
    <row r="11" spans="1:12" ht="13" customHeight="1">
      <c r="G11" s="36"/>
      <c r="H11" s="36"/>
    </row>
    <row r="12" spans="1:12" ht="13" customHeight="1">
      <c r="A12" s="49" t="s">
        <v>170</v>
      </c>
      <c r="B12" s="33" t="s">
        <v>64</v>
      </c>
      <c r="C12" s="33" t="s">
        <v>64</v>
      </c>
      <c r="D12" s="33" t="s">
        <v>64</v>
      </c>
      <c r="E12" s="33" t="s">
        <v>64</v>
      </c>
      <c r="F12" s="33" t="s">
        <v>8</v>
      </c>
      <c r="G12" s="36" t="s">
        <v>64</v>
      </c>
      <c r="H12" s="36" t="s">
        <v>64</v>
      </c>
      <c r="I12" s="36" t="s">
        <v>64</v>
      </c>
      <c r="J12" s="36" t="s">
        <v>64</v>
      </c>
      <c r="K12" s="36" t="s">
        <v>8</v>
      </c>
      <c r="L12" s="33" t="s">
        <v>8</v>
      </c>
    </row>
    <row r="13" spans="1:12" ht="13" customHeight="1">
      <c r="B13" s="33" t="s">
        <v>1078</v>
      </c>
      <c r="C13" s="33" t="s">
        <v>1079</v>
      </c>
      <c r="D13" s="33" t="s">
        <v>1080</v>
      </c>
      <c r="E13" s="33" t="s">
        <v>1081</v>
      </c>
      <c r="F13" s="33" t="s">
        <v>351</v>
      </c>
      <c r="G13" s="36" t="s">
        <v>199</v>
      </c>
      <c r="H13" s="36" t="s">
        <v>199</v>
      </c>
      <c r="I13" s="36" t="s">
        <v>199</v>
      </c>
      <c r="J13" s="36" t="s">
        <v>199</v>
      </c>
      <c r="K13" s="36" t="s">
        <v>973</v>
      </c>
      <c r="L13" s="33" t="s">
        <v>215</v>
      </c>
    </row>
    <row r="14" spans="1:12" ht="13" customHeight="1">
      <c r="B14" s="33" t="s">
        <v>1085</v>
      </c>
      <c r="C14" s="33" t="s">
        <v>1074</v>
      </c>
      <c r="D14" s="33" t="s">
        <v>1083</v>
      </c>
      <c r="E14" s="33" t="s">
        <v>1082</v>
      </c>
      <c r="F14" s="33" t="s">
        <v>352</v>
      </c>
      <c r="G14" s="36" t="s">
        <v>813</v>
      </c>
      <c r="H14" s="36" t="s">
        <v>822</v>
      </c>
      <c r="I14" s="36" t="s">
        <v>845</v>
      </c>
      <c r="J14" s="36" t="s">
        <v>854</v>
      </c>
      <c r="K14" s="36" t="s">
        <v>815</v>
      </c>
    </row>
    <row r="15" spans="1:12" ht="13" customHeight="1">
      <c r="B15" s="33" t="s">
        <v>1073</v>
      </c>
      <c r="C15" s="33" t="s">
        <v>1084</v>
      </c>
      <c r="D15" s="33" t="s">
        <v>1075</v>
      </c>
      <c r="E15" s="33" t="s">
        <v>1076</v>
      </c>
      <c r="G15" s="36" t="s">
        <v>814</v>
      </c>
      <c r="H15" s="36" t="s">
        <v>814</v>
      </c>
      <c r="I15" s="36" t="s">
        <v>814</v>
      </c>
      <c r="J15" s="36" t="s">
        <v>814</v>
      </c>
      <c r="K15" s="36"/>
    </row>
    <row r="16" spans="1:12" ht="13" customHeight="1">
      <c r="G16" s="36" t="s">
        <v>815</v>
      </c>
      <c r="H16" s="36" t="s">
        <v>823</v>
      </c>
      <c r="I16" s="36" t="s">
        <v>838</v>
      </c>
      <c r="J16" s="36" t="s">
        <v>863</v>
      </c>
      <c r="K16" s="36"/>
    </row>
    <row r="18" spans="1:12" ht="13" customHeight="1">
      <c r="A18" s="49" t="s">
        <v>171</v>
      </c>
      <c r="B18" s="33" t="s">
        <v>486</v>
      </c>
      <c r="C18" s="32" t="str">
        <f t="shared" ref="C18:E19" si="1">IF(ISBLANK($B18), "", $B18)</f>
        <v># Describe:</v>
      </c>
      <c r="D18" s="32" t="str">
        <f t="shared" si="1"/>
        <v># Describe:</v>
      </c>
      <c r="E18" s="32" t="str">
        <f t="shared" si="1"/>
        <v># Describe:</v>
      </c>
    </row>
    <row r="19" spans="1:12" ht="13" customHeight="1">
      <c r="B19" s="33" t="s">
        <v>1077</v>
      </c>
      <c r="C19" s="32" t="str">
        <f t="shared" si="1"/>
        <v>#   col: updated</v>
      </c>
      <c r="D19" s="32" t="str">
        <f t="shared" si="1"/>
        <v>#   col: updated</v>
      </c>
      <c r="E19" s="32" t="str">
        <f t="shared" si="1"/>
        <v>#   col: updated</v>
      </c>
    </row>
    <row r="21" spans="1:12" ht="13" customHeight="1">
      <c r="A21" s="49" t="s">
        <v>172</v>
      </c>
      <c r="B21" s="33" t="s">
        <v>9</v>
      </c>
      <c r="C21" s="33" t="s">
        <v>9</v>
      </c>
      <c r="D21" s="33" t="s">
        <v>9</v>
      </c>
      <c r="E21" s="33" t="s">
        <v>9</v>
      </c>
      <c r="F21" s="33" t="s">
        <v>9</v>
      </c>
      <c r="G21" s="33" t="s">
        <v>9</v>
      </c>
      <c r="H21" s="33" t="s">
        <v>9</v>
      </c>
      <c r="I21" s="33" t="s">
        <v>9</v>
      </c>
      <c r="J21" s="33" t="s">
        <v>9</v>
      </c>
      <c r="K21" s="36" t="s">
        <v>9</v>
      </c>
      <c r="L21" s="33" t="s">
        <v>9</v>
      </c>
    </row>
    <row r="22" spans="1:12" ht="13" customHeight="1">
      <c r="B22" s="33" t="s">
        <v>1072</v>
      </c>
      <c r="C22" s="32" t="str">
        <f>IF(ISBLANK($B22), "", $B22)</f>
        <v># - {col: updated, type: Date}</v>
      </c>
      <c r="D22" s="32" t="str">
        <f>IF(ISBLANK($B22), "", $B22)</f>
        <v># - {col: updated, type: Date}</v>
      </c>
      <c r="E22" s="32" t="str">
        <f>IF(ISBLANK($B22), "", $B22)</f>
        <v># - {col: updated, type: Date}</v>
      </c>
      <c r="F22" s="33" t="s">
        <v>343</v>
      </c>
      <c r="G22" s="33" t="s">
        <v>121</v>
      </c>
      <c r="H22" s="33" t="s">
        <v>832</v>
      </c>
      <c r="I22" s="33" t="s">
        <v>843</v>
      </c>
      <c r="J22" s="33" t="s">
        <v>843</v>
      </c>
      <c r="K22" s="36" t="s">
        <v>335</v>
      </c>
      <c r="L22" s="33" t="s">
        <v>942</v>
      </c>
    </row>
    <row r="23" spans="1:12" ht="13" customHeight="1">
      <c r="B23" s="33" t="s">
        <v>231</v>
      </c>
      <c r="C23" s="33" t="s">
        <v>227</v>
      </c>
      <c r="D23" s="33" t="s">
        <v>227</v>
      </c>
      <c r="E23" s="33" t="s">
        <v>232</v>
      </c>
      <c r="F23" s="33" t="s">
        <v>344</v>
      </c>
      <c r="G23" s="33" t="s">
        <v>401</v>
      </c>
      <c r="H23" s="33" t="s">
        <v>824</v>
      </c>
      <c r="I23" s="33" t="s">
        <v>844</v>
      </c>
      <c r="J23" s="33" t="s">
        <v>844</v>
      </c>
      <c r="K23" s="36" t="s">
        <v>336</v>
      </c>
      <c r="L23" s="33" t="s">
        <v>941</v>
      </c>
    </row>
    <row r="24" spans="1:12" ht="13" customHeight="1">
      <c r="B24" s="33" t="s">
        <v>233</v>
      </c>
      <c r="C24" s="33" t="s">
        <v>234</v>
      </c>
      <c r="D24" s="33" t="s">
        <v>235</v>
      </c>
      <c r="E24" s="33" t="s">
        <v>236</v>
      </c>
      <c r="F24" s="33" t="s">
        <v>345</v>
      </c>
      <c r="H24" s="33" t="s">
        <v>835</v>
      </c>
      <c r="I24" s="33" t="s">
        <v>839</v>
      </c>
      <c r="J24" s="33" t="s">
        <v>839</v>
      </c>
      <c r="K24" s="36" t="s">
        <v>977</v>
      </c>
    </row>
    <row r="25" spans="1:12" ht="13" customHeight="1">
      <c r="B25" s="33" t="s">
        <v>237</v>
      </c>
      <c r="C25" s="33" t="s">
        <v>238</v>
      </c>
      <c r="D25" s="33" t="s">
        <v>238</v>
      </c>
      <c r="E25" s="33" t="s">
        <v>239</v>
      </c>
      <c r="F25" s="33" t="s">
        <v>346</v>
      </c>
      <c r="H25" s="33" t="s">
        <v>825</v>
      </c>
      <c r="I25" s="33" t="s">
        <v>840</v>
      </c>
      <c r="J25" s="33" t="s">
        <v>865</v>
      </c>
      <c r="K25" s="36"/>
    </row>
    <row r="26" spans="1:12" ht="13" customHeight="1">
      <c r="B26" s="33" t="s">
        <v>240</v>
      </c>
      <c r="C26" s="33" t="s">
        <v>241</v>
      </c>
      <c r="D26" s="33" t="s">
        <v>242</v>
      </c>
      <c r="E26" s="33" t="s">
        <v>243</v>
      </c>
      <c r="F26" s="33" t="s">
        <v>347</v>
      </c>
      <c r="I26" s="33" t="s">
        <v>841</v>
      </c>
      <c r="J26" s="33" t="s">
        <v>840</v>
      </c>
      <c r="K26" s="36"/>
    </row>
    <row r="27" spans="1:12" ht="13" customHeight="1">
      <c r="B27" s="33" t="s">
        <v>244</v>
      </c>
      <c r="C27" s="33" t="s">
        <v>245</v>
      </c>
      <c r="D27" s="33" t="s">
        <v>245</v>
      </c>
      <c r="E27" s="33" t="s">
        <v>246</v>
      </c>
      <c r="F27" s="33" t="s">
        <v>963</v>
      </c>
      <c r="I27" s="33" t="s">
        <v>842</v>
      </c>
      <c r="J27" s="33" t="s">
        <v>841</v>
      </c>
      <c r="K27" s="36"/>
    </row>
    <row r="28" spans="1:12" ht="13" customHeight="1">
      <c r="B28" s="33" t="s">
        <v>247</v>
      </c>
      <c r="C28" s="33" t="s">
        <v>248</v>
      </c>
      <c r="D28" s="33" t="s">
        <v>249</v>
      </c>
      <c r="E28" s="33" t="s">
        <v>250</v>
      </c>
      <c r="F28" s="33" t="s">
        <v>964</v>
      </c>
      <c r="J28" s="33" t="s">
        <v>842</v>
      </c>
      <c r="K28" s="36"/>
    </row>
    <row r="29" spans="1:12" ht="13" customHeight="1">
      <c r="B29" s="33" t="s">
        <v>251</v>
      </c>
      <c r="C29" s="33" t="s">
        <v>252</v>
      </c>
      <c r="D29" s="33" t="s">
        <v>253</v>
      </c>
      <c r="E29" s="33" t="s">
        <v>254</v>
      </c>
      <c r="F29" s="33" t="s">
        <v>350</v>
      </c>
      <c r="J29" s="33" t="s">
        <v>864</v>
      </c>
      <c r="K29" s="36"/>
    </row>
    <row r="30" spans="1:12" ht="13" customHeight="1">
      <c r="B30" s="33" t="s">
        <v>255</v>
      </c>
      <c r="E30" s="33" t="s">
        <v>256</v>
      </c>
      <c r="F30" s="33" t="s">
        <v>348</v>
      </c>
      <c r="K30" s="36"/>
    </row>
    <row r="31" spans="1:12" ht="13" customHeight="1">
      <c r="B31" s="33" t="s">
        <v>257</v>
      </c>
      <c r="E31" s="33" t="s">
        <v>258</v>
      </c>
      <c r="F31" s="33" t="s">
        <v>349</v>
      </c>
      <c r="K31" s="36"/>
    </row>
    <row r="32" spans="1:12" ht="13" customHeight="1">
      <c r="B32" s="33" t="s">
        <v>259</v>
      </c>
      <c r="E32" s="33" t="s">
        <v>260</v>
      </c>
      <c r="K32" s="36"/>
    </row>
    <row r="33" spans="1:12" ht="13" customHeight="1">
      <c r="B33" s="33" t="s">
        <v>261</v>
      </c>
      <c r="E33" s="33" t="s">
        <v>262</v>
      </c>
      <c r="K33" s="36"/>
    </row>
    <row r="34" spans="1:12" ht="13" customHeight="1">
      <c r="B34" s="33" t="s">
        <v>263</v>
      </c>
      <c r="E34" s="33" t="s">
        <v>264</v>
      </c>
      <c r="K34" s="36"/>
    </row>
    <row r="36" spans="1:12" ht="13" customHeight="1">
      <c r="A36" s="49" t="s">
        <v>173</v>
      </c>
      <c r="B36" s="50" t="s">
        <v>10</v>
      </c>
      <c r="C36" s="33" t="s">
        <v>10</v>
      </c>
      <c r="D36" s="33" t="s">
        <v>10</v>
      </c>
      <c r="E36" s="33" t="s">
        <v>10</v>
      </c>
      <c r="G36" s="33" t="s">
        <v>10</v>
      </c>
      <c r="H36" s="33" t="s">
        <v>10</v>
      </c>
      <c r="I36" s="33" t="s">
        <v>10</v>
      </c>
      <c r="J36" s="33" t="s">
        <v>10</v>
      </c>
      <c r="K36" s="36"/>
      <c r="L36" s="33" t="s">
        <v>10</v>
      </c>
    </row>
    <row r="37" spans="1:12" ht="13" customHeight="1">
      <c r="B37" s="50" t="s">
        <v>265</v>
      </c>
      <c r="C37" s="33" t="s">
        <v>266</v>
      </c>
      <c r="D37" s="33" t="s">
        <v>267</v>
      </c>
      <c r="E37" s="33" t="s">
        <v>268</v>
      </c>
      <c r="G37" s="33" t="s">
        <v>816</v>
      </c>
      <c r="H37" s="33" t="s">
        <v>828</v>
      </c>
      <c r="I37" s="33" t="s">
        <v>827</v>
      </c>
      <c r="J37" s="33" t="s">
        <v>847</v>
      </c>
      <c r="K37" s="36"/>
      <c r="L37" s="33" t="s">
        <v>944</v>
      </c>
    </row>
    <row r="38" spans="1:12" ht="13" customHeight="1">
      <c r="B38" s="50" t="s">
        <v>269</v>
      </c>
      <c r="C38" s="33" t="s">
        <v>270</v>
      </c>
      <c r="D38" s="33" t="s">
        <v>271</v>
      </c>
      <c r="E38" s="33" t="s">
        <v>272</v>
      </c>
      <c r="G38" s="33" t="s">
        <v>817</v>
      </c>
      <c r="H38" s="33" t="s">
        <v>827</v>
      </c>
      <c r="I38" s="33" t="s">
        <v>847</v>
      </c>
      <c r="J38" s="33" t="s">
        <v>862</v>
      </c>
      <c r="K38" s="36"/>
      <c r="L38" s="33" t="s">
        <v>943</v>
      </c>
    </row>
    <row r="39" spans="1:12" ht="13" customHeight="1">
      <c r="B39" s="50" t="s">
        <v>273</v>
      </c>
      <c r="C39" s="33" t="s">
        <v>274</v>
      </c>
      <c r="D39" s="33" t="s">
        <v>275</v>
      </c>
      <c r="E39" s="33" t="s">
        <v>276</v>
      </c>
      <c r="H39" s="33" t="s">
        <v>826</v>
      </c>
      <c r="I39" s="33" t="s">
        <v>846</v>
      </c>
      <c r="J39" s="33" t="s">
        <v>861</v>
      </c>
      <c r="K39" s="36"/>
    </row>
    <row r="40" spans="1:12" ht="13" customHeight="1">
      <c r="B40" s="50" t="s">
        <v>277</v>
      </c>
      <c r="C40" s="33" t="s">
        <v>278</v>
      </c>
      <c r="D40" s="33" t="s">
        <v>279</v>
      </c>
      <c r="E40" s="33" t="s">
        <v>280</v>
      </c>
      <c r="J40" s="33" t="s">
        <v>880</v>
      </c>
      <c r="K40" s="36"/>
    </row>
    <row r="41" spans="1:12" ht="13" customHeight="1">
      <c r="B41" s="50" t="s">
        <v>281</v>
      </c>
      <c r="C41" s="33" t="s">
        <v>282</v>
      </c>
      <c r="D41" s="33" t="s">
        <v>283</v>
      </c>
      <c r="E41" s="33" t="s">
        <v>284</v>
      </c>
      <c r="K41" s="36"/>
    </row>
    <row r="42" spans="1:12" ht="13" customHeight="1">
      <c r="B42" s="50" t="s">
        <v>285</v>
      </c>
      <c r="C42" s="33" t="s">
        <v>286</v>
      </c>
      <c r="D42" s="33" t="s">
        <v>287</v>
      </c>
      <c r="E42" s="33" t="s">
        <v>288</v>
      </c>
      <c r="K42" s="36"/>
    </row>
    <row r="43" spans="1:12" ht="13" customHeight="1">
      <c r="B43" s="50" t="s">
        <v>289</v>
      </c>
      <c r="E43" s="33" t="s">
        <v>290</v>
      </c>
      <c r="K43" s="36"/>
    </row>
    <row r="44" spans="1:12" ht="13" customHeight="1">
      <c r="B44" s="50" t="s">
        <v>291</v>
      </c>
      <c r="E44" s="33" t="s">
        <v>292</v>
      </c>
      <c r="K44" s="36"/>
    </row>
    <row r="45" spans="1:12" ht="13" customHeight="1">
      <c r="B45" s="50" t="s">
        <v>293</v>
      </c>
      <c r="E45" s="33" t="s">
        <v>294</v>
      </c>
      <c r="K45" s="36"/>
    </row>
    <row r="46" spans="1:12" ht="13" customHeight="1">
      <c r="B46" s="50" t="s">
        <v>295</v>
      </c>
      <c r="E46" s="33" t="s">
        <v>296</v>
      </c>
      <c r="K46" s="36"/>
    </row>
    <row r="47" spans="1:12" ht="13" customHeight="1">
      <c r="B47" s="50" t="s">
        <v>297</v>
      </c>
      <c r="E47" s="33" t="s">
        <v>298</v>
      </c>
      <c r="K47" s="36"/>
    </row>
    <row r="48" spans="1:12" ht="13" customHeight="1">
      <c r="B48" s="51" t="s">
        <v>299</v>
      </c>
      <c r="K48" s="36"/>
    </row>
    <row r="50" spans="1:11" ht="13" customHeight="1">
      <c r="A50" s="49" t="s">
        <v>174</v>
      </c>
      <c r="H50" s="36" t="s">
        <v>89</v>
      </c>
      <c r="I50" s="36" t="s">
        <v>89</v>
      </c>
      <c r="J50" s="36" t="s">
        <v>89</v>
      </c>
      <c r="K50" s="36"/>
    </row>
    <row r="51" spans="1:11" ht="13" customHeight="1">
      <c r="H51" s="36" t="s">
        <v>821</v>
      </c>
      <c r="I51" s="36" t="s">
        <v>852</v>
      </c>
      <c r="J51" s="36" t="s">
        <v>855</v>
      </c>
      <c r="K51" s="36"/>
    </row>
    <row r="52" spans="1:11" ht="13" customHeight="1">
      <c r="H52" s="36" t="s">
        <v>829</v>
      </c>
      <c r="I52" s="36" t="s">
        <v>848</v>
      </c>
      <c r="J52" s="36" t="s">
        <v>859</v>
      </c>
      <c r="K52" s="36"/>
    </row>
    <row r="53" spans="1:11" ht="13" customHeight="1">
      <c r="H53" s="36" t="s">
        <v>833</v>
      </c>
      <c r="I53" s="36" t="s">
        <v>850</v>
      </c>
      <c r="J53" s="36" t="s">
        <v>856</v>
      </c>
      <c r="K53" s="36"/>
    </row>
    <row r="54" spans="1:11" ht="13" customHeight="1">
      <c r="H54" s="36" t="s">
        <v>830</v>
      </c>
      <c r="I54" s="36" t="s">
        <v>849</v>
      </c>
      <c r="J54" s="36" t="s">
        <v>858</v>
      </c>
      <c r="K54" s="36"/>
    </row>
    <row r="55" spans="1:11" ht="13" customHeight="1">
      <c r="H55" s="36" t="s">
        <v>834</v>
      </c>
      <c r="I55" s="36" t="s">
        <v>851</v>
      </c>
      <c r="J55" s="36" t="s">
        <v>857</v>
      </c>
      <c r="K55" s="36"/>
    </row>
    <row r="56" spans="1:11" ht="13" customHeight="1">
      <c r="H56" s="36"/>
      <c r="I56" s="36"/>
      <c r="J56" s="36"/>
      <c r="K56" s="36"/>
    </row>
    <row r="57" spans="1:11" ht="13" customHeight="1">
      <c r="A57" s="49" t="s">
        <v>904</v>
      </c>
      <c r="H57" s="36"/>
      <c r="I57" s="36"/>
      <c r="J57" s="36"/>
      <c r="K57" s="33" t="s">
        <v>905</v>
      </c>
    </row>
    <row r="58" spans="1:11" ht="13" customHeight="1">
      <c r="H58" s="36"/>
      <c r="I58" s="36"/>
      <c r="J58" s="36"/>
      <c r="K58" s="33" t="s">
        <v>974</v>
      </c>
    </row>
    <row r="59" spans="1:11" ht="13" customHeight="1">
      <c r="H59" s="36"/>
      <c r="I59" s="36"/>
      <c r="J59" s="36"/>
      <c r="K59" s="33" t="s">
        <v>975</v>
      </c>
    </row>
    <row r="60" spans="1:11" ht="13" customHeight="1">
      <c r="H60" s="36"/>
      <c r="I60" s="36"/>
      <c r="J60" s="36"/>
      <c r="K60" s="33" t="s">
        <v>976</v>
      </c>
    </row>
    <row r="62" spans="1:11" ht="13" customHeight="1">
      <c r="A62" s="49" t="s">
        <v>175</v>
      </c>
      <c r="E62" s="32"/>
    </row>
    <row r="64" spans="1:11" ht="13" customHeight="1">
      <c r="A64" s="49" t="s">
        <v>176</v>
      </c>
    </row>
    <row r="66" spans="1:12" ht="13" customHeight="1">
      <c r="A66" s="49" t="s">
        <v>177</v>
      </c>
      <c r="C66" s="33" t="s">
        <v>49</v>
      </c>
      <c r="D66" s="33" t="s">
        <v>49</v>
      </c>
    </row>
    <row r="67" spans="1:12" ht="13" customHeight="1">
      <c r="C67" s="33" t="s">
        <v>300</v>
      </c>
      <c r="D67" s="33" t="s">
        <v>301</v>
      </c>
    </row>
    <row r="69" spans="1:12" ht="13" customHeight="1">
      <c r="A69" s="49" t="s">
        <v>178</v>
      </c>
      <c r="B69" s="36" t="s">
        <v>397</v>
      </c>
      <c r="C69" s="32"/>
      <c r="D69" s="32"/>
      <c r="E69" s="32" t="s">
        <v>397</v>
      </c>
    </row>
    <row r="70" spans="1:12" ht="13" customHeight="1">
      <c r="B70" s="36" t="s">
        <v>315</v>
      </c>
      <c r="C70" s="32"/>
      <c r="D70" s="32"/>
      <c r="E70" s="33" t="s">
        <v>716</v>
      </c>
    </row>
    <row r="71" spans="1:12" ht="13" customHeight="1">
      <c r="B71" s="36" t="s">
        <v>16</v>
      </c>
      <c r="C71" s="32"/>
      <c r="D71" s="32"/>
      <c r="E71" s="33" t="s">
        <v>717</v>
      </c>
    </row>
    <row r="72" spans="1:12" ht="13" customHeight="1">
      <c r="B72" s="36" t="s">
        <v>17</v>
      </c>
      <c r="C72" s="32"/>
      <c r="D72" s="32"/>
      <c r="E72" s="33" t="s">
        <v>718</v>
      </c>
    </row>
    <row r="73" spans="1:12" ht="13" customHeight="1">
      <c r="B73" s="36" t="s">
        <v>721</v>
      </c>
      <c r="C73" s="32"/>
      <c r="D73" s="32"/>
      <c r="E73" s="33" t="s">
        <v>719</v>
      </c>
    </row>
    <row r="74" spans="1:12" ht="13" customHeight="1">
      <c r="B74" s="36" t="s">
        <v>722</v>
      </c>
      <c r="C74" s="32"/>
      <c r="D74" s="32"/>
      <c r="E74" s="33" t="s">
        <v>720</v>
      </c>
    </row>
    <row r="75" spans="1:12" ht="13" customHeight="1">
      <c r="B75" s="36" t="s">
        <v>883</v>
      </c>
      <c r="C75" s="32"/>
      <c r="D75" s="32"/>
      <c r="E75" s="36" t="s">
        <v>883</v>
      </c>
    </row>
    <row r="77" spans="1:12" ht="13" customHeight="1">
      <c r="A77" s="49" t="s">
        <v>179</v>
      </c>
      <c r="B77" s="33" t="s">
        <v>25</v>
      </c>
      <c r="C77" s="32" t="str">
        <f>IF(ISBLANK($B77), "", $B77)</f>
        <v>Replace:</v>
      </c>
      <c r="D77" s="33" t="s">
        <v>25</v>
      </c>
      <c r="E77" s="32" t="str">
        <f>IF(ISBLANK($D77), "", $D77)</f>
        <v>Replace:</v>
      </c>
      <c r="G77" s="33" t="s">
        <v>25</v>
      </c>
      <c r="L77" s="33" t="s">
        <v>25</v>
      </c>
    </row>
    <row r="78" spans="1:12" ht="13" customHeight="1">
      <c r="B78" s="33" t="s">
        <v>306</v>
      </c>
      <c r="C78" s="32" t="str">
        <f>IF(ISBLANK($B78), "", $B78)</f>
        <v xml:space="preserve">  - col:  memi</v>
      </c>
      <c r="D78" s="33" t="s">
        <v>309</v>
      </c>
      <c r="E78" s="32" t="str">
        <f>IF(ISBLANK($D78), "", $D78)</f>
        <v xml:space="preserve">  - col:  nmemi</v>
      </c>
      <c r="G78" s="33" t="s">
        <v>836</v>
      </c>
      <c r="L78" s="33" t="s">
        <v>972</v>
      </c>
    </row>
    <row r="79" spans="1:12" ht="13" customHeight="1">
      <c r="B79" s="33" t="s">
        <v>305</v>
      </c>
      <c r="C79" s="32" t="str">
        <f>IF(ISBLANK($B79), "", $B79)</f>
        <v xml:space="preserve">    from: [Metropolitan Statistical Area, Micropolitan Statistical Area]</v>
      </c>
      <c r="D79" s="33" t="s">
        <v>308</v>
      </c>
      <c r="E79" s="32" t="str">
        <f>IF(ISBLANK($D79), "", $D79)</f>
        <v xml:space="preserve">    from: [Metropolitan NECTA, Micropolitan NECTA]</v>
      </c>
      <c r="G79" s="33" t="s">
        <v>700</v>
      </c>
      <c r="L79" s="33" t="s">
        <v>970</v>
      </c>
    </row>
    <row r="80" spans="1:12" ht="13" customHeight="1">
      <c r="B80" s="33" t="s">
        <v>307</v>
      </c>
      <c r="C80" s="32" t="str">
        <f>IF(ISBLANK($B80), "", $B80)</f>
        <v xml:space="preserve">    to:   [1, 2]</v>
      </c>
      <c r="D80" s="33" t="s">
        <v>307</v>
      </c>
      <c r="E80" s="32" t="str">
        <f>IF(ISBLANK($D80), "", $D80)</f>
        <v xml:space="preserve">    to:   [1, 2]</v>
      </c>
      <c r="G80" s="33" t="s">
        <v>837</v>
      </c>
      <c r="L80" s="33" t="s">
        <v>971</v>
      </c>
    </row>
    <row r="81" spans="1:10" ht="13" customHeight="1">
      <c r="B81" s="33" t="s">
        <v>304</v>
      </c>
      <c r="E81" s="33" t="s">
        <v>310</v>
      </c>
    </row>
    <row r="82" spans="1:10" ht="13" customHeight="1">
      <c r="B82" s="33" t="s">
        <v>302</v>
      </c>
      <c r="E82" s="33" t="s">
        <v>311</v>
      </c>
    </row>
    <row r="83" spans="1:10" ht="13" customHeight="1">
      <c r="B83" s="33" t="s">
        <v>303</v>
      </c>
      <c r="E83" s="33" t="s">
        <v>312</v>
      </c>
    </row>
    <row r="85" spans="1:10" ht="13" customHeight="1">
      <c r="A85" s="49" t="s">
        <v>180</v>
      </c>
      <c r="G85" s="33" t="s">
        <v>18</v>
      </c>
      <c r="H85" s="33" t="s">
        <v>18</v>
      </c>
      <c r="I85" s="33" t="s">
        <v>18</v>
      </c>
      <c r="J85" s="33" t="s">
        <v>18</v>
      </c>
    </row>
    <row r="86" spans="1:10" ht="13" customHeight="1">
      <c r="G86" s="33" t="s">
        <v>820</v>
      </c>
      <c r="H86" s="33" t="s">
        <v>831</v>
      </c>
      <c r="I86" s="33" t="s">
        <v>853</v>
      </c>
      <c r="J86" s="33" t="s">
        <v>860</v>
      </c>
    </row>
    <row r="87" spans="1:10" ht="13" customHeight="1">
      <c r="G87" s="33" t="s">
        <v>28</v>
      </c>
      <c r="H87" s="33" t="s">
        <v>28</v>
      </c>
      <c r="I87" s="33" t="s">
        <v>28</v>
      </c>
      <c r="J87" s="33" t="s">
        <v>28</v>
      </c>
    </row>
    <row r="88" spans="1:10" ht="13" customHeight="1">
      <c r="G88" s="33" t="s">
        <v>20</v>
      </c>
      <c r="H88" s="33" t="s">
        <v>20</v>
      </c>
      <c r="I88" s="33" t="s">
        <v>20</v>
      </c>
      <c r="J88" s="33" t="s">
        <v>20</v>
      </c>
    </row>
  </sheetData>
  <conditionalFormatting sqref="A1:XFD8 A10:XFD1048576 A9:B9 M9:XFD9">
    <cfRule type="cellIs" dxfId="112" priority="22" operator="equal">
      <formula>" "</formula>
    </cfRule>
    <cfRule type="expression" dxfId="111" priority="76">
      <formula>_xlfn.ISFORMULA(A1)</formula>
    </cfRule>
  </conditionalFormatting>
  <conditionalFormatting sqref="A2:XFD8 A11:XFD1048576">
    <cfRule type="expression" dxfId="110" priority="23">
      <formula>AND(ISBLANK($A2), NOT(ISBLANK($A3)))</formula>
    </cfRule>
  </conditionalFormatting>
  <conditionalFormatting sqref="A1048576:XFD1048576">
    <cfRule type="expression" dxfId="109" priority="571">
      <formula>AND(ISBLANK(#REF!), NOT(ISBLANK($A1)))</formula>
    </cfRule>
  </conditionalFormatting>
  <conditionalFormatting sqref="A10:XFD10 A9:B9 M9:XFD9">
    <cfRule type="expression" dxfId="108" priority="572">
      <formula>AND(ISBLANK($A9), NOT(ISBLANK($A11)))</formula>
    </cfRule>
  </conditionalFormatting>
  <conditionalFormatting sqref="L9">
    <cfRule type="expression" dxfId="107" priority="1">
      <formula>_xlfn.ISFORMULA(L9)</formula>
    </cfRule>
  </conditionalFormatting>
  <conditionalFormatting sqref="C9">
    <cfRule type="expression" dxfId="106" priority="19">
      <formula>_xlfn.ISFORMULA(C9)</formula>
    </cfRule>
  </conditionalFormatting>
  <conditionalFormatting sqref="C9">
    <cfRule type="expression" dxfId="105" priority="20">
      <formula>AND(COUNTA($A9:$AA9)=0, NOT(ISBLANK($A10)))</formula>
    </cfRule>
  </conditionalFormatting>
  <conditionalFormatting sqref="D9">
    <cfRule type="expression" dxfId="104" priority="17">
      <formula>_xlfn.ISFORMULA(D9)</formula>
    </cfRule>
  </conditionalFormatting>
  <conditionalFormatting sqref="D9">
    <cfRule type="expression" dxfId="103" priority="18">
      <formula>AND(COUNTA($A9:$AA9)=0, NOT(ISBLANK($A10)))</formula>
    </cfRule>
  </conditionalFormatting>
  <conditionalFormatting sqref="E9">
    <cfRule type="expression" dxfId="102" priority="15">
      <formula>_xlfn.ISFORMULA(E9)</formula>
    </cfRule>
  </conditionalFormatting>
  <conditionalFormatting sqref="E9">
    <cfRule type="expression" dxfId="101" priority="16">
      <formula>AND(COUNTA($A9:$AA9)=0, NOT(ISBLANK($A10)))</formula>
    </cfRule>
  </conditionalFormatting>
  <conditionalFormatting sqref="F9">
    <cfRule type="expression" dxfId="100" priority="13">
      <formula>_xlfn.ISFORMULA(F9)</formula>
    </cfRule>
  </conditionalFormatting>
  <conditionalFormatting sqref="F9">
    <cfRule type="expression" dxfId="99" priority="14">
      <formula>AND(COUNTA($A9:$AA9)=0, NOT(ISBLANK($A10)))</formula>
    </cfRule>
  </conditionalFormatting>
  <conditionalFormatting sqref="G9">
    <cfRule type="expression" dxfId="98" priority="11">
      <formula>_xlfn.ISFORMULA(G9)</formula>
    </cfRule>
  </conditionalFormatting>
  <conditionalFormatting sqref="G9">
    <cfRule type="expression" dxfId="97" priority="12">
      <formula>AND(COUNTA($A9:$AA9)=0, NOT(ISBLANK($A10)))</formula>
    </cfRule>
  </conditionalFormatting>
  <conditionalFormatting sqref="H9">
    <cfRule type="expression" dxfId="96" priority="9">
      <formula>_xlfn.ISFORMULA(H9)</formula>
    </cfRule>
  </conditionalFormatting>
  <conditionalFormatting sqref="H9">
    <cfRule type="expression" dxfId="95" priority="10">
      <formula>AND(COUNTA($A9:$AA9)=0, NOT(ISBLANK($A10)))</formula>
    </cfRule>
  </conditionalFormatting>
  <conditionalFormatting sqref="I9">
    <cfRule type="expression" dxfId="94" priority="7">
      <formula>_xlfn.ISFORMULA(I9)</formula>
    </cfRule>
  </conditionalFormatting>
  <conditionalFormatting sqref="I9">
    <cfRule type="expression" dxfId="93" priority="8">
      <formula>AND(COUNTA($A9:$AA9)=0, NOT(ISBLANK($A10)))</formula>
    </cfRule>
  </conditionalFormatting>
  <conditionalFormatting sqref="J9">
    <cfRule type="expression" dxfId="92" priority="5">
      <formula>_xlfn.ISFORMULA(J9)</formula>
    </cfRule>
  </conditionalFormatting>
  <conditionalFormatting sqref="J9">
    <cfRule type="expression" dxfId="91" priority="6">
      <formula>AND(COUNTA($A9:$AA9)=0, NOT(ISBLANK($A10)))</formula>
    </cfRule>
  </conditionalFormatting>
  <conditionalFormatting sqref="K9">
    <cfRule type="expression" dxfId="90" priority="3">
      <formula>_xlfn.ISFORMULA(K9)</formula>
    </cfRule>
  </conditionalFormatting>
  <conditionalFormatting sqref="K9">
    <cfRule type="expression" dxfId="89" priority="4">
      <formula>AND(COUNTA($A9:$AA9)=0, NOT(ISBLANK($A10)))</formula>
    </cfRule>
  </conditionalFormatting>
  <conditionalFormatting sqref="L9">
    <cfRule type="expression" dxfId="88" priority="2">
      <formula>AND(COUNTA($A9:$AA9)=0, NOT(ISBLANK($A10)))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I91"/>
  <sheetViews>
    <sheetView workbookViewId="0"/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9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377</v>
      </c>
      <c r="F1" s="41" t="s">
        <v>866</v>
      </c>
      <c r="G1" s="40" t="s">
        <v>224</v>
      </c>
      <c r="H1" s="40" t="s">
        <v>356</v>
      </c>
      <c r="I1" s="40" t="s">
        <v>1109</v>
      </c>
    </row>
    <row r="2" spans="1:9" s="40" customFormat="1" ht="13" customHeight="1">
      <c r="A2" s="39"/>
      <c r="B2" s="40" t="s">
        <v>914</v>
      </c>
      <c r="C2" s="40" t="s">
        <v>1009</v>
      </c>
      <c r="D2" s="41" t="s">
        <v>913</v>
      </c>
      <c r="E2" s="41" t="s">
        <v>913</v>
      </c>
      <c r="F2" s="41"/>
      <c r="G2" s="40" t="s">
        <v>913</v>
      </c>
    </row>
    <row r="3" spans="1:9" ht="13" customHeight="1">
      <c r="A3" s="42" t="s">
        <v>765</v>
      </c>
      <c r="E3" s="43" t="s">
        <v>767</v>
      </c>
      <c r="H3" s="43" t="s">
        <v>1013</v>
      </c>
    </row>
    <row r="4" spans="1:9" ht="13" customHeight="1">
      <c r="A4" s="42" t="s">
        <v>766</v>
      </c>
      <c r="E4" s="43" t="s">
        <v>764</v>
      </c>
    </row>
    <row r="5" spans="1:9" ht="13" customHeight="1">
      <c r="A5" s="42" t="s">
        <v>771</v>
      </c>
      <c r="B5" s="43" t="s">
        <v>395</v>
      </c>
      <c r="C5" s="44" t="s">
        <v>395</v>
      </c>
      <c r="D5" s="43" t="s">
        <v>395</v>
      </c>
      <c r="E5" s="44" t="s">
        <v>395</v>
      </c>
      <c r="F5" s="43" t="s">
        <v>395</v>
      </c>
      <c r="G5" s="43" t="s">
        <v>395</v>
      </c>
      <c r="H5" s="43" t="s">
        <v>395</v>
      </c>
      <c r="I5" s="43" t="s">
        <v>395</v>
      </c>
    </row>
    <row r="6" spans="1:9" ht="13" customHeight="1">
      <c r="A6" s="42"/>
      <c r="C6" s="44"/>
    </row>
    <row r="7" spans="1:9" ht="13" customHeight="1">
      <c r="A7" s="42" t="s">
        <v>789</v>
      </c>
      <c r="B7" s="43" t="s">
        <v>1230</v>
      </c>
      <c r="C7" s="43" t="s">
        <v>1233</v>
      </c>
      <c r="D7" s="43" t="s">
        <v>1230</v>
      </c>
      <c r="E7" s="33" t="s">
        <v>1234</v>
      </c>
      <c r="F7" s="43" t="s">
        <v>998</v>
      </c>
      <c r="G7" s="43" t="s">
        <v>1230</v>
      </c>
      <c r="H7" s="43" t="s">
        <v>1230</v>
      </c>
      <c r="I7" s="43" t="s">
        <v>1231</v>
      </c>
    </row>
    <row r="8" spans="1:9" ht="13" customHeight="1">
      <c r="A8" s="42" t="s">
        <v>169</v>
      </c>
      <c r="B8" s="44" t="s">
        <v>1202</v>
      </c>
      <c r="C8" s="36" t="str">
        <f t="shared" ref="C8:I8" si="0">IF(ISBLANK($B8), "", $B8)</f>
        <v>PathOut: [data, coremaps, crosswalk]</v>
      </c>
      <c r="D8" s="36" t="str">
        <f t="shared" si="0"/>
        <v>PathOut: [data, coremaps, crosswalk]</v>
      </c>
      <c r="E8" s="36" t="str">
        <f t="shared" si="0"/>
        <v>PathOut: [data, coremaps, crosswalk]</v>
      </c>
      <c r="F8" s="36" t="str">
        <f t="shared" si="0"/>
        <v>PathOut: [data, coremaps, crosswalk]</v>
      </c>
      <c r="G8" s="36" t="str">
        <f t="shared" si="0"/>
        <v>PathOut: [data, coremaps, crosswalk]</v>
      </c>
      <c r="H8" s="36" t="str">
        <f t="shared" si="0"/>
        <v>PathOut: [data, coremaps, crosswalk]</v>
      </c>
      <c r="I8" s="36" t="str">
        <f t="shared" si="0"/>
        <v>PathOut: [data, coremaps, crosswalk]</v>
      </c>
    </row>
    <row r="9" spans="1:9" ht="13" customHeight="1">
      <c r="A9" s="42" t="s">
        <v>1171</v>
      </c>
      <c r="B9" s="44" t="s">
        <v>1201</v>
      </c>
      <c r="C9" s="43" t="s">
        <v>1196</v>
      </c>
      <c r="D9" s="44" t="s">
        <v>1197</v>
      </c>
      <c r="E9" s="44" t="s">
        <v>1198</v>
      </c>
      <c r="F9" s="44" t="s">
        <v>1199</v>
      </c>
      <c r="G9" s="44" t="s">
        <v>1174</v>
      </c>
      <c r="H9" s="44" t="s">
        <v>1173</v>
      </c>
      <c r="I9" s="44" t="s">
        <v>1200</v>
      </c>
    </row>
    <row r="10" spans="1:9" ht="13" customHeight="1">
      <c r="A10" s="42"/>
      <c r="C10" s="44"/>
    </row>
    <row r="11" spans="1:9" ht="13" customHeight="1">
      <c r="A11" s="42" t="s">
        <v>170</v>
      </c>
      <c r="B11" s="43" t="s">
        <v>451</v>
      </c>
      <c r="C11" s="43" t="s">
        <v>64</v>
      </c>
      <c r="D11" s="43" t="s">
        <v>451</v>
      </c>
      <c r="E11" s="33" t="s">
        <v>64</v>
      </c>
      <c r="F11" s="43" t="s">
        <v>8</v>
      </c>
      <c r="G11" s="43" t="s">
        <v>451</v>
      </c>
      <c r="H11" s="43" t="s">
        <v>451</v>
      </c>
      <c r="I11" s="43" t="s">
        <v>451</v>
      </c>
    </row>
    <row r="12" spans="1:9" ht="13" customHeight="1">
      <c r="A12" s="42"/>
      <c r="B12" s="43" t="s">
        <v>470</v>
      </c>
      <c r="C12" s="43" t="s">
        <v>199</v>
      </c>
      <c r="D12" s="43" t="s">
        <v>452</v>
      </c>
      <c r="E12" s="33" t="s">
        <v>372</v>
      </c>
      <c r="F12" s="43" t="s">
        <v>351</v>
      </c>
      <c r="G12" s="43" t="s">
        <v>461</v>
      </c>
      <c r="H12" s="43" t="s">
        <v>458</v>
      </c>
      <c r="I12" s="43" t="s">
        <v>1235</v>
      </c>
    </row>
    <row r="13" spans="1:9" ht="13" customHeight="1">
      <c r="A13" s="42"/>
      <c r="B13" s="43" t="s">
        <v>469</v>
      </c>
      <c r="C13" s="43" t="s">
        <v>900</v>
      </c>
      <c r="D13" s="43" t="s">
        <v>965</v>
      </c>
      <c r="E13" s="33" t="s">
        <v>373</v>
      </c>
      <c r="F13" s="43" t="s">
        <v>352</v>
      </c>
      <c r="G13" s="43" t="s">
        <v>462</v>
      </c>
      <c r="H13" s="43" t="s">
        <v>1012</v>
      </c>
      <c r="I13" s="43" t="s">
        <v>1112</v>
      </c>
    </row>
    <row r="14" spans="1:9" ht="13" customHeight="1">
      <c r="A14" s="42"/>
      <c r="C14" s="43" t="s">
        <v>814</v>
      </c>
      <c r="E14" s="33" t="s">
        <v>374</v>
      </c>
    </row>
    <row r="15" spans="1:9" ht="13" customHeight="1">
      <c r="A15" s="42"/>
      <c r="C15" s="43" t="s">
        <v>815</v>
      </c>
      <c r="E15" s="33" t="s">
        <v>375</v>
      </c>
    </row>
    <row r="16" spans="1:9" ht="13" customHeight="1">
      <c r="A16" s="42"/>
      <c r="C16" s="44"/>
    </row>
    <row r="17" spans="1:7" ht="13" customHeight="1">
      <c r="A17" s="42" t="s">
        <v>171</v>
      </c>
      <c r="C17" s="44"/>
    </row>
    <row r="18" spans="1:7" ht="13" customHeight="1">
      <c r="A18" s="42"/>
      <c r="C18" s="44"/>
    </row>
    <row r="19" spans="1:7" ht="13" customHeight="1">
      <c r="A19" s="42" t="s">
        <v>172</v>
      </c>
      <c r="B19" s="43" t="s">
        <v>9</v>
      </c>
      <c r="C19" s="44" t="s">
        <v>9</v>
      </c>
      <c r="D19" s="43" t="s">
        <v>9</v>
      </c>
      <c r="E19" s="44" t="s">
        <v>9</v>
      </c>
      <c r="F19" s="43" t="s">
        <v>9</v>
      </c>
      <c r="G19" s="43" t="s">
        <v>9</v>
      </c>
    </row>
    <row r="20" spans="1:7" ht="13" customHeight="1">
      <c r="A20" s="42"/>
      <c r="B20" s="43" t="s">
        <v>868</v>
      </c>
      <c r="C20" s="44" t="s">
        <v>992</v>
      </c>
      <c r="D20" s="43" t="s">
        <v>961</v>
      </c>
      <c r="E20" s="44" t="s">
        <v>882</v>
      </c>
      <c r="F20" s="43" t="s">
        <v>993</v>
      </c>
      <c r="G20" s="43" t="s">
        <v>909</v>
      </c>
    </row>
    <row r="21" spans="1:7" ht="13" customHeight="1">
      <c r="A21" s="42"/>
      <c r="B21" s="43" t="s">
        <v>869</v>
      </c>
      <c r="C21" s="44" t="s">
        <v>991</v>
      </c>
      <c r="D21" s="44" t="s">
        <v>868</v>
      </c>
      <c r="E21" s="44" t="s">
        <v>868</v>
      </c>
      <c r="F21" s="43" t="s">
        <v>991</v>
      </c>
      <c r="G21" s="43" t="s">
        <v>869</v>
      </c>
    </row>
    <row r="22" spans="1:7" ht="13" customHeight="1">
      <c r="A22" s="42"/>
      <c r="B22" s="43" t="s">
        <v>870</v>
      </c>
      <c r="C22" s="44" t="s">
        <v>959</v>
      </c>
      <c r="D22" s="44" t="s">
        <v>869</v>
      </c>
      <c r="E22" s="44" t="s">
        <v>869</v>
      </c>
      <c r="F22" s="43" t="s">
        <v>992</v>
      </c>
      <c r="G22" s="43" t="s">
        <v>394</v>
      </c>
    </row>
    <row r="23" spans="1:7" ht="13" customHeight="1">
      <c r="A23" s="42"/>
      <c r="B23" s="43" t="s">
        <v>899</v>
      </c>
      <c r="C23" s="44" t="s">
        <v>993</v>
      </c>
      <c r="D23" s="44" t="s">
        <v>969</v>
      </c>
      <c r="E23" s="44" t="s">
        <v>895</v>
      </c>
      <c r="F23" s="44" t="s">
        <v>1015</v>
      </c>
      <c r="G23" s="43" t="s">
        <v>896</v>
      </c>
    </row>
    <row r="24" spans="1:7" ht="13" customHeight="1">
      <c r="A24" s="42"/>
      <c r="C24" s="43" t="s">
        <v>1006</v>
      </c>
      <c r="E24" s="44" t="s">
        <v>962</v>
      </c>
      <c r="F24" s="44" t="s">
        <v>1014</v>
      </c>
    </row>
    <row r="25" spans="1:7" ht="13" customHeight="1">
      <c r="A25" s="42"/>
      <c r="C25" s="43" t="s">
        <v>994</v>
      </c>
      <c r="E25" s="44" t="s">
        <v>899</v>
      </c>
      <c r="F25" s="43" t="s">
        <v>959</v>
      </c>
    </row>
    <row r="26" spans="1:7" ht="13" customHeight="1">
      <c r="A26" s="42"/>
      <c r="C26" s="43" t="s">
        <v>990</v>
      </c>
      <c r="F26" s="43" t="s">
        <v>1016</v>
      </c>
    </row>
    <row r="27" spans="1:7" ht="13" customHeight="1">
      <c r="A27" s="42"/>
      <c r="C27" s="43" t="s">
        <v>995</v>
      </c>
      <c r="E27" s="44"/>
      <c r="F27" s="43" t="s">
        <v>1006</v>
      </c>
    </row>
    <row r="28" spans="1:7" ht="13" customHeight="1">
      <c r="A28" s="42"/>
      <c r="E28" s="44"/>
      <c r="F28" s="44" t="s">
        <v>1017</v>
      </c>
    </row>
    <row r="29" spans="1:7" ht="13" customHeight="1">
      <c r="A29" s="42"/>
      <c r="E29" s="44"/>
      <c r="F29" s="44" t="s">
        <v>1018</v>
      </c>
    </row>
    <row r="30" spans="1:7" ht="13" customHeight="1">
      <c r="A30" s="42"/>
      <c r="C30" s="44"/>
    </row>
    <row r="31" spans="1:7" ht="13" customHeight="1">
      <c r="A31" s="42" t="s">
        <v>173</v>
      </c>
      <c r="C31" s="44" t="s">
        <v>10</v>
      </c>
      <c r="E31" s="33" t="s">
        <v>10</v>
      </c>
    </row>
    <row r="32" spans="1:7" ht="13" customHeight="1">
      <c r="A32" s="42"/>
      <c r="B32" s="37" t="s">
        <v>940</v>
      </c>
      <c r="C32" s="44" t="s">
        <v>532</v>
      </c>
      <c r="E32" s="33" t="s">
        <v>379</v>
      </c>
    </row>
    <row r="33" spans="1:6" ht="13" customHeight="1">
      <c r="A33" s="42"/>
      <c r="C33" s="44" t="s">
        <v>997</v>
      </c>
      <c r="E33" s="33" t="s">
        <v>378</v>
      </c>
    </row>
    <row r="34" spans="1:6" ht="13" customHeight="1">
      <c r="A34" s="42"/>
      <c r="C34" s="44" t="s">
        <v>996</v>
      </c>
      <c r="E34" s="33" t="s">
        <v>380</v>
      </c>
    </row>
    <row r="35" spans="1:6" ht="13" customHeight="1">
      <c r="A35" s="42"/>
      <c r="C35" s="44" t="s">
        <v>867</v>
      </c>
    </row>
    <row r="36" spans="1:6" ht="13" customHeight="1">
      <c r="A36" s="42"/>
      <c r="C36" s="44"/>
    </row>
    <row r="37" spans="1:6" ht="13" customHeight="1">
      <c r="A37" s="42" t="s">
        <v>175</v>
      </c>
      <c r="C37" s="44" t="s">
        <v>13</v>
      </c>
      <c r="D37" s="43" t="s">
        <v>13</v>
      </c>
    </row>
    <row r="38" spans="1:6" ht="13" customHeight="1">
      <c r="A38" s="42"/>
      <c r="C38" s="33" t="s">
        <v>915</v>
      </c>
      <c r="D38" s="43" t="s">
        <v>966</v>
      </c>
    </row>
    <row r="39" spans="1:6" ht="13" customHeight="1">
      <c r="A39" s="42"/>
      <c r="C39" s="43" t="s">
        <v>916</v>
      </c>
      <c r="D39" s="43" t="s">
        <v>967</v>
      </c>
      <c r="F39" s="44"/>
    </row>
    <row r="40" spans="1:6" ht="13" customHeight="1">
      <c r="A40" s="42"/>
      <c r="C40" s="43" t="s">
        <v>917</v>
      </c>
      <c r="D40" s="43" t="s">
        <v>968</v>
      </c>
      <c r="F40" s="44"/>
    </row>
    <row r="41" spans="1:6" ht="13" customHeight="1">
      <c r="A41" s="42"/>
      <c r="C41" s="33" t="s">
        <v>893</v>
      </c>
      <c r="D41" s="43" t="s">
        <v>897</v>
      </c>
    </row>
    <row r="42" spans="1:6" ht="13" customHeight="1">
      <c r="A42" s="42"/>
      <c r="C42" s="33" t="s">
        <v>889</v>
      </c>
      <c r="D42" s="43" t="s">
        <v>893</v>
      </c>
    </row>
    <row r="43" spans="1:6" ht="13" customHeight="1">
      <c r="A43" s="42"/>
      <c r="C43" s="43" t="s">
        <v>897</v>
      </c>
      <c r="D43" s="43" t="s">
        <v>889</v>
      </c>
    </row>
    <row r="44" spans="1:6" ht="13" customHeight="1">
      <c r="A44" s="42"/>
      <c r="C44" s="43" t="s">
        <v>893</v>
      </c>
    </row>
    <row r="45" spans="1:6" ht="13" customHeight="1">
      <c r="A45" s="42"/>
      <c r="C45" s="43" t="s">
        <v>889</v>
      </c>
    </row>
    <row r="46" spans="1:6" ht="13" customHeight="1">
      <c r="A46" s="42"/>
    </row>
    <row r="47" spans="1:6" ht="13" customHeight="1">
      <c r="A47" s="42" t="s">
        <v>176</v>
      </c>
    </row>
    <row r="48" spans="1:6" ht="13" customHeight="1">
      <c r="A48" s="42"/>
    </row>
    <row r="49" spans="1:7" ht="13" customHeight="1">
      <c r="A49" s="42" t="s">
        <v>177</v>
      </c>
    </row>
    <row r="50" spans="1:7" ht="13" customHeight="1">
      <c r="A50" s="42"/>
    </row>
    <row r="51" spans="1:7" ht="13" customHeight="1">
      <c r="A51" s="42" t="s">
        <v>178</v>
      </c>
      <c r="B51" s="43" t="s">
        <v>397</v>
      </c>
      <c r="C51" s="43" t="s">
        <v>397</v>
      </c>
      <c r="E51" s="43" t="s">
        <v>397</v>
      </c>
      <c r="F51" s="43" t="s">
        <v>397</v>
      </c>
      <c r="G51" s="43" t="s">
        <v>397</v>
      </c>
    </row>
    <row r="52" spans="1:7" ht="13" customHeight="1">
      <c r="A52" s="42"/>
      <c r="C52" s="44" t="s">
        <v>979</v>
      </c>
      <c r="E52" s="43" t="s">
        <v>1232</v>
      </c>
      <c r="F52" s="43" t="s">
        <v>1000</v>
      </c>
      <c r="G52" s="43" t="s">
        <v>316</v>
      </c>
    </row>
    <row r="53" spans="1:7" ht="13" customHeight="1">
      <c r="A53" s="42"/>
      <c r="C53" s="44" t="s">
        <v>197</v>
      </c>
      <c r="E53" s="43" t="s">
        <v>922</v>
      </c>
      <c r="F53" s="43" t="s">
        <v>1002</v>
      </c>
      <c r="G53" s="43" t="s">
        <v>910</v>
      </c>
    </row>
    <row r="54" spans="1:7" ht="13" customHeight="1">
      <c r="A54" s="42"/>
      <c r="C54" s="44" t="s">
        <v>980</v>
      </c>
      <c r="E54" s="43" t="s">
        <v>923</v>
      </c>
      <c r="F54" s="43" t="s">
        <v>1007</v>
      </c>
      <c r="G54" s="43" t="s">
        <v>911</v>
      </c>
    </row>
    <row r="55" spans="1:7" ht="13" customHeight="1">
      <c r="A55" s="42"/>
      <c r="C55" s="44" t="s">
        <v>926</v>
      </c>
      <c r="E55" s="43" t="s">
        <v>885</v>
      </c>
      <c r="F55" s="43" t="s">
        <v>1003</v>
      </c>
      <c r="G55" s="43" t="s">
        <v>386</v>
      </c>
    </row>
    <row r="56" spans="1:7" ht="13" customHeight="1">
      <c r="A56" s="42"/>
      <c r="C56" s="44" t="s">
        <v>927</v>
      </c>
      <c r="E56" s="43" t="s">
        <v>924</v>
      </c>
      <c r="F56" s="43" t="s">
        <v>1008</v>
      </c>
      <c r="G56" s="43" t="s">
        <v>912</v>
      </c>
    </row>
    <row r="57" spans="1:7" ht="13" customHeight="1">
      <c r="A57" s="42"/>
      <c r="C57" s="44" t="s">
        <v>886</v>
      </c>
      <c r="E57" s="43" t="s">
        <v>886</v>
      </c>
      <c r="F57" s="43" t="s">
        <v>886</v>
      </c>
      <c r="G57" s="43" t="s">
        <v>886</v>
      </c>
    </row>
    <row r="58" spans="1:7" ht="13" customHeight="1">
      <c r="A58" s="42"/>
      <c r="C58" s="44" t="s">
        <v>364</v>
      </c>
      <c r="E58" s="44" t="s">
        <v>1353</v>
      </c>
      <c r="F58" s="43" t="s">
        <v>999</v>
      </c>
    </row>
    <row r="59" spans="1:7" ht="13" customHeight="1">
      <c r="A59" s="42"/>
      <c r="C59" s="44" t="s">
        <v>197</v>
      </c>
      <c r="E59" s="44" t="s">
        <v>887</v>
      </c>
      <c r="F59" s="43" t="s">
        <v>1002</v>
      </c>
    </row>
    <row r="60" spans="1:7" ht="13" customHeight="1">
      <c r="A60" s="42"/>
      <c r="C60" s="44" t="s">
        <v>933</v>
      </c>
      <c r="E60" s="44" t="s">
        <v>888</v>
      </c>
      <c r="F60" s="43" t="s">
        <v>1004</v>
      </c>
    </row>
    <row r="61" spans="1:7" ht="13" customHeight="1">
      <c r="A61" s="42"/>
      <c r="C61" s="44" t="s">
        <v>926</v>
      </c>
      <c r="E61" s="44" t="s">
        <v>885</v>
      </c>
      <c r="F61" s="43" t="s">
        <v>1003</v>
      </c>
    </row>
    <row r="62" spans="1:7" ht="13" customHeight="1">
      <c r="A62" s="42"/>
      <c r="C62" s="44" t="s">
        <v>934</v>
      </c>
      <c r="E62" s="44" t="s">
        <v>889</v>
      </c>
      <c r="F62" s="43" t="s">
        <v>1005</v>
      </c>
    </row>
    <row r="63" spans="1:7" ht="13" customHeight="1">
      <c r="A63" s="42"/>
      <c r="C63" s="44" t="s">
        <v>886</v>
      </c>
      <c r="E63" s="44" t="s">
        <v>886</v>
      </c>
      <c r="F63" s="43" t="s">
        <v>886</v>
      </c>
    </row>
    <row r="64" spans="1:7" ht="13" customHeight="1">
      <c r="A64" s="42"/>
      <c r="C64" s="44" t="s">
        <v>365</v>
      </c>
      <c r="F64" s="43" t="s">
        <v>1001</v>
      </c>
    </row>
    <row r="65" spans="1:6" ht="13" customHeight="1">
      <c r="A65" s="42"/>
      <c r="C65" s="44" t="s">
        <v>197</v>
      </c>
      <c r="F65" s="43" t="s">
        <v>1002</v>
      </c>
    </row>
    <row r="66" spans="1:6" ht="13" customHeight="1">
      <c r="A66" s="42"/>
      <c r="C66" s="44" t="s">
        <v>982</v>
      </c>
      <c r="F66" s="43" t="s">
        <v>1010</v>
      </c>
    </row>
    <row r="67" spans="1:6" ht="13" customHeight="1">
      <c r="A67" s="42"/>
      <c r="C67" s="44" t="s">
        <v>926</v>
      </c>
      <c r="F67" s="43" t="s">
        <v>1003</v>
      </c>
    </row>
    <row r="68" spans="1:6" ht="13" customHeight="1">
      <c r="A68" s="42"/>
      <c r="C68" s="44" t="s">
        <v>981</v>
      </c>
      <c r="F68" s="43" t="s">
        <v>1011</v>
      </c>
    </row>
    <row r="69" spans="1:6" ht="13" customHeight="1">
      <c r="A69" s="42"/>
      <c r="C69" s="44" t="s">
        <v>886</v>
      </c>
      <c r="F69" s="43" t="s">
        <v>886</v>
      </c>
    </row>
    <row r="70" spans="1:6" ht="13" customHeight="1">
      <c r="A70" s="42"/>
      <c r="C70" s="44" t="s">
        <v>983</v>
      </c>
      <c r="E70" s="45"/>
    </row>
    <row r="71" spans="1:6" ht="13" customHeight="1">
      <c r="A71" s="42"/>
      <c r="C71" s="44" t="s">
        <v>985</v>
      </c>
      <c r="E71" s="45"/>
    </row>
    <row r="72" spans="1:6" ht="13" customHeight="1">
      <c r="A72" s="42"/>
      <c r="C72" s="44" t="s">
        <v>986</v>
      </c>
      <c r="E72" s="45"/>
    </row>
    <row r="73" spans="1:6" ht="13" customHeight="1">
      <c r="A73" s="42"/>
      <c r="C73" s="44" t="s">
        <v>984</v>
      </c>
      <c r="E73" s="45"/>
    </row>
    <row r="74" spans="1:6" ht="13" customHeight="1">
      <c r="A74" s="42"/>
      <c r="C74" s="44" t="s">
        <v>989</v>
      </c>
      <c r="E74" s="45"/>
    </row>
    <row r="75" spans="1:6" ht="13" customHeight="1">
      <c r="A75" s="42"/>
      <c r="C75" s="44" t="s">
        <v>883</v>
      </c>
      <c r="E75" s="45"/>
    </row>
    <row r="76" spans="1:6" ht="13" customHeight="1">
      <c r="A76" s="42"/>
      <c r="B76" s="43" t="s">
        <v>890</v>
      </c>
      <c r="C76" s="45" t="str">
        <f t="shared" ref="C76:C81" si="1">IF(ISBLANK($B76), "", $B76)</f>
        <v xml:space="preserve">  - file:   [parse, naics.csv]</v>
      </c>
      <c r="E76" s="45" t="str">
        <f t="shared" ref="E76:F81" si="2">IF(ISBLANK($B76), "", $B76)</f>
        <v xml:space="preserve">  - file:   [parse, naics.csv]</v>
      </c>
      <c r="F76" s="45" t="str">
        <f t="shared" si="2"/>
        <v xml:space="preserve">  - file:   [parse, naics.csv]</v>
      </c>
    </row>
    <row r="77" spans="1:6" ht="13" customHeight="1">
      <c r="A77" s="42"/>
      <c r="B77" s="43" t="s">
        <v>891</v>
      </c>
      <c r="C77" s="45" t="str">
        <f t="shared" si="1"/>
        <v xml:space="preserve">    from:   naics_code</v>
      </c>
      <c r="E77" s="45" t="str">
        <f t="shared" si="2"/>
        <v xml:space="preserve">    from:   naics_code</v>
      </c>
      <c r="F77" s="45" t="str">
        <f t="shared" si="2"/>
        <v xml:space="preserve">    from:   naics_code</v>
      </c>
    </row>
    <row r="78" spans="1:6" ht="13" customHeight="1">
      <c r="A78" s="42"/>
      <c r="B78" s="43" t="s">
        <v>892</v>
      </c>
      <c r="C78" s="45" t="str">
        <f t="shared" si="1"/>
        <v xml:space="preserve">    to:     naics_desc</v>
      </c>
      <c r="E78" s="45" t="str">
        <f t="shared" si="2"/>
        <v xml:space="preserve">    to:     naics_desc</v>
      </c>
      <c r="F78" s="45" t="str">
        <f t="shared" si="2"/>
        <v xml:space="preserve">    to:     naics_desc</v>
      </c>
    </row>
    <row r="79" spans="1:6" ht="13" customHeight="1">
      <c r="A79" s="42"/>
      <c r="B79" s="43" t="s">
        <v>893</v>
      </c>
      <c r="C79" s="45" t="str">
        <f t="shared" si="1"/>
        <v xml:space="preserve">    input:  naics_code</v>
      </c>
      <c r="E79" s="45" t="str">
        <f t="shared" si="2"/>
        <v xml:space="preserve">    input:  naics_code</v>
      </c>
      <c r="F79" s="45" t="str">
        <f t="shared" si="2"/>
        <v xml:space="preserve">    input:  naics_code</v>
      </c>
    </row>
    <row r="80" spans="1:6" ht="13" customHeight="1">
      <c r="A80" s="42"/>
      <c r="B80" s="43" t="s">
        <v>894</v>
      </c>
      <c r="C80" s="45" t="str">
        <f t="shared" si="1"/>
        <v xml:space="preserve">    output: naics_desc</v>
      </c>
      <c r="E80" s="45" t="str">
        <f t="shared" si="2"/>
        <v xml:space="preserve">    output: naics_desc</v>
      </c>
      <c r="F80" s="45" t="str">
        <f t="shared" si="2"/>
        <v xml:space="preserve">    output: naics_desc</v>
      </c>
    </row>
    <row r="81" spans="1:6" ht="13" customHeight="1">
      <c r="A81" s="42"/>
      <c r="B81" s="43" t="s">
        <v>883</v>
      </c>
      <c r="C81" s="45" t="str">
        <f t="shared" si="1"/>
        <v xml:space="preserve">    kind:   left</v>
      </c>
      <c r="E81" s="45" t="str">
        <f t="shared" si="2"/>
        <v xml:space="preserve">    kind:   left</v>
      </c>
      <c r="F81" s="45" t="str">
        <f t="shared" si="2"/>
        <v xml:space="preserve">    kind:   left</v>
      </c>
    </row>
    <row r="82" spans="1:6" ht="13" customHeight="1">
      <c r="A82" s="42"/>
    </row>
    <row r="83" spans="1:6" ht="13" customHeight="1">
      <c r="A83" s="42" t="s">
        <v>179</v>
      </c>
      <c r="B83" s="44"/>
      <c r="C83" s="44" t="s">
        <v>25</v>
      </c>
    </row>
    <row r="84" spans="1:6" ht="13" customHeight="1">
      <c r="A84" s="42"/>
      <c r="B84" s="44"/>
      <c r="C84" s="44" t="s">
        <v>987</v>
      </c>
    </row>
    <row r="85" spans="1:6" ht="13" customHeight="1">
      <c r="A85" s="42"/>
      <c r="B85" s="44"/>
      <c r="C85" s="44" t="s">
        <v>96</v>
      </c>
    </row>
    <row r="86" spans="1:6" ht="13" customHeight="1">
      <c r="A86" s="42"/>
      <c r="B86" s="44"/>
      <c r="C86" s="44" t="s">
        <v>988</v>
      </c>
    </row>
    <row r="87" spans="1:6" ht="13" customHeight="1">
      <c r="A87" s="42"/>
    </row>
    <row r="88" spans="1:6" ht="13" customHeight="1">
      <c r="A88" s="42" t="s">
        <v>180</v>
      </c>
      <c r="C88" s="44" t="s">
        <v>18</v>
      </c>
    </row>
    <row r="89" spans="1:6" ht="13" customHeight="1">
      <c r="C89" s="43" t="s">
        <v>447</v>
      </c>
    </row>
    <row r="90" spans="1:6" ht="13" customHeight="1">
      <c r="C90" s="43" t="s">
        <v>28</v>
      </c>
    </row>
    <row r="91" spans="1:6" ht="13" customHeight="1">
      <c r="C91" s="43" t="s">
        <v>20</v>
      </c>
    </row>
  </sheetData>
  <conditionalFormatting sqref="A1:XFD7 A9:XFD1048576 A8:B8 J8:XFD8">
    <cfRule type="cellIs" dxfId="87" priority="15" operator="equal">
      <formula>" "</formula>
    </cfRule>
    <cfRule type="expression" dxfId="86" priority="50">
      <formula>_xlfn.ISFORMULA(A1)</formula>
    </cfRule>
  </conditionalFormatting>
  <conditionalFormatting sqref="A3:XFD7 A10:XFD1048576">
    <cfRule type="expression" dxfId="85" priority="16">
      <formula>AND(ISBLANK($A3), NOT(ISBLANK($A4)))</formula>
    </cfRule>
  </conditionalFormatting>
  <conditionalFormatting sqref="A1048576:XFD1048576">
    <cfRule type="expression" dxfId="84" priority="548">
      <formula>AND(ISBLANK(#REF!), NOT(ISBLANK($A1)))</formula>
    </cfRule>
  </conditionalFormatting>
  <conditionalFormatting sqref="A9:XFD9 A8:B8 J8:XFD8">
    <cfRule type="expression" dxfId="83" priority="549">
      <formula>AND(ISBLANK($A8), NOT(ISBLANK($A10)))</formula>
    </cfRule>
  </conditionalFormatting>
  <conditionalFormatting sqref="C8">
    <cfRule type="expression" dxfId="82" priority="13">
      <formula>_xlfn.ISFORMULA(C8)</formula>
    </cfRule>
  </conditionalFormatting>
  <conditionalFormatting sqref="C8">
    <cfRule type="expression" dxfId="81" priority="14">
      <formula>AND(COUNTA($A8:$AA8)=0, NOT(ISBLANK($A9)))</formula>
    </cfRule>
  </conditionalFormatting>
  <conditionalFormatting sqref="D8">
    <cfRule type="expression" dxfId="80" priority="11">
      <formula>_xlfn.ISFORMULA(D8)</formula>
    </cfRule>
  </conditionalFormatting>
  <conditionalFormatting sqref="D8">
    <cfRule type="expression" dxfId="79" priority="12">
      <formula>AND(COUNTA($A8:$AA8)=0, NOT(ISBLANK($A9)))</formula>
    </cfRule>
  </conditionalFormatting>
  <conditionalFormatting sqref="E8">
    <cfRule type="expression" dxfId="78" priority="9">
      <formula>_xlfn.ISFORMULA(E8)</formula>
    </cfRule>
  </conditionalFormatting>
  <conditionalFormatting sqref="E8">
    <cfRule type="expression" dxfId="77" priority="10">
      <formula>AND(COUNTA($A8:$AA8)=0, NOT(ISBLANK($A9)))</formula>
    </cfRule>
  </conditionalFormatting>
  <conditionalFormatting sqref="F8">
    <cfRule type="expression" dxfId="76" priority="7">
      <formula>_xlfn.ISFORMULA(F8)</formula>
    </cfRule>
  </conditionalFormatting>
  <conditionalFormatting sqref="F8">
    <cfRule type="expression" dxfId="75" priority="8">
      <formula>AND(COUNTA($A8:$AA8)=0, NOT(ISBLANK($A9)))</formula>
    </cfRule>
  </conditionalFormatting>
  <conditionalFormatting sqref="G8">
    <cfRule type="expression" dxfId="74" priority="5">
      <formula>_xlfn.ISFORMULA(G8)</formula>
    </cfRule>
  </conditionalFormatting>
  <conditionalFormatting sqref="G8">
    <cfRule type="expression" dxfId="73" priority="6">
      <formula>AND(COUNTA($A8:$AA8)=0, NOT(ISBLANK($A9)))</formula>
    </cfRule>
  </conditionalFormatting>
  <conditionalFormatting sqref="H8">
    <cfRule type="expression" dxfId="72" priority="3">
      <formula>_xlfn.ISFORMULA(H8)</formula>
    </cfRule>
  </conditionalFormatting>
  <conditionalFormatting sqref="H8">
    <cfRule type="expression" dxfId="71" priority="4">
      <formula>AND(COUNTA($A8:$AA8)=0, NOT(ISBLANK($A9)))</formula>
    </cfRule>
  </conditionalFormatting>
  <conditionalFormatting sqref="I8">
    <cfRule type="expression" dxfId="70" priority="1">
      <formula>_xlfn.ISFORMULA(I8)</formula>
    </cfRule>
  </conditionalFormatting>
  <conditionalFormatting sqref="I8">
    <cfRule type="expression" dxfId="69" priority="2">
      <formula>AND(COUNTA($A8:$AA8)=0, NOT(ISBLANK($A9)))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workbookViewId="0"/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945</v>
      </c>
      <c r="C1" s="31" t="s">
        <v>946</v>
      </c>
      <c r="D1" s="31" t="s">
        <v>947</v>
      </c>
    </row>
    <row r="2" spans="1:4" ht="13">
      <c r="A2" s="2" t="s">
        <v>765</v>
      </c>
      <c r="B2" s="2"/>
    </row>
    <row r="3" spans="1:4" ht="13">
      <c r="A3" s="11" t="s">
        <v>766</v>
      </c>
      <c r="B3" s="11"/>
    </row>
    <row r="4" spans="1:4" ht="13">
      <c r="A4" s="2" t="s">
        <v>771</v>
      </c>
      <c r="B4" s="12" t="s">
        <v>395</v>
      </c>
      <c r="C4" s="12" t="s">
        <v>395</v>
      </c>
      <c r="D4" s="12" t="s">
        <v>395</v>
      </c>
    </row>
    <row r="5" spans="1:4" s="28" customFormat="1" ht="13">
      <c r="A5" s="27"/>
      <c r="B5" s="27"/>
    </row>
    <row r="6" spans="1:4" ht="13">
      <c r="A6" s="2" t="s">
        <v>789</v>
      </c>
      <c r="B6" s="12" t="s">
        <v>791</v>
      </c>
      <c r="C6" s="2" t="s">
        <v>792</v>
      </c>
      <c r="D6" s="25" t="s">
        <v>795</v>
      </c>
    </row>
    <row r="7" spans="1:4" ht="13">
      <c r="A7" s="2" t="s">
        <v>169</v>
      </c>
      <c r="B7" s="11" t="s">
        <v>948</v>
      </c>
      <c r="C7" s="2" t="s">
        <v>949</v>
      </c>
      <c r="D7" s="25" t="s">
        <v>950</v>
      </c>
    </row>
    <row r="8" spans="1:4" s="28" customFormat="1" ht="13">
      <c r="A8" s="27" t="s">
        <v>457</v>
      </c>
      <c r="B8" s="27"/>
    </row>
    <row r="9" spans="1:4" ht="13">
      <c r="A9" s="2" t="s">
        <v>170</v>
      </c>
      <c r="B9" s="2" t="s">
        <v>451</v>
      </c>
      <c r="C9" s="2" t="s">
        <v>8</v>
      </c>
      <c r="D9" s="25" t="s">
        <v>64</v>
      </c>
    </row>
    <row r="10" spans="1:4" ht="13">
      <c r="A10" s="2"/>
      <c r="B10" s="2" t="s">
        <v>463</v>
      </c>
      <c r="C10" s="2" t="s">
        <v>215</v>
      </c>
      <c r="D10" s="25" t="s">
        <v>199</v>
      </c>
    </row>
    <row r="11" spans="1:4" ht="13">
      <c r="A11" s="2"/>
      <c r="B11" s="2" t="s">
        <v>464</v>
      </c>
      <c r="D11" s="25" t="s">
        <v>900</v>
      </c>
    </row>
    <row r="12" spans="1:4" ht="13">
      <c r="A12" s="2"/>
      <c r="B12" s="2"/>
      <c r="D12" s="25" t="s">
        <v>814</v>
      </c>
    </row>
    <row r="13" spans="1:4" ht="13">
      <c r="A13" s="2"/>
      <c r="B13" s="2"/>
      <c r="D13" s="25" t="s">
        <v>815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952</v>
      </c>
      <c r="C19" s="24" t="s">
        <v>952</v>
      </c>
      <c r="D19" s="24" t="s">
        <v>901</v>
      </c>
      <c r="E19" s="2" t="s">
        <v>335</v>
      </c>
    </row>
    <row r="20" spans="1:5" ht="13">
      <c r="A20" s="2"/>
      <c r="B20" s="24" t="s">
        <v>937</v>
      </c>
      <c r="C20" s="24" t="s">
        <v>937</v>
      </c>
      <c r="D20" s="24" t="s">
        <v>868</v>
      </c>
      <c r="E20" s="2" t="s">
        <v>336</v>
      </c>
    </row>
    <row r="21" spans="1:5" ht="13">
      <c r="A21" s="2"/>
      <c r="B21" s="24" t="s">
        <v>938</v>
      </c>
      <c r="C21" s="24" t="s">
        <v>938</v>
      </c>
      <c r="D21" s="24" t="s">
        <v>937</v>
      </c>
      <c r="E21" s="2" t="s">
        <v>869</v>
      </c>
    </row>
    <row r="22" spans="1:5" ht="13">
      <c r="A22" s="2"/>
      <c r="B22" s="24" t="s">
        <v>951</v>
      </c>
      <c r="C22" s="24" t="s">
        <v>956</v>
      </c>
      <c r="D22" s="24" t="s">
        <v>938</v>
      </c>
      <c r="E22" s="2" t="s">
        <v>334</v>
      </c>
    </row>
    <row r="23" spans="1:5" ht="13">
      <c r="A23" s="2"/>
      <c r="B23" s="2"/>
      <c r="C23" s="2" t="s">
        <v>955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337</v>
      </c>
      <c r="D29" s="24" t="s">
        <v>122</v>
      </c>
    </row>
    <row r="30" spans="1:5" ht="13">
      <c r="A30" s="2"/>
      <c r="B30" s="2"/>
      <c r="C30" s="2" t="s">
        <v>217</v>
      </c>
      <c r="D30" s="24" t="s">
        <v>918</v>
      </c>
    </row>
    <row r="31" spans="1:5" ht="13">
      <c r="A31" s="2"/>
      <c r="B31" s="2"/>
      <c r="C31" s="2" t="s">
        <v>953</v>
      </c>
      <c r="D31" s="24" t="s">
        <v>919</v>
      </c>
    </row>
    <row r="32" spans="1:5" ht="13">
      <c r="A32" s="2"/>
      <c r="B32" s="2"/>
      <c r="C32" s="12" t="s">
        <v>954</v>
      </c>
      <c r="D32" s="24" t="s">
        <v>867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466</v>
      </c>
      <c r="D45" s="2" t="s">
        <v>915</v>
      </c>
    </row>
    <row r="46" spans="1:4" ht="13">
      <c r="A46" s="2"/>
      <c r="B46" s="12" t="s">
        <v>465</v>
      </c>
      <c r="D46" s="25" t="s">
        <v>916</v>
      </c>
    </row>
    <row r="47" spans="1:4" ht="13">
      <c r="A47" s="2"/>
      <c r="B47" s="12" t="s">
        <v>467</v>
      </c>
      <c r="D47" s="25" t="s">
        <v>917</v>
      </c>
    </row>
    <row r="48" spans="1:4" ht="13">
      <c r="A48" s="2"/>
      <c r="B48" s="12"/>
      <c r="D48" s="2" t="s">
        <v>893</v>
      </c>
    </row>
    <row r="49" spans="1:5" ht="13">
      <c r="A49" s="2"/>
      <c r="B49" s="12"/>
      <c r="D49" s="2" t="s">
        <v>889</v>
      </c>
    </row>
    <row r="50" spans="1:5" ht="13">
      <c r="A50" s="2"/>
      <c r="B50" s="12"/>
      <c r="D50" s="25" t="s">
        <v>897</v>
      </c>
    </row>
    <row r="51" spans="1:5" ht="13">
      <c r="A51" s="2"/>
      <c r="B51" s="12"/>
      <c r="D51" s="25" t="s">
        <v>893</v>
      </c>
    </row>
    <row r="52" spans="1:5" ht="13">
      <c r="A52" s="2"/>
      <c r="B52" s="12"/>
      <c r="D52" s="25" t="s">
        <v>889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397</v>
      </c>
    </row>
    <row r="63" spans="1:5" ht="13">
      <c r="A63" s="2"/>
      <c r="B63" s="2"/>
      <c r="E63" s="24" t="s">
        <v>364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933</v>
      </c>
    </row>
    <row r="66" spans="1:5" ht="13">
      <c r="A66" s="2"/>
      <c r="B66" s="2"/>
      <c r="E66" s="24" t="s">
        <v>926</v>
      </c>
    </row>
    <row r="67" spans="1:5" ht="13">
      <c r="A67" s="2"/>
      <c r="B67" s="2"/>
      <c r="E67" s="24" t="s">
        <v>936</v>
      </c>
    </row>
    <row r="68" spans="1:5" ht="13">
      <c r="A68" s="2"/>
      <c r="B68" s="2"/>
      <c r="E68" s="24" t="s">
        <v>886</v>
      </c>
    </row>
    <row r="69" spans="1:5" ht="13">
      <c r="A69" s="2"/>
      <c r="B69" s="2"/>
      <c r="E69" s="24" t="s">
        <v>365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933</v>
      </c>
    </row>
    <row r="72" spans="1:5" ht="13">
      <c r="A72" s="2"/>
      <c r="B72" s="2"/>
      <c r="E72" s="24" t="s">
        <v>926</v>
      </c>
    </row>
    <row r="73" spans="1:5" ht="13">
      <c r="A73" s="2"/>
      <c r="B73" s="2"/>
      <c r="E73" s="24" t="s">
        <v>935</v>
      </c>
    </row>
    <row r="74" spans="1:5" ht="13">
      <c r="A74" s="2"/>
      <c r="B74" s="2"/>
      <c r="E74" s="24" t="s">
        <v>886</v>
      </c>
    </row>
    <row r="75" spans="1:5" ht="13">
      <c r="A75" s="2"/>
      <c r="B75" s="2"/>
      <c r="D75" s="25" t="s">
        <v>890</v>
      </c>
    </row>
    <row r="76" spans="1:5" ht="13">
      <c r="A76" s="2"/>
      <c r="B76" s="2"/>
      <c r="D76" s="25" t="s">
        <v>891</v>
      </c>
    </row>
    <row r="77" spans="1:5" ht="13">
      <c r="A77" s="2"/>
      <c r="B77" s="2"/>
      <c r="D77" s="25" t="s">
        <v>892</v>
      </c>
    </row>
    <row r="78" spans="1:5" ht="13">
      <c r="A78" s="2"/>
      <c r="B78" s="2"/>
      <c r="D78" s="25" t="s">
        <v>893</v>
      </c>
    </row>
    <row r="79" spans="1:5" ht="13">
      <c r="A79" s="2"/>
      <c r="B79" s="2"/>
      <c r="D79" s="25" t="s">
        <v>894</v>
      </c>
    </row>
    <row r="80" spans="1:5" ht="13">
      <c r="A80" s="2"/>
      <c r="B80" s="2"/>
      <c r="D80" s="25" t="s">
        <v>883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957</v>
      </c>
      <c r="C83" s="2" t="s">
        <v>957</v>
      </c>
      <c r="D83" s="26"/>
    </row>
    <row r="84" spans="1:4" ht="13">
      <c r="A84" s="2"/>
      <c r="B84" s="2" t="s">
        <v>958</v>
      </c>
      <c r="C84" s="2" t="s">
        <v>958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447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68" priority="5">
      <formula>_xlfn.ISFORMULA(D81)</formula>
    </cfRule>
  </conditionalFormatting>
  <conditionalFormatting sqref="C6:C7">
    <cfRule type="expression" dxfId="67" priority="16">
      <formula>_xlfn.ISFORMULA(C6)</formula>
    </cfRule>
  </conditionalFormatting>
  <conditionalFormatting sqref="E18:E22">
    <cfRule type="expression" dxfId="66" priority="15">
      <formula>_xlfn.ISFORMULA(E18)</formula>
    </cfRule>
  </conditionalFormatting>
  <conditionalFormatting sqref="C28:C31">
    <cfRule type="expression" dxfId="65" priority="14">
      <formula>_xlfn.ISFORMULA(C28)</formula>
    </cfRule>
  </conditionalFormatting>
  <conditionalFormatting sqref="C82:C84">
    <cfRule type="expression" dxfId="64" priority="13">
      <formula>_xlfn.ISFORMULA(C82)</formula>
    </cfRule>
  </conditionalFormatting>
  <conditionalFormatting sqref="D7">
    <cfRule type="expression" dxfId="63" priority="11">
      <formula>_xlfn.ISFORMULA(D7)</formula>
    </cfRule>
  </conditionalFormatting>
  <conditionalFormatting sqref="D6">
    <cfRule type="expression" dxfId="62" priority="12">
      <formula>_xlfn.ISFORMULA(D6)</formula>
    </cfRule>
  </conditionalFormatting>
  <conditionalFormatting sqref="D9:D13">
    <cfRule type="expression" dxfId="61" priority="10">
      <formula>_xlfn.ISFORMULA(D9)</formula>
    </cfRule>
  </conditionalFormatting>
  <conditionalFormatting sqref="D32">
    <cfRule type="expression" dxfId="60" priority="9">
      <formula>_xlfn.ISFORMULA(D32)</formula>
    </cfRule>
  </conditionalFormatting>
  <conditionalFormatting sqref="D28 D32">
    <cfRule type="expression" dxfId="59" priority="8">
      <formula>_xlfn.ISFORMULA(D28)</formula>
    </cfRule>
  </conditionalFormatting>
  <conditionalFormatting sqref="D30">
    <cfRule type="expression" dxfId="58" priority="7">
      <formula>_xlfn.ISFORMULA(D30)</formula>
    </cfRule>
  </conditionalFormatting>
  <conditionalFormatting sqref="C9:C10">
    <cfRule type="expression" dxfId="57" priority="4">
      <formula>_xlfn.ISFORMULA(C9)</formula>
    </cfRule>
  </conditionalFormatting>
  <conditionalFormatting sqref="D45 D48:D49">
    <cfRule type="expression" dxfId="56" priority="3">
      <formula>_xlfn.ISFORMULA(D45)</formula>
    </cfRule>
  </conditionalFormatting>
  <conditionalFormatting sqref="C23">
    <cfRule type="expression" dxfId="55" priority="2">
      <formula>_xlfn.ISFORMULA(C23)</formula>
    </cfRule>
  </conditionalFormatting>
  <conditionalFormatting sqref="B82:B84">
    <cfRule type="expression" dxfId="54" priority="1">
      <formula>_xlfn.ISFORMULA(B82)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47B9-8496-A041-8E2D-AAB923AF0AEE}">
  <sheetPr>
    <tabColor theme="0"/>
  </sheetPr>
  <dimension ref="A1:B74"/>
  <sheetViews>
    <sheetView workbookViewId="0">
      <selection activeCell="C15" sqref="C15"/>
    </sheetView>
  </sheetViews>
  <sheetFormatPr baseColWidth="10" defaultColWidth="45.83203125" defaultRowHeight="13" customHeight="1"/>
  <cols>
    <col min="1" max="1" width="15.83203125" style="121" customWidth="1"/>
    <col min="2" max="2" width="45.83203125" style="33"/>
  </cols>
  <sheetData>
    <row r="1" spans="1:2" s="150" customFormat="1" ht="19" customHeight="1">
      <c r="A1" s="148" t="str">
        <f>definitions!$C$15</f>
        <v>data,constants</v>
      </c>
      <c r="B1" s="149" t="s">
        <v>1480</v>
      </c>
    </row>
    <row r="2" spans="1:2" ht="13" customHeight="1">
      <c r="A2" s="121" t="s">
        <v>765</v>
      </c>
    </row>
    <row r="3" spans="1:2" ht="13" customHeight="1">
      <c r="A3" s="121" t="s">
        <v>766</v>
      </c>
    </row>
    <row r="4" spans="1:2" ht="13" customHeight="1">
      <c r="A4" s="121" t="s">
        <v>771</v>
      </c>
      <c r="B4" s="33" t="s">
        <v>395</v>
      </c>
    </row>
    <row r="5" spans="1:2" ht="13" customHeight="1">
      <c r="A5" s="121" t="s">
        <v>921</v>
      </c>
    </row>
    <row r="6" spans="1:2" ht="13" customHeight="1">
      <c r="A6" s="121" t="s">
        <v>1599</v>
      </c>
    </row>
    <row r="7" spans="1:2" ht="13" customHeight="1">
      <c r="A7" s="121" t="s">
        <v>1361</v>
      </c>
    </row>
    <row r="8" spans="1:2" s="153" customFormat="1" ht="13" customHeight="1">
      <c r="A8" s="151"/>
      <c r="B8" s="152"/>
    </row>
    <row r="9" spans="1:2" ht="13" customHeight="1">
      <c r="A9" s="121" t="s">
        <v>789</v>
      </c>
      <c r="B9" s="33" t="s">
        <v>1352</v>
      </c>
    </row>
    <row r="10" spans="1:2" ht="13" customHeight="1">
      <c r="A10" s="160" t="s">
        <v>169</v>
      </c>
      <c r="B10" s="36" t="str">
        <f>_xlfn.CONCAT("PathOut: [",$A$1,"]")</f>
        <v>PathOut: [data,constants]</v>
      </c>
    </row>
    <row r="11" spans="1:2" ht="13" customHeight="1">
      <c r="A11" s="121" t="s">
        <v>1171</v>
      </c>
      <c r="B11" s="32" t="str">
        <f t="shared" ref="B11" si="0">_xlfn.CONCAT("FileOut: ",B$1,".csv")</f>
        <v>FileOut: co2perbtu.csv</v>
      </c>
    </row>
    <row r="12" spans="1:2" s="153" customFormat="1" ht="13" customHeight="1">
      <c r="A12" s="151"/>
      <c r="B12" s="152"/>
    </row>
    <row r="13" spans="1:2" ht="13" customHeight="1">
      <c r="A13" s="121" t="s">
        <v>170</v>
      </c>
      <c r="B13" s="33" t="s">
        <v>8</v>
      </c>
    </row>
    <row r="14" spans="1:2" ht="13" customHeight="1">
      <c r="B14" s="33" t="s">
        <v>1481</v>
      </c>
    </row>
    <row r="15" spans="1:2" ht="13" customHeight="1">
      <c r="B15" s="33" t="s">
        <v>1478</v>
      </c>
    </row>
    <row r="18" spans="1:2" s="153" customFormat="1" ht="13" customHeight="1">
      <c r="A18" s="151"/>
      <c r="B18" s="152"/>
    </row>
    <row r="19" spans="1:2" ht="13" customHeight="1">
      <c r="A19" s="121" t="s">
        <v>172</v>
      </c>
      <c r="B19" s="33" t="s">
        <v>9</v>
      </c>
    </row>
    <row r="20" spans="1:2" ht="13" customHeight="1">
      <c r="B20" s="33" t="s">
        <v>1504</v>
      </c>
    </row>
    <row r="21" spans="1:2" ht="13" customHeight="1">
      <c r="B21" s="33" t="s">
        <v>145</v>
      </c>
    </row>
    <row r="22" spans="1:2" ht="13" customHeight="1">
      <c r="B22" s="33" t="s">
        <v>147</v>
      </c>
    </row>
    <row r="28" spans="1:2" s="153" customFormat="1" ht="13" customHeight="1">
      <c r="A28" s="151"/>
      <c r="B28" s="152"/>
    </row>
    <row r="29" spans="1:2" ht="13" customHeight="1">
      <c r="A29" s="121" t="s">
        <v>173</v>
      </c>
      <c r="B29" s="33" t="s">
        <v>10</v>
      </c>
    </row>
    <row r="30" spans="1:2" ht="13" customHeight="1">
      <c r="B30" s="33" t="s">
        <v>1574</v>
      </c>
    </row>
    <row r="31" spans="1:2" ht="13" customHeight="1">
      <c r="B31" s="33" t="s">
        <v>1479</v>
      </c>
    </row>
    <row r="33" spans="1:2" s="154" customFormat="1" ht="13" customHeight="1">
      <c r="A33" s="121"/>
      <c r="B33" s="33"/>
    </row>
    <row r="34" spans="1:2" s="154" customFormat="1" ht="13" customHeight="1">
      <c r="A34" s="121"/>
      <c r="B34" s="33"/>
    </row>
    <row r="35" spans="1:2" s="154" customFormat="1" ht="13" customHeight="1">
      <c r="A35" s="121"/>
      <c r="B35" s="33"/>
    </row>
    <row r="36" spans="1:2" s="154" customFormat="1" ht="13" customHeight="1">
      <c r="A36" s="121"/>
      <c r="B36" s="33"/>
    </row>
    <row r="37" spans="1:2" s="154" customFormat="1" ht="13" customHeight="1">
      <c r="A37" s="121"/>
      <c r="B37" s="33"/>
    </row>
    <row r="38" spans="1:2" s="154" customFormat="1" ht="13" customHeight="1">
      <c r="A38" s="121"/>
      <c r="B38" s="33"/>
    </row>
    <row r="39" spans="1:2" s="154" customFormat="1" ht="13" customHeight="1">
      <c r="A39" s="121"/>
      <c r="B39" s="33"/>
    </row>
    <row r="40" spans="1:2" s="154" customFormat="1" ht="13" customHeight="1">
      <c r="A40" s="121"/>
      <c r="B40" s="33"/>
    </row>
    <row r="41" spans="1:2" s="154" customFormat="1" ht="13" customHeight="1">
      <c r="A41" s="121"/>
      <c r="B41" s="33"/>
    </row>
    <row r="42" spans="1:2" s="154" customFormat="1" ht="13" customHeight="1">
      <c r="A42" s="121"/>
      <c r="B42" s="33"/>
    </row>
    <row r="43" spans="1:2" s="154" customFormat="1" ht="13" customHeight="1">
      <c r="A43" s="121"/>
      <c r="B43" s="33"/>
    </row>
    <row r="44" spans="1:2" s="154" customFormat="1" ht="13" customHeight="1">
      <c r="A44" s="121"/>
      <c r="B44" s="33"/>
    </row>
    <row r="45" spans="1:2" s="154" customFormat="1" ht="13" customHeight="1">
      <c r="A45" s="121"/>
      <c r="B45" s="33"/>
    </row>
    <row r="46" spans="1:2" s="154" customFormat="1" ht="13" customHeight="1">
      <c r="A46" s="121"/>
      <c r="B46" s="33"/>
    </row>
    <row r="47" spans="1:2" s="154" customFormat="1" ht="13" customHeight="1">
      <c r="A47" s="121"/>
      <c r="B47" s="33"/>
    </row>
    <row r="48" spans="1:2" s="154" customFormat="1" ht="13" customHeight="1">
      <c r="A48" s="121"/>
      <c r="B48" s="33"/>
    </row>
    <row r="49" spans="1:2" s="154" customFormat="1" ht="13" customHeight="1">
      <c r="A49" s="121"/>
      <c r="B49" s="33"/>
    </row>
    <row r="50" spans="1:2" s="154" customFormat="1" ht="13" customHeight="1">
      <c r="A50" s="121"/>
      <c r="B50" s="33"/>
    </row>
    <row r="51" spans="1:2" s="154" customFormat="1" ht="13" customHeight="1">
      <c r="A51" s="121"/>
      <c r="B51" s="33"/>
    </row>
    <row r="52" spans="1:2" s="154" customFormat="1" ht="13" customHeight="1">
      <c r="A52" s="121"/>
      <c r="B52" s="33"/>
    </row>
    <row r="53" spans="1:2" s="154" customFormat="1" ht="13" customHeight="1">
      <c r="A53" s="121"/>
      <c r="B53" s="33"/>
    </row>
    <row r="54" spans="1:2" s="154" customFormat="1" ht="13" customHeight="1">
      <c r="A54" s="121"/>
      <c r="B54" s="33"/>
    </row>
    <row r="55" spans="1:2" s="154" customFormat="1" ht="13" customHeight="1">
      <c r="A55" s="121"/>
      <c r="B55" s="33"/>
    </row>
    <row r="56" spans="1:2" s="154" customFormat="1" ht="13" customHeight="1">
      <c r="A56" s="121"/>
      <c r="B56" s="33"/>
    </row>
    <row r="57" spans="1:2" s="154" customFormat="1" ht="13" customHeight="1">
      <c r="A57" s="121"/>
      <c r="B57" s="33"/>
    </row>
    <row r="58" spans="1:2" s="154" customFormat="1" ht="13" customHeight="1">
      <c r="A58" s="121"/>
      <c r="B58" s="33"/>
    </row>
    <row r="59" spans="1:2" s="154" customFormat="1" ht="13" customHeight="1">
      <c r="A59" s="121"/>
      <c r="B59" s="33"/>
    </row>
    <row r="60" spans="1:2" s="154" customFormat="1" ht="13" customHeight="1">
      <c r="A60" s="121"/>
      <c r="B60" s="33"/>
    </row>
    <row r="61" spans="1:2" s="154" customFormat="1" ht="13" customHeight="1">
      <c r="A61" s="121"/>
      <c r="B61" s="33"/>
    </row>
    <row r="62" spans="1:2" s="154" customFormat="1" ht="13" customHeight="1">
      <c r="A62" s="121"/>
      <c r="B62" s="33"/>
    </row>
    <row r="63" spans="1:2" s="154" customFormat="1" ht="13" customHeight="1">
      <c r="A63" s="121"/>
      <c r="B63" s="33"/>
    </row>
    <row r="64" spans="1:2" s="154" customFormat="1" ht="13" customHeight="1">
      <c r="A64" s="121"/>
      <c r="B64" s="33"/>
    </row>
    <row r="65" spans="1:2" s="154" customFormat="1" ht="13" customHeight="1">
      <c r="A65" s="121"/>
      <c r="B65" s="33"/>
    </row>
    <row r="66" spans="1:2" s="154" customFormat="1" ht="13" customHeight="1">
      <c r="A66" s="121"/>
      <c r="B66" s="33"/>
    </row>
    <row r="67" spans="1:2" s="154" customFormat="1" ht="13" customHeight="1">
      <c r="A67" s="121"/>
      <c r="B67" s="33"/>
    </row>
    <row r="68" spans="1:2" s="154" customFormat="1" ht="13" customHeight="1">
      <c r="A68" s="121"/>
      <c r="B68" s="33"/>
    </row>
    <row r="69" spans="1:2" s="154" customFormat="1" ht="13" customHeight="1">
      <c r="A69" s="121"/>
      <c r="B69" s="33"/>
    </row>
    <row r="70" spans="1:2" s="154" customFormat="1" ht="13" customHeight="1">
      <c r="A70" s="121"/>
      <c r="B70" s="33"/>
    </row>
    <row r="71" spans="1:2" s="154" customFormat="1" ht="13" customHeight="1">
      <c r="A71" s="121"/>
      <c r="B71" s="33"/>
    </row>
    <row r="72" spans="1:2" s="154" customFormat="1" ht="13" customHeight="1">
      <c r="A72" s="121"/>
      <c r="B72" s="33"/>
    </row>
    <row r="73" spans="1:2" s="154" customFormat="1" ht="13" customHeight="1">
      <c r="A73" s="121"/>
      <c r="B73" s="33"/>
    </row>
    <row r="74" spans="1:2" s="154" customFormat="1" ht="13" customHeight="1">
      <c r="A74" s="121"/>
      <c r="B74" s="33"/>
    </row>
  </sheetData>
  <conditionalFormatting sqref="B5:B6">
    <cfRule type="cellIs" dxfId="53" priority="3" operator="equal">
      <formula>"Temporary: true"</formula>
    </cfRule>
    <cfRule type="cellIs" dxfId="52" priority="4" operator="equal">
      <formula>"Development: true"</formula>
    </cfRule>
  </conditionalFormatting>
  <conditionalFormatting sqref="A5:A6">
    <cfRule type="cellIs" dxfId="51" priority="1" operator="equal">
      <formula>"Temporary: true"</formula>
    </cfRule>
    <cfRule type="cellIs" dxfId="50" priority="2" operator="equal">
      <formula>"Development: true"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979F-19F2-D94E-BA6B-8CDBFC4262BD}">
  <sheetPr>
    <tabColor theme="4"/>
  </sheetPr>
  <dimension ref="A1:I59"/>
  <sheetViews>
    <sheetView showGridLines="0" workbookViewId="0">
      <selection activeCell="C35" sqref="C35"/>
    </sheetView>
  </sheetViews>
  <sheetFormatPr baseColWidth="10" defaultColWidth="40.83203125" defaultRowHeight="13" customHeight="1"/>
  <cols>
    <col min="1" max="1" width="15.83203125" style="121" customWidth="1"/>
    <col min="2" max="4" width="40.83203125" style="33"/>
    <col min="5" max="5" width="40.83203125" style="49"/>
    <col min="6" max="16384" width="40.83203125" style="33"/>
  </cols>
  <sheetData>
    <row r="1" spans="1:8" s="136" customFormat="1" ht="19" customHeight="1">
      <c r="A1" s="174" t="str">
        <f>definitions!$C$24</f>
        <v>data,coremaps,standardize</v>
      </c>
      <c r="B1" s="136" t="s">
        <v>1351</v>
      </c>
      <c r="C1" s="136" t="s">
        <v>333</v>
      </c>
      <c r="D1" s="136" t="s">
        <v>1577</v>
      </c>
      <c r="E1" s="175" t="s">
        <v>1369</v>
      </c>
      <c r="F1" s="136" t="s">
        <v>223</v>
      </c>
      <c r="G1" s="136" t="s">
        <v>1812</v>
      </c>
    </row>
    <row r="2" spans="1:8" ht="13" customHeight="1">
      <c r="A2" s="121" t="s">
        <v>765</v>
      </c>
      <c r="D2" s="33" t="s">
        <v>1441</v>
      </c>
    </row>
    <row r="3" spans="1:8" ht="13" customHeight="1">
      <c r="A3" s="121" t="s">
        <v>766</v>
      </c>
    </row>
    <row r="4" spans="1:8" ht="13" customHeight="1">
      <c r="A4" s="121" t="s">
        <v>771</v>
      </c>
      <c r="B4" s="33" t="s">
        <v>395</v>
      </c>
      <c r="C4" s="33" t="s">
        <v>395</v>
      </c>
      <c r="D4" s="33" t="s">
        <v>395</v>
      </c>
      <c r="E4" s="33" t="s">
        <v>395</v>
      </c>
      <c r="F4" s="33" t="s">
        <v>395</v>
      </c>
      <c r="G4" s="33" t="s">
        <v>396</v>
      </c>
    </row>
    <row r="5" spans="1:8" ht="13" customHeight="1">
      <c r="A5" s="121" t="s">
        <v>921</v>
      </c>
    </row>
    <row r="6" spans="1:8" ht="13" customHeight="1">
      <c r="A6" s="121" t="s">
        <v>1599</v>
      </c>
      <c r="B6" s="33" t="s">
        <v>1726</v>
      </c>
      <c r="C6" s="33" t="s">
        <v>1726</v>
      </c>
      <c r="D6" s="33" t="s">
        <v>1726</v>
      </c>
      <c r="E6" s="33" t="s">
        <v>1726</v>
      </c>
      <c r="F6" s="33" t="s">
        <v>1726</v>
      </c>
      <c r="G6" s="33" t="s">
        <v>1726</v>
      </c>
    </row>
    <row r="7" spans="1:8" ht="13" customHeight="1">
      <c r="A7" s="121" t="s">
        <v>1361</v>
      </c>
      <c r="B7" s="33" t="s">
        <v>1438</v>
      </c>
      <c r="C7" s="33" t="s">
        <v>1438</v>
      </c>
      <c r="D7" s="33" t="s">
        <v>1438</v>
      </c>
      <c r="E7" s="33" t="s">
        <v>1438</v>
      </c>
      <c r="F7" s="33" t="s">
        <v>1438</v>
      </c>
      <c r="G7" s="33" t="s">
        <v>1438</v>
      </c>
    </row>
    <row r="8" spans="1:8" s="82" customFormat="1" ht="13" customHeight="1">
      <c r="A8" s="142"/>
      <c r="E8" s="109"/>
    </row>
    <row r="9" spans="1:8" ht="13" customHeight="1">
      <c r="A9" s="121" t="s">
        <v>789</v>
      </c>
      <c r="B9" s="33" t="s">
        <v>1352</v>
      </c>
      <c r="C9" s="33" t="s">
        <v>1224</v>
      </c>
      <c r="D9" s="71" t="s">
        <v>1225</v>
      </c>
      <c r="E9" s="33" t="s">
        <v>1224</v>
      </c>
      <c r="F9" s="33" t="s">
        <v>1224</v>
      </c>
      <c r="G9" s="33" t="s">
        <v>1352</v>
      </c>
      <c r="H9" s="71"/>
    </row>
    <row r="10" spans="1:8" ht="13" customHeight="1">
      <c r="A10" s="160" t="s">
        <v>169</v>
      </c>
      <c r="B10" s="36" t="str">
        <f t="shared" ref="B10:G10" si="0">_xlfn.CONCAT("PathOut: [",$A$1,"]")</f>
        <v>PathOut: [data,coremaps,standardize]</v>
      </c>
      <c r="C10" s="36" t="str">
        <f t="shared" si="0"/>
        <v>PathOut: [data,coremaps,standardize]</v>
      </c>
      <c r="D10" s="36" t="str">
        <f t="shared" si="0"/>
        <v>PathOut: [data,coremaps,standardize]</v>
      </c>
      <c r="E10" s="36" t="str">
        <f t="shared" si="0"/>
        <v>PathOut: [data,coremaps,standardize]</v>
      </c>
      <c r="F10" s="36" t="str">
        <f t="shared" si="0"/>
        <v>PathOut: [data,coremaps,standardize]</v>
      </c>
      <c r="G10" s="36" t="str">
        <f t="shared" si="0"/>
        <v>PathOut: [data,coremaps,standardize]</v>
      </c>
    </row>
    <row r="11" spans="1:8" ht="13" customHeight="1">
      <c r="A11" s="121" t="s">
        <v>1171</v>
      </c>
      <c r="B11" s="32" t="str">
        <f>_xlfn.CONCAT("FileOut: ",B$1,".csv")</f>
        <v>FileOut: unit_conversion.csv</v>
      </c>
      <c r="C11" s="32" t="str">
        <f t="shared" ref="C11:G11" si="1">_xlfn.CONCAT("FileOut: ",C$1,".csv")</f>
        <v>FileOut: units.csv</v>
      </c>
      <c r="D11" s="32" t="str">
        <f t="shared" si="1"/>
        <v>FileOut: ec.csv</v>
      </c>
      <c r="E11" s="32" t="str">
        <f t="shared" si="1"/>
        <v>FileOut: gdpcat.csv</v>
      </c>
      <c r="F11" s="32" t="str">
        <f t="shared" si="1"/>
        <v>FileOut: regions.csv</v>
      </c>
      <c r="G11" s="32" t="str">
        <f t="shared" si="1"/>
        <v>FileOut: src.csv</v>
      </c>
      <c r="H11" s="32"/>
    </row>
    <row r="12" spans="1:8" s="82" customFormat="1" ht="13" customHeight="1">
      <c r="A12" s="142"/>
      <c r="E12" s="109"/>
    </row>
    <row r="13" spans="1:8" ht="13" customHeight="1">
      <c r="A13" s="121" t="s">
        <v>170</v>
      </c>
      <c r="B13" s="33" t="s">
        <v>8</v>
      </c>
      <c r="C13" s="33" t="s">
        <v>8</v>
      </c>
      <c r="D13" s="71" t="s">
        <v>8</v>
      </c>
      <c r="E13" s="33" t="s">
        <v>8</v>
      </c>
      <c r="F13" s="33" t="s">
        <v>8</v>
      </c>
      <c r="H13" s="71"/>
    </row>
    <row r="14" spans="1:8" ht="13" customHeight="1">
      <c r="B14" s="33" t="s">
        <v>1502</v>
      </c>
      <c r="C14" s="33" t="s">
        <v>414</v>
      </c>
      <c r="D14" s="71" t="s">
        <v>207</v>
      </c>
      <c r="E14" s="33" t="s">
        <v>353</v>
      </c>
      <c r="F14" s="33" t="s">
        <v>359</v>
      </c>
      <c r="H14" s="71"/>
    </row>
    <row r="15" spans="1:8" ht="13" customHeight="1">
      <c r="B15" s="33" t="s">
        <v>1503</v>
      </c>
      <c r="C15" s="33" t="s">
        <v>360</v>
      </c>
      <c r="D15" s="71" t="s">
        <v>208</v>
      </c>
      <c r="E15" s="33" t="s">
        <v>354</v>
      </c>
      <c r="F15" s="33" t="s">
        <v>360</v>
      </c>
      <c r="H15" s="71"/>
    </row>
    <row r="16" spans="1:8" ht="13" customHeight="1">
      <c r="C16" s="33" t="s">
        <v>1360</v>
      </c>
      <c r="E16" s="33" t="s">
        <v>1358</v>
      </c>
      <c r="F16" s="33" t="s">
        <v>1359</v>
      </c>
    </row>
    <row r="17" spans="1:9" ht="13" customHeight="1">
      <c r="C17" s="33" t="s">
        <v>415</v>
      </c>
      <c r="E17" s="33" t="s">
        <v>355</v>
      </c>
      <c r="F17" s="33" t="s">
        <v>361</v>
      </c>
    </row>
    <row r="18" spans="1:9" s="82" customFormat="1" ht="13" customHeight="1">
      <c r="A18" s="142"/>
      <c r="E18" s="109"/>
    </row>
    <row r="19" spans="1:9" ht="13" customHeight="1">
      <c r="A19" s="121" t="s">
        <v>172</v>
      </c>
      <c r="D19" s="71" t="s">
        <v>9</v>
      </c>
      <c r="E19" s="33" t="s">
        <v>9</v>
      </c>
      <c r="F19" s="33" t="s">
        <v>9</v>
      </c>
      <c r="G19" s="33" t="s">
        <v>9</v>
      </c>
      <c r="H19" s="71"/>
    </row>
    <row r="20" spans="1:9" ht="13" customHeight="1">
      <c r="D20" s="71" t="s">
        <v>1781</v>
      </c>
      <c r="E20" s="33" t="s">
        <v>490</v>
      </c>
      <c r="F20" s="33" t="s">
        <v>490</v>
      </c>
      <c r="G20" s="33" t="s">
        <v>490</v>
      </c>
      <c r="H20" s="71"/>
    </row>
    <row r="21" spans="1:9" ht="13" customHeight="1">
      <c r="D21" s="71" t="s">
        <v>1779</v>
      </c>
      <c r="E21" s="33" t="s">
        <v>491</v>
      </c>
      <c r="F21" s="33" t="s">
        <v>491</v>
      </c>
      <c r="G21" s="33" t="s">
        <v>491</v>
      </c>
      <c r="H21" s="71"/>
      <c r="I21" s="71"/>
    </row>
    <row r="22" spans="1:9" ht="13" customHeight="1">
      <c r="D22" s="71" t="s">
        <v>1780</v>
      </c>
      <c r="H22" s="71"/>
      <c r="I22" s="71"/>
    </row>
    <row r="23" spans="1:9" ht="13" customHeight="1">
      <c r="D23" s="71" t="s">
        <v>685</v>
      </c>
      <c r="H23" s="71"/>
    </row>
    <row r="24" spans="1:9" s="82" customFormat="1" ht="13" customHeight="1">
      <c r="A24" s="142"/>
      <c r="E24" s="109"/>
    </row>
    <row r="25" spans="1:9" ht="13" customHeight="1">
      <c r="A25" s="121" t="s">
        <v>1412</v>
      </c>
      <c r="C25" s="33" t="s">
        <v>1410</v>
      </c>
      <c r="D25" s="33" t="s">
        <v>1410</v>
      </c>
    </row>
    <row r="26" spans="1:9" ht="13" customHeight="1">
      <c r="C26" s="33" t="s">
        <v>1601</v>
      </c>
      <c r="D26" s="33" t="s">
        <v>1437</v>
      </c>
    </row>
    <row r="27" spans="1:9" ht="13" customHeight="1">
      <c r="C27" s="33" t="s">
        <v>101</v>
      </c>
      <c r="D27" s="33" t="s">
        <v>1436</v>
      </c>
    </row>
    <row r="28" spans="1:9" s="82" customFormat="1" ht="13" customHeight="1">
      <c r="A28" s="142"/>
      <c r="E28" s="109"/>
    </row>
    <row r="29" spans="1:9" ht="13" customHeight="1">
      <c r="A29" s="121" t="s">
        <v>904</v>
      </c>
      <c r="D29" s="71" t="s">
        <v>905</v>
      </c>
      <c r="H29" s="71"/>
    </row>
    <row r="30" spans="1:9" ht="13" customHeight="1">
      <c r="D30" s="71" t="s">
        <v>1777</v>
      </c>
      <c r="H30" s="71"/>
    </row>
    <row r="31" spans="1:9" ht="13" customHeight="1">
      <c r="D31" s="71" t="s">
        <v>907</v>
      </c>
      <c r="H31" s="71"/>
    </row>
    <row r="32" spans="1:9" ht="13" customHeight="1">
      <c r="D32" s="71" t="s">
        <v>908</v>
      </c>
      <c r="H32" s="71"/>
    </row>
    <row r="33" spans="1:8" s="82" customFormat="1" ht="13" customHeight="1">
      <c r="A33" s="142"/>
      <c r="E33" s="109"/>
    </row>
    <row r="34" spans="1:8" ht="13" customHeight="1">
      <c r="A34" s="121" t="s">
        <v>178</v>
      </c>
      <c r="C34" s="33" t="s">
        <v>397</v>
      </c>
      <c r="D34" s="33" t="s">
        <v>397</v>
      </c>
    </row>
    <row r="35" spans="1:8" ht="13" customHeight="1">
      <c r="C35" s="56" t="s">
        <v>1727</v>
      </c>
      <c r="D35" s="4" t="s">
        <v>1578</v>
      </c>
      <c r="G35" s="56"/>
      <c r="H35" s="4"/>
    </row>
    <row r="36" spans="1:8" ht="13" customHeight="1">
      <c r="C36" s="56" t="s">
        <v>16</v>
      </c>
      <c r="D36" s="71" t="s">
        <v>16</v>
      </c>
      <c r="G36" s="56"/>
      <c r="H36" s="71"/>
    </row>
    <row r="37" spans="1:8" ht="13" customHeight="1">
      <c r="C37" s="36" t="s">
        <v>420</v>
      </c>
      <c r="D37" s="71" t="s">
        <v>17</v>
      </c>
      <c r="G37" s="36"/>
      <c r="H37" s="71"/>
    </row>
    <row r="38" spans="1:8" ht="13" customHeight="1">
      <c r="C38" s="36" t="s">
        <v>423</v>
      </c>
      <c r="D38" s="71" t="s">
        <v>647</v>
      </c>
      <c r="G38" s="36"/>
      <c r="H38" s="71"/>
    </row>
    <row r="39" spans="1:8" ht="13" customHeight="1">
      <c r="C39" s="36" t="s">
        <v>1510</v>
      </c>
      <c r="D39" s="71" t="s">
        <v>1776</v>
      </c>
      <c r="G39" s="36"/>
      <c r="H39" s="71"/>
    </row>
    <row r="40" spans="1:8" ht="13" customHeight="1">
      <c r="C40" s="36" t="s">
        <v>883</v>
      </c>
      <c r="D40" s="71" t="s">
        <v>883</v>
      </c>
      <c r="G40" s="36"/>
      <c r="H40" s="71"/>
    </row>
    <row r="41" spans="1:8" ht="13" customHeight="1">
      <c r="D41" s="71" t="s">
        <v>1751</v>
      </c>
      <c r="H41" s="71"/>
    </row>
    <row r="42" spans="1:8" ht="13" customHeight="1">
      <c r="D42" s="71" t="s">
        <v>16</v>
      </c>
      <c r="H42" s="71"/>
    </row>
    <row r="43" spans="1:8" ht="13" customHeight="1">
      <c r="D43" s="71" t="s">
        <v>17</v>
      </c>
      <c r="H43" s="71"/>
    </row>
    <row r="44" spans="1:8" ht="13" customHeight="1">
      <c r="D44" s="71" t="s">
        <v>369</v>
      </c>
      <c r="H44" s="71"/>
    </row>
    <row r="45" spans="1:8" ht="13" customHeight="1">
      <c r="D45" s="71" t="s">
        <v>370</v>
      </c>
      <c r="H45" s="71"/>
    </row>
    <row r="46" spans="1:8" ht="13" customHeight="1">
      <c r="D46" s="71" t="s">
        <v>883</v>
      </c>
      <c r="H46" s="71"/>
    </row>
    <row r="47" spans="1:8" s="82" customFormat="1" ht="13" customHeight="1">
      <c r="A47" s="142"/>
      <c r="E47" s="109"/>
    </row>
    <row r="48" spans="1:8" ht="13" customHeight="1">
      <c r="A48" s="121" t="s">
        <v>179</v>
      </c>
      <c r="C48" s="33" t="s">
        <v>25</v>
      </c>
      <c r="F48" s="33" t="s">
        <v>25</v>
      </c>
    </row>
    <row r="49" spans="1:8" ht="13" customHeight="1">
      <c r="C49" s="33" t="s">
        <v>439</v>
      </c>
      <c r="F49" s="33" t="s">
        <v>494</v>
      </c>
    </row>
    <row r="50" spans="1:8" ht="13" customHeight="1">
      <c r="C50" s="33" t="s">
        <v>440</v>
      </c>
      <c r="F50" s="33" t="s">
        <v>492</v>
      </c>
    </row>
    <row r="51" spans="1:8" ht="13" customHeight="1">
      <c r="C51" s="33" t="s">
        <v>441</v>
      </c>
      <c r="F51" s="33" t="s">
        <v>493</v>
      </c>
    </row>
    <row r="52" spans="1:8" ht="13" customHeight="1">
      <c r="C52" s="33" t="s">
        <v>425</v>
      </c>
    </row>
    <row r="53" spans="1:8" ht="13" customHeight="1">
      <c r="C53" s="33" t="s">
        <v>311</v>
      </c>
    </row>
    <row r="54" spans="1:8" ht="13" customHeight="1">
      <c r="C54" s="33" t="s">
        <v>426</v>
      </c>
    </row>
    <row r="55" spans="1:8" s="82" customFormat="1" ht="13" customHeight="1">
      <c r="A55" s="142"/>
      <c r="E55" s="109"/>
    </row>
    <row r="56" spans="1:8" ht="13" customHeight="1">
      <c r="A56" s="121" t="s">
        <v>180</v>
      </c>
      <c r="C56" s="33" t="s">
        <v>18</v>
      </c>
      <c r="D56" s="33" t="s">
        <v>18</v>
      </c>
      <c r="F56" s="33" t="s">
        <v>18</v>
      </c>
    </row>
    <row r="57" spans="1:8" ht="13" customHeight="1">
      <c r="C57" s="33" t="s">
        <v>220</v>
      </c>
      <c r="D57" s="71" t="s">
        <v>220</v>
      </c>
      <c r="F57" s="33" t="s">
        <v>220</v>
      </c>
      <c r="H57" s="71"/>
    </row>
    <row r="58" spans="1:8" ht="13" customHeight="1">
      <c r="C58" s="33" t="s">
        <v>526</v>
      </c>
      <c r="D58" s="71" t="s">
        <v>526</v>
      </c>
      <c r="F58" s="33" t="s">
        <v>28</v>
      </c>
      <c r="H58" s="71"/>
    </row>
    <row r="59" spans="1:8" ht="13" customHeight="1">
      <c r="C59" s="33" t="s">
        <v>20</v>
      </c>
      <c r="D59" s="71" t="s">
        <v>20</v>
      </c>
      <c r="F59" s="33" t="s">
        <v>20</v>
      </c>
      <c r="H59" s="71"/>
    </row>
  </sheetData>
  <conditionalFormatting sqref="A5:XFD6">
    <cfRule type="cellIs" dxfId="49" priority="1" operator="equal">
      <formula>"Development: true"</formula>
    </cfRule>
    <cfRule type="cellIs" dxfId="48" priority="2" operator="equal">
      <formula>"Temporary: true"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_map_bluenote</vt:lpstr>
      <vt:lpstr>_map_parse</vt:lpstr>
      <vt:lpstr>definitions</vt:lpstr>
      <vt:lpstr>maps</vt:lpstr>
      <vt:lpstr>_map_scale</vt:lpstr>
      <vt:lpstr>_map_crosswalk</vt:lpstr>
      <vt:lpstr>map_experiment</vt:lpstr>
      <vt:lpstr>constants</vt:lpstr>
      <vt:lpstr>map_standardize</vt:lpstr>
      <vt:lpstr>map_define</vt:lpstr>
      <vt:lpstr>map_crosswalk</vt:lpstr>
      <vt:lpstr>input</vt:lpstr>
      <vt:lpstr>map_scale_region</vt:lpstr>
      <vt:lpstr>map_scale_margin</vt:lpstr>
      <vt:lpstr>map_scale_sector</vt:lpstr>
      <vt:lpstr>set</vt:lpstr>
      <vt:lpstr>set_region</vt:lpstr>
      <vt:lpstr>set_sector</vt:lpstr>
      <vt:lpstr>input_0.1</vt:lpstr>
      <vt:lpstr>share_0.1</vt:lpstr>
      <vt:lpstr>input_1.0</vt:lpstr>
      <vt:lpstr>input_1.0.1</vt:lpstr>
      <vt:lpstr>datastream_1.0</vt:lpstr>
      <vt:lpstr>Sheet1</vt:lpstr>
      <vt:lpstr>experiment</vt:lpstr>
      <vt:lpstr>Sheet2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2021-01-20T17:52:16Z</dcterms:modified>
</cp:coreProperties>
</file>