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Repos\Teaser_Issue599_ImportScript\teaser\data\input\inputdata\buildingdata\"/>
    </mc:Choice>
  </mc:AlternateContent>
  <bookViews>
    <workbookView xWindow="0" yWindow="0" windowWidth="25200" windowHeight="11850" activeTab="2"/>
  </bookViews>
  <sheets>
    <sheet name="Konstanten" sheetId="14" r:id="rId1"/>
    <sheet name="Area1" sheetId="17" r:id="rId2"/>
    <sheet name="Area2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7" l="1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24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C2" i="17"/>
  <c r="W4" i="17" l="1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3" i="17"/>
  <c r="W2" i="17"/>
  <c r="AB24" i="17" l="1"/>
  <c r="AC24" i="17" s="1"/>
  <c r="AG72" i="17" l="1"/>
  <c r="Q63" i="17"/>
  <c r="M63" i="17"/>
  <c r="AB63" i="17"/>
  <c r="AC63" i="17" s="1"/>
  <c r="AB72" i="17"/>
  <c r="AC72" i="17" s="1"/>
  <c r="Q64" i="17"/>
  <c r="Q65" i="17"/>
  <c r="Q66" i="17"/>
  <c r="Q67" i="17"/>
  <c r="Q68" i="17"/>
  <c r="Q69" i="17"/>
  <c r="Q70" i="17"/>
  <c r="Q71" i="17"/>
  <c r="Q62" i="17"/>
  <c r="U34" i="17" l="1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4" i="17"/>
  <c r="M65" i="17"/>
  <c r="M66" i="17"/>
  <c r="M67" i="17"/>
  <c r="M68" i="17"/>
  <c r="M69" i="17"/>
  <c r="M70" i="17"/>
  <c r="M71" i="17"/>
  <c r="Q2" i="17"/>
  <c r="M2" i="17"/>
  <c r="AG27" i="17" l="1"/>
  <c r="AH27" i="17" s="1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4" i="17"/>
  <c r="AG65" i="17"/>
  <c r="AG66" i="17"/>
  <c r="AG67" i="17"/>
  <c r="AG68" i="17"/>
  <c r="AG69" i="17"/>
  <c r="AG70" i="17"/>
  <c r="AG71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H41" i="17"/>
  <c r="AH45" i="17" l="1"/>
  <c r="AH42" i="17"/>
  <c r="AH43" i="17"/>
  <c r="AB45" i="17"/>
  <c r="AC45" i="17" s="1"/>
  <c r="AB43" i="17"/>
  <c r="AC43" i="17" s="1"/>
  <c r="AB42" i="17"/>
  <c r="AC42" i="17" s="1"/>
  <c r="H42" i="17"/>
  <c r="H43" i="17"/>
  <c r="AB28" i="17"/>
  <c r="AC28" i="17" s="1"/>
  <c r="AB14" i="17"/>
  <c r="AC14" i="17" s="1"/>
  <c r="AB10" i="17"/>
  <c r="AC10" i="17" s="1"/>
  <c r="V4" i="17" l="1"/>
  <c r="AA14" i="13"/>
  <c r="AB14" i="13" s="1"/>
  <c r="S14" i="13"/>
  <c r="U14" i="13" s="1"/>
  <c r="M14" i="13"/>
  <c r="H14" i="13"/>
  <c r="AA13" i="13"/>
  <c r="AB13" i="13" s="1"/>
  <c r="S13" i="13"/>
  <c r="U13" i="13" s="1"/>
  <c r="M13" i="13"/>
  <c r="O13" i="13" s="1"/>
  <c r="H13" i="13"/>
  <c r="AB12" i="13"/>
  <c r="AA12" i="13"/>
  <c r="S12" i="13"/>
  <c r="T12" i="13" s="1"/>
  <c r="N12" i="13"/>
  <c r="M12" i="13"/>
  <c r="O12" i="13" s="1"/>
  <c r="H12" i="13"/>
  <c r="AA11" i="13"/>
  <c r="AB11" i="13" s="1"/>
  <c r="S11" i="13"/>
  <c r="M11" i="13"/>
  <c r="O11" i="13" s="1"/>
  <c r="H11" i="13"/>
  <c r="AB10" i="13"/>
  <c r="AA10" i="13"/>
  <c r="S10" i="13"/>
  <c r="T10" i="13" s="1"/>
  <c r="O10" i="13"/>
  <c r="N10" i="13"/>
  <c r="M10" i="13"/>
  <c r="H10" i="13"/>
  <c r="AA9" i="13"/>
  <c r="AB9" i="13" s="1"/>
  <c r="S9" i="13"/>
  <c r="U9" i="13" s="1"/>
  <c r="N9" i="13"/>
  <c r="M9" i="13"/>
  <c r="T9" i="13" s="1"/>
  <c r="H9" i="13"/>
  <c r="AA8" i="13"/>
  <c r="AB8" i="13" s="1"/>
  <c r="S8" i="13"/>
  <c r="T8" i="13" s="1"/>
  <c r="M8" i="13"/>
  <c r="O8" i="13" s="1"/>
  <c r="H8" i="13"/>
  <c r="AA7" i="13"/>
  <c r="AB7" i="13" s="1"/>
  <c r="S7" i="13"/>
  <c r="M7" i="13"/>
  <c r="O7" i="13" s="1"/>
  <c r="H7" i="13"/>
  <c r="AA6" i="13"/>
  <c r="AB6" i="13" s="1"/>
  <c r="S6" i="13"/>
  <c r="T6" i="13" s="1"/>
  <c r="N6" i="13"/>
  <c r="M6" i="13"/>
  <c r="O6" i="13" s="1"/>
  <c r="H6" i="13"/>
  <c r="AA5" i="13"/>
  <c r="AB5" i="13" s="1"/>
  <c r="T5" i="13"/>
  <c r="S5" i="13"/>
  <c r="U5" i="13" s="1"/>
  <c r="M5" i="13"/>
  <c r="O5" i="13" s="1"/>
  <c r="H5" i="13"/>
  <c r="AA4" i="13"/>
  <c r="AB4" i="13" s="1"/>
  <c r="S4" i="13"/>
  <c r="U4" i="13" s="1"/>
  <c r="M4" i="13"/>
  <c r="O4" i="13" s="1"/>
  <c r="V4" i="13" s="1"/>
  <c r="W4" i="13" s="1"/>
  <c r="H4" i="13"/>
  <c r="AA3" i="13"/>
  <c r="AB3" i="13" s="1"/>
  <c r="S3" i="13"/>
  <c r="U3" i="13" s="1"/>
  <c r="N3" i="13"/>
  <c r="M3" i="13"/>
  <c r="T3" i="13" s="1"/>
  <c r="H3" i="13"/>
  <c r="AA2" i="13"/>
  <c r="AB2" i="13" s="1"/>
  <c r="S2" i="13"/>
  <c r="T2" i="13" s="1"/>
  <c r="M2" i="13"/>
  <c r="O2" i="13" s="1"/>
  <c r="H2" i="13"/>
  <c r="T4" i="13" l="1"/>
  <c r="O3" i="13"/>
  <c r="T7" i="13"/>
  <c r="U10" i="13"/>
  <c r="V10" i="13" s="1"/>
  <c r="W10" i="13" s="1"/>
  <c r="U12" i="13"/>
  <c r="V3" i="13"/>
  <c r="W3" i="13" s="1"/>
  <c r="V5" i="13"/>
  <c r="W5" i="13" s="1"/>
  <c r="U7" i="13"/>
  <c r="V7" i="13" s="1"/>
  <c r="W7" i="13" s="1"/>
  <c r="T11" i="13"/>
  <c r="V12" i="13"/>
  <c r="W12" i="13" s="1"/>
  <c r="V13" i="13"/>
  <c r="W13" i="13" s="1"/>
  <c r="T14" i="13"/>
  <c r="T13" i="13"/>
  <c r="O14" i="13"/>
  <c r="V14" i="13" s="1"/>
  <c r="W14" i="13" s="1"/>
  <c r="U2" i="13"/>
  <c r="V2" i="13" s="1"/>
  <c r="W2" i="13" s="1"/>
  <c r="U6" i="13"/>
  <c r="V6" i="13" s="1"/>
  <c r="W6" i="13" s="1"/>
  <c r="U8" i="13"/>
  <c r="V8" i="13" s="1"/>
  <c r="W8" i="13" s="1"/>
  <c r="O9" i="13"/>
  <c r="V9" i="13" s="1"/>
  <c r="W9" i="13" s="1"/>
  <c r="U11" i="13"/>
  <c r="V11" i="13" s="1"/>
  <c r="W11" i="13" s="1"/>
  <c r="H9" i="17"/>
  <c r="H11" i="17"/>
  <c r="H12" i="17"/>
  <c r="H13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4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4" i="17"/>
  <c r="H65" i="17"/>
  <c r="H66" i="17"/>
  <c r="H67" i="17"/>
  <c r="H68" i="17"/>
  <c r="H69" i="17"/>
  <c r="H70" i="17"/>
  <c r="H71" i="17"/>
  <c r="H3" i="17"/>
  <c r="H4" i="17"/>
  <c r="H5" i="17"/>
  <c r="H6" i="17"/>
  <c r="H7" i="17"/>
  <c r="H8" i="17"/>
  <c r="H2" i="17"/>
  <c r="AH71" i="17" l="1"/>
  <c r="AB71" i="17"/>
  <c r="AC71" i="17" s="1"/>
  <c r="AH70" i="17"/>
  <c r="AB70" i="17"/>
  <c r="AC70" i="17" s="1"/>
  <c r="AH69" i="17"/>
  <c r="AB69" i="17"/>
  <c r="AC69" i="17" s="1"/>
  <c r="AH68" i="17"/>
  <c r="AB68" i="17"/>
  <c r="AC68" i="17" s="1"/>
  <c r="AH67" i="17"/>
  <c r="AB67" i="17"/>
  <c r="AC67" i="17" s="1"/>
  <c r="AH66" i="17"/>
  <c r="AB66" i="17"/>
  <c r="AC66" i="17" s="1"/>
  <c r="AH65" i="17"/>
  <c r="AB65" i="17"/>
  <c r="AC65" i="17" s="1"/>
  <c r="AH64" i="17"/>
  <c r="AB64" i="17"/>
  <c r="AC64" i="17" s="1"/>
  <c r="AH62" i="17"/>
  <c r="AB62" i="17"/>
  <c r="AC62" i="17" s="1"/>
  <c r="AH61" i="17"/>
  <c r="AB61" i="17"/>
  <c r="AC61" i="17" s="1"/>
  <c r="AH60" i="17"/>
  <c r="AB60" i="17"/>
  <c r="AC60" i="17" s="1"/>
  <c r="AH59" i="17"/>
  <c r="AB59" i="17"/>
  <c r="AC59" i="17" s="1"/>
  <c r="AH58" i="17"/>
  <c r="AB58" i="17"/>
  <c r="AC58" i="17" s="1"/>
  <c r="AH57" i="17"/>
  <c r="AB57" i="17"/>
  <c r="AC57" i="17" s="1"/>
  <c r="AH56" i="17"/>
  <c r="AB56" i="17"/>
  <c r="AC56" i="17" s="1"/>
  <c r="AH55" i="17"/>
  <c r="AB55" i="17"/>
  <c r="AC55" i="17" s="1"/>
  <c r="AH54" i="17"/>
  <c r="AB54" i="17"/>
  <c r="AC54" i="17" s="1"/>
  <c r="AH53" i="17"/>
  <c r="AB53" i="17"/>
  <c r="AC53" i="17" s="1"/>
  <c r="AH52" i="17"/>
  <c r="AB52" i="17"/>
  <c r="AC52" i="17" s="1"/>
  <c r="AH51" i="17"/>
  <c r="AB51" i="17"/>
  <c r="AC51" i="17" s="1"/>
  <c r="AH50" i="17"/>
  <c r="AB50" i="17"/>
  <c r="AC50" i="17" s="1"/>
  <c r="AH49" i="17"/>
  <c r="AB49" i="17"/>
  <c r="AC49" i="17" s="1"/>
  <c r="AH48" i="17"/>
  <c r="AB48" i="17"/>
  <c r="AC48" i="17" s="1"/>
  <c r="AH47" i="17"/>
  <c r="AB47" i="17"/>
  <c r="AC47" i="17" s="1"/>
  <c r="AH46" i="17"/>
  <c r="AB46" i="17"/>
  <c r="AC46" i="17" s="1"/>
  <c r="AH44" i="17"/>
  <c r="AB44" i="17"/>
  <c r="AC44" i="17" s="1"/>
  <c r="AH41" i="17"/>
  <c r="AB41" i="17"/>
  <c r="AC41" i="17" s="1"/>
  <c r="AH40" i="17"/>
  <c r="AB40" i="17"/>
  <c r="AC40" i="17" s="1"/>
  <c r="AH39" i="17"/>
  <c r="AB39" i="17"/>
  <c r="AC39" i="17" s="1"/>
  <c r="AH38" i="17"/>
  <c r="AB38" i="17"/>
  <c r="AC38" i="17" s="1"/>
  <c r="AH37" i="17"/>
  <c r="AB37" i="17"/>
  <c r="AC37" i="17" s="1"/>
  <c r="AH36" i="17"/>
  <c r="AB36" i="17"/>
  <c r="AC36" i="17" s="1"/>
  <c r="AH35" i="17"/>
  <c r="AB35" i="17"/>
  <c r="AC35" i="17" s="1"/>
  <c r="AH34" i="17"/>
  <c r="AB34" i="17"/>
  <c r="AC34" i="17" s="1"/>
  <c r="AH33" i="17"/>
  <c r="AB33" i="17"/>
  <c r="AC33" i="17" s="1"/>
  <c r="AH32" i="17"/>
  <c r="AB32" i="17"/>
  <c r="AC32" i="17" s="1"/>
  <c r="AH31" i="17"/>
  <c r="AB31" i="17"/>
  <c r="AC31" i="17" s="1"/>
  <c r="AH30" i="17"/>
  <c r="AB30" i="17"/>
  <c r="AC30" i="17" s="1"/>
  <c r="AH29" i="17"/>
  <c r="AB29" i="17"/>
  <c r="AC29" i="17" s="1"/>
  <c r="AB27" i="17"/>
  <c r="AC27" i="17" s="1"/>
  <c r="AH26" i="17"/>
  <c r="AB26" i="17"/>
  <c r="AC26" i="17" s="1"/>
  <c r="AH25" i="17"/>
  <c r="AB25" i="17"/>
  <c r="AC25" i="17" s="1"/>
  <c r="AH24" i="17"/>
  <c r="AH23" i="17"/>
  <c r="AB23" i="17"/>
  <c r="AC23" i="17" s="1"/>
  <c r="AH22" i="17"/>
  <c r="AB22" i="17"/>
  <c r="AC22" i="17" s="1"/>
  <c r="AH21" i="17"/>
  <c r="AB21" i="17"/>
  <c r="AC21" i="17" s="1"/>
  <c r="AH20" i="17"/>
  <c r="AB20" i="17"/>
  <c r="AC20" i="17" s="1"/>
  <c r="AH19" i="17"/>
  <c r="AB19" i="17"/>
  <c r="AC19" i="17" s="1"/>
  <c r="AH18" i="17"/>
  <c r="AB18" i="17"/>
  <c r="AC18" i="17" s="1"/>
  <c r="AH17" i="17"/>
  <c r="AB17" i="17"/>
  <c r="AC17" i="17" s="1"/>
  <c r="AH16" i="17"/>
  <c r="AB16" i="17"/>
  <c r="AC16" i="17" s="1"/>
  <c r="AH15" i="17"/>
  <c r="AB15" i="17"/>
  <c r="AC15" i="17" s="1"/>
  <c r="V15" i="17"/>
  <c r="AH13" i="17"/>
  <c r="AB13" i="17"/>
  <c r="AC13" i="17" s="1"/>
  <c r="AH12" i="17"/>
  <c r="AB12" i="17"/>
  <c r="AC12" i="17" s="1"/>
  <c r="AH11" i="17"/>
  <c r="AB11" i="17"/>
  <c r="AC11" i="17" s="1"/>
  <c r="AH9" i="17"/>
  <c r="AB9" i="17"/>
  <c r="AC9" i="17" s="1"/>
  <c r="AH8" i="17"/>
  <c r="AB8" i="17"/>
  <c r="AC8" i="17" s="1"/>
  <c r="AH7" i="17"/>
  <c r="AB7" i="17"/>
  <c r="AC7" i="17" s="1"/>
  <c r="V7" i="17"/>
  <c r="AH6" i="17"/>
  <c r="AB6" i="17"/>
  <c r="AC6" i="17" s="1"/>
  <c r="AH5" i="17"/>
  <c r="AB5" i="17"/>
  <c r="AC5" i="17" s="1"/>
  <c r="AH4" i="17"/>
  <c r="AB4" i="17"/>
  <c r="AC4" i="17" s="1"/>
  <c r="AH3" i="17"/>
  <c r="AB3" i="17"/>
  <c r="AC3" i="17" s="1"/>
  <c r="AG2" i="17"/>
  <c r="AH2" i="17" s="1"/>
  <c r="AA2" i="17"/>
  <c r="AB2" i="17" s="1"/>
</calcChain>
</file>

<file path=xl/comments1.xml><?xml version="1.0" encoding="utf-8"?>
<comments xmlns="http://schemas.openxmlformats.org/spreadsheetml/2006/main">
  <authors>
    <author>Raetz, Martin</author>
    <author>Rahme, Lichaa-Antoine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D24" authorId="1" shapeId="0">
      <text>
        <r>
          <rPr>
            <b/>
            <sz val="9"/>
            <color indexed="81"/>
            <rFont val="Segoe UI"/>
            <family val="2"/>
          </rPr>
          <t>Rahme, Lichaa-Antoine:</t>
        </r>
        <r>
          <rPr>
            <sz val="9"/>
            <color indexed="81"/>
            <rFont val="Segoe UI"/>
            <family val="2"/>
          </rPr>
          <t xml:space="preserve">
ist completely a window
</t>
        </r>
      </text>
    </comment>
    <comment ref="AD34" authorId="1" shapeId="0">
      <text>
        <r>
          <rPr>
            <b/>
            <sz val="9"/>
            <color indexed="81"/>
            <rFont val="Segoe UI"/>
            <charset val="1"/>
          </rPr>
          <t>Rahme, Lichaa-Antoine:</t>
        </r>
        <r>
          <rPr>
            <sz val="9"/>
            <color indexed="81"/>
            <rFont val="Segoe UI"/>
            <charset val="1"/>
          </rPr>
          <t xml:space="preserve">
not 100% sure</t>
        </r>
      </text>
    </comment>
  </commentList>
</comments>
</file>

<file path=xl/comments2.xml><?xml version="1.0" encoding="utf-8"?>
<comments xmlns="http://schemas.openxmlformats.org/spreadsheetml/2006/main">
  <authors>
    <author>Raetz, Martin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</commentList>
</comments>
</file>

<file path=xl/sharedStrings.xml><?xml version="1.0" encoding="utf-8"?>
<sst xmlns="http://schemas.openxmlformats.org/spreadsheetml/2006/main" count="711" uniqueCount="168">
  <si>
    <t>Floor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</si>
  <si>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</si>
  <si>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</si>
  <si>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</si>
  <si>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</si>
  <si>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</si>
  <si>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</si>
  <si>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</si>
  <si>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Variable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</si>
  <si>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</si>
  <si>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</si>
  <si>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</si>
  <si>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</si>
  <si>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</si>
  <si>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</si>
  <si>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</si>
  <si>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addition</t>
  </si>
  <si>
    <t>Wall length [drawing mm]</t>
  </si>
  <si>
    <t>Wall length [m]</t>
  </si>
  <si>
    <t>Deckenhöhe</t>
  </si>
  <si>
    <t>Zimmer</t>
  </si>
  <si>
    <t>Window Count</t>
  </si>
  <si>
    <t>Outer wall area including window[m²]</t>
  </si>
  <si>
    <t>Outer wall area excluding window[m²]</t>
  </si>
  <si>
    <t>KL7.137</t>
  </si>
  <si>
    <t>WC</t>
  </si>
  <si>
    <t>Inner walls length[m]</t>
  </si>
  <si>
    <t>Inner walls length[drawing mm]</t>
  </si>
  <si>
    <t>KL7.136</t>
  </si>
  <si>
    <t>KL7.138</t>
  </si>
  <si>
    <t>KL7.140</t>
  </si>
  <si>
    <t>KL7.139</t>
  </si>
  <si>
    <t>KL7.141</t>
  </si>
  <si>
    <t>KL7.143</t>
  </si>
  <si>
    <t>KL7.144</t>
  </si>
  <si>
    <t>KL7.142</t>
  </si>
  <si>
    <t>N/a</t>
  </si>
  <si>
    <t>Cleaning and service</t>
  </si>
  <si>
    <t>KL7.127</t>
  </si>
  <si>
    <t>KL7.129</t>
  </si>
  <si>
    <t>KL7.126</t>
  </si>
  <si>
    <t>KL7.131</t>
  </si>
  <si>
    <t>KL7.132</t>
  </si>
  <si>
    <t>KL7.134</t>
  </si>
  <si>
    <t>KL7.133</t>
  </si>
  <si>
    <t>KL7.106</t>
  </si>
  <si>
    <t>Aisle</t>
  </si>
  <si>
    <t>Stairway</t>
  </si>
  <si>
    <t>Technical room</t>
  </si>
  <si>
    <t>Washing</t>
  </si>
  <si>
    <t>Storage</t>
  </si>
  <si>
    <t>Lounge</t>
  </si>
  <si>
    <t>Treatment room</t>
  </si>
  <si>
    <t>Outer wall adjacent to</t>
  </si>
  <si>
    <t>Window 1[mm]</t>
  </si>
  <si>
    <t>Window 2[mm]</t>
  </si>
  <si>
    <t>Sum of W1+W2[m]</t>
  </si>
  <si>
    <t>Wall length excluding Windows[m]</t>
  </si>
  <si>
    <t>Window 3[mm]</t>
  </si>
  <si>
    <t>KL7.125</t>
  </si>
  <si>
    <t>KL7.128</t>
  </si>
  <si>
    <t>KL7.124</t>
  </si>
  <si>
    <t>KL7.123</t>
  </si>
  <si>
    <t>KL7.122</t>
  </si>
  <si>
    <t>KL7.120</t>
  </si>
  <si>
    <t>KL7.121</t>
  </si>
  <si>
    <t>KL7.117</t>
  </si>
  <si>
    <t>KL7.119</t>
  </si>
  <si>
    <t>KL7.107</t>
  </si>
  <si>
    <t>KL7.145</t>
  </si>
  <si>
    <t>KL7.146</t>
  </si>
  <si>
    <t>KL7.147</t>
  </si>
  <si>
    <t>KL7.148</t>
  </si>
  <si>
    <t>KL7.150</t>
  </si>
  <si>
    <t>KL7.149</t>
  </si>
  <si>
    <t>KL7.151</t>
  </si>
  <si>
    <t>KL7.152</t>
  </si>
  <si>
    <t>KL7.156</t>
  </si>
  <si>
    <t>KL7.155</t>
  </si>
  <si>
    <t>KL7.159</t>
  </si>
  <si>
    <t>KL7.158</t>
  </si>
  <si>
    <t>KL7.166</t>
  </si>
  <si>
    <t>KL7.162</t>
  </si>
  <si>
    <t>KL7.163</t>
  </si>
  <si>
    <t>KL7.164</t>
  </si>
  <si>
    <t>KL7.105</t>
  </si>
  <si>
    <t>KL7.108</t>
  </si>
  <si>
    <t>KL7.110</t>
  </si>
  <si>
    <t>KL7.111</t>
  </si>
  <si>
    <t>KL7.112</t>
  </si>
  <si>
    <t>KL7.113</t>
  </si>
  <si>
    <t>KL7.114</t>
  </si>
  <si>
    <t>KL7.115</t>
  </si>
  <si>
    <t>KL7.116</t>
  </si>
  <si>
    <t>KL7.109</t>
  </si>
  <si>
    <t>Zone 1</t>
  </si>
  <si>
    <t>Zone 2</t>
  </si>
  <si>
    <t xml:space="preserve">Zone 3 </t>
  </si>
  <si>
    <t>Zone 4</t>
  </si>
  <si>
    <t xml:space="preserve">Zone 4 </t>
  </si>
  <si>
    <t>Zone 5</t>
  </si>
  <si>
    <t>Zone 4/5</t>
  </si>
  <si>
    <t>Fenster</t>
  </si>
  <si>
    <t>US 05</t>
  </si>
  <si>
    <t>US 07</t>
  </si>
  <si>
    <t>US 04</t>
  </si>
  <si>
    <t>KL7.118</t>
  </si>
  <si>
    <t>KL7.135</t>
  </si>
  <si>
    <t>KL7.130</t>
  </si>
  <si>
    <t>KL7.153</t>
  </si>
  <si>
    <t>KL7.154</t>
  </si>
  <si>
    <t>KL7.157</t>
  </si>
  <si>
    <t>KL7.161</t>
  </si>
  <si>
    <t>AirLock</t>
  </si>
  <si>
    <t>IsolationRoom</t>
  </si>
  <si>
    <t>Office</t>
  </si>
  <si>
    <t>StorageLaboratory</t>
  </si>
  <si>
    <t>StorageChemical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</si>
  <si>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</si>
  <si>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</si>
  <si>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</si>
  <si>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</si>
  <si>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</si>
  <si>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</si>
  <si>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</si>
  <si>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</si>
  <si>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</si>
  <si>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</si>
  <si>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NaN</t>
  </si>
  <si>
    <t>#N/A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</si>
  <si>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</si>
  <si>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</si>
  <si>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</si>
  <si>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</si>
  <si>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</si>
  <si>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</si>
  <si>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</si>
  <si>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</si>
  <si>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</si>
  <si>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</si>
  <si>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 xml:space="preserve">Zone 2 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</si>
  <si>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</si>
  <si>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</si>
  <si>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</si>
  <si>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</si>
  <si>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</si>
  <si>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</si>
  <si>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</si>
  <si>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</si>
  <si>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</si>
  <si>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</si>
  <si>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</si>
  <si>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</si>
  <si>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</si>
  <si>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</si>
  <si>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</si>
  <si>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</si>
  <si>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</si>
  <si>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</si>
  <si>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</si>
  <si>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</si>
  <si>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</si>
  <si>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</si>
  <si>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</si>
  <si>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</si>
  <si>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</si>
  <si>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EquipmentServiceAndRinse</t>
  </si>
  <si>
    <t>OuterWallAreaInclWindow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</si>
</sst>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699247</xdr:colOff>
      <xdr:row>6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5206757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699247</xdr:colOff>
      <xdr:row>4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31493572" y="1181100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42</xdr:col>
      <xdr:colOff>699247</xdr:colOff>
      <xdr:row>5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32703247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B1" t="s">
        <v>19</v>
      </c>
    </row>
    <row r="2" spans="1:2" x14ac:dyDescent="0.25">
      <c r="A2" t="s">
        <v>102</v>
      </c>
      <c r="B2">
        <v>1.35</v>
      </c>
    </row>
    <row r="3" spans="1:2" x14ac:dyDescent="0.25">
      <c r="A3" t="s">
        <v>20</v>
      </c>
      <c r="B3">
        <v>2.8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2"/>
  <sheetViews>
    <sheetView topLeftCell="I1" zoomScale="85" zoomScaleNormal="85" workbookViewId="0">
      <pane ySplit="1" topLeftCell="A83" activePane="bottomLeft" state="frozen"/>
      <selection pane="bottomLeft" activeCell="AE62" sqref="AE62"/>
    </sheetView>
  </sheetViews>
  <sheetFormatPr baseColWidth="10" defaultRowHeight="15" x14ac:dyDescent="0.25"/>
  <sheetData>
    <row r="1" spans="1:54" s="1" customFormat="1" ht="16.5" thickBot="1" x14ac:dyDescent="0.3">
      <c r="A1" s="1" t="s">
        <v>118</v>
      </c>
      <c r="B1" s="1" t="s">
        <v>0</v>
      </c>
      <c r="C1" s="4" t="s">
        <v>121</v>
      </c>
      <c r="D1" s="1" t="s">
        <v>16</v>
      </c>
      <c r="E1" s="4" t="s">
        <v>120</v>
      </c>
      <c r="F1" s="4" t="s">
        <v>122</v>
      </c>
      <c r="G1" s="4" t="s">
        <v>119</v>
      </c>
      <c r="H1" s="4" t="s">
        <v>126</v>
      </c>
      <c r="I1" s="1" t="s">
        <v>21</v>
      </c>
      <c r="J1" s="1" t="s">
        <v>141</v>
      </c>
      <c r="K1" s="1" t="s">
        <v>145</v>
      </c>
      <c r="L1" s="1" t="s">
        <v>145</v>
      </c>
      <c r="M1" s="1" t="s">
        <v>144</v>
      </c>
      <c r="N1" s="1" t="s">
        <v>142</v>
      </c>
      <c r="O1" s="1" t="s">
        <v>146</v>
      </c>
      <c r="P1" s="1" t="s">
        <v>146</v>
      </c>
      <c r="Q1" s="1" t="s">
        <v>143</v>
      </c>
      <c r="R1" s="1" t="s">
        <v>161</v>
      </c>
      <c r="S1" s="1" t="s">
        <v>163</v>
      </c>
      <c r="T1" s="1" t="s">
        <v>163</v>
      </c>
      <c r="U1" s="1" t="s">
        <v>164</v>
      </c>
      <c r="V1" s="4" t="s">
        <v>133</v>
      </c>
      <c r="W1" s="4" t="s">
        <v>123</v>
      </c>
      <c r="X1" s="4" t="s">
        <v>127</v>
      </c>
      <c r="Y1" s="4" t="s">
        <v>134</v>
      </c>
      <c r="Z1" s="1" t="s">
        <v>17</v>
      </c>
      <c r="AA1" s="1" t="s">
        <v>18</v>
      </c>
      <c r="AB1" s="1" t="s">
        <v>167</v>
      </c>
      <c r="AC1" s="4" t="s">
        <v>124</v>
      </c>
      <c r="AD1" s="4" t="s">
        <v>125</v>
      </c>
      <c r="AE1" s="1" t="s">
        <v>138</v>
      </c>
      <c r="AF1" s="1" t="s">
        <v>27</v>
      </c>
      <c r="AG1" s="1" t="s">
        <v>26</v>
      </c>
      <c r="AH1" s="4" t="s">
        <v>132</v>
      </c>
      <c r="AI1" s="4" t="s">
        <v>135</v>
      </c>
      <c r="AJ1" s="4" t="s">
        <v>131</v>
      </c>
      <c r="AK1" s="4" t="s">
        <v>130</v>
      </c>
      <c r="AL1" s="4" t="s">
        <v>136</v>
      </c>
      <c r="AM1" s="4" t="s">
        <v>137</v>
      </c>
      <c r="AO1" s="2" t="s">
        <v>1</v>
      </c>
      <c r="AP1" s="1" t="s">
        <v>2</v>
      </c>
      <c r="AQ1" s="1" t="s">
        <v>12</v>
      </c>
      <c r="AR1" s="1" t="s">
        <v>3</v>
      </c>
      <c r="AS1" s="1" t="s">
        <v>4</v>
      </c>
      <c r="AT1" s="1" t="s">
        <v>7</v>
      </c>
      <c r="AU1" s="1" t="s">
        <v>5</v>
      </c>
      <c r="AV1" s="1" t="s">
        <v>6</v>
      </c>
      <c r="AX1" s="2" t="s">
        <v>10</v>
      </c>
      <c r="AY1" s="1" t="s">
        <v>11</v>
      </c>
      <c r="AZ1" s="1" t="s">
        <v>13</v>
      </c>
      <c r="BA1" s="1" t="s">
        <v>14</v>
      </c>
      <c r="BB1" s="1" t="s">
        <v>15</v>
      </c>
    </row>
    <row r="2" spans="1:54" ht="15.75" thickTop="1" x14ac:dyDescent="0.25">
      <c r="A2">
        <v>1</v>
      </c>
      <c r="B2">
        <v>7</v>
      </c>
      <c r="C2" t="s">
        <v>114</v>
      </c>
      <c r="E2" t="s">
        <v>24</v>
      </c>
      <c r="G2">
        <v>28</v>
      </c>
      <c r="H2">
        <f>Konstanten!$B$3</f>
        <v>2.8</v>
      </c>
      <c r="I2">
        <v>2</v>
      </c>
      <c r="J2" t="s">
        <v>147</v>
      </c>
      <c r="K2">
        <v>1.35</v>
      </c>
      <c r="L2">
        <v>1.67</v>
      </c>
      <c r="M2">
        <f>(K2*L2)</f>
        <v>2.2545000000000002</v>
      </c>
      <c r="N2" t="s">
        <v>148</v>
      </c>
      <c r="O2">
        <v>1.97</v>
      </c>
      <c r="P2">
        <v>1.67</v>
      </c>
      <c r="Q2">
        <f>O2*P2</f>
        <v>3.2898999999999998</v>
      </c>
      <c r="R2" t="s">
        <v>9</v>
      </c>
      <c r="S2">
        <v>0</v>
      </c>
      <c r="T2">
        <v>0</v>
      </c>
      <c r="U2">
        <v>0</v>
      </c>
      <c r="V2">
        <v>222</v>
      </c>
      <c r="W2">
        <f>M2+Q2+U2</f>
        <v>5.5443999999999996</v>
      </c>
      <c r="Y2">
        <v>222</v>
      </c>
      <c r="Z2">
        <v>100</v>
      </c>
      <c r="AA2">
        <f t="shared" ref="AA2:AA65" si="0">Z2*(9.235/185)</f>
        <v>4.9918918918918909</v>
      </c>
      <c r="AB2">
        <f>AA2*Konstanten!$B$3</f>
        <v>13.977297297297294</v>
      </c>
      <c r="AC2">
        <f>IF(AB2-W2&lt;=0, 0, AB2-W2)</f>
        <v>8.4328972972972949</v>
      </c>
      <c r="AD2" t="s">
        <v>103</v>
      </c>
      <c r="AF2">
        <v>203.66</v>
      </c>
      <c r="AG2">
        <f>AF2*(9.235/185)</f>
        <v>10.166487027027026</v>
      </c>
      <c r="AH2">
        <f>AG2*Konstanten!$B$3</f>
        <v>28.46616367567567</v>
      </c>
      <c r="AJ2">
        <v>0</v>
      </c>
      <c r="AK2">
        <v>0</v>
      </c>
      <c r="AO2" s="3">
        <v>0</v>
      </c>
      <c r="AP2">
        <v>1</v>
      </c>
      <c r="AQ2">
        <v>1</v>
      </c>
      <c r="AR2">
        <v>3</v>
      </c>
      <c r="AS2">
        <v>50</v>
      </c>
      <c r="AT2" t="s">
        <v>8</v>
      </c>
      <c r="AU2" t="s">
        <v>9</v>
      </c>
      <c r="AV2" t="s">
        <v>8</v>
      </c>
      <c r="AX2" s="3"/>
    </row>
    <row r="3" spans="1:54" x14ac:dyDescent="0.25">
      <c r="A3">
        <v>2</v>
      </c>
      <c r="B3">
        <v>7</v>
      </c>
      <c r="E3" t="s">
        <v>24</v>
      </c>
      <c r="G3">
        <v>0</v>
      </c>
      <c r="H3">
        <f>Konstanten!$B$3</f>
        <v>2.8</v>
      </c>
      <c r="I3">
        <v>2</v>
      </c>
      <c r="J3" t="s">
        <v>149</v>
      </c>
      <c r="K3">
        <v>1.4450000000000001</v>
      </c>
      <c r="L3">
        <v>0.54</v>
      </c>
      <c r="M3">
        <f t="shared" ref="M3:M67" si="1">(K3*L3)</f>
        <v>0.7803000000000001</v>
      </c>
      <c r="N3" t="s">
        <v>150</v>
      </c>
      <c r="O3">
        <v>1.4450000000000001</v>
      </c>
      <c r="P3">
        <v>0.54</v>
      </c>
      <c r="Q3">
        <f t="shared" ref="Q3:Q61" si="2">O3*P3</f>
        <v>0.7803000000000001</v>
      </c>
      <c r="R3" t="s">
        <v>9</v>
      </c>
      <c r="S3">
        <v>0</v>
      </c>
      <c r="T3">
        <v>0</v>
      </c>
      <c r="U3">
        <v>0</v>
      </c>
      <c r="V3">
        <v>132</v>
      </c>
      <c r="W3">
        <f>M3+Q3+U3</f>
        <v>1.5606000000000002</v>
      </c>
      <c r="Y3">
        <v>132</v>
      </c>
      <c r="Z3">
        <v>133</v>
      </c>
      <c r="AA3">
        <f t="shared" si="0"/>
        <v>6.6392162162162158</v>
      </c>
      <c r="AB3">
        <f>AA3*Konstanten!$B$3</f>
        <v>18.589805405405404</v>
      </c>
      <c r="AC3">
        <f t="shared" ref="AC3:AC66" si="3">IF(AB3-W3&lt;=0, 0, AB3-W3)</f>
        <v>17.029205405405403</v>
      </c>
      <c r="AD3" t="s">
        <v>103</v>
      </c>
      <c r="AF3">
        <v>0</v>
      </c>
      <c r="AG3">
        <f t="shared" ref="AG3:AG67" si="4">AF3*(9.235/185)</f>
        <v>0</v>
      </c>
      <c r="AH3">
        <f>AG3*Konstanten!$B$3</f>
        <v>0</v>
      </c>
      <c r="AJ3">
        <v>0</v>
      </c>
      <c r="AK3">
        <v>0</v>
      </c>
      <c r="AO3" s="3"/>
      <c r="AR3">
        <v>3</v>
      </c>
      <c r="AX3" s="3"/>
    </row>
    <row r="4" spans="1:54" x14ac:dyDescent="0.25">
      <c r="A4">
        <v>3</v>
      </c>
      <c r="B4">
        <v>7</v>
      </c>
      <c r="C4" t="s">
        <v>49</v>
      </c>
      <c r="E4" t="s">
        <v>29</v>
      </c>
      <c r="F4" t="s">
        <v>24</v>
      </c>
      <c r="G4">
        <v>6</v>
      </c>
      <c r="H4">
        <f>Konstanten!$B$3</f>
        <v>2.8</v>
      </c>
      <c r="I4">
        <v>0</v>
      </c>
      <c r="J4" t="s">
        <v>9</v>
      </c>
      <c r="K4">
        <v>0</v>
      </c>
      <c r="L4">
        <v>0</v>
      </c>
      <c r="M4">
        <f t="shared" si="1"/>
        <v>0</v>
      </c>
      <c r="N4" t="s">
        <v>9</v>
      </c>
      <c r="O4">
        <v>0</v>
      </c>
      <c r="P4">
        <v>0</v>
      </c>
      <c r="Q4">
        <f t="shared" si="2"/>
        <v>0</v>
      </c>
      <c r="R4" t="s">
        <v>9</v>
      </c>
      <c r="S4">
        <v>0</v>
      </c>
      <c r="T4">
        <v>0</v>
      </c>
      <c r="U4">
        <v>0</v>
      </c>
      <c r="V4" t="str">
        <f>Y4</f>
        <v>N/A</v>
      </c>
      <c r="W4">
        <f t="shared" ref="W4:W67" si="5">M4+Q4+U4</f>
        <v>0</v>
      </c>
      <c r="Y4" t="s">
        <v>9</v>
      </c>
      <c r="Z4">
        <v>0</v>
      </c>
      <c r="AA4">
        <f t="shared" si="0"/>
        <v>0</v>
      </c>
      <c r="AB4">
        <f>AA4*Konstanten!$B$3</f>
        <v>0</v>
      </c>
      <c r="AC4">
        <f t="shared" si="3"/>
        <v>0</v>
      </c>
      <c r="AD4" t="s">
        <v>9</v>
      </c>
      <c r="AF4">
        <v>210</v>
      </c>
      <c r="AG4">
        <f t="shared" si="4"/>
        <v>10.482972972972972</v>
      </c>
      <c r="AH4">
        <f>AG4*Konstanten!$B$3</f>
        <v>29.352324324324318</v>
      </c>
      <c r="AJ4">
        <v>0</v>
      </c>
      <c r="AK4">
        <v>0</v>
      </c>
      <c r="AO4" s="3">
        <v>0</v>
      </c>
      <c r="AP4">
        <v>1</v>
      </c>
      <c r="AQ4">
        <v>1</v>
      </c>
      <c r="AR4">
        <v>3</v>
      </c>
      <c r="AS4">
        <v>50</v>
      </c>
      <c r="AT4" t="s">
        <v>8</v>
      </c>
      <c r="AU4" t="s">
        <v>9</v>
      </c>
      <c r="AV4" t="s">
        <v>8</v>
      </c>
      <c r="AX4" s="3"/>
    </row>
    <row r="5" spans="1:54" x14ac:dyDescent="0.25">
      <c r="A5">
        <v>4</v>
      </c>
      <c r="B5">
        <v>7</v>
      </c>
      <c r="C5" t="s">
        <v>113</v>
      </c>
      <c r="E5" t="s">
        <v>28</v>
      </c>
      <c r="F5" t="s">
        <v>24</v>
      </c>
      <c r="G5">
        <v>5.3</v>
      </c>
      <c r="H5">
        <f>Konstanten!$B$3</f>
        <v>2.8</v>
      </c>
      <c r="I5">
        <v>0</v>
      </c>
      <c r="J5" t="s">
        <v>9</v>
      </c>
      <c r="K5">
        <v>0</v>
      </c>
      <c r="L5">
        <v>0</v>
      </c>
      <c r="M5">
        <f t="shared" si="1"/>
        <v>0</v>
      </c>
      <c r="N5" t="s">
        <v>9</v>
      </c>
      <c r="O5">
        <v>0</v>
      </c>
      <c r="P5">
        <v>0</v>
      </c>
      <c r="Q5">
        <f t="shared" si="2"/>
        <v>0</v>
      </c>
      <c r="R5" t="s">
        <v>9</v>
      </c>
      <c r="S5">
        <v>0</v>
      </c>
      <c r="T5">
        <v>0</v>
      </c>
      <c r="U5">
        <v>0</v>
      </c>
      <c r="V5" t="s">
        <v>9</v>
      </c>
      <c r="W5">
        <f t="shared" si="5"/>
        <v>0</v>
      </c>
      <c r="Y5">
        <v>0</v>
      </c>
      <c r="Z5">
        <v>49.6</v>
      </c>
      <c r="AA5">
        <f t="shared" si="0"/>
        <v>2.475978378378378</v>
      </c>
      <c r="AB5">
        <f>AA5*Konstanten!$B$3</f>
        <v>6.9327394594594578</v>
      </c>
      <c r="AC5">
        <f t="shared" si="3"/>
        <v>6.9327394594594578</v>
      </c>
      <c r="AD5" t="s">
        <v>103</v>
      </c>
      <c r="AF5">
        <v>140</v>
      </c>
      <c r="AG5">
        <f t="shared" si="4"/>
        <v>6.9886486486486481</v>
      </c>
      <c r="AH5">
        <f>AG5*Konstanten!$B$3</f>
        <v>19.568216216216214</v>
      </c>
      <c r="AJ5">
        <v>0</v>
      </c>
      <c r="AK5">
        <v>0</v>
      </c>
      <c r="AO5" s="3">
        <v>1</v>
      </c>
      <c r="AP5">
        <v>1</v>
      </c>
      <c r="AQ5">
        <v>1</v>
      </c>
      <c r="AR5">
        <v>3</v>
      </c>
      <c r="AS5">
        <v>50</v>
      </c>
      <c r="AT5" t="s">
        <v>8</v>
      </c>
      <c r="AU5" t="s">
        <v>9</v>
      </c>
      <c r="AV5" t="s">
        <v>8</v>
      </c>
      <c r="AX5" s="3"/>
    </row>
    <row r="6" spans="1:54" x14ac:dyDescent="0.25">
      <c r="A6">
        <v>5</v>
      </c>
      <c r="B6">
        <v>7</v>
      </c>
      <c r="C6" t="s">
        <v>114</v>
      </c>
      <c r="E6" t="s">
        <v>30</v>
      </c>
      <c r="G6">
        <v>26.8</v>
      </c>
      <c r="H6">
        <f>Konstanten!$B$3</f>
        <v>2.8</v>
      </c>
      <c r="I6">
        <v>2</v>
      </c>
      <c r="J6" t="s">
        <v>157</v>
      </c>
      <c r="K6">
        <v>1.35</v>
      </c>
      <c r="L6">
        <v>1.67</v>
      </c>
      <c r="M6">
        <f t="shared" si="1"/>
        <v>2.2545000000000002</v>
      </c>
      <c r="N6" t="s">
        <v>154</v>
      </c>
      <c r="O6">
        <v>2.12</v>
      </c>
      <c r="P6">
        <v>1.67</v>
      </c>
      <c r="Q6">
        <f t="shared" si="2"/>
        <v>3.5404</v>
      </c>
      <c r="R6" t="s">
        <v>9</v>
      </c>
      <c r="S6">
        <v>0</v>
      </c>
      <c r="T6">
        <v>0</v>
      </c>
      <c r="U6">
        <v>0</v>
      </c>
      <c r="V6">
        <v>222</v>
      </c>
      <c r="W6">
        <f t="shared" si="5"/>
        <v>5.7949000000000002</v>
      </c>
      <c r="Y6">
        <v>222</v>
      </c>
      <c r="Z6">
        <v>90</v>
      </c>
      <c r="AA6">
        <f t="shared" si="0"/>
        <v>4.4927027027027018</v>
      </c>
      <c r="AB6">
        <f>AA6*Konstanten!$B$3</f>
        <v>12.579567567567564</v>
      </c>
      <c r="AC6">
        <f t="shared" si="3"/>
        <v>6.7846675675675634</v>
      </c>
      <c r="AD6" t="s">
        <v>103</v>
      </c>
      <c r="AF6">
        <v>329</v>
      </c>
      <c r="AG6">
        <f t="shared" si="4"/>
        <v>16.423324324324323</v>
      </c>
      <c r="AH6">
        <f>AG6*Konstanten!$B$3</f>
        <v>45.9853081081081</v>
      </c>
      <c r="AJ6">
        <v>0</v>
      </c>
      <c r="AK6">
        <v>0</v>
      </c>
      <c r="AO6" s="3"/>
      <c r="AR6">
        <v>3</v>
      </c>
      <c r="AX6" s="3"/>
    </row>
    <row r="7" spans="1:54" x14ac:dyDescent="0.25">
      <c r="A7">
        <v>6</v>
      </c>
      <c r="B7">
        <v>7</v>
      </c>
      <c r="C7" t="s">
        <v>49</v>
      </c>
      <c r="E7" t="s">
        <v>31</v>
      </c>
      <c r="F7" t="s">
        <v>30</v>
      </c>
      <c r="G7">
        <v>6</v>
      </c>
      <c r="H7">
        <f>Konstanten!$B$3</f>
        <v>2.8</v>
      </c>
      <c r="I7">
        <v>0</v>
      </c>
      <c r="J7" t="s">
        <v>9</v>
      </c>
      <c r="K7">
        <v>0</v>
      </c>
      <c r="L7">
        <v>0</v>
      </c>
      <c r="M7">
        <f t="shared" si="1"/>
        <v>0</v>
      </c>
      <c r="N7" t="s">
        <v>9</v>
      </c>
      <c r="O7">
        <v>0</v>
      </c>
      <c r="P7">
        <v>0</v>
      </c>
      <c r="Q7">
        <f t="shared" si="2"/>
        <v>0</v>
      </c>
      <c r="R7" t="s">
        <v>9</v>
      </c>
      <c r="S7">
        <v>0</v>
      </c>
      <c r="T7">
        <v>0</v>
      </c>
      <c r="U7">
        <v>0</v>
      </c>
      <c r="V7" t="str">
        <f t="shared" ref="V7:V15" si="6">Y7</f>
        <v>N/A</v>
      </c>
      <c r="W7">
        <f t="shared" si="5"/>
        <v>0</v>
      </c>
      <c r="Y7" t="s">
        <v>9</v>
      </c>
      <c r="Z7">
        <v>0</v>
      </c>
      <c r="AA7">
        <f t="shared" si="0"/>
        <v>0</v>
      </c>
      <c r="AB7">
        <f>AA7*Konstanten!$B$3</f>
        <v>0</v>
      </c>
      <c r="AC7">
        <f t="shared" si="3"/>
        <v>0</v>
      </c>
      <c r="AD7" t="s">
        <v>9</v>
      </c>
      <c r="AF7">
        <v>210</v>
      </c>
      <c r="AG7">
        <f t="shared" si="4"/>
        <v>10.482972972972972</v>
      </c>
      <c r="AH7">
        <f>AG7*Konstanten!$B$3</f>
        <v>29.352324324324318</v>
      </c>
      <c r="AJ7">
        <v>0</v>
      </c>
      <c r="AK7">
        <v>0</v>
      </c>
      <c r="AO7" s="3"/>
      <c r="AR7">
        <v>3</v>
      </c>
      <c r="AX7" s="3"/>
    </row>
    <row r="8" spans="1:54" x14ac:dyDescent="0.25">
      <c r="A8">
        <v>7</v>
      </c>
      <c r="B8">
        <v>7</v>
      </c>
      <c r="C8" t="s">
        <v>113</v>
      </c>
      <c r="E8" t="s">
        <v>32</v>
      </c>
      <c r="F8" t="s">
        <v>30</v>
      </c>
      <c r="G8">
        <v>5.3</v>
      </c>
      <c r="H8">
        <f>Konstanten!$B$3</f>
        <v>2.8</v>
      </c>
      <c r="I8">
        <v>0</v>
      </c>
      <c r="J8" t="s">
        <v>9</v>
      </c>
      <c r="K8">
        <v>0</v>
      </c>
      <c r="L8">
        <v>0</v>
      </c>
      <c r="M8">
        <f t="shared" si="1"/>
        <v>0</v>
      </c>
      <c r="N8" t="s">
        <v>9</v>
      </c>
      <c r="O8">
        <v>0</v>
      </c>
      <c r="P8">
        <v>0</v>
      </c>
      <c r="Q8">
        <f t="shared" si="2"/>
        <v>0</v>
      </c>
      <c r="R8" t="s">
        <v>9</v>
      </c>
      <c r="S8">
        <v>0</v>
      </c>
      <c r="T8">
        <v>0</v>
      </c>
      <c r="U8">
        <v>0</v>
      </c>
      <c r="V8" t="s">
        <v>9</v>
      </c>
      <c r="W8">
        <f t="shared" si="5"/>
        <v>0</v>
      </c>
      <c r="Y8" t="s">
        <v>9</v>
      </c>
      <c r="Z8">
        <v>0</v>
      </c>
      <c r="AA8">
        <f t="shared" si="0"/>
        <v>0</v>
      </c>
      <c r="AB8">
        <f>AA8*Konstanten!$B$3</f>
        <v>0</v>
      </c>
      <c r="AC8">
        <f t="shared" si="3"/>
        <v>0</v>
      </c>
      <c r="AD8" t="s">
        <v>9</v>
      </c>
      <c r="AF8">
        <v>179.82</v>
      </c>
      <c r="AG8">
        <f t="shared" si="4"/>
        <v>8.9764199999999992</v>
      </c>
      <c r="AH8">
        <f>AG8*Konstanten!$B$3</f>
        <v>25.133975999999997</v>
      </c>
      <c r="AJ8">
        <v>0</v>
      </c>
      <c r="AK8">
        <v>0</v>
      </c>
      <c r="AO8" s="3"/>
      <c r="AR8">
        <v>3</v>
      </c>
      <c r="AX8" s="3"/>
    </row>
    <row r="9" spans="1:54" x14ac:dyDescent="0.25">
      <c r="A9">
        <v>8</v>
      </c>
      <c r="B9">
        <v>7</v>
      </c>
      <c r="C9" t="s">
        <v>114</v>
      </c>
      <c r="E9" t="s">
        <v>33</v>
      </c>
      <c r="G9">
        <v>27.3</v>
      </c>
      <c r="H9">
        <f>Konstanten!$B$3</f>
        <v>2.8</v>
      </c>
      <c r="I9">
        <v>0</v>
      </c>
      <c r="J9" t="s">
        <v>9</v>
      </c>
      <c r="K9">
        <v>0</v>
      </c>
      <c r="L9">
        <v>0</v>
      </c>
      <c r="M9">
        <f t="shared" si="1"/>
        <v>0</v>
      </c>
      <c r="N9" t="s">
        <v>9</v>
      </c>
      <c r="O9">
        <v>0</v>
      </c>
      <c r="P9">
        <v>0</v>
      </c>
      <c r="Q9">
        <f t="shared" si="2"/>
        <v>0</v>
      </c>
      <c r="R9" t="s">
        <v>9</v>
      </c>
      <c r="S9">
        <v>0</v>
      </c>
      <c r="T9">
        <v>0</v>
      </c>
      <c r="U9">
        <v>0</v>
      </c>
      <c r="V9" t="s">
        <v>9</v>
      </c>
      <c r="W9">
        <f t="shared" si="5"/>
        <v>0</v>
      </c>
      <c r="Y9">
        <v>312</v>
      </c>
      <c r="Z9">
        <v>113.65</v>
      </c>
      <c r="AA9">
        <f t="shared" si="0"/>
        <v>5.673285135135135</v>
      </c>
      <c r="AB9">
        <f>AA9*Konstanten!$B$3</f>
        <v>15.885198378378377</v>
      </c>
      <c r="AC9">
        <f t="shared" si="3"/>
        <v>15.885198378378377</v>
      </c>
      <c r="AD9" t="s">
        <v>9</v>
      </c>
      <c r="AE9" t="s">
        <v>95</v>
      </c>
      <c r="AF9">
        <v>217.35</v>
      </c>
      <c r="AG9">
        <f t="shared" si="4"/>
        <v>10.849877027027025</v>
      </c>
      <c r="AH9">
        <f>AG9*Konstanten!$B$3</f>
        <v>30.379655675675668</v>
      </c>
      <c r="AJ9">
        <v>0</v>
      </c>
      <c r="AK9">
        <v>0</v>
      </c>
      <c r="AO9" s="3"/>
      <c r="AR9">
        <v>3</v>
      </c>
      <c r="AX9" s="3"/>
    </row>
    <row r="10" spans="1:54" x14ac:dyDescent="0.25">
      <c r="A10">
        <v>9</v>
      </c>
      <c r="B10">
        <v>7</v>
      </c>
      <c r="E10" t="s">
        <v>33</v>
      </c>
      <c r="G10">
        <v>0</v>
      </c>
      <c r="H10">
        <v>2.8</v>
      </c>
      <c r="I10">
        <v>2</v>
      </c>
      <c r="J10" t="s">
        <v>147</v>
      </c>
      <c r="K10">
        <v>1.35</v>
      </c>
      <c r="L10">
        <v>1.67</v>
      </c>
      <c r="M10">
        <f t="shared" si="1"/>
        <v>2.2545000000000002</v>
      </c>
      <c r="N10" t="s">
        <v>152</v>
      </c>
      <c r="O10">
        <v>2.12</v>
      </c>
      <c r="P10">
        <v>1.67</v>
      </c>
      <c r="Q10">
        <f t="shared" si="2"/>
        <v>3.5404</v>
      </c>
      <c r="R10" t="s">
        <v>9</v>
      </c>
      <c r="S10">
        <v>0</v>
      </c>
      <c r="T10">
        <v>0</v>
      </c>
      <c r="U10">
        <v>0</v>
      </c>
      <c r="V10">
        <v>222</v>
      </c>
      <c r="W10">
        <f t="shared" si="5"/>
        <v>5.7949000000000002</v>
      </c>
      <c r="Y10">
        <v>222</v>
      </c>
      <c r="Z10">
        <v>92.5</v>
      </c>
      <c r="AA10">
        <f t="shared" si="0"/>
        <v>4.6174999999999997</v>
      </c>
      <c r="AB10">
        <f>AA10*Konstanten!$B$3</f>
        <v>12.928999999999998</v>
      </c>
      <c r="AC10">
        <f t="shared" si="3"/>
        <v>7.1340999999999983</v>
      </c>
      <c r="AD10" t="s">
        <v>103</v>
      </c>
      <c r="AF10">
        <v>0</v>
      </c>
      <c r="AG10">
        <f t="shared" si="4"/>
        <v>0</v>
      </c>
      <c r="AH10">
        <v>0</v>
      </c>
      <c r="AJ10">
        <v>0</v>
      </c>
      <c r="AK10">
        <v>0</v>
      </c>
      <c r="AO10" s="3"/>
      <c r="AX10" s="3"/>
    </row>
    <row r="11" spans="1:54" x14ac:dyDescent="0.25">
      <c r="A11">
        <v>10</v>
      </c>
      <c r="B11">
        <v>7</v>
      </c>
      <c r="C11" t="s">
        <v>49</v>
      </c>
      <c r="E11" t="s">
        <v>34</v>
      </c>
      <c r="F11" t="s">
        <v>33</v>
      </c>
      <c r="G11">
        <v>5.9</v>
      </c>
      <c r="H11">
        <f>Konstanten!$B$3</f>
        <v>2.8</v>
      </c>
      <c r="I11">
        <v>0</v>
      </c>
      <c r="J11" t="s">
        <v>9</v>
      </c>
      <c r="K11">
        <v>0</v>
      </c>
      <c r="L11">
        <v>0</v>
      </c>
      <c r="M11">
        <f t="shared" si="1"/>
        <v>0</v>
      </c>
      <c r="N11" t="s">
        <v>9</v>
      </c>
      <c r="O11">
        <v>0</v>
      </c>
      <c r="P11">
        <v>0</v>
      </c>
      <c r="Q11">
        <f t="shared" si="2"/>
        <v>0</v>
      </c>
      <c r="R11" t="s">
        <v>9</v>
      </c>
      <c r="S11">
        <v>0</v>
      </c>
      <c r="T11">
        <v>0</v>
      </c>
      <c r="U11">
        <v>0</v>
      </c>
      <c r="V11" t="s">
        <v>9</v>
      </c>
      <c r="W11">
        <f t="shared" si="5"/>
        <v>0</v>
      </c>
      <c r="Y11">
        <v>312</v>
      </c>
      <c r="Z11">
        <v>59.09</v>
      </c>
      <c r="AA11">
        <f t="shared" si="0"/>
        <v>2.9497089189189185</v>
      </c>
      <c r="AB11">
        <f>AA11*Konstanten!$B$3</f>
        <v>8.2591849729729709</v>
      </c>
      <c r="AC11">
        <f t="shared" si="3"/>
        <v>8.2591849729729709</v>
      </c>
      <c r="AD11" t="s">
        <v>9</v>
      </c>
      <c r="AE11" t="s">
        <v>95</v>
      </c>
      <c r="AF11">
        <v>138.55000000000001</v>
      </c>
      <c r="AG11">
        <f t="shared" si="4"/>
        <v>6.9162662162162158</v>
      </c>
      <c r="AH11">
        <f>AG11*Konstanten!$B$3</f>
        <v>19.365545405405403</v>
      </c>
      <c r="AJ11">
        <v>0</v>
      </c>
      <c r="AK11">
        <v>0</v>
      </c>
      <c r="AO11" s="3"/>
      <c r="AR11">
        <v>3</v>
      </c>
      <c r="AX11" s="3"/>
    </row>
    <row r="12" spans="1:54" x14ac:dyDescent="0.25">
      <c r="A12">
        <v>11</v>
      </c>
      <c r="B12">
        <v>7</v>
      </c>
      <c r="C12" t="s">
        <v>113</v>
      </c>
      <c r="E12" t="s">
        <v>35</v>
      </c>
      <c r="F12" t="s">
        <v>33</v>
      </c>
      <c r="G12">
        <v>5</v>
      </c>
      <c r="H12">
        <f>Konstanten!$B$3</f>
        <v>2.8</v>
      </c>
      <c r="I12">
        <v>0</v>
      </c>
      <c r="J12" t="s">
        <v>9</v>
      </c>
      <c r="K12">
        <v>0</v>
      </c>
      <c r="L12">
        <v>0</v>
      </c>
      <c r="M12">
        <f t="shared" si="1"/>
        <v>0</v>
      </c>
      <c r="N12" t="s">
        <v>9</v>
      </c>
      <c r="O12">
        <v>0</v>
      </c>
      <c r="P12">
        <v>0</v>
      </c>
      <c r="Q12">
        <f t="shared" si="2"/>
        <v>0</v>
      </c>
      <c r="R12" t="s">
        <v>9</v>
      </c>
      <c r="S12">
        <v>0</v>
      </c>
      <c r="T12">
        <v>0</v>
      </c>
      <c r="U12">
        <v>0</v>
      </c>
      <c r="V12" t="s">
        <v>9</v>
      </c>
      <c r="W12">
        <f t="shared" si="5"/>
        <v>0</v>
      </c>
      <c r="Y12" t="s">
        <v>9</v>
      </c>
      <c r="Z12">
        <v>0</v>
      </c>
      <c r="AA12">
        <f t="shared" si="0"/>
        <v>0</v>
      </c>
      <c r="AB12">
        <f>AA12*Konstanten!$B$3</f>
        <v>0</v>
      </c>
      <c r="AC12">
        <f t="shared" si="3"/>
        <v>0</v>
      </c>
      <c r="AD12" t="s">
        <v>9</v>
      </c>
      <c r="AF12">
        <v>179.82</v>
      </c>
      <c r="AG12">
        <f t="shared" si="4"/>
        <v>8.9764199999999992</v>
      </c>
      <c r="AH12">
        <f>AG12*Konstanten!$B$3</f>
        <v>25.133975999999997</v>
      </c>
      <c r="AJ12">
        <v>0</v>
      </c>
      <c r="AK12">
        <v>0</v>
      </c>
      <c r="AO12" s="3"/>
      <c r="AR12">
        <v>3</v>
      </c>
      <c r="AX12" s="3"/>
    </row>
    <row r="13" spans="1:54" x14ac:dyDescent="0.25">
      <c r="A13">
        <v>12</v>
      </c>
      <c r="B13">
        <v>7</v>
      </c>
      <c r="C13" t="s">
        <v>114</v>
      </c>
      <c r="E13" t="s">
        <v>38</v>
      </c>
      <c r="G13">
        <v>23.6</v>
      </c>
      <c r="H13">
        <f>Konstanten!$B$3</f>
        <v>2.8</v>
      </c>
      <c r="I13">
        <v>0</v>
      </c>
      <c r="J13" t="s">
        <v>9</v>
      </c>
      <c r="K13">
        <v>0</v>
      </c>
      <c r="L13">
        <v>0</v>
      </c>
      <c r="M13">
        <f t="shared" si="1"/>
        <v>0</v>
      </c>
      <c r="N13" t="s">
        <v>9</v>
      </c>
      <c r="O13">
        <v>0</v>
      </c>
      <c r="P13">
        <v>0</v>
      </c>
      <c r="Q13">
        <f t="shared" si="2"/>
        <v>0</v>
      </c>
      <c r="R13" t="s">
        <v>9</v>
      </c>
      <c r="S13">
        <v>0</v>
      </c>
      <c r="T13">
        <v>0</v>
      </c>
      <c r="U13">
        <v>0</v>
      </c>
      <c r="V13" t="s">
        <v>9</v>
      </c>
      <c r="W13">
        <f t="shared" si="5"/>
        <v>0</v>
      </c>
      <c r="Y13">
        <v>312</v>
      </c>
      <c r="Z13">
        <v>29.17</v>
      </c>
      <c r="AA13">
        <f t="shared" si="0"/>
        <v>1.4561348648648649</v>
      </c>
      <c r="AB13">
        <f>AA13*Konstanten!$B$3</f>
        <v>4.0771776216216216</v>
      </c>
      <c r="AC13">
        <f t="shared" si="3"/>
        <v>4.0771776216216216</v>
      </c>
      <c r="AD13" t="s">
        <v>9</v>
      </c>
      <c r="AE13" t="s">
        <v>97</v>
      </c>
      <c r="AF13">
        <v>346.33</v>
      </c>
      <c r="AG13">
        <f t="shared" si="4"/>
        <v>17.288419189189185</v>
      </c>
      <c r="AH13">
        <f>AG13*Konstanten!$B$3</f>
        <v>48.407573729729712</v>
      </c>
      <c r="AJ13">
        <v>0</v>
      </c>
      <c r="AK13">
        <v>0</v>
      </c>
      <c r="AO13" s="3"/>
      <c r="AR13">
        <v>3</v>
      </c>
      <c r="AX13" s="3"/>
    </row>
    <row r="14" spans="1:54" x14ac:dyDescent="0.25">
      <c r="A14">
        <v>13</v>
      </c>
      <c r="B14">
        <v>7</v>
      </c>
      <c r="E14" t="s">
        <v>38</v>
      </c>
      <c r="G14">
        <v>0</v>
      </c>
      <c r="H14">
        <v>2.8</v>
      </c>
      <c r="I14">
        <v>2</v>
      </c>
      <c r="J14" t="s">
        <v>151</v>
      </c>
      <c r="K14">
        <v>1.325</v>
      </c>
      <c r="L14">
        <v>1.67</v>
      </c>
      <c r="M14">
        <f t="shared" si="1"/>
        <v>2.2127499999999998</v>
      </c>
      <c r="N14" t="s">
        <v>152</v>
      </c>
      <c r="O14">
        <v>2.12</v>
      </c>
      <c r="P14">
        <v>1.67</v>
      </c>
      <c r="Q14">
        <f t="shared" si="2"/>
        <v>3.5404</v>
      </c>
      <c r="R14" t="s">
        <v>9</v>
      </c>
      <c r="S14">
        <v>0</v>
      </c>
      <c r="T14">
        <v>0</v>
      </c>
      <c r="U14">
        <v>0</v>
      </c>
      <c r="V14">
        <v>42</v>
      </c>
      <c r="W14">
        <f t="shared" si="5"/>
        <v>5.7531499999999998</v>
      </c>
      <c r="Y14">
        <v>42</v>
      </c>
      <c r="Z14">
        <v>90.5</v>
      </c>
      <c r="AA14">
        <f t="shared" si="0"/>
        <v>4.5176621621621615</v>
      </c>
      <c r="AB14">
        <f>AA14*Konstanten!$B$3</f>
        <v>12.649454054054052</v>
      </c>
      <c r="AC14">
        <f t="shared" si="3"/>
        <v>6.8963040540540526</v>
      </c>
      <c r="AD14" t="s">
        <v>9</v>
      </c>
      <c r="AF14">
        <v>0</v>
      </c>
      <c r="AG14">
        <f t="shared" si="4"/>
        <v>0</v>
      </c>
      <c r="AH14">
        <v>0</v>
      </c>
      <c r="AJ14">
        <v>0</v>
      </c>
      <c r="AK14">
        <v>0</v>
      </c>
      <c r="AO14" s="3"/>
      <c r="AX14" s="3"/>
    </row>
    <row r="15" spans="1:54" x14ac:dyDescent="0.25">
      <c r="A15">
        <v>14</v>
      </c>
      <c r="B15">
        <v>7</v>
      </c>
      <c r="C15" t="s">
        <v>37</v>
      </c>
      <c r="E15" t="s">
        <v>39</v>
      </c>
      <c r="F15" t="s">
        <v>38</v>
      </c>
      <c r="G15">
        <v>2.1</v>
      </c>
      <c r="H15">
        <f>Konstanten!$B$3</f>
        <v>2.8</v>
      </c>
      <c r="I15">
        <v>0</v>
      </c>
      <c r="J15" t="s">
        <v>9</v>
      </c>
      <c r="K15">
        <v>0</v>
      </c>
      <c r="L15">
        <v>0</v>
      </c>
      <c r="M15">
        <f t="shared" si="1"/>
        <v>0</v>
      </c>
      <c r="N15" t="s">
        <v>9</v>
      </c>
      <c r="O15">
        <v>0</v>
      </c>
      <c r="P15">
        <v>0</v>
      </c>
      <c r="Q15">
        <f t="shared" si="2"/>
        <v>0</v>
      </c>
      <c r="R15" t="s">
        <v>9</v>
      </c>
      <c r="S15">
        <v>0</v>
      </c>
      <c r="T15">
        <v>0</v>
      </c>
      <c r="U15">
        <v>0</v>
      </c>
      <c r="V15" t="str">
        <f t="shared" si="6"/>
        <v>N/A</v>
      </c>
      <c r="W15">
        <f t="shared" si="5"/>
        <v>0</v>
      </c>
      <c r="Y15" t="s">
        <v>9</v>
      </c>
      <c r="Z15">
        <v>0</v>
      </c>
      <c r="AA15">
        <f t="shared" si="0"/>
        <v>0</v>
      </c>
      <c r="AB15">
        <f>AA15*Konstanten!$B$3</f>
        <v>0</v>
      </c>
      <c r="AC15">
        <f t="shared" si="3"/>
        <v>0</v>
      </c>
      <c r="AD15" t="s">
        <v>9</v>
      </c>
      <c r="AF15">
        <v>174</v>
      </c>
      <c r="AG15">
        <f t="shared" si="4"/>
        <v>8.6858918918918917</v>
      </c>
      <c r="AH15">
        <f>AG15*Konstanten!$B$3</f>
        <v>24.320497297297294</v>
      </c>
      <c r="AJ15">
        <v>0</v>
      </c>
      <c r="AK15">
        <v>0</v>
      </c>
      <c r="AO15" s="3"/>
      <c r="AR15">
        <v>3</v>
      </c>
      <c r="AX15" s="3"/>
    </row>
    <row r="16" spans="1:54" x14ac:dyDescent="0.25">
      <c r="A16">
        <v>15</v>
      </c>
      <c r="B16">
        <v>7</v>
      </c>
      <c r="C16" t="s">
        <v>113</v>
      </c>
      <c r="E16" t="s">
        <v>40</v>
      </c>
      <c r="F16" t="s">
        <v>38</v>
      </c>
      <c r="G16">
        <v>4.5</v>
      </c>
      <c r="H16">
        <f>Konstanten!$B$3</f>
        <v>2.8</v>
      </c>
      <c r="I16">
        <v>0</v>
      </c>
      <c r="J16" t="s">
        <v>9</v>
      </c>
      <c r="K16">
        <v>0</v>
      </c>
      <c r="L16">
        <v>0</v>
      </c>
      <c r="M16">
        <f t="shared" si="1"/>
        <v>0</v>
      </c>
      <c r="N16" t="s">
        <v>9</v>
      </c>
      <c r="O16">
        <v>0</v>
      </c>
      <c r="P16">
        <v>0</v>
      </c>
      <c r="Q16">
        <f t="shared" si="2"/>
        <v>0</v>
      </c>
      <c r="R16" t="s">
        <v>9</v>
      </c>
      <c r="S16">
        <v>0</v>
      </c>
      <c r="T16">
        <v>0</v>
      </c>
      <c r="U16">
        <v>0</v>
      </c>
      <c r="V16" t="s">
        <v>9</v>
      </c>
      <c r="W16">
        <f t="shared" si="5"/>
        <v>0</v>
      </c>
      <c r="Y16" t="s">
        <v>9</v>
      </c>
      <c r="Z16">
        <v>0</v>
      </c>
      <c r="AA16">
        <f t="shared" si="0"/>
        <v>0</v>
      </c>
      <c r="AB16">
        <f>AA16*Konstanten!$B$3</f>
        <v>0</v>
      </c>
      <c r="AC16">
        <f t="shared" si="3"/>
        <v>0</v>
      </c>
      <c r="AD16" t="s">
        <v>9</v>
      </c>
      <c r="AF16">
        <v>180.96</v>
      </c>
      <c r="AG16">
        <f t="shared" si="4"/>
        <v>9.0333275675675662</v>
      </c>
      <c r="AH16">
        <f>AG16*Konstanten!$B$3</f>
        <v>25.293317189189185</v>
      </c>
      <c r="AJ16">
        <v>0</v>
      </c>
      <c r="AK16">
        <v>0</v>
      </c>
      <c r="AO16" s="3"/>
      <c r="AR16">
        <v>3</v>
      </c>
      <c r="AX16" s="3"/>
    </row>
    <row r="17" spans="1:50" x14ac:dyDescent="0.25">
      <c r="A17">
        <v>16</v>
      </c>
      <c r="B17">
        <v>7</v>
      </c>
      <c r="C17" t="s">
        <v>114</v>
      </c>
      <c r="E17" t="s">
        <v>41</v>
      </c>
      <c r="G17">
        <v>19.3</v>
      </c>
      <c r="H17">
        <f>Konstanten!$B$3</f>
        <v>2.8</v>
      </c>
      <c r="I17">
        <v>2</v>
      </c>
      <c r="J17" t="s">
        <v>155</v>
      </c>
      <c r="K17">
        <v>1.325</v>
      </c>
      <c r="L17">
        <v>1.67</v>
      </c>
      <c r="M17">
        <f t="shared" si="1"/>
        <v>2.2127499999999998</v>
      </c>
      <c r="N17" t="s">
        <v>154</v>
      </c>
      <c r="O17">
        <v>2.12</v>
      </c>
      <c r="P17">
        <v>1.67</v>
      </c>
      <c r="Q17">
        <f t="shared" si="2"/>
        <v>3.5404</v>
      </c>
      <c r="R17" t="s">
        <v>9</v>
      </c>
      <c r="S17">
        <v>0</v>
      </c>
      <c r="T17">
        <v>0</v>
      </c>
      <c r="U17">
        <v>0</v>
      </c>
      <c r="V17">
        <v>42</v>
      </c>
      <c r="W17">
        <f t="shared" si="5"/>
        <v>5.7531499999999998</v>
      </c>
      <c r="Y17">
        <v>42</v>
      </c>
      <c r="Z17">
        <v>90.5</v>
      </c>
      <c r="AA17">
        <f t="shared" si="0"/>
        <v>4.5176621621621615</v>
      </c>
      <c r="AB17">
        <f>AA17*Konstanten!$B$3</f>
        <v>12.649454054054052</v>
      </c>
      <c r="AC17">
        <f t="shared" si="3"/>
        <v>6.8963040540540526</v>
      </c>
      <c r="AD17" t="s">
        <v>105</v>
      </c>
      <c r="AF17">
        <v>262.14</v>
      </c>
      <c r="AG17">
        <f t="shared" si="4"/>
        <v>13.085745405405403</v>
      </c>
      <c r="AH17">
        <f>AG17*Konstanten!$B$3</f>
        <v>36.640087135135126</v>
      </c>
      <c r="AJ17">
        <v>0</v>
      </c>
      <c r="AK17">
        <v>0</v>
      </c>
      <c r="AO17" s="3"/>
      <c r="AR17">
        <v>3</v>
      </c>
      <c r="AX17" s="3"/>
    </row>
    <row r="18" spans="1:50" x14ac:dyDescent="0.25">
      <c r="A18">
        <v>17</v>
      </c>
      <c r="B18">
        <v>7</v>
      </c>
      <c r="C18" t="s">
        <v>113</v>
      </c>
      <c r="E18" t="s">
        <v>108</v>
      </c>
      <c r="F18" t="s">
        <v>41</v>
      </c>
      <c r="G18">
        <v>4.7</v>
      </c>
      <c r="H18">
        <f>Konstanten!$B$3</f>
        <v>2.8</v>
      </c>
      <c r="I18">
        <v>0</v>
      </c>
      <c r="J18" t="s">
        <v>9</v>
      </c>
      <c r="K18">
        <v>0</v>
      </c>
      <c r="L18">
        <v>0</v>
      </c>
      <c r="M18">
        <f t="shared" si="1"/>
        <v>0</v>
      </c>
      <c r="N18" t="s">
        <v>9</v>
      </c>
      <c r="O18">
        <v>0</v>
      </c>
      <c r="P18">
        <v>0</v>
      </c>
      <c r="Q18">
        <f t="shared" si="2"/>
        <v>0</v>
      </c>
      <c r="R18" t="s">
        <v>9</v>
      </c>
      <c r="S18">
        <v>0</v>
      </c>
      <c r="T18">
        <v>0</v>
      </c>
      <c r="U18">
        <v>0</v>
      </c>
      <c r="V18" t="s">
        <v>9</v>
      </c>
      <c r="W18">
        <f t="shared" si="5"/>
        <v>0</v>
      </c>
      <c r="Y18" t="s">
        <v>9</v>
      </c>
      <c r="Z18">
        <v>0</v>
      </c>
      <c r="AA18">
        <f t="shared" si="0"/>
        <v>0</v>
      </c>
      <c r="AB18">
        <f>AA18*Konstanten!$B$3</f>
        <v>0</v>
      </c>
      <c r="AC18">
        <f t="shared" si="3"/>
        <v>0</v>
      </c>
      <c r="AD18" t="s">
        <v>9</v>
      </c>
      <c r="AF18">
        <v>182.56</v>
      </c>
      <c r="AG18">
        <f t="shared" si="4"/>
        <v>9.113197837837836</v>
      </c>
      <c r="AH18">
        <f>AG18*Konstanten!$B$3</f>
        <v>25.516953945945939</v>
      </c>
      <c r="AJ18">
        <v>0</v>
      </c>
      <c r="AK18">
        <v>0</v>
      </c>
      <c r="AO18" s="3"/>
      <c r="AR18">
        <v>3</v>
      </c>
      <c r="AX18" s="3"/>
    </row>
    <row r="19" spans="1:50" x14ac:dyDescent="0.25">
      <c r="A19">
        <v>18</v>
      </c>
      <c r="B19">
        <v>7</v>
      </c>
      <c r="C19" t="s">
        <v>49</v>
      </c>
      <c r="E19" t="s">
        <v>42</v>
      </c>
      <c r="F19" t="s">
        <v>41</v>
      </c>
      <c r="G19">
        <v>6</v>
      </c>
      <c r="H19">
        <f>Konstanten!$B$3</f>
        <v>2.8</v>
      </c>
      <c r="I19">
        <v>0</v>
      </c>
      <c r="J19" t="s">
        <v>9</v>
      </c>
      <c r="K19">
        <v>0</v>
      </c>
      <c r="L19">
        <v>0</v>
      </c>
      <c r="M19">
        <f t="shared" si="1"/>
        <v>0</v>
      </c>
      <c r="N19" t="s">
        <v>9</v>
      </c>
      <c r="O19">
        <v>0</v>
      </c>
      <c r="P19">
        <v>0</v>
      </c>
      <c r="Q19">
        <f t="shared" si="2"/>
        <v>0</v>
      </c>
      <c r="R19" t="s">
        <v>9</v>
      </c>
      <c r="S19">
        <v>0</v>
      </c>
      <c r="T19">
        <v>0</v>
      </c>
      <c r="U19">
        <v>0</v>
      </c>
      <c r="V19" t="s">
        <v>9</v>
      </c>
      <c r="W19">
        <f t="shared" si="5"/>
        <v>0</v>
      </c>
      <c r="Y19" t="s">
        <v>9</v>
      </c>
      <c r="Z19">
        <v>0</v>
      </c>
      <c r="AA19">
        <f t="shared" si="0"/>
        <v>0</v>
      </c>
      <c r="AB19">
        <f>AA19*Konstanten!$B$3</f>
        <v>0</v>
      </c>
      <c r="AC19">
        <f t="shared" si="3"/>
        <v>0</v>
      </c>
      <c r="AD19" t="s">
        <v>9</v>
      </c>
      <c r="AF19">
        <v>192.02</v>
      </c>
      <c r="AG19">
        <f t="shared" si="4"/>
        <v>9.5854308108108093</v>
      </c>
      <c r="AH19">
        <f>AG19*Konstanten!$B$3</f>
        <v>26.839206270270264</v>
      </c>
      <c r="AJ19">
        <v>0</v>
      </c>
      <c r="AK19">
        <v>0</v>
      </c>
      <c r="AO19" s="3"/>
      <c r="AR19">
        <v>3</v>
      </c>
      <c r="AX19" s="3"/>
    </row>
    <row r="20" spans="1:50" x14ac:dyDescent="0.25">
      <c r="A20">
        <v>19</v>
      </c>
      <c r="B20">
        <v>7</v>
      </c>
      <c r="C20" t="s">
        <v>114</v>
      </c>
      <c r="E20" t="s">
        <v>43</v>
      </c>
      <c r="G20">
        <v>19.3</v>
      </c>
      <c r="H20">
        <f>Konstanten!$B$3</f>
        <v>2.8</v>
      </c>
      <c r="I20">
        <v>2</v>
      </c>
      <c r="J20" t="s">
        <v>151</v>
      </c>
      <c r="K20">
        <v>1.325</v>
      </c>
      <c r="L20">
        <v>1.67</v>
      </c>
      <c r="M20">
        <f t="shared" si="1"/>
        <v>2.2127499999999998</v>
      </c>
      <c r="N20" t="s">
        <v>152</v>
      </c>
      <c r="O20">
        <v>2.12</v>
      </c>
      <c r="P20">
        <v>1.67</v>
      </c>
      <c r="Q20">
        <f t="shared" si="2"/>
        <v>3.5404</v>
      </c>
      <c r="R20" t="s">
        <v>9</v>
      </c>
      <c r="S20">
        <v>0</v>
      </c>
      <c r="T20">
        <v>0</v>
      </c>
      <c r="U20">
        <v>0</v>
      </c>
      <c r="V20">
        <v>42</v>
      </c>
      <c r="W20">
        <f t="shared" si="5"/>
        <v>5.7531499999999998</v>
      </c>
      <c r="Y20">
        <v>42</v>
      </c>
      <c r="Z20">
        <v>90.5</v>
      </c>
      <c r="AA20">
        <f t="shared" si="0"/>
        <v>4.5176621621621615</v>
      </c>
      <c r="AB20">
        <f>AA20*Konstanten!$B$3</f>
        <v>12.649454054054052</v>
      </c>
      <c r="AC20">
        <f t="shared" si="3"/>
        <v>6.8963040540540526</v>
      </c>
      <c r="AD20" t="s">
        <v>105</v>
      </c>
      <c r="AF20">
        <v>186.36</v>
      </c>
      <c r="AG20">
        <f t="shared" si="4"/>
        <v>9.3028897297297295</v>
      </c>
      <c r="AH20">
        <f>AG20*Konstanten!$B$3</f>
        <v>26.048091243243242</v>
      </c>
      <c r="AJ20">
        <v>0</v>
      </c>
      <c r="AK20">
        <v>0</v>
      </c>
      <c r="AO20" s="3"/>
      <c r="AR20">
        <v>3</v>
      </c>
      <c r="AX20" s="3"/>
    </row>
    <row r="21" spans="1:50" x14ac:dyDescent="0.25">
      <c r="A21">
        <v>20</v>
      </c>
      <c r="B21">
        <v>7</v>
      </c>
      <c r="E21" t="s">
        <v>43</v>
      </c>
      <c r="G21">
        <v>0</v>
      </c>
      <c r="H21">
        <f>Konstanten!$B$3</f>
        <v>2.8</v>
      </c>
      <c r="I21">
        <v>0</v>
      </c>
      <c r="J21" t="s">
        <v>9</v>
      </c>
      <c r="K21">
        <v>0</v>
      </c>
      <c r="L21">
        <v>0</v>
      </c>
      <c r="M21">
        <f t="shared" si="1"/>
        <v>0</v>
      </c>
      <c r="N21" t="s">
        <v>9</v>
      </c>
      <c r="O21">
        <v>0</v>
      </c>
      <c r="P21">
        <v>0</v>
      </c>
      <c r="Q21">
        <f t="shared" si="2"/>
        <v>0</v>
      </c>
      <c r="R21" t="s">
        <v>9</v>
      </c>
      <c r="S21">
        <v>0</v>
      </c>
      <c r="T21">
        <v>0</v>
      </c>
      <c r="U21">
        <v>0</v>
      </c>
      <c r="V21" t="s">
        <v>9</v>
      </c>
      <c r="W21">
        <f t="shared" si="5"/>
        <v>0</v>
      </c>
      <c r="Y21">
        <v>132</v>
      </c>
      <c r="Z21">
        <v>93</v>
      </c>
      <c r="AA21">
        <f t="shared" si="0"/>
        <v>4.6424594594594586</v>
      </c>
      <c r="AB21">
        <f>AA21*Konstanten!$B$3</f>
        <v>12.998886486486484</v>
      </c>
      <c r="AC21">
        <f t="shared" si="3"/>
        <v>12.998886486486484</v>
      </c>
      <c r="AD21" t="s">
        <v>103</v>
      </c>
      <c r="AF21">
        <v>0</v>
      </c>
      <c r="AG21">
        <f t="shared" si="4"/>
        <v>0</v>
      </c>
      <c r="AH21">
        <f>AG21*Konstanten!$B$3</f>
        <v>0</v>
      </c>
      <c r="AJ21">
        <v>0</v>
      </c>
      <c r="AK21">
        <v>0</v>
      </c>
      <c r="AO21" s="3"/>
      <c r="AR21">
        <v>3</v>
      </c>
      <c r="AX21" s="3"/>
    </row>
    <row r="22" spans="1:50" x14ac:dyDescent="0.25">
      <c r="A22">
        <v>21</v>
      </c>
      <c r="B22">
        <v>7</v>
      </c>
      <c r="C22" t="s">
        <v>113</v>
      </c>
      <c r="E22" t="s">
        <v>44</v>
      </c>
      <c r="F22" t="s">
        <v>43</v>
      </c>
      <c r="G22">
        <v>5.6</v>
      </c>
      <c r="H22">
        <f>Konstanten!$B$3</f>
        <v>2.8</v>
      </c>
      <c r="I22">
        <v>0</v>
      </c>
      <c r="J22" t="s">
        <v>9</v>
      </c>
      <c r="K22">
        <v>0</v>
      </c>
      <c r="L22">
        <v>0</v>
      </c>
      <c r="M22">
        <f t="shared" si="1"/>
        <v>0</v>
      </c>
      <c r="N22" t="s">
        <v>9</v>
      </c>
      <c r="O22">
        <v>0</v>
      </c>
      <c r="P22">
        <v>0</v>
      </c>
      <c r="Q22">
        <f t="shared" si="2"/>
        <v>0</v>
      </c>
      <c r="R22" t="s">
        <v>9</v>
      </c>
      <c r="S22">
        <v>0</v>
      </c>
      <c r="T22">
        <v>0</v>
      </c>
      <c r="U22">
        <v>0</v>
      </c>
      <c r="V22" t="s">
        <v>9</v>
      </c>
      <c r="W22">
        <f t="shared" si="5"/>
        <v>0</v>
      </c>
      <c r="Y22" t="s">
        <v>9</v>
      </c>
      <c r="Z22">
        <v>0</v>
      </c>
      <c r="AA22">
        <f t="shared" si="0"/>
        <v>0</v>
      </c>
      <c r="AB22">
        <f>AA22*Konstanten!$B$3</f>
        <v>0</v>
      </c>
      <c r="AC22">
        <f t="shared" si="3"/>
        <v>0</v>
      </c>
      <c r="AD22" t="s">
        <v>9</v>
      </c>
      <c r="AF22">
        <v>140</v>
      </c>
      <c r="AG22">
        <f t="shared" si="4"/>
        <v>6.9886486486486481</v>
      </c>
      <c r="AH22">
        <f>AG22*Konstanten!$B$3</f>
        <v>19.568216216216214</v>
      </c>
      <c r="AJ22">
        <v>0</v>
      </c>
      <c r="AK22">
        <v>0</v>
      </c>
      <c r="AO22" s="3"/>
      <c r="AR22">
        <v>3</v>
      </c>
      <c r="AX22" s="3"/>
    </row>
    <row r="23" spans="1:50" x14ac:dyDescent="0.25">
      <c r="A23">
        <v>22</v>
      </c>
      <c r="B23">
        <v>7</v>
      </c>
      <c r="C23" t="s">
        <v>49</v>
      </c>
      <c r="E23" t="s">
        <v>107</v>
      </c>
      <c r="F23" t="s">
        <v>43</v>
      </c>
      <c r="G23">
        <v>6</v>
      </c>
      <c r="H23">
        <f>Konstanten!$B$3</f>
        <v>2.8</v>
      </c>
      <c r="I23">
        <v>0</v>
      </c>
      <c r="J23" t="s">
        <v>9</v>
      </c>
      <c r="K23">
        <v>0</v>
      </c>
      <c r="L23">
        <v>0</v>
      </c>
      <c r="M23">
        <f t="shared" si="1"/>
        <v>0</v>
      </c>
      <c r="N23" t="s">
        <v>9</v>
      </c>
      <c r="O23">
        <v>0</v>
      </c>
      <c r="P23">
        <v>0</v>
      </c>
      <c r="Q23">
        <f t="shared" si="2"/>
        <v>0</v>
      </c>
      <c r="R23" t="s">
        <v>9</v>
      </c>
      <c r="S23">
        <v>0</v>
      </c>
      <c r="T23">
        <v>0</v>
      </c>
      <c r="U23">
        <v>0</v>
      </c>
      <c r="V23" t="s">
        <v>9</v>
      </c>
      <c r="W23">
        <f t="shared" si="5"/>
        <v>0</v>
      </c>
      <c r="Y23">
        <v>132</v>
      </c>
      <c r="Z23">
        <v>60.82</v>
      </c>
      <c r="AA23">
        <f t="shared" si="0"/>
        <v>3.0360686486486483</v>
      </c>
      <c r="AB23">
        <f>AA23*Konstanten!$B$3</f>
        <v>8.5009922162162148</v>
      </c>
      <c r="AC23">
        <f t="shared" si="3"/>
        <v>8.5009922162162148</v>
      </c>
      <c r="AD23" t="s">
        <v>103</v>
      </c>
      <c r="AF23">
        <v>141.54</v>
      </c>
      <c r="AG23">
        <f t="shared" si="4"/>
        <v>7.0655237837837825</v>
      </c>
      <c r="AH23">
        <f>AG23*Konstanten!$B$3</f>
        <v>19.783466594594589</v>
      </c>
      <c r="AJ23">
        <v>0</v>
      </c>
      <c r="AK23">
        <v>0</v>
      </c>
      <c r="AO23" s="3"/>
      <c r="AR23">
        <v>3</v>
      </c>
      <c r="AX23" s="3"/>
    </row>
    <row r="24" spans="1:50" x14ac:dyDescent="0.25">
      <c r="A24">
        <v>23</v>
      </c>
      <c r="B24">
        <v>7</v>
      </c>
      <c r="C24" t="s">
        <v>46</v>
      </c>
      <c r="E24" t="s">
        <v>45</v>
      </c>
      <c r="G24">
        <v>69.900000000000006</v>
      </c>
      <c r="H24">
        <f>Konstanten!$B$3</f>
        <v>2.8</v>
      </c>
      <c r="I24">
        <v>1</v>
      </c>
      <c r="J24" t="s">
        <v>9</v>
      </c>
      <c r="K24">
        <v>1.325</v>
      </c>
      <c r="L24">
        <v>2.17</v>
      </c>
      <c r="M24">
        <f t="shared" si="1"/>
        <v>2.8752499999999999</v>
      </c>
      <c r="N24" t="s">
        <v>9</v>
      </c>
      <c r="O24">
        <v>0</v>
      </c>
      <c r="P24">
        <v>0</v>
      </c>
      <c r="Q24">
        <f t="shared" si="2"/>
        <v>0</v>
      </c>
      <c r="R24" t="s">
        <v>9</v>
      </c>
      <c r="S24">
        <v>0</v>
      </c>
      <c r="T24">
        <v>0</v>
      </c>
      <c r="U24">
        <v>0</v>
      </c>
      <c r="V24">
        <v>132</v>
      </c>
      <c r="W24">
        <f t="shared" si="5"/>
        <v>2.8752499999999999</v>
      </c>
      <c r="Y24" t="s">
        <v>9</v>
      </c>
      <c r="Z24">
        <v>0</v>
      </c>
      <c r="AA24">
        <f t="shared" si="0"/>
        <v>0</v>
      </c>
      <c r="AB24">
        <f>Z24*AA24</f>
        <v>0</v>
      </c>
      <c r="AC24">
        <f t="shared" si="3"/>
        <v>0</v>
      </c>
      <c r="AD24" t="s">
        <v>9</v>
      </c>
      <c r="AF24">
        <v>1252.92</v>
      </c>
      <c r="AG24">
        <f t="shared" si="4"/>
        <v>62.54441189189189</v>
      </c>
      <c r="AH24">
        <f>AG24*Konstanten!$B$3</f>
        <v>175.12435329729729</v>
      </c>
      <c r="AJ24">
        <v>0</v>
      </c>
      <c r="AK24">
        <v>0</v>
      </c>
      <c r="AO24" s="3"/>
      <c r="AR24">
        <v>3</v>
      </c>
      <c r="AX24" s="3"/>
    </row>
    <row r="25" spans="1:50" x14ac:dyDescent="0.25">
      <c r="A25">
        <v>24</v>
      </c>
      <c r="B25">
        <v>7</v>
      </c>
      <c r="C25" t="s">
        <v>48</v>
      </c>
      <c r="E25" t="s">
        <v>59</v>
      </c>
      <c r="G25">
        <v>6.7</v>
      </c>
      <c r="H25">
        <f>Konstanten!$B$3</f>
        <v>2.8</v>
      </c>
      <c r="I25">
        <v>0</v>
      </c>
      <c r="J25" t="s">
        <v>9</v>
      </c>
      <c r="K25">
        <v>0</v>
      </c>
      <c r="L25">
        <v>0</v>
      </c>
      <c r="M25">
        <f t="shared" si="1"/>
        <v>0</v>
      </c>
      <c r="N25" t="s">
        <v>9</v>
      </c>
      <c r="O25">
        <v>0</v>
      </c>
      <c r="P25">
        <v>0</v>
      </c>
      <c r="Q25">
        <f t="shared" si="2"/>
        <v>0</v>
      </c>
      <c r="R25" t="s">
        <v>9</v>
      </c>
      <c r="S25">
        <v>0</v>
      </c>
      <c r="T25">
        <v>0</v>
      </c>
      <c r="U25">
        <v>0</v>
      </c>
      <c r="V25" t="s">
        <v>9</v>
      </c>
      <c r="W25">
        <f t="shared" si="5"/>
        <v>0</v>
      </c>
      <c r="Y25" t="s">
        <v>9</v>
      </c>
      <c r="Z25">
        <v>0</v>
      </c>
      <c r="AA25">
        <f t="shared" si="0"/>
        <v>0</v>
      </c>
      <c r="AB25">
        <f>AA25*Konstanten!$B$3</f>
        <v>0</v>
      </c>
      <c r="AC25">
        <f t="shared" si="3"/>
        <v>0</v>
      </c>
      <c r="AD25" t="s">
        <v>9</v>
      </c>
      <c r="AF25">
        <v>205.28</v>
      </c>
      <c r="AG25">
        <f t="shared" si="4"/>
        <v>10.247355675675674</v>
      </c>
      <c r="AH25">
        <f>AG25*Konstanten!$B$3</f>
        <v>28.692595891891887</v>
      </c>
      <c r="AJ25">
        <v>0</v>
      </c>
      <c r="AK25">
        <v>0</v>
      </c>
      <c r="AO25" s="3"/>
      <c r="AR25">
        <v>3</v>
      </c>
      <c r="AX25" s="3"/>
    </row>
    <row r="26" spans="1:50" x14ac:dyDescent="0.25">
      <c r="A26">
        <v>25</v>
      </c>
      <c r="B26">
        <v>7</v>
      </c>
      <c r="C26" t="s">
        <v>49</v>
      </c>
      <c r="E26" t="s">
        <v>60</v>
      </c>
      <c r="G26">
        <v>5.5</v>
      </c>
      <c r="H26">
        <f>Konstanten!$B$3</f>
        <v>2.8</v>
      </c>
      <c r="I26">
        <v>0</v>
      </c>
      <c r="J26" t="s">
        <v>9</v>
      </c>
      <c r="K26">
        <v>0</v>
      </c>
      <c r="L26">
        <v>0</v>
      </c>
      <c r="M26">
        <f t="shared" si="1"/>
        <v>0</v>
      </c>
      <c r="N26" t="s">
        <v>9</v>
      </c>
      <c r="O26">
        <v>0</v>
      </c>
      <c r="P26">
        <v>0</v>
      </c>
      <c r="Q26">
        <f t="shared" si="2"/>
        <v>0</v>
      </c>
      <c r="R26" t="s">
        <v>9</v>
      </c>
      <c r="S26">
        <v>0</v>
      </c>
      <c r="T26">
        <v>0</v>
      </c>
      <c r="U26">
        <v>0</v>
      </c>
      <c r="V26" t="s">
        <v>9</v>
      </c>
      <c r="W26">
        <f t="shared" si="5"/>
        <v>0</v>
      </c>
      <c r="Y26">
        <v>42</v>
      </c>
      <c r="Z26">
        <v>43.46</v>
      </c>
      <c r="AA26">
        <f t="shared" si="0"/>
        <v>2.169476216216216</v>
      </c>
      <c r="AB26">
        <f>AA26*Konstanten!$B$3</f>
        <v>6.0745334054054041</v>
      </c>
      <c r="AC26">
        <f t="shared" si="3"/>
        <v>6.0745334054054041</v>
      </c>
      <c r="AD26" t="s">
        <v>9</v>
      </c>
      <c r="AE26" t="s">
        <v>97</v>
      </c>
      <c r="AF26">
        <v>153.28</v>
      </c>
      <c r="AG26">
        <f t="shared" si="4"/>
        <v>7.6515718918918907</v>
      </c>
      <c r="AH26">
        <f>AG26*Konstanten!$B$3</f>
        <v>21.424401297297294</v>
      </c>
      <c r="AJ26">
        <v>0</v>
      </c>
      <c r="AK26">
        <v>0</v>
      </c>
      <c r="AO26" s="3"/>
      <c r="AR26">
        <v>3</v>
      </c>
      <c r="AX26" s="3"/>
    </row>
    <row r="27" spans="1:50" x14ac:dyDescent="0.25">
      <c r="A27">
        <v>26</v>
      </c>
      <c r="B27">
        <v>7</v>
      </c>
      <c r="C27" t="s">
        <v>47</v>
      </c>
      <c r="E27" t="s">
        <v>139</v>
      </c>
      <c r="G27">
        <v>20</v>
      </c>
      <c r="H27">
        <f>Konstanten!$B$3</f>
        <v>2.8</v>
      </c>
      <c r="I27">
        <v>1</v>
      </c>
      <c r="J27" t="s">
        <v>158</v>
      </c>
      <c r="K27">
        <v>1.3</v>
      </c>
      <c r="L27">
        <v>0.49</v>
      </c>
      <c r="M27">
        <f t="shared" si="1"/>
        <v>0.63700000000000001</v>
      </c>
      <c r="N27" t="s">
        <v>9</v>
      </c>
      <c r="O27">
        <v>0</v>
      </c>
      <c r="P27">
        <v>0</v>
      </c>
      <c r="Q27">
        <f t="shared" si="2"/>
        <v>0</v>
      </c>
      <c r="R27" t="s">
        <v>9</v>
      </c>
      <c r="S27">
        <v>0</v>
      </c>
      <c r="T27">
        <v>0</v>
      </c>
      <c r="U27">
        <v>0</v>
      </c>
      <c r="V27">
        <v>42</v>
      </c>
      <c r="W27">
        <f t="shared" si="5"/>
        <v>0.63700000000000001</v>
      </c>
      <c r="Y27">
        <v>42</v>
      </c>
      <c r="Z27">
        <v>56.88</v>
      </c>
      <c r="AA27">
        <f t="shared" si="0"/>
        <v>2.8393881081081078</v>
      </c>
      <c r="AB27">
        <f>AA27*Konstanten!$B$3</f>
        <v>7.9502867027027015</v>
      </c>
      <c r="AC27">
        <f t="shared" si="3"/>
        <v>7.3132867027027011</v>
      </c>
      <c r="AD27" t="s">
        <v>103</v>
      </c>
      <c r="AF27">
        <v>313.19</v>
      </c>
      <c r="AG27">
        <f t="shared" si="4"/>
        <v>15.634106216216214</v>
      </c>
      <c r="AH27">
        <f>AG27*Konstanten!$B$3</f>
        <v>43.775497405405396</v>
      </c>
      <c r="AJ27">
        <v>0</v>
      </c>
      <c r="AK27">
        <v>0</v>
      </c>
      <c r="AO27" s="3"/>
      <c r="AR27" t="s">
        <v>128</v>
      </c>
      <c r="AX27" s="3"/>
    </row>
    <row r="28" spans="1:50" x14ac:dyDescent="0.25">
      <c r="A28">
        <v>27</v>
      </c>
      <c r="B28">
        <v>7</v>
      </c>
      <c r="E28" t="s">
        <v>139</v>
      </c>
      <c r="G28">
        <v>0</v>
      </c>
      <c r="H28">
        <v>2.8</v>
      </c>
      <c r="I28">
        <v>0</v>
      </c>
      <c r="J28" t="s">
        <v>9</v>
      </c>
      <c r="L28">
        <v>0</v>
      </c>
      <c r="M28">
        <f t="shared" si="1"/>
        <v>0</v>
      </c>
      <c r="N28" t="s">
        <v>9</v>
      </c>
      <c r="O28">
        <v>0</v>
      </c>
      <c r="P28">
        <v>0</v>
      </c>
      <c r="Q28">
        <f t="shared" si="2"/>
        <v>0</v>
      </c>
      <c r="R28" t="s">
        <v>9</v>
      </c>
      <c r="S28">
        <v>0</v>
      </c>
      <c r="T28">
        <v>0</v>
      </c>
      <c r="U28">
        <v>0</v>
      </c>
      <c r="V28" t="s">
        <v>9</v>
      </c>
      <c r="W28">
        <f t="shared" si="5"/>
        <v>0</v>
      </c>
      <c r="Y28">
        <v>132</v>
      </c>
      <c r="Z28">
        <v>29.09</v>
      </c>
      <c r="AA28">
        <f t="shared" si="0"/>
        <v>1.4521413513513513</v>
      </c>
      <c r="AB28">
        <f>AA28*Konstanten!$B$3</f>
        <v>4.0659957837837837</v>
      </c>
      <c r="AC28">
        <f t="shared" si="3"/>
        <v>4.0659957837837837</v>
      </c>
      <c r="AD28" t="s">
        <v>9</v>
      </c>
      <c r="AE28" t="s">
        <v>97</v>
      </c>
      <c r="AF28">
        <v>0</v>
      </c>
      <c r="AG28">
        <f t="shared" si="4"/>
        <v>0</v>
      </c>
      <c r="AH28">
        <v>0</v>
      </c>
      <c r="AJ28">
        <v>0</v>
      </c>
      <c r="AK28">
        <v>0</v>
      </c>
      <c r="AO28" s="3"/>
      <c r="AX28" s="3"/>
    </row>
    <row r="29" spans="1:50" x14ac:dyDescent="0.25">
      <c r="A29">
        <v>28</v>
      </c>
      <c r="B29">
        <v>7</v>
      </c>
      <c r="C29" t="s">
        <v>48</v>
      </c>
      <c r="E29" t="s">
        <v>61</v>
      </c>
      <c r="G29">
        <v>10.5</v>
      </c>
      <c r="H29">
        <f>Konstanten!$B$3</f>
        <v>2.8</v>
      </c>
      <c r="I29">
        <v>0</v>
      </c>
      <c r="J29" t="s">
        <v>9</v>
      </c>
      <c r="K29">
        <v>0</v>
      </c>
      <c r="L29">
        <v>0</v>
      </c>
      <c r="M29">
        <f t="shared" si="1"/>
        <v>0</v>
      </c>
      <c r="N29" t="s">
        <v>9</v>
      </c>
      <c r="O29">
        <v>0</v>
      </c>
      <c r="P29">
        <v>0</v>
      </c>
      <c r="Q29">
        <f t="shared" si="2"/>
        <v>0</v>
      </c>
      <c r="R29" t="s">
        <v>9</v>
      </c>
      <c r="S29">
        <v>0</v>
      </c>
      <c r="T29">
        <v>0</v>
      </c>
      <c r="U29">
        <v>0</v>
      </c>
      <c r="V29" t="s">
        <v>9</v>
      </c>
      <c r="W29">
        <f t="shared" si="5"/>
        <v>0</v>
      </c>
      <c r="Y29" t="s">
        <v>9</v>
      </c>
      <c r="Z29">
        <v>0</v>
      </c>
      <c r="AA29">
        <f t="shared" si="0"/>
        <v>0</v>
      </c>
      <c r="AB29">
        <f>AA29*Konstanten!$B$3</f>
        <v>0</v>
      </c>
      <c r="AC29">
        <f t="shared" si="3"/>
        <v>0</v>
      </c>
      <c r="AD29" t="s">
        <v>9</v>
      </c>
      <c r="AF29">
        <v>265.95</v>
      </c>
      <c r="AG29">
        <f t="shared" si="4"/>
        <v>13.275936486486485</v>
      </c>
      <c r="AH29">
        <f>AG29*Konstanten!$B$3</f>
        <v>37.172622162162156</v>
      </c>
      <c r="AJ29">
        <v>0</v>
      </c>
      <c r="AK29">
        <v>0</v>
      </c>
      <c r="AO29" s="3"/>
      <c r="AR29">
        <v>3</v>
      </c>
      <c r="AX29" s="3"/>
    </row>
    <row r="30" spans="1:50" x14ac:dyDescent="0.25">
      <c r="A30">
        <v>29</v>
      </c>
      <c r="B30">
        <v>7</v>
      </c>
      <c r="C30" t="s">
        <v>49</v>
      </c>
      <c r="E30" t="s">
        <v>62</v>
      </c>
      <c r="G30">
        <v>5.5</v>
      </c>
      <c r="H30">
        <f>Konstanten!$B$3</f>
        <v>2.8</v>
      </c>
      <c r="I30">
        <v>0</v>
      </c>
      <c r="J30" t="s">
        <v>9</v>
      </c>
      <c r="K30">
        <v>0</v>
      </c>
      <c r="L30">
        <v>0</v>
      </c>
      <c r="M30">
        <f t="shared" si="1"/>
        <v>0</v>
      </c>
      <c r="N30" t="s">
        <v>9</v>
      </c>
      <c r="O30">
        <v>0</v>
      </c>
      <c r="P30">
        <v>0</v>
      </c>
      <c r="Q30">
        <f t="shared" si="2"/>
        <v>0</v>
      </c>
      <c r="R30" t="s">
        <v>9</v>
      </c>
      <c r="S30">
        <v>0</v>
      </c>
      <c r="T30">
        <v>0</v>
      </c>
      <c r="U30">
        <v>0</v>
      </c>
      <c r="V30" t="s">
        <v>9</v>
      </c>
      <c r="W30">
        <f t="shared" si="5"/>
        <v>0</v>
      </c>
      <c r="Y30">
        <v>42</v>
      </c>
      <c r="Z30">
        <v>41.77</v>
      </c>
      <c r="AA30">
        <f t="shared" si="0"/>
        <v>2.0851132432432431</v>
      </c>
      <c r="AB30">
        <f>AA30*Konstanten!$B$3</f>
        <v>5.8383170810810805</v>
      </c>
      <c r="AC30">
        <f t="shared" si="3"/>
        <v>5.8383170810810805</v>
      </c>
      <c r="AD30" t="s">
        <v>103</v>
      </c>
      <c r="AF30">
        <v>145.77000000000001</v>
      </c>
      <c r="AG30">
        <f t="shared" si="4"/>
        <v>7.2766808108108103</v>
      </c>
      <c r="AH30">
        <f>AG30*Konstanten!$B$3</f>
        <v>20.374706270270266</v>
      </c>
      <c r="AJ30">
        <v>0</v>
      </c>
      <c r="AK30">
        <v>0</v>
      </c>
      <c r="AO30" s="3"/>
      <c r="AR30">
        <v>3</v>
      </c>
      <c r="AX30" s="3"/>
    </row>
    <row r="31" spans="1:50" x14ac:dyDescent="0.25">
      <c r="A31">
        <v>30</v>
      </c>
      <c r="B31">
        <v>7</v>
      </c>
      <c r="C31" t="s">
        <v>114</v>
      </c>
      <c r="E31" t="s">
        <v>63</v>
      </c>
      <c r="G31">
        <v>22.8</v>
      </c>
      <c r="H31">
        <f>Konstanten!$B$3</f>
        <v>2.8</v>
      </c>
      <c r="I31">
        <v>2</v>
      </c>
      <c r="J31" t="s">
        <v>155</v>
      </c>
      <c r="K31">
        <v>1.325</v>
      </c>
      <c r="L31">
        <v>1.67</v>
      </c>
      <c r="M31">
        <f t="shared" si="1"/>
        <v>2.2127499999999998</v>
      </c>
      <c r="N31" t="s">
        <v>156</v>
      </c>
      <c r="O31">
        <v>1.9950000000000001</v>
      </c>
      <c r="P31">
        <v>1.67</v>
      </c>
      <c r="Q31">
        <f t="shared" si="2"/>
        <v>3.3316500000000002</v>
      </c>
      <c r="R31" t="s">
        <v>9</v>
      </c>
      <c r="S31">
        <v>0</v>
      </c>
      <c r="T31">
        <v>0</v>
      </c>
      <c r="U31">
        <v>0</v>
      </c>
      <c r="V31">
        <v>42</v>
      </c>
      <c r="W31">
        <f t="shared" si="5"/>
        <v>5.5443999999999996</v>
      </c>
      <c r="Y31">
        <v>42</v>
      </c>
      <c r="Z31">
        <v>94</v>
      </c>
      <c r="AA31">
        <f t="shared" si="0"/>
        <v>4.6923783783783781</v>
      </c>
      <c r="AB31">
        <f>AA31*Konstanten!$B$3</f>
        <v>13.138659459459458</v>
      </c>
      <c r="AC31">
        <f t="shared" si="3"/>
        <v>7.5942594594594581</v>
      </c>
      <c r="AD31" t="s">
        <v>105</v>
      </c>
      <c r="AF31">
        <v>323</v>
      </c>
      <c r="AG31">
        <f t="shared" si="4"/>
        <v>16.123810810810809</v>
      </c>
      <c r="AH31">
        <f>AG31*Konstanten!$B$3</f>
        <v>45.146670270270263</v>
      </c>
      <c r="AJ31">
        <v>0</v>
      </c>
      <c r="AK31">
        <v>0</v>
      </c>
      <c r="AO31" s="3"/>
      <c r="AR31">
        <v>3</v>
      </c>
      <c r="AX31" s="3"/>
    </row>
    <row r="32" spans="1:50" x14ac:dyDescent="0.25">
      <c r="A32">
        <v>31</v>
      </c>
      <c r="B32">
        <v>7</v>
      </c>
      <c r="C32" t="s">
        <v>25</v>
      </c>
      <c r="E32" t="s">
        <v>64</v>
      </c>
      <c r="F32" t="s">
        <v>63</v>
      </c>
      <c r="G32">
        <v>3.1</v>
      </c>
      <c r="H32">
        <f>Konstanten!$B$3</f>
        <v>2.8</v>
      </c>
      <c r="I32">
        <v>0</v>
      </c>
      <c r="J32" t="s">
        <v>9</v>
      </c>
      <c r="K32">
        <v>0</v>
      </c>
      <c r="L32">
        <v>0</v>
      </c>
      <c r="M32">
        <f t="shared" si="1"/>
        <v>0</v>
      </c>
      <c r="N32" t="s">
        <v>9</v>
      </c>
      <c r="O32">
        <v>0</v>
      </c>
      <c r="P32">
        <v>0</v>
      </c>
      <c r="Q32">
        <f t="shared" si="2"/>
        <v>0</v>
      </c>
      <c r="R32" t="s">
        <v>9</v>
      </c>
      <c r="S32">
        <v>0</v>
      </c>
      <c r="T32">
        <v>0</v>
      </c>
      <c r="U32">
        <v>0</v>
      </c>
      <c r="V32" t="s">
        <v>9</v>
      </c>
      <c r="W32">
        <f t="shared" si="5"/>
        <v>0</v>
      </c>
      <c r="Y32" t="s">
        <v>9</v>
      </c>
      <c r="Z32">
        <v>0</v>
      </c>
      <c r="AA32">
        <f t="shared" si="0"/>
        <v>0</v>
      </c>
      <c r="AB32">
        <f>AA32*Konstanten!$B$3</f>
        <v>0</v>
      </c>
      <c r="AC32">
        <f t="shared" si="3"/>
        <v>0</v>
      </c>
      <c r="AD32" t="s">
        <v>9</v>
      </c>
      <c r="AF32">
        <v>160</v>
      </c>
      <c r="AG32">
        <f t="shared" si="4"/>
        <v>7.9870270270270263</v>
      </c>
      <c r="AH32">
        <f>AG32*Konstanten!$B$3</f>
        <v>22.363675675675672</v>
      </c>
      <c r="AJ32">
        <v>0</v>
      </c>
      <c r="AK32">
        <v>0</v>
      </c>
      <c r="AO32" s="3"/>
      <c r="AR32">
        <v>3</v>
      </c>
      <c r="AX32" s="3"/>
    </row>
    <row r="33" spans="1:50" x14ac:dyDescent="0.25">
      <c r="A33">
        <v>32</v>
      </c>
      <c r="B33">
        <v>7</v>
      </c>
      <c r="C33" t="s">
        <v>113</v>
      </c>
      <c r="E33" t="s">
        <v>65</v>
      </c>
      <c r="F33" t="s">
        <v>63</v>
      </c>
      <c r="G33">
        <v>3.9</v>
      </c>
      <c r="H33">
        <f>Konstanten!$B$3</f>
        <v>2.8</v>
      </c>
      <c r="I33">
        <v>0</v>
      </c>
      <c r="J33" t="s">
        <v>9</v>
      </c>
      <c r="K33">
        <v>0</v>
      </c>
      <c r="L33">
        <v>0</v>
      </c>
      <c r="M33">
        <f t="shared" si="1"/>
        <v>0</v>
      </c>
      <c r="N33" t="s">
        <v>9</v>
      </c>
      <c r="O33">
        <v>0</v>
      </c>
      <c r="P33">
        <v>0</v>
      </c>
      <c r="Q33">
        <f t="shared" si="2"/>
        <v>0</v>
      </c>
      <c r="R33" t="s">
        <v>9</v>
      </c>
      <c r="S33">
        <v>0</v>
      </c>
      <c r="T33">
        <v>0</v>
      </c>
      <c r="U33">
        <v>0</v>
      </c>
      <c r="V33" t="s">
        <v>9</v>
      </c>
      <c r="W33">
        <f t="shared" si="5"/>
        <v>0</v>
      </c>
      <c r="Y33" t="s">
        <v>9</v>
      </c>
      <c r="Z33">
        <v>0</v>
      </c>
      <c r="AA33">
        <f t="shared" si="0"/>
        <v>0</v>
      </c>
      <c r="AB33">
        <f>AA33*Konstanten!$B$3</f>
        <v>0</v>
      </c>
      <c r="AC33">
        <f t="shared" si="3"/>
        <v>0</v>
      </c>
      <c r="AD33" t="s">
        <v>9</v>
      </c>
      <c r="AF33">
        <v>164.1</v>
      </c>
      <c r="AG33">
        <f t="shared" si="4"/>
        <v>8.191694594594594</v>
      </c>
      <c r="AH33">
        <f>AG33*Konstanten!$B$3</f>
        <v>22.936744864864863</v>
      </c>
      <c r="AJ33">
        <v>0</v>
      </c>
      <c r="AK33">
        <v>0</v>
      </c>
      <c r="AO33" s="3"/>
      <c r="AR33">
        <v>3</v>
      </c>
      <c r="AX33" s="3"/>
    </row>
    <row r="34" spans="1:50" x14ac:dyDescent="0.25">
      <c r="A34">
        <v>33</v>
      </c>
      <c r="B34">
        <v>7</v>
      </c>
      <c r="C34" t="s">
        <v>114</v>
      </c>
      <c r="E34" t="s">
        <v>106</v>
      </c>
      <c r="G34">
        <v>19.399999999999999</v>
      </c>
      <c r="H34">
        <f>Konstanten!$B$3</f>
        <v>2.8</v>
      </c>
      <c r="I34">
        <v>2</v>
      </c>
      <c r="J34" t="s">
        <v>159</v>
      </c>
      <c r="K34">
        <v>1.05</v>
      </c>
      <c r="L34">
        <v>1.67</v>
      </c>
      <c r="M34">
        <f t="shared" si="1"/>
        <v>1.7535000000000001</v>
      </c>
      <c r="N34" t="s">
        <v>160</v>
      </c>
      <c r="O34">
        <v>1.345</v>
      </c>
      <c r="P34">
        <v>1.67</v>
      </c>
      <c r="Q34">
        <f t="shared" si="2"/>
        <v>2.2461499999999996</v>
      </c>
      <c r="R34" t="s">
        <v>162</v>
      </c>
      <c r="S34">
        <v>1.44</v>
      </c>
      <c r="T34">
        <v>1.67</v>
      </c>
      <c r="U34">
        <f>S34*T34</f>
        <v>2.4047999999999998</v>
      </c>
      <c r="V34">
        <v>42</v>
      </c>
      <c r="W34">
        <f t="shared" si="5"/>
        <v>6.4044499999999998</v>
      </c>
      <c r="Y34">
        <v>42</v>
      </c>
      <c r="Z34">
        <v>87.45</v>
      </c>
      <c r="AA34">
        <f t="shared" si="0"/>
        <v>4.3654094594594595</v>
      </c>
      <c r="AB34">
        <f>AA34*Konstanten!$B$3</f>
        <v>12.223146486486486</v>
      </c>
      <c r="AC34">
        <f t="shared" si="3"/>
        <v>5.8186964864864867</v>
      </c>
      <c r="AD34" t="s">
        <v>105</v>
      </c>
      <c r="AF34">
        <v>264.79000000000002</v>
      </c>
      <c r="AG34">
        <f t="shared" si="4"/>
        <v>13.218030540540539</v>
      </c>
      <c r="AH34">
        <f>AG34*Konstanten!$B$3</f>
        <v>37.010485513513508</v>
      </c>
      <c r="AJ34">
        <v>0</v>
      </c>
      <c r="AK34">
        <v>0</v>
      </c>
      <c r="AO34" s="3"/>
      <c r="AR34">
        <v>3</v>
      </c>
      <c r="AX34" s="3"/>
    </row>
    <row r="35" spans="1:50" x14ac:dyDescent="0.25">
      <c r="A35">
        <v>34</v>
      </c>
      <c r="B35">
        <v>7</v>
      </c>
      <c r="C35" t="s">
        <v>113</v>
      </c>
      <c r="E35" t="s">
        <v>66</v>
      </c>
      <c r="F35" t="s">
        <v>106</v>
      </c>
      <c r="G35">
        <v>5.0999999999999996</v>
      </c>
      <c r="H35">
        <f>Konstanten!$B$3</f>
        <v>2.8</v>
      </c>
      <c r="I35">
        <v>0</v>
      </c>
      <c r="J35" t="s">
        <v>9</v>
      </c>
      <c r="K35">
        <v>0</v>
      </c>
      <c r="L35">
        <v>0</v>
      </c>
      <c r="M35">
        <f t="shared" si="1"/>
        <v>0</v>
      </c>
      <c r="N35" t="s">
        <v>9</v>
      </c>
      <c r="O35">
        <v>0</v>
      </c>
      <c r="P35">
        <v>0</v>
      </c>
      <c r="Q35">
        <f t="shared" si="2"/>
        <v>0</v>
      </c>
      <c r="R35" t="s">
        <v>9</v>
      </c>
      <c r="S35">
        <v>0</v>
      </c>
      <c r="T35">
        <v>0</v>
      </c>
      <c r="U35">
        <v>0</v>
      </c>
      <c r="V35" t="s">
        <v>9</v>
      </c>
      <c r="W35">
        <f t="shared" si="5"/>
        <v>0</v>
      </c>
      <c r="Y35" t="s">
        <v>9</v>
      </c>
      <c r="Z35">
        <v>0</v>
      </c>
      <c r="AA35">
        <f t="shared" si="0"/>
        <v>0</v>
      </c>
      <c r="AB35">
        <f>AA35*Konstanten!$B$3</f>
        <v>0</v>
      </c>
      <c r="AC35">
        <f t="shared" si="3"/>
        <v>0</v>
      </c>
      <c r="AD35" t="s">
        <v>9</v>
      </c>
      <c r="AF35">
        <v>188.2</v>
      </c>
      <c r="AG35">
        <f t="shared" si="4"/>
        <v>9.3947405405405391</v>
      </c>
      <c r="AH35">
        <f>AG35*Konstanten!$B$3</f>
        <v>26.305273513513509</v>
      </c>
      <c r="AJ35">
        <v>0</v>
      </c>
      <c r="AK35">
        <v>0</v>
      </c>
      <c r="AO35" s="3"/>
      <c r="AR35">
        <v>3</v>
      </c>
      <c r="AX35" s="3"/>
    </row>
    <row r="36" spans="1:50" x14ac:dyDescent="0.25">
      <c r="A36">
        <v>35</v>
      </c>
      <c r="B36">
        <v>7</v>
      </c>
      <c r="C36" t="s">
        <v>49</v>
      </c>
      <c r="E36" t="s">
        <v>67</v>
      </c>
      <c r="F36" t="s">
        <v>106</v>
      </c>
      <c r="G36">
        <v>5.5</v>
      </c>
      <c r="H36">
        <f>Konstanten!$B$3</f>
        <v>2.8</v>
      </c>
      <c r="I36">
        <v>0</v>
      </c>
      <c r="J36" t="s">
        <v>9</v>
      </c>
      <c r="K36">
        <v>0</v>
      </c>
      <c r="L36">
        <v>0</v>
      </c>
      <c r="M36">
        <f t="shared" si="1"/>
        <v>0</v>
      </c>
      <c r="N36" t="s">
        <v>9</v>
      </c>
      <c r="O36">
        <v>0</v>
      </c>
      <c r="P36">
        <v>0</v>
      </c>
      <c r="Q36">
        <f t="shared" si="2"/>
        <v>0</v>
      </c>
      <c r="R36" t="s">
        <v>9</v>
      </c>
      <c r="S36">
        <v>0</v>
      </c>
      <c r="T36">
        <v>0</v>
      </c>
      <c r="U36">
        <v>0</v>
      </c>
      <c r="V36" t="s">
        <v>9</v>
      </c>
      <c r="W36">
        <f t="shared" si="5"/>
        <v>0</v>
      </c>
      <c r="Y36" t="s">
        <v>9</v>
      </c>
      <c r="AA36">
        <f t="shared" si="0"/>
        <v>0</v>
      </c>
      <c r="AB36">
        <f>AA36*Konstanten!$B$3</f>
        <v>0</v>
      </c>
      <c r="AC36">
        <f t="shared" si="3"/>
        <v>0</v>
      </c>
      <c r="AD36" t="s">
        <v>9</v>
      </c>
      <c r="AF36">
        <v>195.72</v>
      </c>
      <c r="AG36">
        <f t="shared" si="4"/>
        <v>9.7701308108108087</v>
      </c>
      <c r="AH36">
        <f>AG36*Konstanten!$B$3</f>
        <v>27.356366270270264</v>
      </c>
      <c r="AJ36">
        <v>0</v>
      </c>
      <c r="AK36">
        <v>0</v>
      </c>
      <c r="AO36" s="3"/>
      <c r="AR36">
        <v>3</v>
      </c>
      <c r="AX36" s="3"/>
    </row>
    <row r="37" spans="1:50" x14ac:dyDescent="0.25">
      <c r="A37">
        <v>36</v>
      </c>
      <c r="B37">
        <v>7</v>
      </c>
      <c r="C37" t="s">
        <v>46</v>
      </c>
      <c r="E37" t="s">
        <v>68</v>
      </c>
      <c r="G37">
        <v>31.4</v>
      </c>
      <c r="H37">
        <f>Konstanten!$B$3</f>
        <v>2.8</v>
      </c>
      <c r="I37">
        <v>0</v>
      </c>
      <c r="J37" t="s">
        <v>9</v>
      </c>
      <c r="K37">
        <v>0</v>
      </c>
      <c r="L37">
        <v>0</v>
      </c>
      <c r="M37">
        <f t="shared" si="1"/>
        <v>0</v>
      </c>
      <c r="N37" t="s">
        <v>9</v>
      </c>
      <c r="O37">
        <v>0</v>
      </c>
      <c r="P37">
        <v>0</v>
      </c>
      <c r="Q37">
        <f t="shared" si="2"/>
        <v>0</v>
      </c>
      <c r="R37" t="s">
        <v>9</v>
      </c>
      <c r="S37">
        <v>0</v>
      </c>
      <c r="T37">
        <v>0</v>
      </c>
      <c r="U37">
        <v>0</v>
      </c>
      <c r="V37" t="s">
        <v>9</v>
      </c>
      <c r="W37">
        <f t="shared" si="5"/>
        <v>0</v>
      </c>
      <c r="Y37" t="s">
        <v>9</v>
      </c>
      <c r="Z37">
        <v>0</v>
      </c>
      <c r="AA37">
        <f t="shared" si="0"/>
        <v>0</v>
      </c>
      <c r="AB37">
        <f>AA37*Konstanten!$B$3</f>
        <v>0</v>
      </c>
      <c r="AC37">
        <f t="shared" si="3"/>
        <v>0</v>
      </c>
      <c r="AD37" t="s">
        <v>9</v>
      </c>
      <c r="AF37">
        <v>460.53</v>
      </c>
      <c r="AG37">
        <f t="shared" si="4"/>
        <v>22.989159729729725</v>
      </c>
      <c r="AH37">
        <f>AG37*Konstanten!$B$3</f>
        <v>64.369647243243222</v>
      </c>
      <c r="AJ37">
        <v>0</v>
      </c>
      <c r="AK37">
        <v>0</v>
      </c>
      <c r="AO37" s="3"/>
      <c r="AR37">
        <v>3</v>
      </c>
      <c r="AX37" s="3"/>
    </row>
    <row r="38" spans="1:50" x14ac:dyDescent="0.25">
      <c r="A38">
        <v>37</v>
      </c>
      <c r="B38">
        <v>7</v>
      </c>
      <c r="C38" t="s">
        <v>25</v>
      </c>
      <c r="E38" t="s">
        <v>69</v>
      </c>
      <c r="G38">
        <v>2.2999999999999998</v>
      </c>
      <c r="H38">
        <f>Konstanten!$B$3</f>
        <v>2.8</v>
      </c>
      <c r="I38">
        <v>0</v>
      </c>
      <c r="J38" t="s">
        <v>9</v>
      </c>
      <c r="K38">
        <v>0</v>
      </c>
      <c r="L38">
        <v>0</v>
      </c>
      <c r="M38">
        <f t="shared" si="1"/>
        <v>0</v>
      </c>
      <c r="N38" t="s">
        <v>9</v>
      </c>
      <c r="O38">
        <v>0</v>
      </c>
      <c r="P38">
        <v>0</v>
      </c>
      <c r="Q38">
        <f t="shared" si="2"/>
        <v>0</v>
      </c>
      <c r="R38" t="s">
        <v>9</v>
      </c>
      <c r="S38">
        <v>0</v>
      </c>
      <c r="T38">
        <v>0</v>
      </c>
      <c r="U38">
        <v>0</v>
      </c>
      <c r="V38" t="s">
        <v>9</v>
      </c>
      <c r="W38">
        <f t="shared" si="5"/>
        <v>0</v>
      </c>
      <c r="Y38">
        <v>132</v>
      </c>
      <c r="Z38">
        <v>21</v>
      </c>
      <c r="AA38">
        <f t="shared" si="0"/>
        <v>1.0482972972972973</v>
      </c>
      <c r="AB38">
        <f>AA38*Konstanten!$B$3</f>
        <v>2.9352324324324321</v>
      </c>
      <c r="AC38">
        <f t="shared" si="3"/>
        <v>2.9352324324324321</v>
      </c>
      <c r="AD38" t="s">
        <v>9</v>
      </c>
      <c r="AE38" t="s">
        <v>95</v>
      </c>
      <c r="AF38">
        <v>120.5</v>
      </c>
      <c r="AG38">
        <f t="shared" si="4"/>
        <v>6.0152297297297288</v>
      </c>
      <c r="AH38">
        <f>AG38*Konstanten!$B$3</f>
        <v>16.842643243243238</v>
      </c>
      <c r="AJ38">
        <v>0</v>
      </c>
      <c r="AK38">
        <v>0</v>
      </c>
      <c r="AO38" s="3"/>
      <c r="AR38">
        <v>3</v>
      </c>
      <c r="AX38" s="3"/>
    </row>
    <row r="39" spans="1:50" x14ac:dyDescent="0.25">
      <c r="A39">
        <v>38</v>
      </c>
      <c r="B39">
        <v>7</v>
      </c>
      <c r="C39" t="s">
        <v>50</v>
      </c>
      <c r="E39" t="s">
        <v>70</v>
      </c>
      <c r="G39">
        <v>5.8</v>
      </c>
      <c r="H39">
        <f>Konstanten!$B$3</f>
        <v>2.8</v>
      </c>
      <c r="I39">
        <v>0</v>
      </c>
      <c r="J39" t="s">
        <v>9</v>
      </c>
      <c r="K39">
        <v>0</v>
      </c>
      <c r="L39">
        <v>0</v>
      </c>
      <c r="M39">
        <f t="shared" si="1"/>
        <v>0</v>
      </c>
      <c r="N39" t="s">
        <v>9</v>
      </c>
      <c r="O39">
        <v>0</v>
      </c>
      <c r="P39">
        <v>0</v>
      </c>
      <c r="Q39">
        <f t="shared" si="2"/>
        <v>0</v>
      </c>
      <c r="R39" t="s">
        <v>9</v>
      </c>
      <c r="S39">
        <v>0</v>
      </c>
      <c r="T39">
        <v>0</v>
      </c>
      <c r="U39">
        <v>0</v>
      </c>
      <c r="V39" t="s">
        <v>9</v>
      </c>
      <c r="W39">
        <f t="shared" si="5"/>
        <v>0</v>
      </c>
      <c r="Y39">
        <v>132</v>
      </c>
      <c r="Z39">
        <v>48.24</v>
      </c>
      <c r="AA39">
        <f t="shared" si="0"/>
        <v>2.4080886486486484</v>
      </c>
      <c r="AB39">
        <f>AA39*Konstanten!$B$3</f>
        <v>6.7426482162162147</v>
      </c>
      <c r="AC39">
        <f t="shared" si="3"/>
        <v>6.7426482162162147</v>
      </c>
      <c r="AD39" t="s">
        <v>9</v>
      </c>
      <c r="AE39" t="s">
        <v>95</v>
      </c>
      <c r="AF39">
        <v>150.38</v>
      </c>
      <c r="AG39">
        <f t="shared" si="4"/>
        <v>7.5068070270270262</v>
      </c>
      <c r="AH39">
        <f>AG39*Konstanten!$B$3</f>
        <v>21.01905967567567</v>
      </c>
      <c r="AJ39">
        <v>0</v>
      </c>
      <c r="AK39">
        <v>0</v>
      </c>
      <c r="AO39" s="3"/>
      <c r="AR39">
        <v>3</v>
      </c>
      <c r="AX39" s="3"/>
    </row>
    <row r="40" spans="1:50" x14ac:dyDescent="0.25">
      <c r="A40">
        <v>39</v>
      </c>
      <c r="B40">
        <v>7</v>
      </c>
      <c r="C40" t="s">
        <v>47</v>
      </c>
      <c r="E40" t="s">
        <v>71</v>
      </c>
      <c r="G40">
        <v>5.0999999999999996</v>
      </c>
      <c r="H40">
        <f>Konstanten!$B$3</f>
        <v>2.8</v>
      </c>
      <c r="I40">
        <v>0</v>
      </c>
      <c r="J40" t="s">
        <v>9</v>
      </c>
      <c r="K40">
        <v>0</v>
      </c>
      <c r="L40">
        <v>0</v>
      </c>
      <c r="M40">
        <f t="shared" si="1"/>
        <v>0</v>
      </c>
      <c r="N40" t="s">
        <v>9</v>
      </c>
      <c r="O40">
        <v>0</v>
      </c>
      <c r="P40">
        <v>0</v>
      </c>
      <c r="Q40">
        <f t="shared" si="2"/>
        <v>0</v>
      </c>
      <c r="R40" t="s">
        <v>9</v>
      </c>
      <c r="S40">
        <v>0</v>
      </c>
      <c r="T40">
        <v>0</v>
      </c>
      <c r="U40">
        <v>0</v>
      </c>
      <c r="V40" t="s">
        <v>9</v>
      </c>
      <c r="W40">
        <f t="shared" si="5"/>
        <v>0</v>
      </c>
      <c r="Y40">
        <v>132</v>
      </c>
      <c r="Z40">
        <v>40.5</v>
      </c>
      <c r="AA40">
        <f t="shared" si="0"/>
        <v>2.0217162162162161</v>
      </c>
      <c r="AB40">
        <f>AA40*Konstanten!$B$3</f>
        <v>5.6608054054054051</v>
      </c>
      <c r="AC40">
        <f t="shared" si="3"/>
        <v>5.6608054054054051</v>
      </c>
      <c r="AD40" t="s">
        <v>9</v>
      </c>
      <c r="AE40" t="s">
        <v>95</v>
      </c>
      <c r="AF40">
        <v>142.35</v>
      </c>
      <c r="AG40">
        <f t="shared" si="4"/>
        <v>7.1059581081081067</v>
      </c>
      <c r="AH40">
        <f>AG40*Konstanten!$B$3</f>
        <v>19.896682702702698</v>
      </c>
      <c r="AJ40">
        <v>0</v>
      </c>
      <c r="AK40">
        <v>0</v>
      </c>
      <c r="AO40" s="3"/>
      <c r="AR40">
        <v>3</v>
      </c>
      <c r="AX40" s="3"/>
    </row>
    <row r="41" spans="1:50" x14ac:dyDescent="0.25">
      <c r="A41">
        <v>40</v>
      </c>
      <c r="B41">
        <v>7</v>
      </c>
      <c r="C41" t="s">
        <v>51</v>
      </c>
      <c r="E41" t="s">
        <v>72</v>
      </c>
      <c r="G41">
        <v>14.2</v>
      </c>
      <c r="H41">
        <f>Konstanten!$B$3</f>
        <v>2.8</v>
      </c>
      <c r="I41">
        <v>1</v>
      </c>
      <c r="J41" t="s">
        <v>152</v>
      </c>
      <c r="K41">
        <v>2.12</v>
      </c>
      <c r="L41">
        <v>1.67</v>
      </c>
      <c r="M41">
        <f t="shared" si="1"/>
        <v>3.5404</v>
      </c>
      <c r="N41" t="s">
        <v>9</v>
      </c>
      <c r="O41">
        <v>0</v>
      </c>
      <c r="P41">
        <v>0</v>
      </c>
      <c r="Q41">
        <f t="shared" si="2"/>
        <v>0</v>
      </c>
      <c r="R41" t="s">
        <v>9</v>
      </c>
      <c r="S41">
        <v>0</v>
      </c>
      <c r="T41">
        <v>0</v>
      </c>
      <c r="U41">
        <v>0</v>
      </c>
      <c r="V41">
        <v>180</v>
      </c>
      <c r="W41">
        <f t="shared" si="5"/>
        <v>3.5404</v>
      </c>
      <c r="Y41">
        <v>180</v>
      </c>
      <c r="Z41">
        <v>54.7</v>
      </c>
      <c r="AA41">
        <f t="shared" si="0"/>
        <v>2.7305648648648648</v>
      </c>
      <c r="AB41">
        <f>AA41*Konstanten!$B$3</f>
        <v>7.6455816216216208</v>
      </c>
      <c r="AC41">
        <f t="shared" si="3"/>
        <v>4.1051816216216208</v>
      </c>
      <c r="AD41" t="s">
        <v>105</v>
      </c>
      <c r="AF41">
        <v>110.35</v>
      </c>
      <c r="AG41">
        <f t="shared" si="4"/>
        <v>5.5085527027027021</v>
      </c>
      <c r="AH41">
        <f>AG41*Konstanten!$B$3</f>
        <v>15.423947567567565</v>
      </c>
      <c r="AJ41">
        <v>0</v>
      </c>
      <c r="AK41">
        <v>0</v>
      </c>
      <c r="AO41" s="3"/>
      <c r="AR41">
        <v>3</v>
      </c>
      <c r="AX41" s="3"/>
    </row>
    <row r="42" spans="1:50" x14ac:dyDescent="0.25">
      <c r="A42">
        <v>41</v>
      </c>
      <c r="B42">
        <v>7</v>
      </c>
      <c r="E42" t="s">
        <v>72</v>
      </c>
      <c r="G42">
        <v>0</v>
      </c>
      <c r="H42">
        <f>Konstanten!$B$3</f>
        <v>2.8</v>
      </c>
      <c r="I42">
        <v>0</v>
      </c>
      <c r="J42" t="s">
        <v>9</v>
      </c>
      <c r="K42">
        <v>0</v>
      </c>
      <c r="L42">
        <v>0</v>
      </c>
      <c r="M42">
        <f t="shared" si="1"/>
        <v>0</v>
      </c>
      <c r="N42" t="s">
        <v>9</v>
      </c>
      <c r="O42">
        <v>0</v>
      </c>
      <c r="P42">
        <v>0</v>
      </c>
      <c r="Q42">
        <f t="shared" si="2"/>
        <v>0</v>
      </c>
      <c r="R42" t="s">
        <v>9</v>
      </c>
      <c r="S42">
        <v>0</v>
      </c>
      <c r="T42">
        <v>0</v>
      </c>
      <c r="U42">
        <v>0</v>
      </c>
      <c r="V42" t="s">
        <v>9</v>
      </c>
      <c r="W42">
        <f t="shared" si="5"/>
        <v>0</v>
      </c>
      <c r="Y42">
        <v>132</v>
      </c>
      <c r="Z42">
        <v>62.87</v>
      </c>
      <c r="AA42">
        <f t="shared" si="0"/>
        <v>3.1384024324324318</v>
      </c>
      <c r="AB42">
        <f>AA42*Konstanten!$B$3</f>
        <v>8.7875268108108084</v>
      </c>
      <c r="AC42">
        <f t="shared" si="3"/>
        <v>8.7875268108108084</v>
      </c>
      <c r="AD42" t="s">
        <v>9</v>
      </c>
      <c r="AE42" t="s">
        <v>95</v>
      </c>
      <c r="AF42">
        <v>110.35</v>
      </c>
      <c r="AG42">
        <f t="shared" si="4"/>
        <v>5.5085527027027021</v>
      </c>
      <c r="AH42">
        <f>AG42*Konstanten!$B$3</f>
        <v>15.423947567567565</v>
      </c>
      <c r="AJ42">
        <v>0</v>
      </c>
      <c r="AK42">
        <v>0</v>
      </c>
      <c r="AO42" s="3"/>
      <c r="AX42" s="3"/>
    </row>
    <row r="43" spans="1:50" x14ac:dyDescent="0.25">
      <c r="A43">
        <v>42</v>
      </c>
      <c r="B43">
        <v>7</v>
      </c>
      <c r="E43" t="s">
        <v>72</v>
      </c>
      <c r="G43">
        <v>0</v>
      </c>
      <c r="H43">
        <f>Konstanten!$B$3</f>
        <v>2.8</v>
      </c>
      <c r="I43">
        <v>0</v>
      </c>
      <c r="J43" t="s">
        <v>9</v>
      </c>
      <c r="K43">
        <v>0</v>
      </c>
      <c r="L43">
        <v>0</v>
      </c>
      <c r="M43">
        <f t="shared" si="1"/>
        <v>0</v>
      </c>
      <c r="N43" t="s">
        <v>9</v>
      </c>
      <c r="O43">
        <v>0</v>
      </c>
      <c r="P43">
        <v>0</v>
      </c>
      <c r="Q43">
        <f t="shared" si="2"/>
        <v>0</v>
      </c>
      <c r="R43" t="s">
        <v>9</v>
      </c>
      <c r="S43">
        <v>0</v>
      </c>
      <c r="T43">
        <v>0</v>
      </c>
      <c r="U43">
        <v>0</v>
      </c>
      <c r="V43" t="s">
        <v>9</v>
      </c>
      <c r="W43">
        <f t="shared" si="5"/>
        <v>0</v>
      </c>
      <c r="Y43">
        <v>270</v>
      </c>
      <c r="Z43">
        <v>74.42</v>
      </c>
      <c r="AA43">
        <f t="shared" si="0"/>
        <v>3.7149659459459454</v>
      </c>
      <c r="AB43">
        <f>AA43*Konstanten!$B$3</f>
        <v>10.401904648648646</v>
      </c>
      <c r="AC43">
        <f t="shared" si="3"/>
        <v>10.401904648648646</v>
      </c>
      <c r="AD43" t="s">
        <v>9</v>
      </c>
      <c r="AE43" t="s">
        <v>96</v>
      </c>
      <c r="AF43">
        <v>110.35</v>
      </c>
      <c r="AG43">
        <f t="shared" si="4"/>
        <v>5.5085527027027021</v>
      </c>
      <c r="AH43">
        <f>AG43*Konstanten!$B$3</f>
        <v>15.423947567567565</v>
      </c>
      <c r="AJ43">
        <v>0</v>
      </c>
      <c r="AK43">
        <v>0</v>
      </c>
      <c r="AO43" s="3"/>
      <c r="AX43" s="3"/>
    </row>
    <row r="44" spans="1:50" x14ac:dyDescent="0.25">
      <c r="A44">
        <v>43</v>
      </c>
      <c r="B44">
        <v>7</v>
      </c>
      <c r="C44" t="s">
        <v>114</v>
      </c>
      <c r="E44" t="s">
        <v>73</v>
      </c>
      <c r="G44">
        <v>19.899999999999999</v>
      </c>
      <c r="H44">
        <f>Konstanten!$B$3</f>
        <v>2.8</v>
      </c>
      <c r="I44">
        <v>2</v>
      </c>
      <c r="J44" t="s">
        <v>157</v>
      </c>
      <c r="K44">
        <v>1.35</v>
      </c>
      <c r="L44">
        <v>1.67</v>
      </c>
      <c r="M44">
        <f t="shared" si="1"/>
        <v>2.2545000000000002</v>
      </c>
      <c r="N44" t="s">
        <v>154</v>
      </c>
      <c r="O44">
        <v>2.12</v>
      </c>
      <c r="P44">
        <v>1.67</v>
      </c>
      <c r="Q44">
        <f t="shared" si="2"/>
        <v>3.5404</v>
      </c>
      <c r="R44" t="s">
        <v>9</v>
      </c>
      <c r="S44">
        <v>0</v>
      </c>
      <c r="T44">
        <v>0</v>
      </c>
      <c r="U44">
        <v>0</v>
      </c>
      <c r="V44">
        <v>180</v>
      </c>
      <c r="W44">
        <f t="shared" si="5"/>
        <v>5.7949000000000002</v>
      </c>
      <c r="Y44">
        <v>180</v>
      </c>
      <c r="Z44">
        <v>93.3</v>
      </c>
      <c r="AA44">
        <f t="shared" si="0"/>
        <v>4.6574351351351346</v>
      </c>
      <c r="AB44">
        <f>AA44*Konstanten!$B$3</f>
        <v>13.040818378378376</v>
      </c>
      <c r="AC44">
        <f t="shared" si="3"/>
        <v>7.2459183783783754</v>
      </c>
      <c r="AD44" t="s">
        <v>105</v>
      </c>
      <c r="AF44">
        <v>182.6</v>
      </c>
      <c r="AG44">
        <f t="shared" si="4"/>
        <v>9.1151945945945929</v>
      </c>
      <c r="AH44">
        <f>AG44*Konstanten!$B$3</f>
        <v>25.522544864864859</v>
      </c>
      <c r="AJ44">
        <v>0</v>
      </c>
      <c r="AK44">
        <v>0</v>
      </c>
      <c r="AO44" s="3"/>
      <c r="AR44">
        <v>3</v>
      </c>
      <c r="AX44" s="3"/>
    </row>
    <row r="45" spans="1:50" x14ac:dyDescent="0.25">
      <c r="A45">
        <v>44</v>
      </c>
      <c r="B45">
        <v>7</v>
      </c>
      <c r="E45" t="s">
        <v>73</v>
      </c>
      <c r="G45">
        <v>0</v>
      </c>
      <c r="H45">
        <v>2.8</v>
      </c>
      <c r="J45" t="s">
        <v>9</v>
      </c>
      <c r="K45">
        <v>0</v>
      </c>
      <c r="L45">
        <v>0</v>
      </c>
      <c r="M45">
        <v>0</v>
      </c>
      <c r="N45" t="s">
        <v>9</v>
      </c>
      <c r="O45">
        <v>0</v>
      </c>
      <c r="P45">
        <v>0</v>
      </c>
      <c r="Q45">
        <f t="shared" si="2"/>
        <v>0</v>
      </c>
      <c r="R45" t="s">
        <v>9</v>
      </c>
      <c r="S45">
        <v>0</v>
      </c>
      <c r="T45">
        <v>0</v>
      </c>
      <c r="U45">
        <v>0</v>
      </c>
      <c r="V45" t="s">
        <v>9</v>
      </c>
      <c r="W45">
        <f t="shared" si="5"/>
        <v>0</v>
      </c>
      <c r="Y45">
        <v>90</v>
      </c>
      <c r="Z45">
        <v>82.27</v>
      </c>
      <c r="AA45">
        <f t="shared" si="0"/>
        <v>4.1068294594594583</v>
      </c>
      <c r="AB45">
        <f>AA45*Konstanten!$B$3</f>
        <v>11.499122486486483</v>
      </c>
      <c r="AC45">
        <f t="shared" si="3"/>
        <v>11.499122486486483</v>
      </c>
      <c r="AD45" t="s">
        <v>9</v>
      </c>
      <c r="AE45" t="s">
        <v>140</v>
      </c>
      <c r="AF45">
        <v>182.6</v>
      </c>
      <c r="AG45">
        <f t="shared" si="4"/>
        <v>9.1151945945945929</v>
      </c>
      <c r="AH45">
        <f>AG45*Konstanten!$B$3</f>
        <v>25.522544864864859</v>
      </c>
      <c r="AJ45">
        <v>0</v>
      </c>
      <c r="AK45">
        <v>0</v>
      </c>
      <c r="AO45" s="3"/>
      <c r="AX45" s="3"/>
    </row>
    <row r="46" spans="1:50" x14ac:dyDescent="0.25">
      <c r="A46">
        <v>45</v>
      </c>
      <c r="B46">
        <v>7</v>
      </c>
      <c r="C46" t="s">
        <v>113</v>
      </c>
      <c r="E46" t="s">
        <v>74</v>
      </c>
      <c r="F46" t="s">
        <v>73</v>
      </c>
      <c r="G46">
        <v>4.7</v>
      </c>
      <c r="H46">
        <f>Konstanten!$B$3</f>
        <v>2.8</v>
      </c>
      <c r="I46">
        <v>0</v>
      </c>
      <c r="J46" t="s">
        <v>9</v>
      </c>
      <c r="K46">
        <v>0</v>
      </c>
      <c r="L46">
        <v>0</v>
      </c>
      <c r="M46">
        <f t="shared" si="1"/>
        <v>0</v>
      </c>
      <c r="N46" t="s">
        <v>9</v>
      </c>
      <c r="O46">
        <v>0</v>
      </c>
      <c r="P46">
        <v>0</v>
      </c>
      <c r="Q46">
        <f t="shared" si="2"/>
        <v>0</v>
      </c>
      <c r="R46" t="s">
        <v>9</v>
      </c>
      <c r="S46">
        <v>0</v>
      </c>
      <c r="T46">
        <v>0</v>
      </c>
      <c r="U46">
        <v>0</v>
      </c>
      <c r="V46" t="s">
        <v>9</v>
      </c>
      <c r="W46">
        <f t="shared" si="5"/>
        <v>0</v>
      </c>
      <c r="Y46" t="s">
        <v>9</v>
      </c>
      <c r="Z46">
        <v>0</v>
      </c>
      <c r="AA46">
        <f t="shared" si="0"/>
        <v>0</v>
      </c>
      <c r="AB46">
        <f>AA46*Konstanten!$B$3</f>
        <v>0</v>
      </c>
      <c r="AC46">
        <f t="shared" si="3"/>
        <v>0</v>
      </c>
      <c r="AD46" t="s">
        <v>9</v>
      </c>
      <c r="AF46">
        <v>170.6</v>
      </c>
      <c r="AG46">
        <f t="shared" si="4"/>
        <v>8.5161675675675657</v>
      </c>
      <c r="AH46">
        <f>AG46*Konstanten!$B$3</f>
        <v>23.845269189189182</v>
      </c>
      <c r="AJ46">
        <v>0</v>
      </c>
      <c r="AK46">
        <v>0</v>
      </c>
      <c r="AO46" s="3"/>
      <c r="AR46">
        <v>3</v>
      </c>
      <c r="AX46" s="3"/>
    </row>
    <row r="47" spans="1:50" x14ac:dyDescent="0.25">
      <c r="A47">
        <v>46</v>
      </c>
      <c r="B47">
        <v>7</v>
      </c>
      <c r="C47" t="s">
        <v>49</v>
      </c>
      <c r="E47" t="s">
        <v>75</v>
      </c>
      <c r="F47" t="s">
        <v>73</v>
      </c>
      <c r="G47">
        <v>6.3</v>
      </c>
      <c r="H47">
        <f>Konstanten!$B$3</f>
        <v>2.8</v>
      </c>
      <c r="I47">
        <v>0</v>
      </c>
      <c r="J47" t="s">
        <v>9</v>
      </c>
      <c r="K47">
        <v>0</v>
      </c>
      <c r="L47">
        <v>0</v>
      </c>
      <c r="M47">
        <f t="shared" si="1"/>
        <v>0</v>
      </c>
      <c r="N47" t="s">
        <v>9</v>
      </c>
      <c r="O47">
        <v>0</v>
      </c>
      <c r="P47">
        <v>0</v>
      </c>
      <c r="Q47">
        <f t="shared" si="2"/>
        <v>0</v>
      </c>
      <c r="R47" t="s">
        <v>9</v>
      </c>
      <c r="S47">
        <v>0</v>
      </c>
      <c r="T47">
        <v>0</v>
      </c>
      <c r="U47">
        <v>0</v>
      </c>
      <c r="V47" t="s">
        <v>9</v>
      </c>
      <c r="W47">
        <f t="shared" si="5"/>
        <v>0</v>
      </c>
      <c r="Y47">
        <v>90</v>
      </c>
      <c r="Z47">
        <v>51.63</v>
      </c>
      <c r="AA47">
        <f t="shared" si="0"/>
        <v>2.5773137837837834</v>
      </c>
      <c r="AB47">
        <f>AA47*Konstanten!$B$3</f>
        <v>7.2164785945945926</v>
      </c>
      <c r="AC47">
        <f t="shared" si="3"/>
        <v>7.2164785945945926</v>
      </c>
      <c r="AD47" t="s">
        <v>9</v>
      </c>
      <c r="AE47" t="s">
        <v>96</v>
      </c>
      <c r="AF47">
        <v>176.07</v>
      </c>
      <c r="AG47">
        <f t="shared" si="4"/>
        <v>8.7892240540540527</v>
      </c>
      <c r="AH47">
        <f>AG47*Konstanten!$B$3</f>
        <v>24.609827351351345</v>
      </c>
      <c r="AJ47">
        <v>0</v>
      </c>
      <c r="AK47">
        <v>0</v>
      </c>
      <c r="AO47" s="3"/>
      <c r="AR47">
        <v>3</v>
      </c>
      <c r="AX47" s="3"/>
    </row>
    <row r="48" spans="1:50" x14ac:dyDescent="0.25">
      <c r="A48">
        <v>47</v>
      </c>
      <c r="B48">
        <v>7</v>
      </c>
      <c r="C48" t="s">
        <v>114</v>
      </c>
      <c r="E48" t="s">
        <v>109</v>
      </c>
      <c r="G48">
        <v>19.3</v>
      </c>
      <c r="H48">
        <f>Konstanten!$B$3</f>
        <v>2.8</v>
      </c>
      <c r="I48">
        <v>2</v>
      </c>
      <c r="J48" t="s">
        <v>147</v>
      </c>
      <c r="K48">
        <v>1.35</v>
      </c>
      <c r="L48">
        <v>1.67</v>
      </c>
      <c r="M48">
        <f t="shared" si="1"/>
        <v>2.2545000000000002</v>
      </c>
      <c r="N48" t="s">
        <v>152</v>
      </c>
      <c r="O48">
        <v>2.12</v>
      </c>
      <c r="P48">
        <v>1.67</v>
      </c>
      <c r="Q48">
        <f t="shared" si="2"/>
        <v>3.5404</v>
      </c>
      <c r="R48" t="s">
        <v>9</v>
      </c>
      <c r="S48">
        <v>0</v>
      </c>
      <c r="T48">
        <v>0</v>
      </c>
      <c r="U48">
        <v>0</v>
      </c>
      <c r="V48">
        <v>180</v>
      </c>
      <c r="W48">
        <f t="shared" si="5"/>
        <v>5.7949000000000002</v>
      </c>
      <c r="Y48">
        <v>180</v>
      </c>
      <c r="Z48">
        <v>92.25</v>
      </c>
      <c r="AA48">
        <f t="shared" si="0"/>
        <v>4.6050202702702698</v>
      </c>
      <c r="AB48">
        <f>AA48*Konstanten!$B$3</f>
        <v>12.894056756756754</v>
      </c>
      <c r="AC48">
        <f t="shared" si="3"/>
        <v>7.0991567567567539</v>
      </c>
      <c r="AD48" t="s">
        <v>105</v>
      </c>
      <c r="AF48">
        <v>284</v>
      </c>
      <c r="AG48">
        <f t="shared" si="4"/>
        <v>14.176972972972971</v>
      </c>
      <c r="AH48">
        <f>AG48*Konstanten!$B$3</f>
        <v>39.695524324324317</v>
      </c>
      <c r="AJ48">
        <v>0</v>
      </c>
      <c r="AK48">
        <v>0</v>
      </c>
      <c r="AO48" s="3"/>
      <c r="AR48">
        <v>3</v>
      </c>
      <c r="AX48" s="3"/>
    </row>
    <row r="49" spans="1:50" x14ac:dyDescent="0.25">
      <c r="A49">
        <v>48</v>
      </c>
      <c r="B49">
        <v>7</v>
      </c>
      <c r="C49" t="s">
        <v>49</v>
      </c>
      <c r="E49" t="s">
        <v>76</v>
      </c>
      <c r="F49" t="s">
        <v>109</v>
      </c>
      <c r="G49">
        <v>6</v>
      </c>
      <c r="H49">
        <f>Konstanten!$B$3</f>
        <v>2.8</v>
      </c>
      <c r="I49">
        <v>0</v>
      </c>
      <c r="J49" t="s">
        <v>9</v>
      </c>
      <c r="K49">
        <v>0</v>
      </c>
      <c r="L49">
        <v>0</v>
      </c>
      <c r="M49">
        <f t="shared" si="1"/>
        <v>0</v>
      </c>
      <c r="N49" t="s">
        <v>9</v>
      </c>
      <c r="O49">
        <v>0</v>
      </c>
      <c r="P49">
        <v>0</v>
      </c>
      <c r="Q49">
        <f t="shared" si="2"/>
        <v>0</v>
      </c>
      <c r="R49" t="s">
        <v>9</v>
      </c>
      <c r="S49">
        <v>0</v>
      </c>
      <c r="T49">
        <v>0</v>
      </c>
      <c r="U49">
        <v>0</v>
      </c>
      <c r="V49" t="s">
        <v>9</v>
      </c>
      <c r="W49">
        <f t="shared" si="5"/>
        <v>0</v>
      </c>
      <c r="Y49" t="s">
        <v>9</v>
      </c>
      <c r="Z49">
        <v>0</v>
      </c>
      <c r="AA49">
        <f t="shared" si="0"/>
        <v>0</v>
      </c>
      <c r="AB49">
        <f>AA49*Konstanten!$B$3</f>
        <v>0</v>
      </c>
      <c r="AC49">
        <f t="shared" si="3"/>
        <v>0</v>
      </c>
      <c r="AD49" t="s">
        <v>9</v>
      </c>
      <c r="AF49">
        <v>170.6</v>
      </c>
      <c r="AG49">
        <f t="shared" si="4"/>
        <v>8.5161675675675657</v>
      </c>
      <c r="AH49">
        <f>AG49*Konstanten!$B$3</f>
        <v>23.845269189189182</v>
      </c>
      <c r="AJ49">
        <v>0</v>
      </c>
      <c r="AK49">
        <v>0</v>
      </c>
      <c r="AO49" s="3"/>
      <c r="AR49">
        <v>3</v>
      </c>
      <c r="AX49" s="3"/>
    </row>
    <row r="50" spans="1:50" x14ac:dyDescent="0.25">
      <c r="A50">
        <v>49</v>
      </c>
      <c r="B50">
        <v>7</v>
      </c>
      <c r="C50" t="s">
        <v>113</v>
      </c>
      <c r="E50" t="s">
        <v>110</v>
      </c>
      <c r="F50" t="s">
        <v>109</v>
      </c>
      <c r="G50">
        <v>4.7</v>
      </c>
      <c r="H50">
        <f>Konstanten!$B$3</f>
        <v>2.8</v>
      </c>
      <c r="I50">
        <v>0</v>
      </c>
      <c r="J50" t="s">
        <v>9</v>
      </c>
      <c r="K50">
        <v>0</v>
      </c>
      <c r="L50">
        <v>0</v>
      </c>
      <c r="M50">
        <f t="shared" si="1"/>
        <v>0</v>
      </c>
      <c r="N50" t="s">
        <v>9</v>
      </c>
      <c r="O50">
        <v>0</v>
      </c>
      <c r="P50">
        <v>0</v>
      </c>
      <c r="Q50">
        <f t="shared" si="2"/>
        <v>0</v>
      </c>
      <c r="R50" t="s">
        <v>9</v>
      </c>
      <c r="S50">
        <v>0</v>
      </c>
      <c r="T50">
        <v>0</v>
      </c>
      <c r="U50">
        <v>0</v>
      </c>
      <c r="V50" t="s">
        <v>9</v>
      </c>
      <c r="W50">
        <f t="shared" si="5"/>
        <v>0</v>
      </c>
      <c r="Y50" t="s">
        <v>9</v>
      </c>
      <c r="Z50">
        <v>0</v>
      </c>
      <c r="AA50">
        <f t="shared" si="0"/>
        <v>0</v>
      </c>
      <c r="AB50">
        <f>AA50*Konstanten!$B$3</f>
        <v>0</v>
      </c>
      <c r="AC50">
        <f t="shared" si="3"/>
        <v>0</v>
      </c>
      <c r="AD50" t="s">
        <v>9</v>
      </c>
      <c r="AF50">
        <v>163.6</v>
      </c>
      <c r="AG50">
        <f t="shared" si="4"/>
        <v>8.1667351351351343</v>
      </c>
      <c r="AH50">
        <f>AG50*Konstanten!$B$3</f>
        <v>22.866858378378375</v>
      </c>
      <c r="AJ50">
        <v>0</v>
      </c>
      <c r="AK50">
        <v>0</v>
      </c>
      <c r="AO50" s="3"/>
      <c r="AR50">
        <v>3</v>
      </c>
      <c r="AX50" s="3"/>
    </row>
    <row r="51" spans="1:50" x14ac:dyDescent="0.25">
      <c r="A51">
        <v>50</v>
      </c>
      <c r="B51">
        <v>7</v>
      </c>
      <c r="C51" t="s">
        <v>114</v>
      </c>
      <c r="E51" t="s">
        <v>77</v>
      </c>
      <c r="G51">
        <v>19.3</v>
      </c>
      <c r="H51">
        <f>Konstanten!$B$3</f>
        <v>2.8</v>
      </c>
      <c r="I51">
        <v>2</v>
      </c>
      <c r="J51" t="s">
        <v>157</v>
      </c>
      <c r="K51">
        <v>1.35</v>
      </c>
      <c r="L51">
        <v>1.67</v>
      </c>
      <c r="M51">
        <f t="shared" si="1"/>
        <v>2.2545000000000002</v>
      </c>
      <c r="N51" t="s">
        <v>154</v>
      </c>
      <c r="O51">
        <v>2.12</v>
      </c>
      <c r="P51">
        <v>1.67</v>
      </c>
      <c r="Q51">
        <f t="shared" si="2"/>
        <v>3.5404</v>
      </c>
      <c r="R51" t="s">
        <v>9</v>
      </c>
      <c r="S51">
        <v>0</v>
      </c>
      <c r="T51">
        <v>0</v>
      </c>
      <c r="U51">
        <v>0</v>
      </c>
      <c r="V51">
        <v>180</v>
      </c>
      <c r="W51">
        <f t="shared" si="5"/>
        <v>5.7949000000000002</v>
      </c>
      <c r="Y51">
        <v>180</v>
      </c>
      <c r="Z51">
        <v>92.25</v>
      </c>
      <c r="AA51">
        <f t="shared" si="0"/>
        <v>4.6050202702702698</v>
      </c>
      <c r="AB51">
        <f>AA51*Konstanten!$B$3</f>
        <v>12.894056756756754</v>
      </c>
      <c r="AC51">
        <f t="shared" si="3"/>
        <v>7.0991567567567539</v>
      </c>
      <c r="AD51" t="s">
        <v>105</v>
      </c>
      <c r="AF51">
        <v>284</v>
      </c>
      <c r="AG51">
        <f t="shared" si="4"/>
        <v>14.176972972972971</v>
      </c>
      <c r="AH51">
        <f>AG51*Konstanten!$B$3</f>
        <v>39.695524324324317</v>
      </c>
      <c r="AJ51">
        <v>0</v>
      </c>
      <c r="AK51">
        <v>0</v>
      </c>
      <c r="AO51" s="3"/>
      <c r="AR51">
        <v>3</v>
      </c>
      <c r="AX51" s="3"/>
    </row>
    <row r="52" spans="1:50" x14ac:dyDescent="0.25">
      <c r="A52">
        <v>51</v>
      </c>
      <c r="B52">
        <v>7</v>
      </c>
      <c r="C52" t="s">
        <v>113</v>
      </c>
      <c r="E52" t="s">
        <v>78</v>
      </c>
      <c r="F52" t="s">
        <v>77</v>
      </c>
      <c r="G52">
        <v>4.7</v>
      </c>
      <c r="H52">
        <f>Konstanten!$B$3</f>
        <v>2.8</v>
      </c>
      <c r="I52">
        <v>0</v>
      </c>
      <c r="J52" t="s">
        <v>9</v>
      </c>
      <c r="K52">
        <v>0</v>
      </c>
      <c r="L52">
        <v>0</v>
      </c>
      <c r="M52">
        <f t="shared" si="1"/>
        <v>0</v>
      </c>
      <c r="N52" t="s">
        <v>9</v>
      </c>
      <c r="O52">
        <v>0</v>
      </c>
      <c r="P52">
        <v>0</v>
      </c>
      <c r="Q52">
        <f t="shared" si="2"/>
        <v>0</v>
      </c>
      <c r="R52" t="s">
        <v>9</v>
      </c>
      <c r="S52">
        <v>0</v>
      </c>
      <c r="T52">
        <v>0</v>
      </c>
      <c r="U52">
        <v>0</v>
      </c>
      <c r="V52" t="s">
        <v>9</v>
      </c>
      <c r="W52">
        <f t="shared" si="5"/>
        <v>0</v>
      </c>
      <c r="Y52" t="s">
        <v>9</v>
      </c>
      <c r="Z52">
        <v>0</v>
      </c>
      <c r="AA52">
        <f t="shared" si="0"/>
        <v>0</v>
      </c>
      <c r="AB52">
        <f>AA52*Konstanten!$B$3</f>
        <v>0</v>
      </c>
      <c r="AC52">
        <f t="shared" si="3"/>
        <v>0</v>
      </c>
      <c r="AD52" t="s">
        <v>9</v>
      </c>
      <c r="AF52">
        <v>176.3</v>
      </c>
      <c r="AG52">
        <f t="shared" si="4"/>
        <v>8.8007054054054041</v>
      </c>
      <c r="AH52">
        <f>AG52*Konstanten!$B$3</f>
        <v>24.64197513513513</v>
      </c>
      <c r="AJ52">
        <v>0</v>
      </c>
      <c r="AK52">
        <v>0</v>
      </c>
      <c r="AO52" s="3"/>
      <c r="AR52">
        <v>3</v>
      </c>
      <c r="AX52" s="3"/>
    </row>
    <row r="53" spans="1:50" x14ac:dyDescent="0.25">
      <c r="A53">
        <v>52</v>
      </c>
      <c r="B53">
        <v>7</v>
      </c>
      <c r="C53" t="s">
        <v>49</v>
      </c>
      <c r="E53" t="s">
        <v>111</v>
      </c>
      <c r="F53" t="s">
        <v>77</v>
      </c>
      <c r="G53">
        <v>6</v>
      </c>
      <c r="H53">
        <f>Konstanten!$B$3</f>
        <v>2.8</v>
      </c>
      <c r="I53">
        <v>0</v>
      </c>
      <c r="J53" t="s">
        <v>9</v>
      </c>
      <c r="K53">
        <v>0</v>
      </c>
      <c r="L53">
        <v>0</v>
      </c>
      <c r="M53">
        <f t="shared" si="1"/>
        <v>0</v>
      </c>
      <c r="N53" t="s">
        <v>9</v>
      </c>
      <c r="O53">
        <v>0</v>
      </c>
      <c r="P53">
        <v>0</v>
      </c>
      <c r="Q53">
        <f t="shared" si="2"/>
        <v>0</v>
      </c>
      <c r="R53" t="s">
        <v>9</v>
      </c>
      <c r="S53">
        <v>0</v>
      </c>
      <c r="T53">
        <v>0</v>
      </c>
      <c r="U53">
        <v>0</v>
      </c>
      <c r="V53" t="s">
        <v>9</v>
      </c>
      <c r="W53">
        <f t="shared" si="5"/>
        <v>0</v>
      </c>
      <c r="Y53" t="s">
        <v>9</v>
      </c>
      <c r="Z53">
        <v>0</v>
      </c>
      <c r="AA53">
        <f t="shared" si="0"/>
        <v>0</v>
      </c>
      <c r="AB53">
        <f>AA53*Konstanten!$B$3</f>
        <v>0</v>
      </c>
      <c r="AC53">
        <f t="shared" si="3"/>
        <v>0</v>
      </c>
      <c r="AD53" t="s">
        <v>9</v>
      </c>
      <c r="AF53">
        <v>170.6</v>
      </c>
      <c r="AG53">
        <f t="shared" si="4"/>
        <v>8.5161675675675657</v>
      </c>
      <c r="AH53">
        <f>AG53*Konstanten!$B$3</f>
        <v>23.845269189189182</v>
      </c>
      <c r="AJ53">
        <v>0</v>
      </c>
      <c r="AK53">
        <v>0</v>
      </c>
      <c r="AO53" s="3"/>
      <c r="AR53">
        <v>3</v>
      </c>
      <c r="AX53" s="3"/>
    </row>
    <row r="54" spans="1:50" x14ac:dyDescent="0.25">
      <c r="A54">
        <v>53</v>
      </c>
      <c r="B54">
        <v>7</v>
      </c>
      <c r="C54" t="s">
        <v>114</v>
      </c>
      <c r="E54" t="s">
        <v>79</v>
      </c>
      <c r="G54">
        <v>19.3</v>
      </c>
      <c r="H54">
        <f>Konstanten!$B$3</f>
        <v>2.8</v>
      </c>
      <c r="I54">
        <v>2</v>
      </c>
      <c r="J54" t="s">
        <v>147</v>
      </c>
      <c r="K54">
        <v>1.35</v>
      </c>
      <c r="L54">
        <v>1.67</v>
      </c>
      <c r="M54">
        <f t="shared" si="1"/>
        <v>2.2545000000000002</v>
      </c>
      <c r="N54" t="s">
        <v>152</v>
      </c>
      <c r="O54">
        <v>2.12</v>
      </c>
      <c r="P54">
        <v>1.67</v>
      </c>
      <c r="Q54">
        <f t="shared" si="2"/>
        <v>3.5404</v>
      </c>
      <c r="R54" t="s">
        <v>9</v>
      </c>
      <c r="S54">
        <v>0</v>
      </c>
      <c r="T54">
        <v>0</v>
      </c>
      <c r="U54">
        <v>0</v>
      </c>
      <c r="V54">
        <v>180</v>
      </c>
      <c r="W54">
        <f t="shared" si="5"/>
        <v>5.7949000000000002</v>
      </c>
      <c r="Y54">
        <v>180</v>
      </c>
      <c r="Z54">
        <v>92.25</v>
      </c>
      <c r="AA54">
        <f t="shared" si="0"/>
        <v>4.6050202702702698</v>
      </c>
      <c r="AB54">
        <f>AA54*Konstanten!$B$3</f>
        <v>12.894056756756754</v>
      </c>
      <c r="AC54">
        <f t="shared" si="3"/>
        <v>7.0991567567567539</v>
      </c>
      <c r="AD54" t="s">
        <v>105</v>
      </c>
      <c r="AF54">
        <v>284</v>
      </c>
      <c r="AG54">
        <f t="shared" si="4"/>
        <v>14.176972972972971</v>
      </c>
      <c r="AH54">
        <f>AG54*Konstanten!$B$3</f>
        <v>39.695524324324317</v>
      </c>
      <c r="AJ54">
        <v>0</v>
      </c>
      <c r="AK54">
        <v>0</v>
      </c>
      <c r="AO54" s="3"/>
      <c r="AR54">
        <v>3</v>
      </c>
      <c r="AX54" s="3"/>
    </row>
    <row r="55" spans="1:50" x14ac:dyDescent="0.25">
      <c r="A55">
        <v>54</v>
      </c>
      <c r="B55">
        <v>7</v>
      </c>
      <c r="C55" t="s">
        <v>49</v>
      </c>
      <c r="E55" t="s">
        <v>80</v>
      </c>
      <c r="F55" t="s">
        <v>79</v>
      </c>
      <c r="G55">
        <v>6</v>
      </c>
      <c r="H55">
        <f>Konstanten!$B$3</f>
        <v>2.8</v>
      </c>
      <c r="I55">
        <v>0</v>
      </c>
      <c r="J55" t="s">
        <v>9</v>
      </c>
      <c r="K55">
        <v>0</v>
      </c>
      <c r="L55">
        <v>0</v>
      </c>
      <c r="M55">
        <f t="shared" si="1"/>
        <v>0</v>
      </c>
      <c r="N55" t="s">
        <v>9</v>
      </c>
      <c r="O55">
        <v>0</v>
      </c>
      <c r="P55">
        <v>0</v>
      </c>
      <c r="Q55">
        <f t="shared" si="2"/>
        <v>0</v>
      </c>
      <c r="R55" t="s">
        <v>9</v>
      </c>
      <c r="S55">
        <v>0</v>
      </c>
      <c r="T55">
        <v>0</v>
      </c>
      <c r="U55">
        <v>0</v>
      </c>
      <c r="V55" t="s">
        <v>9</v>
      </c>
      <c r="W55">
        <f t="shared" si="5"/>
        <v>0</v>
      </c>
      <c r="Y55" t="s">
        <v>9</v>
      </c>
      <c r="Z55">
        <v>0</v>
      </c>
      <c r="AA55">
        <f t="shared" si="0"/>
        <v>0</v>
      </c>
      <c r="AB55">
        <f>AA55*Konstanten!$B$3</f>
        <v>0</v>
      </c>
      <c r="AC55">
        <f t="shared" si="3"/>
        <v>0</v>
      </c>
      <c r="AD55" t="s">
        <v>9</v>
      </c>
      <c r="AF55">
        <v>170.6</v>
      </c>
      <c r="AG55">
        <f t="shared" si="4"/>
        <v>8.5161675675675657</v>
      </c>
      <c r="AH55">
        <f>AG55*Konstanten!$B$3</f>
        <v>23.845269189189182</v>
      </c>
      <c r="AJ55">
        <v>0</v>
      </c>
      <c r="AK55">
        <v>0</v>
      </c>
      <c r="AO55" s="3"/>
      <c r="AR55">
        <v>3</v>
      </c>
      <c r="AX55" s="3"/>
    </row>
    <row r="56" spans="1:50" x14ac:dyDescent="0.25">
      <c r="A56">
        <v>55</v>
      </c>
      <c r="B56">
        <v>7</v>
      </c>
      <c r="C56" t="s">
        <v>113</v>
      </c>
      <c r="E56" t="s">
        <v>81</v>
      </c>
      <c r="F56" t="s">
        <v>79</v>
      </c>
      <c r="G56">
        <v>4.7</v>
      </c>
      <c r="H56">
        <f>Konstanten!$B$3</f>
        <v>2.8</v>
      </c>
      <c r="I56">
        <v>0</v>
      </c>
      <c r="J56" t="s">
        <v>9</v>
      </c>
      <c r="K56">
        <v>0</v>
      </c>
      <c r="L56">
        <v>0</v>
      </c>
      <c r="M56">
        <f t="shared" si="1"/>
        <v>0</v>
      </c>
      <c r="N56" t="s">
        <v>9</v>
      </c>
      <c r="O56">
        <v>0</v>
      </c>
      <c r="P56">
        <v>0</v>
      </c>
      <c r="Q56">
        <f t="shared" si="2"/>
        <v>0</v>
      </c>
      <c r="R56" t="s">
        <v>9</v>
      </c>
      <c r="S56">
        <v>0</v>
      </c>
      <c r="T56">
        <v>0</v>
      </c>
      <c r="U56">
        <v>0</v>
      </c>
      <c r="V56" t="s">
        <v>9</v>
      </c>
      <c r="W56">
        <f t="shared" si="5"/>
        <v>0</v>
      </c>
      <c r="Y56" t="s">
        <v>9</v>
      </c>
      <c r="Z56">
        <v>0</v>
      </c>
      <c r="AA56">
        <f t="shared" si="0"/>
        <v>0</v>
      </c>
      <c r="AB56">
        <f>AA56*Konstanten!$B$3</f>
        <v>0</v>
      </c>
      <c r="AC56">
        <f t="shared" si="3"/>
        <v>0</v>
      </c>
      <c r="AD56" t="s">
        <v>9</v>
      </c>
      <c r="AF56">
        <v>163.6</v>
      </c>
      <c r="AG56">
        <f t="shared" si="4"/>
        <v>8.1667351351351343</v>
      </c>
      <c r="AH56">
        <f>AG56*Konstanten!$B$3</f>
        <v>22.866858378378375</v>
      </c>
      <c r="AJ56">
        <v>0</v>
      </c>
      <c r="AK56">
        <v>0</v>
      </c>
      <c r="AO56" s="3"/>
      <c r="AR56">
        <v>3</v>
      </c>
      <c r="AX56" s="3"/>
    </row>
    <row r="57" spans="1:50" x14ac:dyDescent="0.25">
      <c r="A57">
        <v>56</v>
      </c>
      <c r="B57">
        <v>7</v>
      </c>
      <c r="C57" t="s">
        <v>114</v>
      </c>
      <c r="E57" t="s">
        <v>82</v>
      </c>
      <c r="G57">
        <v>19.399999999999999</v>
      </c>
      <c r="H57">
        <f>Konstanten!$B$3</f>
        <v>2.8</v>
      </c>
      <c r="I57">
        <v>2</v>
      </c>
      <c r="J57" t="s">
        <v>151</v>
      </c>
      <c r="K57">
        <v>1.325</v>
      </c>
      <c r="L57">
        <v>1.67</v>
      </c>
      <c r="M57">
        <f t="shared" si="1"/>
        <v>2.2127499999999998</v>
      </c>
      <c r="N57" t="s">
        <v>153</v>
      </c>
      <c r="O57">
        <v>1.9950000000000001</v>
      </c>
      <c r="P57">
        <v>1.67</v>
      </c>
      <c r="Q57">
        <f t="shared" si="2"/>
        <v>3.3316500000000002</v>
      </c>
      <c r="R57" t="s">
        <v>9</v>
      </c>
      <c r="S57">
        <v>0</v>
      </c>
      <c r="T57">
        <v>0</v>
      </c>
      <c r="U57">
        <v>0</v>
      </c>
      <c r="V57">
        <v>180</v>
      </c>
      <c r="W57">
        <f t="shared" si="5"/>
        <v>5.5443999999999996</v>
      </c>
      <c r="Y57">
        <v>180</v>
      </c>
      <c r="Z57">
        <v>92.25</v>
      </c>
      <c r="AA57">
        <f t="shared" si="0"/>
        <v>4.6050202702702698</v>
      </c>
      <c r="AB57">
        <f>AA57*Konstanten!$B$3</f>
        <v>12.894056756756754</v>
      </c>
      <c r="AC57">
        <f t="shared" si="3"/>
        <v>7.3496567567567546</v>
      </c>
      <c r="AD57" t="s">
        <v>105</v>
      </c>
      <c r="AF57">
        <v>284</v>
      </c>
      <c r="AG57">
        <f t="shared" si="4"/>
        <v>14.176972972972971</v>
      </c>
      <c r="AH57">
        <f>AG57*Konstanten!$B$3</f>
        <v>39.695524324324317</v>
      </c>
      <c r="AJ57">
        <v>0</v>
      </c>
      <c r="AK57">
        <v>0</v>
      </c>
      <c r="AO57" s="3"/>
      <c r="AR57">
        <v>3</v>
      </c>
      <c r="AX57" s="3"/>
    </row>
    <row r="58" spans="1:50" x14ac:dyDescent="0.25">
      <c r="A58">
        <v>57</v>
      </c>
      <c r="B58">
        <v>7</v>
      </c>
      <c r="C58" t="s">
        <v>49</v>
      </c>
      <c r="E58" t="s">
        <v>112</v>
      </c>
      <c r="F58" t="s">
        <v>82</v>
      </c>
      <c r="G58">
        <v>6</v>
      </c>
      <c r="H58">
        <f>Konstanten!$B$3</f>
        <v>2.8</v>
      </c>
      <c r="I58">
        <v>0</v>
      </c>
      <c r="J58" t="s">
        <v>9</v>
      </c>
      <c r="K58">
        <v>0</v>
      </c>
      <c r="L58">
        <v>0</v>
      </c>
      <c r="M58">
        <f t="shared" si="1"/>
        <v>0</v>
      </c>
      <c r="N58" t="s">
        <v>9</v>
      </c>
      <c r="O58">
        <v>0</v>
      </c>
      <c r="P58">
        <v>0</v>
      </c>
      <c r="Q58">
        <f t="shared" si="2"/>
        <v>0</v>
      </c>
      <c r="R58" t="s">
        <v>9</v>
      </c>
      <c r="S58">
        <v>0</v>
      </c>
      <c r="T58">
        <v>0</v>
      </c>
      <c r="U58">
        <v>0</v>
      </c>
      <c r="V58" t="s">
        <v>9</v>
      </c>
      <c r="W58">
        <f t="shared" si="5"/>
        <v>0</v>
      </c>
      <c r="Y58" t="s">
        <v>9</v>
      </c>
      <c r="Z58">
        <v>0</v>
      </c>
      <c r="AA58">
        <f t="shared" si="0"/>
        <v>0</v>
      </c>
      <c r="AB58">
        <f>AA58*Konstanten!$B$3</f>
        <v>0</v>
      </c>
      <c r="AC58">
        <f t="shared" si="3"/>
        <v>0</v>
      </c>
      <c r="AD58" t="s">
        <v>9</v>
      </c>
      <c r="AF58">
        <v>170.6</v>
      </c>
      <c r="AG58">
        <f t="shared" si="4"/>
        <v>8.5161675675675657</v>
      </c>
      <c r="AH58">
        <f>AG58*Konstanten!$B$3</f>
        <v>23.845269189189182</v>
      </c>
      <c r="AJ58">
        <v>0</v>
      </c>
      <c r="AK58">
        <v>0</v>
      </c>
      <c r="AO58" s="3"/>
      <c r="AR58">
        <v>3</v>
      </c>
      <c r="AX58" s="3"/>
    </row>
    <row r="59" spans="1:50" x14ac:dyDescent="0.25">
      <c r="A59">
        <v>58</v>
      </c>
      <c r="B59">
        <v>7</v>
      </c>
      <c r="C59" t="s">
        <v>113</v>
      </c>
      <c r="E59" t="s">
        <v>83</v>
      </c>
      <c r="F59" t="s">
        <v>82</v>
      </c>
      <c r="G59">
        <v>4.8</v>
      </c>
      <c r="H59">
        <f>Konstanten!$B$3</f>
        <v>2.8</v>
      </c>
      <c r="I59">
        <v>0</v>
      </c>
      <c r="J59" t="s">
        <v>9</v>
      </c>
      <c r="K59">
        <v>0</v>
      </c>
      <c r="L59">
        <v>0</v>
      </c>
      <c r="M59">
        <f t="shared" si="1"/>
        <v>0</v>
      </c>
      <c r="N59" t="s">
        <v>9</v>
      </c>
      <c r="O59">
        <v>0</v>
      </c>
      <c r="P59">
        <v>0</v>
      </c>
      <c r="Q59">
        <f t="shared" si="2"/>
        <v>0</v>
      </c>
      <c r="R59" t="s">
        <v>9</v>
      </c>
      <c r="S59">
        <v>0</v>
      </c>
      <c r="T59">
        <v>0</v>
      </c>
      <c r="U59">
        <v>0</v>
      </c>
      <c r="V59" t="s">
        <v>9</v>
      </c>
      <c r="W59">
        <f t="shared" si="5"/>
        <v>0</v>
      </c>
      <c r="Y59" t="s">
        <v>9</v>
      </c>
      <c r="Z59">
        <v>0</v>
      </c>
      <c r="AA59">
        <f t="shared" si="0"/>
        <v>0</v>
      </c>
      <c r="AB59">
        <f>AA59*Konstanten!$B$3</f>
        <v>0</v>
      </c>
      <c r="AC59">
        <f t="shared" si="3"/>
        <v>0</v>
      </c>
      <c r="AD59" t="s">
        <v>9</v>
      </c>
      <c r="AF59">
        <v>184.4</v>
      </c>
      <c r="AG59">
        <f t="shared" si="4"/>
        <v>9.2050486486486474</v>
      </c>
      <c r="AH59">
        <f>AG59*Konstanten!$B$3</f>
        <v>25.77413621621621</v>
      </c>
      <c r="AJ59">
        <v>0</v>
      </c>
      <c r="AK59">
        <v>0</v>
      </c>
      <c r="AO59" s="3"/>
      <c r="AR59">
        <v>3</v>
      </c>
      <c r="AX59" s="3"/>
    </row>
    <row r="60" spans="1:50" x14ac:dyDescent="0.25">
      <c r="A60">
        <v>59</v>
      </c>
      <c r="B60">
        <v>7</v>
      </c>
      <c r="C60" t="s">
        <v>115</v>
      </c>
      <c r="E60" t="s">
        <v>84</v>
      </c>
      <c r="G60">
        <v>27.7</v>
      </c>
      <c r="H60">
        <f>Konstanten!$B$3</f>
        <v>2.8</v>
      </c>
      <c r="I60">
        <v>2</v>
      </c>
      <c r="J60" t="s">
        <v>151</v>
      </c>
      <c r="K60">
        <v>1.325</v>
      </c>
      <c r="L60">
        <v>1.67</v>
      </c>
      <c r="M60">
        <f t="shared" si="1"/>
        <v>2.2127499999999998</v>
      </c>
      <c r="N60" t="s">
        <v>154</v>
      </c>
      <c r="O60">
        <v>1.35</v>
      </c>
      <c r="P60">
        <v>2.12</v>
      </c>
      <c r="Q60">
        <f t="shared" si="2"/>
        <v>2.8620000000000005</v>
      </c>
      <c r="R60" t="s">
        <v>9</v>
      </c>
      <c r="S60">
        <v>0</v>
      </c>
      <c r="T60">
        <v>0</v>
      </c>
      <c r="U60">
        <v>0</v>
      </c>
      <c r="V60">
        <v>180</v>
      </c>
      <c r="W60">
        <f t="shared" si="5"/>
        <v>5.0747499999999999</v>
      </c>
      <c r="Y60">
        <v>180</v>
      </c>
      <c r="Z60">
        <v>95</v>
      </c>
      <c r="AA60">
        <f t="shared" si="0"/>
        <v>4.7422972972972968</v>
      </c>
      <c r="AB60">
        <f>AA60*Konstanten!$B$3</f>
        <v>13.27843243243243</v>
      </c>
      <c r="AC60">
        <f t="shared" si="3"/>
        <v>8.20368243243243</v>
      </c>
      <c r="AD60" t="s">
        <v>105</v>
      </c>
      <c r="AF60">
        <v>351.53</v>
      </c>
      <c r="AG60">
        <f t="shared" si="4"/>
        <v>17.547997567567563</v>
      </c>
      <c r="AH60">
        <f>AG60*Konstanten!$B$3</f>
        <v>49.134393189189176</v>
      </c>
      <c r="AJ60">
        <v>0</v>
      </c>
      <c r="AK60">
        <v>0</v>
      </c>
      <c r="AO60" s="3"/>
      <c r="AR60">
        <v>3</v>
      </c>
      <c r="AX60" s="3"/>
    </row>
    <row r="61" spans="1:50" x14ac:dyDescent="0.25">
      <c r="A61">
        <v>60</v>
      </c>
      <c r="B61">
        <v>7</v>
      </c>
      <c r="C61" t="s">
        <v>46</v>
      </c>
      <c r="E61" t="s">
        <v>85</v>
      </c>
      <c r="G61">
        <v>57.8</v>
      </c>
      <c r="H61">
        <f>Konstanten!$B$3</f>
        <v>2.8</v>
      </c>
      <c r="I61">
        <v>0</v>
      </c>
      <c r="K61">
        <v>0</v>
      </c>
      <c r="L61">
        <v>0</v>
      </c>
      <c r="M61">
        <f t="shared" si="1"/>
        <v>0</v>
      </c>
      <c r="N61" t="s">
        <v>9</v>
      </c>
      <c r="O61">
        <v>0</v>
      </c>
      <c r="P61">
        <v>0</v>
      </c>
      <c r="Q61">
        <f t="shared" si="2"/>
        <v>0</v>
      </c>
      <c r="R61" t="s">
        <v>9</v>
      </c>
      <c r="S61">
        <v>0</v>
      </c>
      <c r="T61">
        <v>0</v>
      </c>
      <c r="U61">
        <v>0</v>
      </c>
      <c r="V61" t="s">
        <v>9</v>
      </c>
      <c r="W61">
        <f t="shared" si="5"/>
        <v>0</v>
      </c>
      <c r="Y61" t="s">
        <v>9</v>
      </c>
      <c r="Z61">
        <v>0</v>
      </c>
      <c r="AA61">
        <f t="shared" si="0"/>
        <v>0</v>
      </c>
      <c r="AB61">
        <f>AA61*Konstanten!$B$3</f>
        <v>0</v>
      </c>
      <c r="AC61">
        <f t="shared" si="3"/>
        <v>0</v>
      </c>
      <c r="AD61" t="s">
        <v>9</v>
      </c>
      <c r="AF61">
        <v>1050.43</v>
      </c>
      <c r="AG61">
        <f t="shared" si="4"/>
        <v>52.436329999999998</v>
      </c>
      <c r="AH61">
        <f>AG61*Konstanten!$B$3</f>
        <v>146.82172399999999</v>
      </c>
      <c r="AJ61">
        <v>0</v>
      </c>
      <c r="AK61">
        <v>0</v>
      </c>
      <c r="AO61" s="3"/>
      <c r="AR61">
        <v>3</v>
      </c>
      <c r="AX61" s="3"/>
    </row>
    <row r="62" spans="1:50" x14ac:dyDescent="0.25">
      <c r="A62">
        <v>61</v>
      </c>
      <c r="B62">
        <v>7</v>
      </c>
      <c r="C62" t="s">
        <v>52</v>
      </c>
      <c r="E62" t="s">
        <v>86</v>
      </c>
      <c r="G62">
        <v>34.299999999999997</v>
      </c>
      <c r="H62">
        <f>Konstanten!$B$3</f>
        <v>2.8</v>
      </c>
      <c r="I62">
        <v>2</v>
      </c>
      <c r="J62" t="s">
        <v>100</v>
      </c>
      <c r="K62">
        <v>1.35</v>
      </c>
      <c r="L62">
        <v>1.1100000000000001</v>
      </c>
      <c r="M62">
        <f t="shared" si="1"/>
        <v>1.4985000000000002</v>
      </c>
      <c r="N62" t="s">
        <v>100</v>
      </c>
      <c r="O62">
        <v>1.35</v>
      </c>
      <c r="P62">
        <v>2</v>
      </c>
      <c r="Q62">
        <f>O62*P62</f>
        <v>2.7</v>
      </c>
      <c r="R62" t="s">
        <v>9</v>
      </c>
      <c r="S62">
        <v>0</v>
      </c>
      <c r="T62">
        <v>0</v>
      </c>
      <c r="U62">
        <v>0</v>
      </c>
      <c r="V62">
        <v>0</v>
      </c>
      <c r="W62">
        <f t="shared" si="5"/>
        <v>4.1985000000000001</v>
      </c>
      <c r="Y62">
        <v>0</v>
      </c>
      <c r="Z62">
        <v>92.25</v>
      </c>
      <c r="AA62">
        <f t="shared" si="0"/>
        <v>4.6050202702702698</v>
      </c>
      <c r="AB62">
        <f>AA62*Konstanten!$B$3</f>
        <v>12.894056756756754</v>
      </c>
      <c r="AC62">
        <f t="shared" si="3"/>
        <v>8.6955567567567549</v>
      </c>
      <c r="AD62" t="s">
        <v>9</v>
      </c>
      <c r="AE62" t="s">
        <v>100</v>
      </c>
      <c r="AF62">
        <v>383.75</v>
      </c>
      <c r="AG62">
        <f t="shared" si="4"/>
        <v>19.156385135135132</v>
      </c>
      <c r="AH62">
        <f>AG62*Konstanten!$B$3</f>
        <v>53.637878378378367</v>
      </c>
      <c r="AJ62">
        <v>0</v>
      </c>
      <c r="AK62">
        <v>0</v>
      </c>
      <c r="AO62" s="3"/>
      <c r="AR62">
        <v>3</v>
      </c>
      <c r="AX62" s="3"/>
    </row>
    <row r="63" spans="1:50" x14ac:dyDescent="0.25">
      <c r="A63">
        <v>62</v>
      </c>
      <c r="B63">
        <v>7</v>
      </c>
      <c r="E63" t="s">
        <v>86</v>
      </c>
      <c r="G63">
        <v>0</v>
      </c>
      <c r="H63">
        <v>2.8</v>
      </c>
      <c r="I63">
        <v>0</v>
      </c>
      <c r="J63" t="s">
        <v>9</v>
      </c>
      <c r="K63">
        <v>0</v>
      </c>
      <c r="L63">
        <v>0</v>
      </c>
      <c r="M63">
        <f t="shared" si="1"/>
        <v>0</v>
      </c>
      <c r="N63" t="s">
        <v>9</v>
      </c>
      <c r="O63">
        <v>0</v>
      </c>
      <c r="P63">
        <v>0</v>
      </c>
      <c r="Q63">
        <f>O63*P63</f>
        <v>0</v>
      </c>
      <c r="R63" t="s">
        <v>9</v>
      </c>
      <c r="S63">
        <v>0</v>
      </c>
      <c r="T63">
        <v>0</v>
      </c>
      <c r="U63">
        <v>0</v>
      </c>
      <c r="W63">
        <f t="shared" si="5"/>
        <v>0</v>
      </c>
      <c r="Y63">
        <v>312</v>
      </c>
      <c r="Z63">
        <v>31.72</v>
      </c>
      <c r="AA63">
        <f t="shared" si="0"/>
        <v>1.5834281081081079</v>
      </c>
      <c r="AB63">
        <f>AA63*Konstanten!$B$3</f>
        <v>4.4335987027027013</v>
      </c>
      <c r="AC63">
        <f t="shared" si="3"/>
        <v>4.4335987027027013</v>
      </c>
      <c r="AD63" t="s">
        <v>9</v>
      </c>
      <c r="AE63" t="s">
        <v>165</v>
      </c>
      <c r="AF63">
        <v>0</v>
      </c>
      <c r="AG63">
        <v>0</v>
      </c>
      <c r="AH63">
        <v>0</v>
      </c>
      <c r="AJ63">
        <v>0</v>
      </c>
      <c r="AK63">
        <v>0</v>
      </c>
      <c r="AO63" s="3"/>
      <c r="AX63" s="3"/>
    </row>
    <row r="64" spans="1:50" x14ac:dyDescent="0.25">
      <c r="A64">
        <v>63</v>
      </c>
      <c r="B64">
        <v>7</v>
      </c>
      <c r="C64" t="s">
        <v>115</v>
      </c>
      <c r="E64" t="s">
        <v>87</v>
      </c>
      <c r="G64">
        <v>14.5</v>
      </c>
      <c r="H64">
        <f>Konstanten!$B$3</f>
        <v>2.8</v>
      </c>
      <c r="I64">
        <v>1</v>
      </c>
      <c r="J64" t="s">
        <v>100</v>
      </c>
      <c r="K64">
        <v>1.35</v>
      </c>
      <c r="L64">
        <v>1.94</v>
      </c>
      <c r="M64">
        <f t="shared" si="1"/>
        <v>2.6190000000000002</v>
      </c>
      <c r="N64" t="s">
        <v>100</v>
      </c>
      <c r="O64">
        <v>0</v>
      </c>
      <c r="P64">
        <v>0</v>
      </c>
      <c r="Q64">
        <f t="shared" ref="Q64:Q71" si="7">O64*P64</f>
        <v>0</v>
      </c>
      <c r="R64" t="s">
        <v>9</v>
      </c>
      <c r="S64">
        <v>0</v>
      </c>
      <c r="T64">
        <v>0</v>
      </c>
      <c r="U64">
        <v>0</v>
      </c>
      <c r="V64">
        <v>0</v>
      </c>
      <c r="W64">
        <f t="shared" si="5"/>
        <v>2.6190000000000002</v>
      </c>
      <c r="Y64">
        <v>0</v>
      </c>
      <c r="Z64">
        <v>59.39</v>
      </c>
      <c r="AA64">
        <f t="shared" si="0"/>
        <v>2.9646845945945941</v>
      </c>
      <c r="AB64">
        <f>AA64*Konstanten!$B$3</f>
        <v>8.3011168648648628</v>
      </c>
      <c r="AC64">
        <f t="shared" si="3"/>
        <v>5.682116864864863</v>
      </c>
      <c r="AD64" t="s">
        <v>9</v>
      </c>
      <c r="AE64" t="s">
        <v>100</v>
      </c>
      <c r="AF64">
        <v>262.24</v>
      </c>
      <c r="AG64">
        <f t="shared" si="4"/>
        <v>13.090737297297297</v>
      </c>
      <c r="AH64">
        <f>AG64*Konstanten!$B$3</f>
        <v>36.654064432432428</v>
      </c>
      <c r="AJ64">
        <v>0</v>
      </c>
      <c r="AK64">
        <v>0</v>
      </c>
      <c r="AO64" s="3"/>
      <c r="AR64">
        <v>3</v>
      </c>
      <c r="AX64" s="3"/>
    </row>
    <row r="65" spans="1:50" x14ac:dyDescent="0.25">
      <c r="A65">
        <v>64</v>
      </c>
      <c r="B65">
        <v>7</v>
      </c>
      <c r="C65" t="s">
        <v>115</v>
      </c>
      <c r="E65" t="s">
        <v>88</v>
      </c>
      <c r="G65">
        <v>14.5</v>
      </c>
      <c r="H65">
        <f>Konstanten!$B$3</f>
        <v>2.8</v>
      </c>
      <c r="I65">
        <v>1</v>
      </c>
      <c r="J65" t="s">
        <v>100</v>
      </c>
      <c r="K65">
        <v>1.35</v>
      </c>
      <c r="L65">
        <v>1.95</v>
      </c>
      <c r="M65">
        <f t="shared" si="1"/>
        <v>2.6325000000000003</v>
      </c>
      <c r="N65" t="s">
        <v>100</v>
      </c>
      <c r="O65">
        <v>0</v>
      </c>
      <c r="P65">
        <v>0</v>
      </c>
      <c r="Q65">
        <f t="shared" si="7"/>
        <v>0</v>
      </c>
      <c r="R65" t="s">
        <v>9</v>
      </c>
      <c r="S65">
        <v>0</v>
      </c>
      <c r="T65">
        <v>0</v>
      </c>
      <c r="U65">
        <v>0</v>
      </c>
      <c r="V65">
        <v>0</v>
      </c>
      <c r="W65">
        <f t="shared" si="5"/>
        <v>2.6325000000000003</v>
      </c>
      <c r="Y65">
        <v>0</v>
      </c>
      <c r="Z65">
        <v>60.7</v>
      </c>
      <c r="AA65">
        <f t="shared" si="0"/>
        <v>3.030078378378378</v>
      </c>
      <c r="AB65">
        <f>AA65*Konstanten!$B$3</f>
        <v>8.4842194594594584</v>
      </c>
      <c r="AC65">
        <f t="shared" si="3"/>
        <v>5.8517194594594582</v>
      </c>
      <c r="AD65" t="s">
        <v>9</v>
      </c>
      <c r="AE65" t="s">
        <v>100</v>
      </c>
      <c r="AF65">
        <v>262.20999999999998</v>
      </c>
      <c r="AG65">
        <f t="shared" si="4"/>
        <v>13.089239729729726</v>
      </c>
      <c r="AH65">
        <f>AG65*Konstanten!$B$3</f>
        <v>36.649871243243233</v>
      </c>
      <c r="AJ65">
        <v>0</v>
      </c>
      <c r="AK65">
        <v>0</v>
      </c>
      <c r="AO65" s="3"/>
      <c r="AR65">
        <v>3</v>
      </c>
      <c r="AX65" s="3"/>
    </row>
    <row r="66" spans="1:50" x14ac:dyDescent="0.25">
      <c r="A66">
        <v>65</v>
      </c>
      <c r="B66">
        <v>7</v>
      </c>
      <c r="C66" t="s">
        <v>117</v>
      </c>
      <c r="E66" t="s">
        <v>89</v>
      </c>
      <c r="G66">
        <v>23.5</v>
      </c>
      <c r="H66">
        <f>Konstanten!$B$3</f>
        <v>2.8</v>
      </c>
      <c r="I66">
        <v>2</v>
      </c>
      <c r="J66" t="s">
        <v>100</v>
      </c>
      <c r="K66">
        <v>1.35</v>
      </c>
      <c r="L66">
        <v>1.92</v>
      </c>
      <c r="M66">
        <f t="shared" si="1"/>
        <v>2.5920000000000001</v>
      </c>
      <c r="N66" t="s">
        <v>100</v>
      </c>
      <c r="O66">
        <v>1.35</v>
      </c>
      <c r="P66">
        <v>1.4</v>
      </c>
      <c r="Q66">
        <f t="shared" si="7"/>
        <v>1.89</v>
      </c>
      <c r="R66" t="s">
        <v>9</v>
      </c>
      <c r="S66">
        <v>0</v>
      </c>
      <c r="T66">
        <v>0</v>
      </c>
      <c r="U66">
        <v>0</v>
      </c>
      <c r="V66">
        <v>0</v>
      </c>
      <c r="W66">
        <f t="shared" si="5"/>
        <v>4.4820000000000002</v>
      </c>
      <c r="Y66">
        <v>0</v>
      </c>
      <c r="Z66">
        <v>100.06</v>
      </c>
      <c r="AA66">
        <f t="shared" ref="AA66:AA72" si="8">Z66*(9.235/185)</f>
        <v>4.9948870270270262</v>
      </c>
      <c r="AB66">
        <f>AA66*Konstanten!$B$3</f>
        <v>13.985683675675673</v>
      </c>
      <c r="AC66">
        <f t="shared" si="3"/>
        <v>9.5036836756756742</v>
      </c>
      <c r="AD66" t="s">
        <v>9</v>
      </c>
      <c r="AE66" t="s">
        <v>101</v>
      </c>
      <c r="AF66">
        <v>324.69</v>
      </c>
      <c r="AG66">
        <f t="shared" si="4"/>
        <v>16.208173783783781</v>
      </c>
      <c r="AH66">
        <f>AG66*Konstanten!$B$3</f>
        <v>45.382886594594588</v>
      </c>
      <c r="AJ66">
        <v>0</v>
      </c>
      <c r="AK66">
        <v>0</v>
      </c>
      <c r="AO66" s="3"/>
      <c r="AR66">
        <v>3</v>
      </c>
      <c r="AX66" s="3"/>
    </row>
    <row r="67" spans="1:50" x14ac:dyDescent="0.25">
      <c r="A67">
        <v>66</v>
      </c>
      <c r="B67">
        <v>7</v>
      </c>
      <c r="C67" t="s">
        <v>116</v>
      </c>
      <c r="E67" t="s">
        <v>90</v>
      </c>
      <c r="F67" t="s">
        <v>89</v>
      </c>
      <c r="G67">
        <v>5.3</v>
      </c>
      <c r="H67">
        <f>Konstanten!$B$3</f>
        <v>2.8</v>
      </c>
      <c r="I67">
        <v>0</v>
      </c>
      <c r="J67" t="s">
        <v>9</v>
      </c>
      <c r="K67">
        <v>0</v>
      </c>
      <c r="M67">
        <f t="shared" si="1"/>
        <v>0</v>
      </c>
      <c r="N67" t="s">
        <v>9</v>
      </c>
      <c r="O67">
        <v>0</v>
      </c>
      <c r="P67">
        <v>0</v>
      </c>
      <c r="Q67">
        <f t="shared" si="7"/>
        <v>0</v>
      </c>
      <c r="R67" t="s">
        <v>9</v>
      </c>
      <c r="S67">
        <v>0</v>
      </c>
      <c r="T67">
        <v>0</v>
      </c>
      <c r="U67">
        <v>0</v>
      </c>
      <c r="V67" t="s">
        <v>9</v>
      </c>
      <c r="W67">
        <f t="shared" si="5"/>
        <v>0</v>
      </c>
      <c r="Y67" t="s">
        <v>9</v>
      </c>
      <c r="Z67">
        <v>0</v>
      </c>
      <c r="AA67">
        <f t="shared" si="8"/>
        <v>0</v>
      </c>
      <c r="AB67">
        <f>AA67*Konstanten!$B$3</f>
        <v>0</v>
      </c>
      <c r="AC67">
        <f t="shared" ref="AC67:AC72" si="9">IF(AB67-W67&lt;=0, 0, AB67-W67)</f>
        <v>0</v>
      </c>
      <c r="AD67" t="s">
        <v>9</v>
      </c>
      <c r="AF67">
        <v>186.57</v>
      </c>
      <c r="AG67">
        <f t="shared" si="4"/>
        <v>9.3133727027027007</v>
      </c>
      <c r="AH67">
        <f>AG67*Konstanten!$B$3</f>
        <v>26.07744356756756</v>
      </c>
      <c r="AJ67">
        <v>0</v>
      </c>
      <c r="AK67">
        <v>0</v>
      </c>
      <c r="AO67" s="3"/>
      <c r="AR67">
        <v>3</v>
      </c>
      <c r="AX67" s="3"/>
    </row>
    <row r="68" spans="1:50" x14ac:dyDescent="0.25">
      <c r="A68">
        <v>67</v>
      </c>
      <c r="B68">
        <v>7</v>
      </c>
      <c r="C68" t="s">
        <v>166</v>
      </c>
      <c r="E68" t="s">
        <v>91</v>
      </c>
      <c r="G68">
        <v>9.1999999999999993</v>
      </c>
      <c r="H68">
        <f>Konstanten!$B$3</f>
        <v>2.8</v>
      </c>
      <c r="I68">
        <v>0</v>
      </c>
      <c r="J68" t="s">
        <v>9</v>
      </c>
      <c r="K68">
        <v>0</v>
      </c>
      <c r="M68">
        <f t="shared" ref="M68:M71" si="10">(K68*L68)</f>
        <v>0</v>
      </c>
      <c r="N68" t="s">
        <v>9</v>
      </c>
      <c r="O68">
        <v>0</v>
      </c>
      <c r="P68">
        <v>0</v>
      </c>
      <c r="Q68">
        <f t="shared" si="7"/>
        <v>0</v>
      </c>
      <c r="R68" t="s">
        <v>9</v>
      </c>
      <c r="S68">
        <v>0</v>
      </c>
      <c r="T68">
        <v>0</v>
      </c>
      <c r="U68">
        <v>0</v>
      </c>
      <c r="V68" t="s">
        <v>9</v>
      </c>
      <c r="W68">
        <f t="shared" ref="W68:W72" si="11">M68+Q68+U68</f>
        <v>0</v>
      </c>
      <c r="Y68">
        <v>0</v>
      </c>
      <c r="Z68">
        <v>49.73</v>
      </c>
      <c r="AA68">
        <f t="shared" si="8"/>
        <v>2.4824678378378375</v>
      </c>
      <c r="AB68">
        <f>AA68*Konstanten!$B$3</f>
        <v>6.9509099459459449</v>
      </c>
      <c r="AC68">
        <f t="shared" si="9"/>
        <v>6.9509099459459449</v>
      </c>
      <c r="AD68" t="s">
        <v>9</v>
      </c>
      <c r="AE68" t="s">
        <v>98</v>
      </c>
      <c r="AF68">
        <v>200.09</v>
      </c>
      <c r="AG68">
        <f t="shared" ref="AG68:AG72" si="12">AF68*(9.235/185)</f>
        <v>9.9882764864864857</v>
      </c>
      <c r="AH68">
        <f>AG68*Konstanten!$B$3</f>
        <v>27.967174162162159</v>
      </c>
      <c r="AJ68">
        <v>0</v>
      </c>
      <c r="AK68">
        <v>0</v>
      </c>
      <c r="AO68" s="3"/>
      <c r="AR68">
        <v>3</v>
      </c>
      <c r="AX68" s="3"/>
    </row>
    <row r="69" spans="1:50" x14ac:dyDescent="0.25">
      <c r="A69">
        <v>68</v>
      </c>
      <c r="B69">
        <v>7</v>
      </c>
      <c r="C69" t="s">
        <v>166</v>
      </c>
      <c r="E69" t="s">
        <v>92</v>
      </c>
      <c r="G69">
        <v>9.3000000000000007</v>
      </c>
      <c r="H69">
        <f>Konstanten!$B$3</f>
        <v>2.8</v>
      </c>
      <c r="I69">
        <v>0</v>
      </c>
      <c r="J69" t="s">
        <v>9</v>
      </c>
      <c r="K69">
        <v>0</v>
      </c>
      <c r="M69">
        <f t="shared" si="10"/>
        <v>0</v>
      </c>
      <c r="N69" t="s">
        <v>9</v>
      </c>
      <c r="O69">
        <v>0</v>
      </c>
      <c r="P69">
        <v>0</v>
      </c>
      <c r="Q69">
        <f t="shared" si="7"/>
        <v>0</v>
      </c>
      <c r="R69" t="s">
        <v>9</v>
      </c>
      <c r="S69">
        <v>0</v>
      </c>
      <c r="T69">
        <v>0</v>
      </c>
      <c r="U69">
        <v>0</v>
      </c>
      <c r="V69" t="s">
        <v>9</v>
      </c>
      <c r="W69">
        <f t="shared" si="11"/>
        <v>0</v>
      </c>
      <c r="Y69">
        <v>0</v>
      </c>
      <c r="Z69">
        <v>48</v>
      </c>
      <c r="AA69">
        <f t="shared" si="8"/>
        <v>2.3961081081081077</v>
      </c>
      <c r="AB69">
        <f>AA69*Konstanten!$B$3</f>
        <v>6.709102702702701</v>
      </c>
      <c r="AC69">
        <f t="shared" si="9"/>
        <v>6.709102702702701</v>
      </c>
      <c r="AD69" t="s">
        <v>9</v>
      </c>
      <c r="AE69" t="s">
        <v>98</v>
      </c>
      <c r="AF69">
        <v>241.94</v>
      </c>
      <c r="AG69">
        <f t="shared" si="12"/>
        <v>12.077383243243242</v>
      </c>
      <c r="AH69">
        <f>AG69*Konstanten!$B$3</f>
        <v>33.816673081081078</v>
      </c>
      <c r="AJ69">
        <v>0</v>
      </c>
      <c r="AK69">
        <v>0</v>
      </c>
      <c r="AO69" s="3"/>
      <c r="AR69">
        <v>3</v>
      </c>
      <c r="AX69" s="3"/>
    </row>
    <row r="70" spans="1:50" ht="15.75" customHeight="1" x14ac:dyDescent="0.25">
      <c r="A70">
        <v>69</v>
      </c>
      <c r="B70">
        <v>7</v>
      </c>
      <c r="C70" t="s">
        <v>115</v>
      </c>
      <c r="E70" t="s">
        <v>93</v>
      </c>
      <c r="G70">
        <v>18.7</v>
      </c>
      <c r="H70">
        <f>Konstanten!$B$3</f>
        <v>2.8</v>
      </c>
      <c r="I70">
        <v>0</v>
      </c>
      <c r="J70" t="s">
        <v>9</v>
      </c>
      <c r="K70">
        <v>0</v>
      </c>
      <c r="M70">
        <f t="shared" si="10"/>
        <v>0</v>
      </c>
      <c r="N70" t="s">
        <v>9</v>
      </c>
      <c r="O70">
        <v>0</v>
      </c>
      <c r="P70">
        <v>0</v>
      </c>
      <c r="Q70">
        <f t="shared" si="7"/>
        <v>0</v>
      </c>
      <c r="R70" t="s">
        <v>9</v>
      </c>
      <c r="S70">
        <v>0</v>
      </c>
      <c r="T70">
        <v>0</v>
      </c>
      <c r="U70">
        <v>0</v>
      </c>
      <c r="V70" t="s">
        <v>9</v>
      </c>
      <c r="W70">
        <f t="shared" si="11"/>
        <v>0</v>
      </c>
      <c r="Y70">
        <v>0</v>
      </c>
      <c r="Z70">
        <v>56.06</v>
      </c>
      <c r="AA70">
        <f t="shared" si="8"/>
        <v>2.7984545945945944</v>
      </c>
      <c r="AB70">
        <f>AA70*Konstanten!$B$3</f>
        <v>7.8356728648648639</v>
      </c>
      <c r="AC70">
        <f t="shared" si="9"/>
        <v>7.8356728648648639</v>
      </c>
      <c r="AD70" t="s">
        <v>9</v>
      </c>
      <c r="AE70" t="s">
        <v>99</v>
      </c>
      <c r="AF70">
        <v>333.96</v>
      </c>
      <c r="AG70">
        <f t="shared" si="12"/>
        <v>16.67092216216216</v>
      </c>
      <c r="AH70">
        <f>AG70*Konstanten!$B$3</f>
        <v>46.678582054054047</v>
      </c>
      <c r="AJ70">
        <v>0</v>
      </c>
      <c r="AK70">
        <v>0</v>
      </c>
      <c r="AO70" s="3"/>
      <c r="AR70">
        <v>3</v>
      </c>
      <c r="AX70" s="3"/>
    </row>
    <row r="71" spans="1:50" ht="18" customHeight="1" x14ac:dyDescent="0.25">
      <c r="A71">
        <v>70</v>
      </c>
      <c r="B71">
        <v>7</v>
      </c>
      <c r="C71" t="s">
        <v>25</v>
      </c>
      <c r="E71" t="s">
        <v>94</v>
      </c>
      <c r="F71" t="s">
        <v>86</v>
      </c>
      <c r="G71">
        <v>1.7</v>
      </c>
      <c r="H71">
        <f>Konstanten!$B$3</f>
        <v>2.8</v>
      </c>
      <c r="I71">
        <v>1</v>
      </c>
      <c r="J71" t="s">
        <v>100</v>
      </c>
      <c r="K71">
        <v>1.35</v>
      </c>
      <c r="L71">
        <v>1.1399999999999999</v>
      </c>
      <c r="M71">
        <f t="shared" si="10"/>
        <v>1.5389999999999999</v>
      </c>
      <c r="N71" t="s">
        <v>9</v>
      </c>
      <c r="O71">
        <v>0</v>
      </c>
      <c r="P71">
        <v>0</v>
      </c>
      <c r="Q71">
        <f t="shared" si="7"/>
        <v>0</v>
      </c>
      <c r="R71" t="s">
        <v>9</v>
      </c>
      <c r="S71">
        <v>0</v>
      </c>
      <c r="T71">
        <v>0</v>
      </c>
      <c r="U71">
        <v>0</v>
      </c>
      <c r="V71">
        <v>42</v>
      </c>
      <c r="W71">
        <f t="shared" si="11"/>
        <v>1.5389999999999999</v>
      </c>
      <c r="Y71">
        <v>42</v>
      </c>
      <c r="Z71">
        <v>32.89</v>
      </c>
      <c r="AA71">
        <f t="shared" si="8"/>
        <v>1.641833243243243</v>
      </c>
      <c r="AB71">
        <f>AA71*Konstanten!$B$3</f>
        <v>4.59713308108108</v>
      </c>
      <c r="AC71">
        <f t="shared" si="9"/>
        <v>3.0581330810810803</v>
      </c>
      <c r="AD71" t="s">
        <v>9</v>
      </c>
      <c r="AE71" t="s">
        <v>100</v>
      </c>
      <c r="AF71">
        <v>73.45</v>
      </c>
      <c r="AG71">
        <f t="shared" si="12"/>
        <v>3.6665445945945945</v>
      </c>
      <c r="AH71">
        <f>AG71*Konstanten!$B$3</f>
        <v>10.266324864864863</v>
      </c>
      <c r="AJ71">
        <v>0</v>
      </c>
      <c r="AK71">
        <v>0</v>
      </c>
      <c r="AO71" s="3"/>
      <c r="AR71">
        <v>3</v>
      </c>
      <c r="AX71" s="3"/>
    </row>
    <row r="72" spans="1:50" x14ac:dyDescent="0.25">
      <c r="A72">
        <v>71</v>
      </c>
      <c r="B72">
        <v>7</v>
      </c>
      <c r="E72" t="s">
        <v>94</v>
      </c>
      <c r="F72" t="s">
        <v>86</v>
      </c>
      <c r="G72">
        <v>0</v>
      </c>
      <c r="H72">
        <v>2.8</v>
      </c>
      <c r="I72">
        <v>0</v>
      </c>
      <c r="J72" t="s">
        <v>9</v>
      </c>
      <c r="K72">
        <v>0</v>
      </c>
      <c r="L72">
        <v>0</v>
      </c>
      <c r="M72">
        <v>0</v>
      </c>
      <c r="N72" t="s">
        <v>9</v>
      </c>
      <c r="O72">
        <v>0</v>
      </c>
      <c r="P72">
        <v>0</v>
      </c>
      <c r="Q72">
        <v>0</v>
      </c>
      <c r="R72" t="s">
        <v>9</v>
      </c>
      <c r="S72">
        <v>0</v>
      </c>
      <c r="T72">
        <v>0</v>
      </c>
      <c r="U72">
        <v>0</v>
      </c>
      <c r="V72" t="s">
        <v>9</v>
      </c>
      <c r="W72">
        <f t="shared" si="11"/>
        <v>0</v>
      </c>
      <c r="Y72">
        <v>312</v>
      </c>
      <c r="Z72">
        <v>26.5</v>
      </c>
      <c r="AA72">
        <f t="shared" si="8"/>
        <v>1.3228513513513511</v>
      </c>
      <c r="AB72">
        <f>AA72*Konstanten!$B$3</f>
        <v>3.7039837837837828</v>
      </c>
      <c r="AC72">
        <f t="shared" si="9"/>
        <v>3.7039837837837828</v>
      </c>
      <c r="AD72" t="s">
        <v>9</v>
      </c>
      <c r="AE72" t="s">
        <v>165</v>
      </c>
      <c r="AF72">
        <v>0</v>
      </c>
      <c r="AG72">
        <f t="shared" si="12"/>
        <v>0</v>
      </c>
      <c r="AH72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4"/>
  <sheetViews>
    <sheetView tabSelected="1" zoomScale="55" zoomScaleNormal="55" workbookViewId="0">
      <selection activeCell="C20" sqref="C20"/>
    </sheetView>
  </sheetViews>
  <sheetFormatPr baseColWidth="10" defaultRowHeight="15" x14ac:dyDescent="0.25"/>
  <sheetData>
    <row r="1" spans="1:48" s="1" customFormat="1" ht="16.5" thickBot="1" x14ac:dyDescent="0.3">
      <c r="A1" s="1" t="s">
        <v>118</v>
      </c>
      <c r="B1" s="1" t="s">
        <v>0</v>
      </c>
      <c r="C1" s="4" t="s">
        <v>121</v>
      </c>
      <c r="D1" s="1" t="s">
        <v>16</v>
      </c>
      <c r="E1" s="4" t="s">
        <v>120</v>
      </c>
      <c r="F1" s="4" t="s">
        <v>122</v>
      </c>
      <c r="G1" s="4" t="s">
        <v>119</v>
      </c>
      <c r="H1" s="4" t="s">
        <v>126</v>
      </c>
      <c r="I1" s="1" t="s">
        <v>21</v>
      </c>
      <c r="J1" s="1" t="s">
        <v>54</v>
      </c>
      <c r="K1" s="1" t="s">
        <v>55</v>
      </c>
      <c r="L1" s="1" t="s">
        <v>58</v>
      </c>
      <c r="M1" s="1" t="s">
        <v>56</v>
      </c>
      <c r="N1" s="4" t="s">
        <v>133</v>
      </c>
      <c r="O1" s="4" t="s">
        <v>123</v>
      </c>
      <c r="P1" s="4" t="s">
        <v>127</v>
      </c>
      <c r="Q1" s="4" t="s">
        <v>134</v>
      </c>
      <c r="R1" s="1" t="s">
        <v>17</v>
      </c>
      <c r="S1" s="1" t="s">
        <v>18</v>
      </c>
      <c r="T1" s="1" t="s">
        <v>57</v>
      </c>
      <c r="U1" s="1" t="s">
        <v>22</v>
      </c>
      <c r="V1" s="1" t="s">
        <v>23</v>
      </c>
      <c r="W1" s="4" t="s">
        <v>124</v>
      </c>
      <c r="X1" s="4" t="s">
        <v>125</v>
      </c>
      <c r="Y1" s="1" t="s">
        <v>53</v>
      </c>
      <c r="Z1" s="1" t="s">
        <v>27</v>
      </c>
      <c r="AA1" s="1" t="s">
        <v>26</v>
      </c>
      <c r="AB1" s="4" t="s">
        <v>132</v>
      </c>
      <c r="AC1" s="4" t="s">
        <v>135</v>
      </c>
      <c r="AD1" s="4" t="s">
        <v>131</v>
      </c>
      <c r="AE1" s="4" t="s">
        <v>130</v>
      </c>
      <c r="AF1" s="4" t="s">
        <v>136</v>
      </c>
      <c r="AG1" s="4" t="s">
        <v>137</v>
      </c>
      <c r="AI1" s="2" t="s">
        <v>1</v>
      </c>
      <c r="AJ1" s="1" t="s">
        <v>2</v>
      </c>
      <c r="AK1" s="1" t="s">
        <v>12</v>
      </c>
      <c r="AL1" s="1" t="s">
        <v>3</v>
      </c>
      <c r="AM1" s="1" t="s">
        <v>4</v>
      </c>
      <c r="AN1" s="1" t="s">
        <v>7</v>
      </c>
      <c r="AO1" s="1" t="s">
        <v>5</v>
      </c>
      <c r="AP1" s="1" t="s">
        <v>6</v>
      </c>
      <c r="AR1" s="2" t="s">
        <v>10</v>
      </c>
      <c r="AS1" s="1" t="s">
        <v>11</v>
      </c>
      <c r="AT1" s="1" t="s">
        <v>13</v>
      </c>
      <c r="AU1" s="1" t="s">
        <v>14</v>
      </c>
      <c r="AV1" s="1" t="s">
        <v>15</v>
      </c>
    </row>
    <row r="2" spans="1:48" ht="15.75" thickTop="1" x14ac:dyDescent="0.25">
      <c r="A2">
        <v>0</v>
      </c>
      <c r="B2">
        <v>7</v>
      </c>
      <c r="C2" t="s">
        <v>114</v>
      </c>
      <c r="E2" t="s">
        <v>24</v>
      </c>
      <c r="G2">
        <v>28</v>
      </c>
      <c r="H2">
        <f>Konstanten!$B$3</f>
        <v>2.8</v>
      </c>
      <c r="I2">
        <v>2</v>
      </c>
      <c r="J2">
        <v>0</v>
      </c>
      <c r="K2">
        <v>0</v>
      </c>
      <c r="L2">
        <v>0</v>
      </c>
      <c r="M2">
        <f t="shared" ref="M2:M14" si="0">SUM(J2,K2)*(9.235/185)</f>
        <v>0</v>
      </c>
      <c r="N2" t="s">
        <v>9</v>
      </c>
      <c r="O2">
        <f>M2*Konstanten!$B$2</f>
        <v>0</v>
      </c>
      <c r="Q2">
        <v>132</v>
      </c>
      <c r="R2">
        <v>133</v>
      </c>
      <c r="S2">
        <f t="shared" ref="S2:S14" si="1">R2*(9.235/185)</f>
        <v>6.6392162162162158</v>
      </c>
      <c r="T2">
        <f>S2-M2</f>
        <v>6.6392162162162158</v>
      </c>
      <c r="U2">
        <f>S2*Konstanten!$B$3</f>
        <v>18.589805405405404</v>
      </c>
      <c r="V2">
        <f t="shared" ref="V2:V14" si="2">U2-O2</f>
        <v>18.589805405405404</v>
      </c>
      <c r="W2">
        <f t="shared" ref="W2:W14" si="3">V2</f>
        <v>18.589805405405404</v>
      </c>
      <c r="X2" t="s">
        <v>103</v>
      </c>
      <c r="Z2">
        <v>203.66</v>
      </c>
      <c r="AA2">
        <f>Z2*(9.235/185)</f>
        <v>10.166487027027026</v>
      </c>
      <c r="AB2">
        <f>AA2*Konstanten!$B$3</f>
        <v>28.46616367567567</v>
      </c>
      <c r="AD2">
        <v>0</v>
      </c>
      <c r="AE2">
        <v>0</v>
      </c>
      <c r="AI2" s="3">
        <v>0</v>
      </c>
      <c r="AJ2">
        <v>1</v>
      </c>
      <c r="AK2">
        <v>1</v>
      </c>
      <c r="AL2">
        <v>3</v>
      </c>
      <c r="AM2">
        <v>50</v>
      </c>
      <c r="AN2" t="s">
        <v>8</v>
      </c>
      <c r="AO2" t="s">
        <v>9</v>
      </c>
      <c r="AP2" t="s">
        <v>8</v>
      </c>
      <c r="AR2" s="3"/>
    </row>
    <row r="3" spans="1:48" x14ac:dyDescent="0.25">
      <c r="A3">
        <v>2</v>
      </c>
      <c r="B3">
        <v>7</v>
      </c>
      <c r="C3" t="s">
        <v>49</v>
      </c>
      <c r="E3" t="s">
        <v>29</v>
      </c>
      <c r="F3" t="s">
        <v>24</v>
      </c>
      <c r="G3">
        <v>6</v>
      </c>
      <c r="H3">
        <f>Konstanten!$B$3</f>
        <v>2.8</v>
      </c>
      <c r="I3">
        <v>0</v>
      </c>
      <c r="J3">
        <v>0</v>
      </c>
      <c r="K3">
        <v>0</v>
      </c>
      <c r="L3">
        <v>0</v>
      </c>
      <c r="M3">
        <f t="shared" si="0"/>
        <v>0</v>
      </c>
      <c r="N3" t="str">
        <f t="shared" ref="N3:N12" si="4">Q3</f>
        <v>#N/A</v>
      </c>
      <c r="O3">
        <f>M3*Konstanten!$B$2</f>
        <v>0</v>
      </c>
      <c r="Q3" t="s">
        <v>129</v>
      </c>
      <c r="R3">
        <v>0</v>
      </c>
      <c r="S3">
        <f t="shared" si="1"/>
        <v>0</v>
      </c>
      <c r="T3">
        <f t="shared" ref="T3:T14" si="5">S3-M3</f>
        <v>0</v>
      </c>
      <c r="U3">
        <f>S3*Konstanten!$B$3</f>
        <v>0</v>
      </c>
      <c r="V3">
        <f t="shared" si="2"/>
        <v>0</v>
      </c>
      <c r="W3">
        <f t="shared" si="3"/>
        <v>0</v>
      </c>
      <c r="Z3">
        <v>210</v>
      </c>
      <c r="AA3">
        <f t="shared" ref="AA3:AA5" si="6">Z3*(9.235/185)</f>
        <v>10.482972972972972</v>
      </c>
      <c r="AB3">
        <f>AA3*Konstanten!$B$3</f>
        <v>29.352324324324318</v>
      </c>
      <c r="AD3">
        <v>0</v>
      </c>
      <c r="AE3">
        <v>0</v>
      </c>
      <c r="AI3" s="3">
        <v>0</v>
      </c>
      <c r="AJ3">
        <v>1</v>
      </c>
      <c r="AK3">
        <v>1</v>
      </c>
      <c r="AL3">
        <v>3</v>
      </c>
      <c r="AM3">
        <v>50</v>
      </c>
      <c r="AN3" t="s">
        <v>8</v>
      </c>
      <c r="AO3" t="s">
        <v>9</v>
      </c>
      <c r="AP3" t="s">
        <v>8</v>
      </c>
      <c r="AR3" s="3"/>
    </row>
    <row r="4" spans="1:48" x14ac:dyDescent="0.25">
      <c r="A4">
        <v>3</v>
      </c>
      <c r="B4">
        <v>7</v>
      </c>
      <c r="C4" t="s">
        <v>113</v>
      </c>
      <c r="E4" t="s">
        <v>28</v>
      </c>
      <c r="F4" t="s">
        <v>24</v>
      </c>
      <c r="G4">
        <v>5.3</v>
      </c>
      <c r="H4">
        <f>Konstanten!$B$3</f>
        <v>2.8</v>
      </c>
      <c r="I4">
        <v>0</v>
      </c>
      <c r="J4">
        <v>0</v>
      </c>
      <c r="K4">
        <v>0</v>
      </c>
      <c r="L4">
        <v>0</v>
      </c>
      <c r="M4">
        <f t="shared" si="0"/>
        <v>0</v>
      </c>
      <c r="N4" t="s">
        <v>9</v>
      </c>
      <c r="O4">
        <f>M4*Konstanten!$B$2</f>
        <v>0</v>
      </c>
      <c r="Q4">
        <v>0</v>
      </c>
      <c r="R4">
        <v>49.6</v>
      </c>
      <c r="S4">
        <f t="shared" si="1"/>
        <v>2.475978378378378</v>
      </c>
      <c r="T4">
        <f t="shared" si="5"/>
        <v>2.475978378378378</v>
      </c>
      <c r="U4">
        <f>S4*Konstanten!$B$3</f>
        <v>6.9327394594594578</v>
      </c>
      <c r="V4">
        <f t="shared" si="2"/>
        <v>6.9327394594594578</v>
      </c>
      <c r="W4">
        <f t="shared" si="3"/>
        <v>6.9327394594594578</v>
      </c>
      <c r="X4" t="s">
        <v>103</v>
      </c>
      <c r="Z4">
        <v>140</v>
      </c>
      <c r="AA4">
        <f t="shared" si="6"/>
        <v>6.9886486486486481</v>
      </c>
      <c r="AB4">
        <f>AA4*Konstanten!$B$3</f>
        <v>19.568216216216214</v>
      </c>
      <c r="AD4">
        <v>0</v>
      </c>
      <c r="AE4">
        <v>0</v>
      </c>
      <c r="AI4" s="3">
        <v>1</v>
      </c>
      <c r="AJ4">
        <v>1</v>
      </c>
      <c r="AK4">
        <v>1</v>
      </c>
      <c r="AL4">
        <v>3</v>
      </c>
      <c r="AM4">
        <v>50</v>
      </c>
      <c r="AN4" t="s">
        <v>8</v>
      </c>
      <c r="AO4" t="s">
        <v>9</v>
      </c>
      <c r="AP4" t="s">
        <v>8</v>
      </c>
      <c r="AR4" s="3"/>
    </row>
    <row r="5" spans="1:48" x14ac:dyDescent="0.25">
      <c r="A5">
        <v>4</v>
      </c>
      <c r="B5">
        <v>7</v>
      </c>
      <c r="C5" t="s">
        <v>114</v>
      </c>
      <c r="E5" t="s">
        <v>30</v>
      </c>
      <c r="G5">
        <v>26.8</v>
      </c>
      <c r="H5">
        <f>Konstanten!$B$3</f>
        <v>2.8</v>
      </c>
      <c r="I5">
        <v>2</v>
      </c>
      <c r="J5">
        <v>22.6</v>
      </c>
      <c r="K5">
        <v>43</v>
      </c>
      <c r="L5">
        <v>0</v>
      </c>
      <c r="M5">
        <f t="shared" si="0"/>
        <v>3.2746810810810802</v>
      </c>
      <c r="N5">
        <v>222</v>
      </c>
      <c r="O5">
        <f>M5*Konstanten!$B$2</f>
        <v>4.4208194594594588</v>
      </c>
      <c r="Q5">
        <v>222</v>
      </c>
      <c r="R5">
        <v>90</v>
      </c>
      <c r="S5">
        <f t="shared" si="1"/>
        <v>4.4927027027027018</v>
      </c>
      <c r="T5">
        <f t="shared" si="5"/>
        <v>1.2180216216216215</v>
      </c>
      <c r="U5">
        <f>S5*Konstanten!$B$3</f>
        <v>12.579567567567564</v>
      </c>
      <c r="V5">
        <f t="shared" si="2"/>
        <v>8.1587481081081048</v>
      </c>
      <c r="W5">
        <f t="shared" si="3"/>
        <v>8.1587481081081048</v>
      </c>
      <c r="X5" t="s">
        <v>104</v>
      </c>
      <c r="Z5">
        <v>329</v>
      </c>
      <c r="AA5">
        <f t="shared" si="6"/>
        <v>16.423324324324323</v>
      </c>
      <c r="AB5">
        <f>AA5*Konstanten!$B$3</f>
        <v>45.9853081081081</v>
      </c>
      <c r="AD5">
        <v>0</v>
      </c>
      <c r="AE5">
        <v>0</v>
      </c>
      <c r="AI5" s="3"/>
      <c r="AL5">
        <v>3</v>
      </c>
      <c r="AR5" s="3"/>
    </row>
    <row r="6" spans="1:48" x14ac:dyDescent="0.25">
      <c r="A6">
        <v>5</v>
      </c>
      <c r="B6">
        <v>7</v>
      </c>
      <c r="C6" t="s">
        <v>49</v>
      </c>
      <c r="E6" t="s">
        <v>31</v>
      </c>
      <c r="F6" t="s">
        <v>30</v>
      </c>
      <c r="G6">
        <v>6</v>
      </c>
      <c r="H6">
        <f>Konstanten!$B$3</f>
        <v>2.8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 t="str">
        <f t="shared" si="4"/>
        <v>N/A</v>
      </c>
      <c r="O6">
        <f>M6*Konstanten!$B$2</f>
        <v>0</v>
      </c>
      <c r="Q6" t="s">
        <v>9</v>
      </c>
      <c r="R6">
        <v>0</v>
      </c>
      <c r="S6">
        <f t="shared" si="1"/>
        <v>0</v>
      </c>
      <c r="T6">
        <f t="shared" si="5"/>
        <v>0</v>
      </c>
      <c r="U6">
        <f>S6*Konstanten!$B$3</f>
        <v>0</v>
      </c>
      <c r="V6">
        <f t="shared" si="2"/>
        <v>0</v>
      </c>
      <c r="W6">
        <f t="shared" si="3"/>
        <v>0</v>
      </c>
      <c r="Z6">
        <v>210</v>
      </c>
      <c r="AA6">
        <f t="shared" ref="AA6:AA14" si="7">Z6*(9.235/28.29)</f>
        <v>68.552492046659594</v>
      </c>
      <c r="AB6">
        <f>AA6*Konstanten!$B$3</f>
        <v>191.94697773064686</v>
      </c>
      <c r="AD6">
        <v>0</v>
      </c>
      <c r="AE6">
        <v>0</v>
      </c>
      <c r="AI6" s="3"/>
      <c r="AL6">
        <v>3</v>
      </c>
      <c r="AR6" s="3"/>
    </row>
    <row r="7" spans="1:48" x14ac:dyDescent="0.25">
      <c r="A7">
        <v>6</v>
      </c>
      <c r="B7">
        <v>7</v>
      </c>
      <c r="C7" t="s">
        <v>113</v>
      </c>
      <c r="E7" t="s">
        <v>32</v>
      </c>
      <c r="F7" t="s">
        <v>32</v>
      </c>
      <c r="G7">
        <v>5.3</v>
      </c>
      <c r="H7">
        <f>Konstanten!$B$3</f>
        <v>2.8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 t="s">
        <v>9</v>
      </c>
      <c r="O7">
        <f>M7*Konstanten!$B$2</f>
        <v>0</v>
      </c>
      <c r="Q7" t="s">
        <v>9</v>
      </c>
      <c r="R7">
        <v>0</v>
      </c>
      <c r="S7">
        <f t="shared" si="1"/>
        <v>0</v>
      </c>
      <c r="T7">
        <f t="shared" si="5"/>
        <v>0</v>
      </c>
      <c r="U7">
        <f>S7*Konstanten!$B$3</f>
        <v>0</v>
      </c>
      <c r="V7">
        <f t="shared" si="2"/>
        <v>0</v>
      </c>
      <c r="W7">
        <f t="shared" si="3"/>
        <v>0</v>
      </c>
      <c r="Z7">
        <v>179.82</v>
      </c>
      <c r="AA7">
        <f t="shared" si="7"/>
        <v>58.700519618239653</v>
      </c>
      <c r="AB7">
        <f>AA7*Konstanten!$B$3</f>
        <v>164.36145493107102</v>
      </c>
      <c r="AD7">
        <v>0</v>
      </c>
      <c r="AE7">
        <v>0</v>
      </c>
      <c r="AI7" s="3"/>
      <c r="AL7">
        <v>3</v>
      </c>
      <c r="AR7" s="3"/>
    </row>
    <row r="8" spans="1:48" x14ac:dyDescent="0.25">
      <c r="A8">
        <v>7</v>
      </c>
      <c r="B8">
        <v>7</v>
      </c>
      <c r="C8" t="s">
        <v>114</v>
      </c>
      <c r="E8" t="s">
        <v>33</v>
      </c>
      <c r="G8">
        <v>27.3</v>
      </c>
      <c r="H8">
        <f>Konstanten!$B$3</f>
        <v>2.8</v>
      </c>
      <c r="I8">
        <v>2</v>
      </c>
      <c r="J8">
        <v>22.17</v>
      </c>
      <c r="K8">
        <v>43.06</v>
      </c>
      <c r="L8">
        <v>0</v>
      </c>
      <c r="M8">
        <f t="shared" si="0"/>
        <v>3.2562110810810809</v>
      </c>
      <c r="N8">
        <v>222</v>
      </c>
      <c r="O8">
        <f>M8*Konstanten!$B$2</f>
        <v>4.3958849594594591</v>
      </c>
      <c r="Q8">
        <v>222</v>
      </c>
      <c r="R8">
        <v>90</v>
      </c>
      <c r="S8">
        <f t="shared" si="1"/>
        <v>4.4927027027027018</v>
      </c>
      <c r="T8">
        <f t="shared" si="5"/>
        <v>1.2364916216216209</v>
      </c>
      <c r="U8">
        <f>S8*Konstanten!$B$3</f>
        <v>12.579567567567564</v>
      </c>
      <c r="V8">
        <f t="shared" si="2"/>
        <v>8.1836826081081036</v>
      </c>
      <c r="W8">
        <f t="shared" si="3"/>
        <v>8.1836826081081036</v>
      </c>
      <c r="X8" t="s">
        <v>104</v>
      </c>
      <c r="Y8" t="s">
        <v>95</v>
      </c>
      <c r="Z8">
        <v>329</v>
      </c>
      <c r="AA8">
        <f t="shared" si="7"/>
        <v>107.39890420643337</v>
      </c>
      <c r="AB8">
        <f>AA8*Konstanten!$B$3</f>
        <v>300.71693177801342</v>
      </c>
      <c r="AD8">
        <v>0</v>
      </c>
      <c r="AE8">
        <v>0</v>
      </c>
      <c r="AI8" s="3"/>
      <c r="AL8">
        <v>3</v>
      </c>
      <c r="AR8" s="3"/>
    </row>
    <row r="9" spans="1:48" x14ac:dyDescent="0.25">
      <c r="A9">
        <v>8</v>
      </c>
      <c r="B9">
        <v>7</v>
      </c>
      <c r="C9" t="s">
        <v>49</v>
      </c>
      <c r="E9" t="s">
        <v>34</v>
      </c>
      <c r="F9" t="s">
        <v>33</v>
      </c>
      <c r="G9">
        <v>5.9</v>
      </c>
      <c r="H9">
        <f>Konstanten!$B$3</f>
        <v>2.8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 t="str">
        <f t="shared" si="4"/>
        <v>N/A</v>
      </c>
      <c r="O9">
        <f>M9*Konstanten!$B$2</f>
        <v>0</v>
      </c>
      <c r="Q9" t="s">
        <v>9</v>
      </c>
      <c r="R9">
        <v>0</v>
      </c>
      <c r="S9">
        <f t="shared" si="1"/>
        <v>0</v>
      </c>
      <c r="T9">
        <f t="shared" si="5"/>
        <v>0</v>
      </c>
      <c r="U9">
        <f>S9*Konstanten!$B$3</f>
        <v>0</v>
      </c>
      <c r="V9">
        <f t="shared" si="2"/>
        <v>0</v>
      </c>
      <c r="W9">
        <f t="shared" si="3"/>
        <v>0</v>
      </c>
      <c r="Y9" t="s">
        <v>95</v>
      </c>
      <c r="Z9">
        <v>210</v>
      </c>
      <c r="AA9">
        <f t="shared" si="7"/>
        <v>68.552492046659594</v>
      </c>
      <c r="AB9">
        <f>AA9*Konstanten!$B$3</f>
        <v>191.94697773064686</v>
      </c>
      <c r="AD9">
        <v>0</v>
      </c>
      <c r="AE9">
        <v>0</v>
      </c>
      <c r="AI9" s="3"/>
      <c r="AL9">
        <v>3</v>
      </c>
      <c r="AR9" s="3"/>
    </row>
    <row r="10" spans="1:48" x14ac:dyDescent="0.25">
      <c r="A10">
        <v>9</v>
      </c>
      <c r="B10">
        <v>7</v>
      </c>
      <c r="C10" t="s">
        <v>113</v>
      </c>
      <c r="E10" t="s">
        <v>35</v>
      </c>
      <c r="F10" t="s">
        <v>33</v>
      </c>
      <c r="G10">
        <v>5</v>
      </c>
      <c r="H10">
        <f>Konstanten!$B$3</f>
        <v>2.8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 t="str">
        <f t="shared" si="4"/>
        <v>N/a</v>
      </c>
      <c r="O10">
        <f>M10*Konstanten!$B$2</f>
        <v>0</v>
      </c>
      <c r="Q10" t="s">
        <v>36</v>
      </c>
      <c r="R10">
        <v>0</v>
      </c>
      <c r="S10">
        <f t="shared" si="1"/>
        <v>0</v>
      </c>
      <c r="T10">
        <f t="shared" si="5"/>
        <v>0</v>
      </c>
      <c r="U10">
        <f>S10*Konstanten!$B$3</f>
        <v>0</v>
      </c>
      <c r="V10">
        <f t="shared" si="2"/>
        <v>0</v>
      </c>
      <c r="W10">
        <f t="shared" si="3"/>
        <v>0</v>
      </c>
      <c r="Z10">
        <v>179.82</v>
      </c>
      <c r="AA10">
        <f t="shared" si="7"/>
        <v>58.700519618239653</v>
      </c>
      <c r="AB10">
        <f>AA10*Konstanten!$B$3</f>
        <v>164.36145493107102</v>
      </c>
      <c r="AD10">
        <v>0</v>
      </c>
      <c r="AE10">
        <v>0</v>
      </c>
      <c r="AI10" s="3"/>
      <c r="AL10">
        <v>3</v>
      </c>
      <c r="AR10" s="3"/>
    </row>
    <row r="11" spans="1:48" x14ac:dyDescent="0.25">
      <c r="A11">
        <v>10</v>
      </c>
      <c r="B11">
        <v>7</v>
      </c>
      <c r="C11" t="s">
        <v>114</v>
      </c>
      <c r="E11" t="s">
        <v>38</v>
      </c>
      <c r="G11">
        <v>23.6</v>
      </c>
      <c r="H11">
        <f>Konstanten!$B$3</f>
        <v>2.8</v>
      </c>
      <c r="I11">
        <v>2</v>
      </c>
      <c r="J11">
        <v>21.1</v>
      </c>
      <c r="K11">
        <v>41.98</v>
      </c>
      <c r="L11">
        <v>0</v>
      </c>
      <c r="M11">
        <f t="shared" si="0"/>
        <v>3.1488854054054047</v>
      </c>
      <c r="N11">
        <v>42</v>
      </c>
      <c r="O11">
        <f>M11*Konstanten!$B$2</f>
        <v>4.2509952972972966</v>
      </c>
      <c r="Q11">
        <v>42</v>
      </c>
      <c r="R11">
        <v>90</v>
      </c>
      <c r="S11">
        <f t="shared" si="1"/>
        <v>4.4927027027027018</v>
      </c>
      <c r="T11">
        <f t="shared" si="5"/>
        <v>1.343817297297297</v>
      </c>
      <c r="U11">
        <f>S11*Konstanten!$B$3</f>
        <v>12.579567567567564</v>
      </c>
      <c r="V11">
        <f t="shared" si="2"/>
        <v>8.3285722702702678</v>
      </c>
      <c r="W11">
        <f t="shared" si="3"/>
        <v>8.3285722702702678</v>
      </c>
      <c r="Z11">
        <v>235</v>
      </c>
      <c r="AA11">
        <f t="shared" si="7"/>
        <v>76.713503004595253</v>
      </c>
      <c r="AB11">
        <f>AA11*Konstanten!$B$3</f>
        <v>214.79780841286669</v>
      </c>
      <c r="AD11">
        <v>0</v>
      </c>
      <c r="AE11">
        <v>0</v>
      </c>
      <c r="AI11" s="3"/>
      <c r="AL11">
        <v>3</v>
      </c>
      <c r="AR11" s="3"/>
    </row>
    <row r="12" spans="1:48" x14ac:dyDescent="0.25">
      <c r="A12">
        <v>11</v>
      </c>
      <c r="B12">
        <v>7</v>
      </c>
      <c r="C12" t="s">
        <v>37</v>
      </c>
      <c r="E12" t="s">
        <v>39</v>
      </c>
      <c r="F12" t="s">
        <v>38</v>
      </c>
      <c r="G12">
        <v>2.1</v>
      </c>
      <c r="H12">
        <f>Konstanten!$B$3</f>
        <v>2.8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 t="str">
        <f t="shared" si="4"/>
        <v>N/A</v>
      </c>
      <c r="O12">
        <f>M12*Konstanten!$B$2</f>
        <v>0</v>
      </c>
      <c r="Q12" t="s">
        <v>9</v>
      </c>
      <c r="R12">
        <v>0</v>
      </c>
      <c r="S12">
        <f t="shared" si="1"/>
        <v>0</v>
      </c>
      <c r="T12">
        <f t="shared" si="5"/>
        <v>0</v>
      </c>
      <c r="U12">
        <f>S12*Konstanten!$B$3</f>
        <v>0</v>
      </c>
      <c r="V12">
        <f t="shared" si="2"/>
        <v>0</v>
      </c>
      <c r="W12">
        <f t="shared" si="3"/>
        <v>0</v>
      </c>
      <c r="Z12">
        <v>174</v>
      </c>
      <c r="AA12">
        <f t="shared" si="7"/>
        <v>56.800636267232235</v>
      </c>
      <c r="AB12">
        <f>AA12*Konstanten!$B$3</f>
        <v>159.04178154825024</v>
      </c>
      <c r="AD12">
        <v>0</v>
      </c>
      <c r="AE12">
        <v>0</v>
      </c>
      <c r="AI12" s="3"/>
      <c r="AL12">
        <v>3</v>
      </c>
      <c r="AR12" s="3"/>
    </row>
    <row r="13" spans="1:48" x14ac:dyDescent="0.25">
      <c r="A13">
        <v>12</v>
      </c>
      <c r="B13">
        <v>7</v>
      </c>
      <c r="C13" t="s">
        <v>113</v>
      </c>
      <c r="E13" t="s">
        <v>40</v>
      </c>
      <c r="F13" t="s">
        <v>38</v>
      </c>
      <c r="G13">
        <v>4.5</v>
      </c>
      <c r="H13">
        <f>Konstanten!$B$3</f>
        <v>2.8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 t="s">
        <v>9</v>
      </c>
      <c r="O13">
        <f>M13*Konstanten!$B$2</f>
        <v>0</v>
      </c>
      <c r="Q13" t="s">
        <v>9</v>
      </c>
      <c r="R13">
        <v>0</v>
      </c>
      <c r="S13">
        <f t="shared" si="1"/>
        <v>0</v>
      </c>
      <c r="T13">
        <f t="shared" si="5"/>
        <v>0</v>
      </c>
      <c r="U13">
        <f>S13*Konstanten!$B$3</f>
        <v>0</v>
      </c>
      <c r="V13">
        <f t="shared" si="2"/>
        <v>0</v>
      </c>
      <c r="W13">
        <f t="shared" si="3"/>
        <v>0</v>
      </c>
      <c r="Z13">
        <v>180.96</v>
      </c>
      <c r="AA13">
        <f t="shared" si="7"/>
        <v>59.072661717921527</v>
      </c>
      <c r="AB13">
        <f>AA13*Konstanten!$B$3</f>
        <v>165.40345281018026</v>
      </c>
      <c r="AD13">
        <v>0</v>
      </c>
      <c r="AE13">
        <v>0</v>
      </c>
      <c r="AI13" s="3"/>
      <c r="AL13">
        <v>3</v>
      </c>
      <c r="AR13" s="3"/>
    </row>
    <row r="14" spans="1:48" x14ac:dyDescent="0.25">
      <c r="A14">
        <v>13</v>
      </c>
      <c r="B14">
        <v>7</v>
      </c>
      <c r="C14" t="s">
        <v>114</v>
      </c>
      <c r="E14" t="s">
        <v>41</v>
      </c>
      <c r="G14">
        <v>19.3</v>
      </c>
      <c r="H14">
        <f>Konstanten!$B$3</f>
        <v>2.8</v>
      </c>
      <c r="I14">
        <v>2</v>
      </c>
      <c r="J14">
        <v>21.1</v>
      </c>
      <c r="K14">
        <v>41.98</v>
      </c>
      <c r="L14">
        <v>0</v>
      </c>
      <c r="M14">
        <f t="shared" si="0"/>
        <v>3.1488854054054047</v>
      </c>
      <c r="N14">
        <v>42</v>
      </c>
      <c r="O14">
        <f>M14*Konstanten!$B$2</f>
        <v>4.2509952972972966</v>
      </c>
      <c r="Q14">
        <v>42</v>
      </c>
      <c r="R14">
        <v>90</v>
      </c>
      <c r="S14">
        <f t="shared" si="1"/>
        <v>4.4927027027027018</v>
      </c>
      <c r="T14">
        <f t="shared" si="5"/>
        <v>1.343817297297297</v>
      </c>
      <c r="U14">
        <f>S14*Konstanten!$B$3</f>
        <v>12.579567567567564</v>
      </c>
      <c r="V14">
        <f t="shared" si="2"/>
        <v>8.3285722702702678</v>
      </c>
      <c r="W14">
        <f t="shared" si="3"/>
        <v>8.3285722702702678</v>
      </c>
      <c r="X14" t="s">
        <v>105</v>
      </c>
      <c r="Y14" t="s">
        <v>97</v>
      </c>
      <c r="Z14">
        <v>262.14</v>
      </c>
      <c r="AA14">
        <f t="shared" si="7"/>
        <v>85.573096500530212</v>
      </c>
      <c r="AB14">
        <f>AA14*Konstanten!$B$3</f>
        <v>239.60467020148457</v>
      </c>
      <c r="AD14">
        <v>0</v>
      </c>
      <c r="AE14">
        <v>0</v>
      </c>
      <c r="AI14" s="3"/>
      <c r="AL14">
        <v>3</v>
      </c>
      <c r="AR14" s="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Konstanten</vt:lpstr>
      <vt:lpstr>Area1</vt:lpstr>
      <vt:lpstr>Area2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Raetz, Martin</cp:lastModifiedBy>
  <dcterms:created xsi:type="dcterms:W3CDTF">2018-12-06T14:07:49Z</dcterms:created>
  <dcterms:modified xsi:type="dcterms:W3CDTF">2019-07-31T07:56:38Z</dcterms:modified>
</cp:coreProperties>
</file>