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15120" windowHeight="7905" tabRatio="500" firstSheet="8" activeTab="8"/>
  </bookViews>
  <sheets>
    <sheet name="ForSTELLAForage&amp;Pasture" sheetId="2" state="hidden" r:id="rId1"/>
    <sheet name="ForSTELLACommodity1" sheetId="4" state="hidden" r:id="rId2"/>
    <sheet name="ForSTELLACommodity2" sheetId="6" state="hidden" r:id="rId3"/>
    <sheet name="ForSTELLACommodity3" sheetId="7" state="hidden" r:id="rId4"/>
    <sheet name="ForSTELLACommodity4" sheetId="8" state="hidden" r:id="rId5"/>
    <sheet name="ForSTELLACommodity5" sheetId="9" state="hidden" r:id="rId6"/>
    <sheet name="ForSTELLACommodity6" sheetId="10" state="hidden" r:id="rId7"/>
    <sheet name="ForSTELLACrosswalkSelector" sheetId="11" state="hidden" r:id="rId8"/>
    <sheet name="XwalkInputs" sheetId="1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G40" i="1" l="1"/>
  <c r="E16" i="1" l="1"/>
  <c r="D16" i="1"/>
  <c r="C16" i="1"/>
  <c r="B16" i="1"/>
  <c r="E15" i="1"/>
  <c r="E21" i="1" s="1"/>
  <c r="D15" i="1"/>
  <c r="D21" i="1" s="1"/>
  <c r="C15" i="1"/>
  <c r="C21" i="1" s="1"/>
  <c r="B15" i="1"/>
  <c r="B21" i="1" s="1"/>
  <c r="C46" i="1" l="1"/>
  <c r="C47" i="1"/>
  <c r="C48" i="1"/>
  <c r="E48" i="1"/>
  <c r="F50" i="1"/>
  <c r="F48" i="1"/>
  <c r="F47" i="1"/>
  <c r="E50" i="1" l="1"/>
  <c r="E47" i="1"/>
  <c r="L43" i="1" l="1"/>
  <c r="L42" i="1"/>
  <c r="L41" i="1"/>
  <c r="L40" i="1"/>
  <c r="K43" i="1"/>
  <c r="K42" i="1"/>
  <c r="K41" i="1"/>
  <c r="K40" i="1"/>
  <c r="I43" i="1"/>
  <c r="I42" i="1"/>
  <c r="I41" i="1"/>
  <c r="I40" i="1"/>
  <c r="J40" i="1"/>
  <c r="J43" i="1"/>
  <c r="J42" i="1"/>
  <c r="J41" i="1"/>
  <c r="H43" i="1"/>
  <c r="H42" i="1"/>
  <c r="H41" i="1"/>
  <c r="H40" i="1"/>
  <c r="H44" i="1" s="1"/>
  <c r="G43" i="1"/>
  <c r="G42" i="1"/>
  <c r="F43" i="1"/>
  <c r="F42" i="1"/>
  <c r="F41" i="1"/>
  <c r="F40" i="1"/>
  <c r="F44" i="1" s="1"/>
  <c r="E40" i="1"/>
  <c r="E43" i="1"/>
  <c r="E42" i="1"/>
  <c r="E41" i="1"/>
  <c r="E44" i="1" l="1"/>
  <c r="G44" i="1"/>
  <c r="J44" i="1"/>
  <c r="L44" i="1"/>
  <c r="K44" i="1"/>
  <c r="I44" i="1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5" i="7"/>
  <c r="F4" i="7"/>
  <c r="F3" i="7"/>
  <c r="F2" i="7"/>
  <c r="E5" i="7"/>
  <c r="E3" i="7"/>
  <c r="D5" i="7"/>
  <c r="D4" i="7"/>
  <c r="D3" i="7"/>
  <c r="D2" i="7"/>
  <c r="C3" i="7"/>
  <c r="F5" i="8"/>
  <c r="E5" i="8"/>
  <c r="D5" i="8"/>
  <c r="F4" i="8"/>
  <c r="D4" i="8"/>
  <c r="F3" i="8"/>
  <c r="E3" i="8"/>
  <c r="D3" i="8"/>
  <c r="C3" i="8"/>
  <c r="F2" i="8"/>
  <c r="E2" i="8"/>
  <c r="D2" i="8"/>
  <c r="C2" i="8"/>
  <c r="F5" i="9"/>
  <c r="E5" i="9"/>
  <c r="D5" i="9"/>
  <c r="F4" i="9"/>
  <c r="D4" i="9"/>
  <c r="F3" i="9"/>
  <c r="E3" i="9"/>
  <c r="D3" i="9"/>
  <c r="C3" i="9"/>
  <c r="F2" i="9"/>
  <c r="E2" i="9"/>
  <c r="D2" i="9"/>
  <c r="C2" i="9"/>
  <c r="F5" i="10"/>
  <c r="E5" i="10"/>
  <c r="D5" i="10"/>
  <c r="F4" i="10"/>
  <c r="D4" i="10"/>
  <c r="F3" i="10"/>
  <c r="E3" i="10"/>
  <c r="D3" i="10"/>
  <c r="C3" i="10"/>
  <c r="F2" i="10"/>
  <c r="E2" i="10"/>
  <c r="D2" i="10"/>
  <c r="C2" i="10"/>
  <c r="AE33" i="1"/>
  <c r="B2" i="10" s="1"/>
  <c r="B7" i="10" s="1"/>
  <c r="B12" i="10" s="1"/>
  <c r="B17" i="10" s="1"/>
  <c r="B22" i="10" s="1"/>
  <c r="B27" i="10" s="1"/>
  <c r="B32" i="10" s="1"/>
  <c r="B37" i="10" s="1"/>
  <c r="B42" i="10" s="1"/>
  <c r="B47" i="10" s="1"/>
  <c r="B52" i="10" s="1"/>
  <c r="B57" i="10" s="1"/>
  <c r="B62" i="10" s="1"/>
  <c r="B67" i="10" s="1"/>
  <c r="B72" i="10" s="1"/>
  <c r="B77" i="10" s="1"/>
  <c r="B82" i="10" s="1"/>
  <c r="B87" i="10" s="1"/>
  <c r="B92" i="10" s="1"/>
  <c r="Y33" i="1"/>
  <c r="B2" i="9" s="1"/>
  <c r="B7" i="9" s="1"/>
  <c r="B12" i="9" s="1"/>
  <c r="B17" i="9" s="1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S33" i="1"/>
  <c r="B2" i="8" s="1"/>
  <c r="B7" i="8" s="1"/>
  <c r="B12" i="8" s="1"/>
  <c r="B17" i="8" s="1"/>
  <c r="B22" i="8" s="1"/>
  <c r="B27" i="8" s="1"/>
  <c r="B32" i="8" s="1"/>
  <c r="B37" i="8" s="1"/>
  <c r="B42" i="8" s="1"/>
  <c r="B47" i="8" s="1"/>
  <c r="B52" i="8" s="1"/>
  <c r="B57" i="8" s="1"/>
  <c r="B62" i="8" s="1"/>
  <c r="B67" i="8" s="1"/>
  <c r="B72" i="8" s="1"/>
  <c r="B77" i="8" s="1"/>
  <c r="B82" i="8" s="1"/>
  <c r="B87" i="8" s="1"/>
  <c r="B92" i="8" s="1"/>
  <c r="G36" i="1"/>
  <c r="B5" i="6" s="1"/>
  <c r="B10" i="6" s="1"/>
  <c r="B15" i="6" s="1"/>
  <c r="B20" i="6" s="1"/>
  <c r="B25" i="6" s="1"/>
  <c r="B30" i="6" s="1"/>
  <c r="B35" i="6" s="1"/>
  <c r="B40" i="6" s="1"/>
  <c r="B45" i="6" s="1"/>
  <c r="B50" i="6" s="1"/>
  <c r="B55" i="6" s="1"/>
  <c r="B60" i="6" s="1"/>
  <c r="B65" i="6" s="1"/>
  <c r="B70" i="6" s="1"/>
  <c r="B75" i="6" s="1"/>
  <c r="B80" i="6" s="1"/>
  <c r="B85" i="6" s="1"/>
  <c r="B90" i="6" s="1"/>
  <c r="B95" i="6" s="1"/>
  <c r="G35" i="1"/>
  <c r="B4" i="6" s="1"/>
  <c r="B9" i="6" s="1"/>
  <c r="B14" i="6" s="1"/>
  <c r="B19" i="6" s="1"/>
  <c r="B24" i="6" s="1"/>
  <c r="B29" i="6" s="1"/>
  <c r="B34" i="6" s="1"/>
  <c r="B39" i="6" s="1"/>
  <c r="B44" i="6" s="1"/>
  <c r="B49" i="6" s="1"/>
  <c r="B54" i="6" s="1"/>
  <c r="B59" i="6" s="1"/>
  <c r="B64" i="6" s="1"/>
  <c r="B69" i="6" s="1"/>
  <c r="B74" i="6" s="1"/>
  <c r="B79" i="6" s="1"/>
  <c r="B84" i="6" s="1"/>
  <c r="B89" i="6" s="1"/>
  <c r="B94" i="6" s="1"/>
  <c r="G34" i="1"/>
  <c r="B3" i="6" s="1"/>
  <c r="B8" i="6" s="1"/>
  <c r="B13" i="6" s="1"/>
  <c r="B18" i="6" s="1"/>
  <c r="B23" i="6" s="1"/>
  <c r="B28" i="6" s="1"/>
  <c r="B33" i="6" s="1"/>
  <c r="B38" i="6" s="1"/>
  <c r="B43" i="6" s="1"/>
  <c r="B48" i="6" s="1"/>
  <c r="B53" i="6" s="1"/>
  <c r="B58" i="6" s="1"/>
  <c r="B63" i="6" s="1"/>
  <c r="B68" i="6" s="1"/>
  <c r="B73" i="6" s="1"/>
  <c r="B78" i="6" s="1"/>
  <c r="B83" i="6" s="1"/>
  <c r="B88" i="6" s="1"/>
  <c r="B93" i="6" s="1"/>
  <c r="G33" i="1"/>
  <c r="B2" i="6" s="1"/>
  <c r="B7" i="6" s="1"/>
  <c r="B12" i="6" s="1"/>
  <c r="B17" i="6" s="1"/>
  <c r="B22" i="6" s="1"/>
  <c r="B27" i="6" s="1"/>
  <c r="B32" i="6" s="1"/>
  <c r="B37" i="6" s="1"/>
  <c r="B42" i="6" s="1"/>
  <c r="B47" i="6" s="1"/>
  <c r="B52" i="6" s="1"/>
  <c r="B57" i="6" s="1"/>
  <c r="B62" i="6" s="1"/>
  <c r="B67" i="6" s="1"/>
  <c r="B72" i="6" s="1"/>
  <c r="B77" i="6" s="1"/>
  <c r="B82" i="6" s="1"/>
  <c r="B87" i="6" s="1"/>
  <c r="B92" i="6" s="1"/>
  <c r="A36" i="1"/>
  <c r="B5" i="4" s="1"/>
  <c r="B10" i="4" s="1"/>
  <c r="B15" i="4" s="1"/>
  <c r="B20" i="4" s="1"/>
  <c r="B25" i="4" s="1"/>
  <c r="B30" i="4" s="1"/>
  <c r="B35" i="4" s="1"/>
  <c r="B40" i="4" s="1"/>
  <c r="B45" i="4" s="1"/>
  <c r="B50" i="4" s="1"/>
  <c r="B55" i="4" s="1"/>
  <c r="B60" i="4" s="1"/>
  <c r="B65" i="4" s="1"/>
  <c r="B70" i="4" s="1"/>
  <c r="B75" i="4" s="1"/>
  <c r="B80" i="4" s="1"/>
  <c r="B85" i="4" s="1"/>
  <c r="B90" i="4" s="1"/>
  <c r="B95" i="4" s="1"/>
  <c r="A35" i="1"/>
  <c r="B4" i="4" s="1"/>
  <c r="B9" i="4" s="1"/>
  <c r="B14" i="4" s="1"/>
  <c r="B19" i="4" s="1"/>
  <c r="B24" i="4" s="1"/>
  <c r="B29" i="4" s="1"/>
  <c r="B34" i="4" s="1"/>
  <c r="B39" i="4" s="1"/>
  <c r="B44" i="4" s="1"/>
  <c r="B49" i="4" s="1"/>
  <c r="B54" i="4" s="1"/>
  <c r="B59" i="4" s="1"/>
  <c r="B64" i="4" s="1"/>
  <c r="B69" i="4" s="1"/>
  <c r="B74" i="4" s="1"/>
  <c r="B79" i="4" s="1"/>
  <c r="B84" i="4" s="1"/>
  <c r="B89" i="4" s="1"/>
  <c r="B94" i="4" s="1"/>
  <c r="A34" i="1"/>
  <c r="B3" i="4" s="1"/>
  <c r="B8" i="4" s="1"/>
  <c r="B13" i="4" s="1"/>
  <c r="B18" i="4" s="1"/>
  <c r="B23" i="4" s="1"/>
  <c r="B28" i="4" s="1"/>
  <c r="B33" i="4" s="1"/>
  <c r="B38" i="4" s="1"/>
  <c r="B43" i="4" s="1"/>
  <c r="B48" i="4" s="1"/>
  <c r="B53" i="4" s="1"/>
  <c r="B58" i="4" s="1"/>
  <c r="B63" i="4" s="1"/>
  <c r="B68" i="4" s="1"/>
  <c r="B73" i="4" s="1"/>
  <c r="B78" i="4" s="1"/>
  <c r="B83" i="4" s="1"/>
  <c r="B88" i="4" s="1"/>
  <c r="B93" i="4" s="1"/>
  <c r="A33" i="1"/>
  <c r="B2" i="4" s="1"/>
  <c r="B7" i="4" s="1"/>
  <c r="B12" i="4" s="1"/>
  <c r="B17" i="4" s="1"/>
  <c r="B22" i="4" s="1"/>
  <c r="B27" i="4" s="1"/>
  <c r="B32" i="4" s="1"/>
  <c r="B37" i="4" s="1"/>
  <c r="B42" i="4" s="1"/>
  <c r="B47" i="4" s="1"/>
  <c r="B52" i="4" s="1"/>
  <c r="B57" i="4" s="1"/>
  <c r="B62" i="4" s="1"/>
  <c r="B67" i="4" s="1"/>
  <c r="B72" i="4" s="1"/>
  <c r="B77" i="4" s="1"/>
  <c r="B82" i="4" s="1"/>
  <c r="B87" i="4" s="1"/>
  <c r="B92" i="4" s="1"/>
  <c r="AF36" i="1"/>
  <c r="C5" i="10" s="1"/>
  <c r="Z36" i="1"/>
  <c r="C5" i="9" s="1"/>
  <c r="T36" i="1"/>
  <c r="C5" i="8" s="1"/>
  <c r="N36" i="1"/>
  <c r="C5" i="7" s="1"/>
  <c r="AH35" i="1"/>
  <c r="E4" i="10" s="1"/>
  <c r="AF35" i="1"/>
  <c r="C4" i="10" s="1"/>
  <c r="N33" i="1"/>
  <c r="C2" i="7" s="1"/>
  <c r="I16" i="1"/>
  <c r="F16" i="1"/>
  <c r="Y15" i="1"/>
  <c r="X15" i="1"/>
  <c r="V15" i="1"/>
  <c r="G2" i="2" s="1"/>
  <c r="U15" i="1"/>
  <c r="T15" i="1"/>
  <c r="R15" i="1"/>
  <c r="F2" i="2" s="1"/>
  <c r="Q15" i="1"/>
  <c r="P15" i="1"/>
  <c r="M15" i="1"/>
  <c r="L15" i="1"/>
  <c r="F15" i="1"/>
  <c r="B3" i="2"/>
  <c r="B2" i="2"/>
  <c r="Y17" i="1"/>
  <c r="I45" i="1" l="1"/>
  <c r="G45" i="1"/>
  <c r="K45" i="1"/>
  <c r="E45" i="1"/>
  <c r="C2" i="2"/>
  <c r="P33" i="1"/>
  <c r="E2" i="7" s="1"/>
  <c r="I21" i="1"/>
  <c r="F21" i="1"/>
  <c r="E49" i="1"/>
  <c r="H21" i="1"/>
  <c r="F49" i="1"/>
  <c r="C3" i="2"/>
  <c r="G21" i="1"/>
  <c r="C7" i="8"/>
  <c r="C12" i="8" s="1"/>
  <c r="C17" i="8" s="1"/>
  <c r="C22" i="8" s="1"/>
  <c r="C27" i="8" s="1"/>
  <c r="C32" i="8" s="1"/>
  <c r="C37" i="8" s="1"/>
  <c r="C42" i="8" s="1"/>
  <c r="C47" i="8" s="1"/>
  <c r="C52" i="8" s="1"/>
  <c r="C57" i="8" s="1"/>
  <c r="C62" i="8" s="1"/>
  <c r="C67" i="8" s="1"/>
  <c r="C72" i="8" s="1"/>
  <c r="C77" i="8" s="1"/>
  <c r="C82" i="8" s="1"/>
  <c r="C87" i="8" s="1"/>
  <c r="C92" i="8" s="1"/>
  <c r="C8" i="8"/>
  <c r="C13" i="8" s="1"/>
  <c r="C18" i="8" s="1"/>
  <c r="C23" i="8" s="1"/>
  <c r="C28" i="8" s="1"/>
  <c r="C33" i="8" s="1"/>
  <c r="C38" i="8" s="1"/>
  <c r="C43" i="8" s="1"/>
  <c r="C48" i="8" s="1"/>
  <c r="C53" i="8" s="1"/>
  <c r="C58" i="8" s="1"/>
  <c r="C63" i="8" s="1"/>
  <c r="C68" i="8" s="1"/>
  <c r="C73" i="8" s="1"/>
  <c r="C78" i="8" s="1"/>
  <c r="C83" i="8" s="1"/>
  <c r="C88" i="8" s="1"/>
  <c r="C93" i="8" s="1"/>
  <c r="C8" i="10" l="1"/>
  <c r="C13" i="10" s="1"/>
  <c r="C18" i="10" s="1"/>
  <c r="C23" i="10" s="1"/>
  <c r="C28" i="10" s="1"/>
  <c r="C33" i="10" s="1"/>
  <c r="C38" i="10" s="1"/>
  <c r="C43" i="10" s="1"/>
  <c r="C48" i="10" s="1"/>
  <c r="C53" i="10" s="1"/>
  <c r="C58" i="10" s="1"/>
  <c r="C63" i="10" s="1"/>
  <c r="C68" i="10" s="1"/>
  <c r="C73" i="10" s="1"/>
  <c r="C78" i="10" s="1"/>
  <c r="C83" i="10" s="1"/>
  <c r="C88" i="10" s="1"/>
  <c r="C93" i="10" s="1"/>
  <c r="D8" i="10"/>
  <c r="D13" i="10" s="1"/>
  <c r="D18" i="10" s="1"/>
  <c r="D23" i="10" s="1"/>
  <c r="D28" i="10" s="1"/>
  <c r="D33" i="10" s="1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88" i="10" s="1"/>
  <c r="D93" i="10" s="1"/>
  <c r="E8" i="10"/>
  <c r="E13" i="10" s="1"/>
  <c r="E18" i="10" s="1"/>
  <c r="E23" i="10" s="1"/>
  <c r="E28" i="10" s="1"/>
  <c r="E33" i="10" s="1"/>
  <c r="E38" i="10" s="1"/>
  <c r="E43" i="10" s="1"/>
  <c r="E48" i="10" s="1"/>
  <c r="E53" i="10" s="1"/>
  <c r="E58" i="10" s="1"/>
  <c r="E63" i="10" s="1"/>
  <c r="E68" i="10" s="1"/>
  <c r="E73" i="10" s="1"/>
  <c r="E78" i="10" s="1"/>
  <c r="E83" i="10" s="1"/>
  <c r="E88" i="10" s="1"/>
  <c r="E93" i="10" s="1"/>
  <c r="F8" i="10"/>
  <c r="F13" i="10" s="1"/>
  <c r="F18" i="10" s="1"/>
  <c r="F23" i="10" s="1"/>
  <c r="F28" i="10" s="1"/>
  <c r="F33" i="10" s="1"/>
  <c r="F38" i="10" s="1"/>
  <c r="F43" i="10" s="1"/>
  <c r="F48" i="10" s="1"/>
  <c r="F53" i="10" s="1"/>
  <c r="F58" i="10" s="1"/>
  <c r="F63" i="10" s="1"/>
  <c r="F68" i="10" s="1"/>
  <c r="F73" i="10" s="1"/>
  <c r="F78" i="10" s="1"/>
  <c r="F83" i="10" s="1"/>
  <c r="F88" i="10" s="1"/>
  <c r="F93" i="10" s="1"/>
  <c r="D9" i="10"/>
  <c r="D14" i="10" s="1"/>
  <c r="D19" i="10" s="1"/>
  <c r="D24" i="10" s="1"/>
  <c r="D29" i="10" s="1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  <c r="D84" i="10" s="1"/>
  <c r="D89" i="10" s="1"/>
  <c r="D94" i="10" s="1"/>
  <c r="F9" i="10"/>
  <c r="F14" i="10" s="1"/>
  <c r="F19" i="10" s="1"/>
  <c r="F24" i="10" s="1"/>
  <c r="F29" i="10" s="1"/>
  <c r="F34" i="10" s="1"/>
  <c r="F39" i="10" s="1"/>
  <c r="F44" i="10" s="1"/>
  <c r="F49" i="10" s="1"/>
  <c r="F54" i="10" s="1"/>
  <c r="F59" i="10" s="1"/>
  <c r="F64" i="10" s="1"/>
  <c r="F69" i="10" s="1"/>
  <c r="F74" i="10" s="1"/>
  <c r="F79" i="10" s="1"/>
  <c r="F84" i="10" s="1"/>
  <c r="F89" i="10" s="1"/>
  <c r="F94" i="10" s="1"/>
  <c r="D10" i="10"/>
  <c r="D15" i="10" s="1"/>
  <c r="D20" i="10" s="1"/>
  <c r="D25" i="10" s="1"/>
  <c r="D30" i="10" s="1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85" i="10" s="1"/>
  <c r="D90" i="10" s="1"/>
  <c r="D95" i="10" s="1"/>
  <c r="E10" i="10"/>
  <c r="E15" i="10" s="1"/>
  <c r="E20" i="10" s="1"/>
  <c r="E25" i="10" s="1"/>
  <c r="E30" i="10" s="1"/>
  <c r="E35" i="10" s="1"/>
  <c r="E40" i="10" s="1"/>
  <c r="E45" i="10" s="1"/>
  <c r="E50" i="10" s="1"/>
  <c r="E55" i="10" s="1"/>
  <c r="E60" i="10" s="1"/>
  <c r="E65" i="10" s="1"/>
  <c r="E70" i="10" s="1"/>
  <c r="E75" i="10" s="1"/>
  <c r="E80" i="10" s="1"/>
  <c r="E85" i="10" s="1"/>
  <c r="E90" i="10" s="1"/>
  <c r="E95" i="10" s="1"/>
  <c r="F10" i="10"/>
  <c r="F15" i="10" s="1"/>
  <c r="F20" i="10" s="1"/>
  <c r="F25" i="10" s="1"/>
  <c r="F30" i="10" s="1"/>
  <c r="F35" i="10" s="1"/>
  <c r="F40" i="10" s="1"/>
  <c r="F45" i="10" s="1"/>
  <c r="F50" i="10" s="1"/>
  <c r="F55" i="10" s="1"/>
  <c r="F60" i="10" s="1"/>
  <c r="F65" i="10" s="1"/>
  <c r="F70" i="10" s="1"/>
  <c r="F75" i="10" s="1"/>
  <c r="F80" i="10" s="1"/>
  <c r="F85" i="10" s="1"/>
  <c r="F90" i="10" s="1"/>
  <c r="F95" i="10" s="1"/>
  <c r="C7" i="10"/>
  <c r="C12" i="10" s="1"/>
  <c r="C17" i="10" s="1"/>
  <c r="C22" i="10" s="1"/>
  <c r="C27" i="10" s="1"/>
  <c r="C32" i="10" s="1"/>
  <c r="C37" i="10" s="1"/>
  <c r="C42" i="10" s="1"/>
  <c r="C47" i="10" s="1"/>
  <c r="C52" i="10" s="1"/>
  <c r="C57" i="10" s="1"/>
  <c r="C62" i="10" s="1"/>
  <c r="C67" i="10" s="1"/>
  <c r="C72" i="10" s="1"/>
  <c r="C77" i="10" s="1"/>
  <c r="C82" i="10" s="1"/>
  <c r="C87" i="10" s="1"/>
  <c r="C92" i="10" s="1"/>
  <c r="D7" i="10"/>
  <c r="D12" i="10" s="1"/>
  <c r="D17" i="10" s="1"/>
  <c r="D22" i="10" s="1"/>
  <c r="D27" i="10" s="1"/>
  <c r="D32" i="10" s="1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87" i="10" s="1"/>
  <c r="D92" i="10" s="1"/>
  <c r="E7" i="10"/>
  <c r="E12" i="10" s="1"/>
  <c r="E17" i="10" s="1"/>
  <c r="E22" i="10" s="1"/>
  <c r="E27" i="10" s="1"/>
  <c r="E32" i="10" s="1"/>
  <c r="E37" i="10" s="1"/>
  <c r="E42" i="10" s="1"/>
  <c r="E47" i="10" s="1"/>
  <c r="E52" i="10" s="1"/>
  <c r="E57" i="10" s="1"/>
  <c r="E62" i="10" s="1"/>
  <c r="E67" i="10" s="1"/>
  <c r="E72" i="10" s="1"/>
  <c r="E77" i="10" s="1"/>
  <c r="E82" i="10" s="1"/>
  <c r="E87" i="10" s="1"/>
  <c r="E92" i="10" s="1"/>
  <c r="F7" i="10"/>
  <c r="F12" i="10" s="1"/>
  <c r="F17" i="10" s="1"/>
  <c r="F22" i="10" s="1"/>
  <c r="F27" i="10" s="1"/>
  <c r="F32" i="10" s="1"/>
  <c r="F37" i="10" s="1"/>
  <c r="F42" i="10" s="1"/>
  <c r="F47" i="10" s="1"/>
  <c r="F52" i="10" s="1"/>
  <c r="F57" i="10" s="1"/>
  <c r="F62" i="10" s="1"/>
  <c r="F67" i="10" s="1"/>
  <c r="F72" i="10" s="1"/>
  <c r="F77" i="10" s="1"/>
  <c r="F82" i="10" s="1"/>
  <c r="F87" i="10" s="1"/>
  <c r="F92" i="10" s="1"/>
  <c r="C8" i="9"/>
  <c r="C13" i="9" s="1"/>
  <c r="C18" i="9" s="1"/>
  <c r="C23" i="9" s="1"/>
  <c r="C28" i="9" s="1"/>
  <c r="C33" i="9" s="1"/>
  <c r="C38" i="9" s="1"/>
  <c r="C43" i="9" s="1"/>
  <c r="C48" i="9" s="1"/>
  <c r="C53" i="9" s="1"/>
  <c r="C58" i="9" s="1"/>
  <c r="C63" i="9" s="1"/>
  <c r="C68" i="9" s="1"/>
  <c r="C73" i="9" s="1"/>
  <c r="C78" i="9" s="1"/>
  <c r="C83" i="9" s="1"/>
  <c r="C88" i="9" s="1"/>
  <c r="C93" i="9" s="1"/>
  <c r="D8" i="9"/>
  <c r="D13" i="9" s="1"/>
  <c r="D18" i="9" s="1"/>
  <c r="D23" i="9" s="1"/>
  <c r="D28" i="9" s="1"/>
  <c r="D33" i="9" s="1"/>
  <c r="D38" i="9" s="1"/>
  <c r="D43" i="9" s="1"/>
  <c r="D48" i="9" s="1"/>
  <c r="D53" i="9" s="1"/>
  <c r="D58" i="9" s="1"/>
  <c r="D63" i="9" s="1"/>
  <c r="D68" i="9" s="1"/>
  <c r="D73" i="9" s="1"/>
  <c r="D78" i="9" s="1"/>
  <c r="D83" i="9" s="1"/>
  <c r="D88" i="9" s="1"/>
  <c r="D93" i="9" s="1"/>
  <c r="E8" i="9"/>
  <c r="E13" i="9" s="1"/>
  <c r="E18" i="9" s="1"/>
  <c r="E23" i="9" s="1"/>
  <c r="E28" i="9" s="1"/>
  <c r="E33" i="9" s="1"/>
  <c r="E38" i="9" s="1"/>
  <c r="E43" i="9" s="1"/>
  <c r="E48" i="9" s="1"/>
  <c r="E53" i="9" s="1"/>
  <c r="E58" i="9" s="1"/>
  <c r="E63" i="9" s="1"/>
  <c r="E68" i="9" s="1"/>
  <c r="E73" i="9" s="1"/>
  <c r="E78" i="9" s="1"/>
  <c r="E83" i="9" s="1"/>
  <c r="E88" i="9" s="1"/>
  <c r="E93" i="9" s="1"/>
  <c r="F8" i="9"/>
  <c r="F13" i="9" s="1"/>
  <c r="F18" i="9" s="1"/>
  <c r="F23" i="9" s="1"/>
  <c r="F28" i="9" s="1"/>
  <c r="F33" i="9" s="1"/>
  <c r="F38" i="9" s="1"/>
  <c r="F43" i="9" s="1"/>
  <c r="F48" i="9" s="1"/>
  <c r="F53" i="9" s="1"/>
  <c r="F58" i="9" s="1"/>
  <c r="F63" i="9" s="1"/>
  <c r="F68" i="9" s="1"/>
  <c r="F73" i="9" s="1"/>
  <c r="F78" i="9" s="1"/>
  <c r="F83" i="9" s="1"/>
  <c r="F88" i="9" s="1"/>
  <c r="F93" i="9" s="1"/>
  <c r="D9" i="9"/>
  <c r="D14" i="9" s="1"/>
  <c r="D19" i="9" s="1"/>
  <c r="D24" i="9" s="1"/>
  <c r="D29" i="9" s="1"/>
  <c r="D34" i="9" s="1"/>
  <c r="D39" i="9" s="1"/>
  <c r="D44" i="9" s="1"/>
  <c r="D49" i="9" s="1"/>
  <c r="D54" i="9" s="1"/>
  <c r="D59" i="9" s="1"/>
  <c r="D64" i="9" s="1"/>
  <c r="D69" i="9" s="1"/>
  <c r="D74" i="9" s="1"/>
  <c r="D79" i="9" s="1"/>
  <c r="D84" i="9" s="1"/>
  <c r="D89" i="9" s="1"/>
  <c r="D94" i="9" s="1"/>
  <c r="F9" i="9"/>
  <c r="F14" i="9" s="1"/>
  <c r="F19" i="9" s="1"/>
  <c r="F24" i="9" s="1"/>
  <c r="F29" i="9" s="1"/>
  <c r="F34" i="9" s="1"/>
  <c r="F39" i="9" s="1"/>
  <c r="F44" i="9" s="1"/>
  <c r="F49" i="9" s="1"/>
  <c r="F54" i="9" s="1"/>
  <c r="F59" i="9" s="1"/>
  <c r="F64" i="9" s="1"/>
  <c r="F69" i="9" s="1"/>
  <c r="F74" i="9" s="1"/>
  <c r="F79" i="9" s="1"/>
  <c r="F84" i="9" s="1"/>
  <c r="F89" i="9" s="1"/>
  <c r="F94" i="9" s="1"/>
  <c r="D10" i="9"/>
  <c r="D15" i="9" s="1"/>
  <c r="D20" i="9" s="1"/>
  <c r="D25" i="9" s="1"/>
  <c r="D30" i="9" s="1"/>
  <c r="D35" i="9" s="1"/>
  <c r="D40" i="9" s="1"/>
  <c r="D45" i="9" s="1"/>
  <c r="D50" i="9" s="1"/>
  <c r="D55" i="9" s="1"/>
  <c r="D60" i="9" s="1"/>
  <c r="D65" i="9" s="1"/>
  <c r="D70" i="9" s="1"/>
  <c r="D75" i="9" s="1"/>
  <c r="D80" i="9" s="1"/>
  <c r="D85" i="9" s="1"/>
  <c r="D90" i="9" s="1"/>
  <c r="D95" i="9" s="1"/>
  <c r="E10" i="9"/>
  <c r="E15" i="9" s="1"/>
  <c r="E20" i="9" s="1"/>
  <c r="E25" i="9" s="1"/>
  <c r="E30" i="9" s="1"/>
  <c r="E35" i="9" s="1"/>
  <c r="E40" i="9" s="1"/>
  <c r="E45" i="9" s="1"/>
  <c r="E50" i="9" s="1"/>
  <c r="E55" i="9" s="1"/>
  <c r="E60" i="9" s="1"/>
  <c r="E65" i="9" s="1"/>
  <c r="E70" i="9" s="1"/>
  <c r="E75" i="9" s="1"/>
  <c r="E80" i="9" s="1"/>
  <c r="E85" i="9" s="1"/>
  <c r="E90" i="9" s="1"/>
  <c r="E95" i="9" s="1"/>
  <c r="F10" i="9"/>
  <c r="F15" i="9" s="1"/>
  <c r="F20" i="9" s="1"/>
  <c r="F25" i="9" s="1"/>
  <c r="F30" i="9" s="1"/>
  <c r="F35" i="9" s="1"/>
  <c r="F40" i="9" s="1"/>
  <c r="F45" i="9" s="1"/>
  <c r="F50" i="9" s="1"/>
  <c r="F55" i="9" s="1"/>
  <c r="F60" i="9" s="1"/>
  <c r="F65" i="9" s="1"/>
  <c r="F70" i="9" s="1"/>
  <c r="F75" i="9" s="1"/>
  <c r="F80" i="9" s="1"/>
  <c r="F85" i="9" s="1"/>
  <c r="F90" i="9" s="1"/>
  <c r="F95" i="9" s="1"/>
  <c r="C7" i="9"/>
  <c r="C12" i="9" s="1"/>
  <c r="C17" i="9" s="1"/>
  <c r="C22" i="9" s="1"/>
  <c r="C27" i="9" s="1"/>
  <c r="C32" i="9" s="1"/>
  <c r="C37" i="9" s="1"/>
  <c r="C42" i="9" s="1"/>
  <c r="C47" i="9" s="1"/>
  <c r="C52" i="9" s="1"/>
  <c r="C57" i="9" s="1"/>
  <c r="C62" i="9" s="1"/>
  <c r="C67" i="9" s="1"/>
  <c r="C72" i="9" s="1"/>
  <c r="C77" i="9" s="1"/>
  <c r="C82" i="9" s="1"/>
  <c r="C87" i="9" s="1"/>
  <c r="C92" i="9" s="1"/>
  <c r="D7" i="9"/>
  <c r="D12" i="9" s="1"/>
  <c r="D17" i="9" s="1"/>
  <c r="D22" i="9" s="1"/>
  <c r="D27" i="9" s="1"/>
  <c r="D32" i="9" s="1"/>
  <c r="D37" i="9" s="1"/>
  <c r="D42" i="9" s="1"/>
  <c r="D47" i="9" s="1"/>
  <c r="D52" i="9" s="1"/>
  <c r="D57" i="9" s="1"/>
  <c r="D62" i="9" s="1"/>
  <c r="D67" i="9" s="1"/>
  <c r="D72" i="9" s="1"/>
  <c r="D77" i="9" s="1"/>
  <c r="D82" i="9" s="1"/>
  <c r="D87" i="9" s="1"/>
  <c r="D92" i="9" s="1"/>
  <c r="E7" i="9"/>
  <c r="E12" i="9" s="1"/>
  <c r="E17" i="9" s="1"/>
  <c r="E22" i="9" s="1"/>
  <c r="E27" i="9" s="1"/>
  <c r="E32" i="9" s="1"/>
  <c r="E37" i="9" s="1"/>
  <c r="E42" i="9" s="1"/>
  <c r="E47" i="9" s="1"/>
  <c r="E52" i="9" s="1"/>
  <c r="E57" i="9" s="1"/>
  <c r="E62" i="9" s="1"/>
  <c r="E67" i="9" s="1"/>
  <c r="E72" i="9" s="1"/>
  <c r="E77" i="9" s="1"/>
  <c r="E82" i="9" s="1"/>
  <c r="E87" i="9" s="1"/>
  <c r="E92" i="9" s="1"/>
  <c r="F7" i="9"/>
  <c r="F12" i="9" s="1"/>
  <c r="F17" i="9" s="1"/>
  <c r="F22" i="9" s="1"/>
  <c r="F27" i="9" s="1"/>
  <c r="F32" i="9" s="1"/>
  <c r="F37" i="9" s="1"/>
  <c r="F42" i="9" s="1"/>
  <c r="F47" i="9" s="1"/>
  <c r="F52" i="9" s="1"/>
  <c r="F57" i="9" s="1"/>
  <c r="F62" i="9" s="1"/>
  <c r="F67" i="9" s="1"/>
  <c r="F72" i="9" s="1"/>
  <c r="F77" i="9" s="1"/>
  <c r="F82" i="9" s="1"/>
  <c r="F87" i="9" s="1"/>
  <c r="F92" i="9" s="1"/>
  <c r="D8" i="8"/>
  <c r="D13" i="8" s="1"/>
  <c r="D18" i="8" s="1"/>
  <c r="D23" i="8" s="1"/>
  <c r="D28" i="8" s="1"/>
  <c r="D33" i="8" s="1"/>
  <c r="D38" i="8" s="1"/>
  <c r="D43" i="8" s="1"/>
  <c r="D48" i="8" s="1"/>
  <c r="D53" i="8" s="1"/>
  <c r="D58" i="8" s="1"/>
  <c r="D63" i="8" s="1"/>
  <c r="D68" i="8" s="1"/>
  <c r="D73" i="8" s="1"/>
  <c r="D78" i="8" s="1"/>
  <c r="D83" i="8" s="1"/>
  <c r="D88" i="8" s="1"/>
  <c r="D93" i="8" s="1"/>
  <c r="E8" i="8"/>
  <c r="E13" i="8" s="1"/>
  <c r="E18" i="8" s="1"/>
  <c r="E23" i="8" s="1"/>
  <c r="E28" i="8" s="1"/>
  <c r="E33" i="8" s="1"/>
  <c r="E38" i="8" s="1"/>
  <c r="E43" i="8" s="1"/>
  <c r="E48" i="8" s="1"/>
  <c r="E53" i="8" s="1"/>
  <c r="E58" i="8" s="1"/>
  <c r="E63" i="8" s="1"/>
  <c r="E68" i="8" s="1"/>
  <c r="E73" i="8" s="1"/>
  <c r="E78" i="8" s="1"/>
  <c r="E83" i="8" s="1"/>
  <c r="E88" i="8" s="1"/>
  <c r="E93" i="8" s="1"/>
  <c r="F8" i="8"/>
  <c r="F13" i="8" s="1"/>
  <c r="F18" i="8" s="1"/>
  <c r="F23" i="8" s="1"/>
  <c r="F28" i="8" s="1"/>
  <c r="F33" i="8" s="1"/>
  <c r="F38" i="8" s="1"/>
  <c r="F43" i="8" s="1"/>
  <c r="F48" i="8" s="1"/>
  <c r="F53" i="8" s="1"/>
  <c r="F58" i="8" s="1"/>
  <c r="F63" i="8" s="1"/>
  <c r="F68" i="8" s="1"/>
  <c r="F73" i="8" s="1"/>
  <c r="F78" i="8" s="1"/>
  <c r="F83" i="8" s="1"/>
  <c r="F88" i="8" s="1"/>
  <c r="F93" i="8" s="1"/>
  <c r="D9" i="8"/>
  <c r="D14" i="8" s="1"/>
  <c r="D19" i="8" s="1"/>
  <c r="D24" i="8" s="1"/>
  <c r="D29" i="8" s="1"/>
  <c r="D34" i="8" s="1"/>
  <c r="D39" i="8" s="1"/>
  <c r="D44" i="8" s="1"/>
  <c r="D49" i="8" s="1"/>
  <c r="D54" i="8" s="1"/>
  <c r="D59" i="8" s="1"/>
  <c r="D64" i="8" s="1"/>
  <c r="D69" i="8" s="1"/>
  <c r="D74" i="8" s="1"/>
  <c r="D79" i="8" s="1"/>
  <c r="D84" i="8" s="1"/>
  <c r="D89" i="8" s="1"/>
  <c r="D94" i="8" s="1"/>
  <c r="F9" i="8"/>
  <c r="F14" i="8" s="1"/>
  <c r="F19" i="8" s="1"/>
  <c r="F24" i="8" s="1"/>
  <c r="F29" i="8" s="1"/>
  <c r="F34" i="8" s="1"/>
  <c r="F39" i="8" s="1"/>
  <c r="F44" i="8" s="1"/>
  <c r="F49" i="8" s="1"/>
  <c r="F54" i="8" s="1"/>
  <c r="F59" i="8" s="1"/>
  <c r="F64" i="8" s="1"/>
  <c r="F69" i="8" s="1"/>
  <c r="F74" i="8" s="1"/>
  <c r="F79" i="8" s="1"/>
  <c r="F84" i="8" s="1"/>
  <c r="F89" i="8" s="1"/>
  <c r="F94" i="8" s="1"/>
  <c r="D10" i="8"/>
  <c r="D15" i="8" s="1"/>
  <c r="D20" i="8" s="1"/>
  <c r="D25" i="8" s="1"/>
  <c r="D30" i="8" s="1"/>
  <c r="D35" i="8" s="1"/>
  <c r="D40" i="8" s="1"/>
  <c r="D45" i="8" s="1"/>
  <c r="D50" i="8" s="1"/>
  <c r="D55" i="8" s="1"/>
  <c r="D60" i="8" s="1"/>
  <c r="D65" i="8" s="1"/>
  <c r="D70" i="8" s="1"/>
  <c r="D75" i="8" s="1"/>
  <c r="D80" i="8" s="1"/>
  <c r="D85" i="8" s="1"/>
  <c r="D90" i="8" s="1"/>
  <c r="D95" i="8" s="1"/>
  <c r="E10" i="8"/>
  <c r="E15" i="8" s="1"/>
  <c r="E20" i="8" s="1"/>
  <c r="E25" i="8" s="1"/>
  <c r="E30" i="8" s="1"/>
  <c r="E35" i="8" s="1"/>
  <c r="E40" i="8" s="1"/>
  <c r="E45" i="8" s="1"/>
  <c r="E50" i="8" s="1"/>
  <c r="E55" i="8" s="1"/>
  <c r="E60" i="8" s="1"/>
  <c r="E65" i="8" s="1"/>
  <c r="E70" i="8" s="1"/>
  <c r="E75" i="8" s="1"/>
  <c r="E80" i="8" s="1"/>
  <c r="E85" i="8" s="1"/>
  <c r="E90" i="8" s="1"/>
  <c r="E95" i="8" s="1"/>
  <c r="F10" i="8"/>
  <c r="F15" i="8" s="1"/>
  <c r="F20" i="8" s="1"/>
  <c r="F25" i="8" s="1"/>
  <c r="F30" i="8" s="1"/>
  <c r="F35" i="8" s="1"/>
  <c r="F40" i="8" s="1"/>
  <c r="F45" i="8" s="1"/>
  <c r="F50" i="8" s="1"/>
  <c r="F55" i="8" s="1"/>
  <c r="F60" i="8" s="1"/>
  <c r="F65" i="8" s="1"/>
  <c r="F70" i="8" s="1"/>
  <c r="F75" i="8" s="1"/>
  <c r="F80" i="8" s="1"/>
  <c r="F85" i="8" s="1"/>
  <c r="F90" i="8" s="1"/>
  <c r="F95" i="8" s="1"/>
  <c r="D7" i="8"/>
  <c r="D12" i="8" s="1"/>
  <c r="D17" i="8" s="1"/>
  <c r="D22" i="8" s="1"/>
  <c r="D27" i="8" s="1"/>
  <c r="D32" i="8" s="1"/>
  <c r="D37" i="8" s="1"/>
  <c r="D42" i="8" s="1"/>
  <c r="D47" i="8" s="1"/>
  <c r="D52" i="8" s="1"/>
  <c r="D57" i="8" s="1"/>
  <c r="D62" i="8" s="1"/>
  <c r="D67" i="8" s="1"/>
  <c r="D72" i="8" s="1"/>
  <c r="D77" i="8" s="1"/>
  <c r="D82" i="8" s="1"/>
  <c r="D87" i="8" s="1"/>
  <c r="D92" i="8" s="1"/>
  <c r="E7" i="8"/>
  <c r="E12" i="8" s="1"/>
  <c r="E17" i="8" s="1"/>
  <c r="E22" i="8" s="1"/>
  <c r="E27" i="8" s="1"/>
  <c r="E32" i="8" s="1"/>
  <c r="E37" i="8" s="1"/>
  <c r="E42" i="8" s="1"/>
  <c r="E47" i="8" s="1"/>
  <c r="E52" i="8" s="1"/>
  <c r="E57" i="8" s="1"/>
  <c r="E62" i="8" s="1"/>
  <c r="E67" i="8" s="1"/>
  <c r="E72" i="8" s="1"/>
  <c r="E77" i="8" s="1"/>
  <c r="E82" i="8" s="1"/>
  <c r="E87" i="8" s="1"/>
  <c r="E92" i="8" s="1"/>
  <c r="F7" i="8"/>
  <c r="F12" i="8" s="1"/>
  <c r="F17" i="8" s="1"/>
  <c r="F22" i="8" s="1"/>
  <c r="F27" i="8" s="1"/>
  <c r="F32" i="8" s="1"/>
  <c r="F37" i="8" s="1"/>
  <c r="F42" i="8" s="1"/>
  <c r="F47" i="8" s="1"/>
  <c r="F52" i="8" s="1"/>
  <c r="F57" i="8" s="1"/>
  <c r="F62" i="8" s="1"/>
  <c r="F67" i="8" s="1"/>
  <c r="F72" i="8" s="1"/>
  <c r="F77" i="8" s="1"/>
  <c r="F82" i="8" s="1"/>
  <c r="F87" i="8" s="1"/>
  <c r="F92" i="8" s="1"/>
  <c r="C8" i="7"/>
  <c r="C13" i="7" s="1"/>
  <c r="C18" i="7" s="1"/>
  <c r="C23" i="7" s="1"/>
  <c r="C28" i="7" s="1"/>
  <c r="C33" i="7" s="1"/>
  <c r="C38" i="7" s="1"/>
  <c r="C43" i="7" s="1"/>
  <c r="C48" i="7" s="1"/>
  <c r="C53" i="7" s="1"/>
  <c r="C58" i="7" s="1"/>
  <c r="C63" i="7" s="1"/>
  <c r="C68" i="7" s="1"/>
  <c r="C73" i="7" s="1"/>
  <c r="C78" i="7" s="1"/>
  <c r="C83" i="7" s="1"/>
  <c r="C88" i="7" s="1"/>
  <c r="C93" i="7" s="1"/>
  <c r="D8" i="7"/>
  <c r="D13" i="7" s="1"/>
  <c r="D18" i="7" s="1"/>
  <c r="D23" i="7" s="1"/>
  <c r="D28" i="7" s="1"/>
  <c r="D33" i="7" s="1"/>
  <c r="D38" i="7" s="1"/>
  <c r="D43" i="7" s="1"/>
  <c r="D48" i="7" s="1"/>
  <c r="D53" i="7" s="1"/>
  <c r="D58" i="7" s="1"/>
  <c r="D63" i="7" s="1"/>
  <c r="D68" i="7" s="1"/>
  <c r="D73" i="7" s="1"/>
  <c r="D78" i="7" s="1"/>
  <c r="D83" i="7" s="1"/>
  <c r="D88" i="7" s="1"/>
  <c r="D93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F8" i="7"/>
  <c r="F13" i="7" s="1"/>
  <c r="F18" i="7" s="1"/>
  <c r="F23" i="7" s="1"/>
  <c r="F28" i="7" s="1"/>
  <c r="F33" i="7" s="1"/>
  <c r="F38" i="7" s="1"/>
  <c r="F43" i="7" s="1"/>
  <c r="F48" i="7" s="1"/>
  <c r="F53" i="7" s="1"/>
  <c r="F58" i="7" s="1"/>
  <c r="F63" i="7" s="1"/>
  <c r="F68" i="7" s="1"/>
  <c r="F73" i="7" s="1"/>
  <c r="F78" i="7" s="1"/>
  <c r="F83" i="7" s="1"/>
  <c r="F88" i="7" s="1"/>
  <c r="F93" i="7" s="1"/>
  <c r="D9" i="7"/>
  <c r="D14" i="7" s="1"/>
  <c r="D19" i="7" s="1"/>
  <c r="D24" i="7" s="1"/>
  <c r="D29" i="7" s="1"/>
  <c r="D34" i="7" s="1"/>
  <c r="D39" i="7" s="1"/>
  <c r="D44" i="7" s="1"/>
  <c r="D49" i="7" s="1"/>
  <c r="D54" i="7" s="1"/>
  <c r="D59" i="7" s="1"/>
  <c r="D64" i="7" s="1"/>
  <c r="D69" i="7" s="1"/>
  <c r="D74" i="7" s="1"/>
  <c r="D79" i="7" s="1"/>
  <c r="D84" i="7" s="1"/>
  <c r="D89" i="7" s="1"/>
  <c r="D94" i="7" s="1"/>
  <c r="F9" i="7"/>
  <c r="F14" i="7" s="1"/>
  <c r="F19" i="7" s="1"/>
  <c r="F24" i="7" s="1"/>
  <c r="F29" i="7" s="1"/>
  <c r="F34" i="7" s="1"/>
  <c r="F39" i="7" s="1"/>
  <c r="F44" i="7" s="1"/>
  <c r="F49" i="7" s="1"/>
  <c r="F54" i="7" s="1"/>
  <c r="F59" i="7" s="1"/>
  <c r="F64" i="7" s="1"/>
  <c r="F69" i="7" s="1"/>
  <c r="F74" i="7" s="1"/>
  <c r="F79" i="7" s="1"/>
  <c r="F84" i="7" s="1"/>
  <c r="F89" i="7" s="1"/>
  <c r="F94" i="7" s="1"/>
  <c r="D10" i="7"/>
  <c r="D15" i="7" s="1"/>
  <c r="D20" i="7" s="1"/>
  <c r="D25" i="7" s="1"/>
  <c r="D30" i="7" s="1"/>
  <c r="D35" i="7" s="1"/>
  <c r="D40" i="7" s="1"/>
  <c r="D45" i="7" s="1"/>
  <c r="D50" i="7" s="1"/>
  <c r="D55" i="7" s="1"/>
  <c r="D60" i="7" s="1"/>
  <c r="D65" i="7" s="1"/>
  <c r="D70" i="7" s="1"/>
  <c r="D75" i="7" s="1"/>
  <c r="D80" i="7" s="1"/>
  <c r="D85" i="7" s="1"/>
  <c r="D90" i="7" s="1"/>
  <c r="D95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F10" i="7"/>
  <c r="F15" i="7" s="1"/>
  <c r="F20" i="7" s="1"/>
  <c r="F25" i="7" s="1"/>
  <c r="F30" i="7" s="1"/>
  <c r="F35" i="7" s="1"/>
  <c r="F40" i="7" s="1"/>
  <c r="F45" i="7" s="1"/>
  <c r="F50" i="7" s="1"/>
  <c r="F55" i="7" s="1"/>
  <c r="F60" i="7" s="1"/>
  <c r="F65" i="7" s="1"/>
  <c r="F70" i="7" s="1"/>
  <c r="F75" i="7" s="1"/>
  <c r="F80" i="7" s="1"/>
  <c r="F85" i="7" s="1"/>
  <c r="F90" i="7" s="1"/>
  <c r="F95" i="7" s="1"/>
  <c r="D7" i="7"/>
  <c r="D12" i="7" s="1"/>
  <c r="D17" i="7" s="1"/>
  <c r="D22" i="7" s="1"/>
  <c r="D27" i="7" s="1"/>
  <c r="D32" i="7" s="1"/>
  <c r="D37" i="7" s="1"/>
  <c r="D42" i="7" s="1"/>
  <c r="D47" i="7" s="1"/>
  <c r="D52" i="7" s="1"/>
  <c r="D57" i="7" s="1"/>
  <c r="D62" i="7" s="1"/>
  <c r="D67" i="7" s="1"/>
  <c r="D72" i="7" s="1"/>
  <c r="D77" i="7" s="1"/>
  <c r="D82" i="7" s="1"/>
  <c r="D87" i="7" s="1"/>
  <c r="D92" i="7" s="1"/>
  <c r="F7" i="7"/>
  <c r="F12" i="7" s="1"/>
  <c r="F17" i="7" s="1"/>
  <c r="F22" i="7" s="1"/>
  <c r="F27" i="7" s="1"/>
  <c r="F32" i="7" s="1"/>
  <c r="F37" i="7" s="1"/>
  <c r="F42" i="7" s="1"/>
  <c r="F47" i="7" s="1"/>
  <c r="F52" i="7" s="1"/>
  <c r="F57" i="7" s="1"/>
  <c r="F62" i="7" s="1"/>
  <c r="F67" i="7" s="1"/>
  <c r="F72" i="7" s="1"/>
  <c r="F77" i="7" s="1"/>
  <c r="F82" i="7" s="1"/>
  <c r="F87" i="7" s="1"/>
  <c r="F92" i="7" s="1"/>
  <c r="C8" i="6"/>
  <c r="C13" i="6" s="1"/>
  <c r="C18" i="6" s="1"/>
  <c r="C23" i="6" s="1"/>
  <c r="C28" i="6" s="1"/>
  <c r="C33" i="6" s="1"/>
  <c r="C38" i="6" s="1"/>
  <c r="C43" i="6" s="1"/>
  <c r="C48" i="6" s="1"/>
  <c r="C53" i="6" s="1"/>
  <c r="C58" i="6" s="1"/>
  <c r="C63" i="6" s="1"/>
  <c r="C68" i="6" s="1"/>
  <c r="C73" i="6" s="1"/>
  <c r="C78" i="6" s="1"/>
  <c r="C83" i="6" s="1"/>
  <c r="C88" i="6" s="1"/>
  <c r="C93" i="6" s="1"/>
  <c r="D8" i="6"/>
  <c r="D13" i="6" s="1"/>
  <c r="D18" i="6" s="1"/>
  <c r="D23" i="6" s="1"/>
  <c r="D28" i="6" s="1"/>
  <c r="D33" i="6" s="1"/>
  <c r="D38" i="6" s="1"/>
  <c r="D43" i="6" s="1"/>
  <c r="D48" i="6" s="1"/>
  <c r="D53" i="6" s="1"/>
  <c r="D58" i="6" s="1"/>
  <c r="D63" i="6" s="1"/>
  <c r="D68" i="6" s="1"/>
  <c r="D73" i="6" s="1"/>
  <c r="D78" i="6" s="1"/>
  <c r="D83" i="6" s="1"/>
  <c r="D88" i="6" s="1"/>
  <c r="D93" i="6" s="1"/>
  <c r="E8" i="6"/>
  <c r="E13" i="6" s="1"/>
  <c r="E18" i="6" s="1"/>
  <c r="E23" i="6" s="1"/>
  <c r="E28" i="6" s="1"/>
  <c r="E33" i="6" s="1"/>
  <c r="E38" i="6" s="1"/>
  <c r="E43" i="6" s="1"/>
  <c r="E48" i="6" s="1"/>
  <c r="E53" i="6" s="1"/>
  <c r="E58" i="6" s="1"/>
  <c r="E63" i="6" s="1"/>
  <c r="E68" i="6" s="1"/>
  <c r="E73" i="6" s="1"/>
  <c r="E78" i="6" s="1"/>
  <c r="E83" i="6" s="1"/>
  <c r="E88" i="6" s="1"/>
  <c r="E93" i="6" s="1"/>
  <c r="F8" i="6"/>
  <c r="F13" i="6" s="1"/>
  <c r="F18" i="6" s="1"/>
  <c r="F23" i="6" s="1"/>
  <c r="F28" i="6" s="1"/>
  <c r="F33" i="6" s="1"/>
  <c r="F38" i="6" s="1"/>
  <c r="F43" i="6" s="1"/>
  <c r="F48" i="6" s="1"/>
  <c r="F53" i="6" s="1"/>
  <c r="F58" i="6" s="1"/>
  <c r="F63" i="6" s="1"/>
  <c r="F68" i="6" s="1"/>
  <c r="F73" i="6" s="1"/>
  <c r="F78" i="6" s="1"/>
  <c r="F83" i="6" s="1"/>
  <c r="F88" i="6" s="1"/>
  <c r="F93" i="6" s="1"/>
  <c r="C9" i="6"/>
  <c r="C14" i="6" s="1"/>
  <c r="C19" i="6" s="1"/>
  <c r="C24" i="6" s="1"/>
  <c r="C29" i="6" s="1"/>
  <c r="C34" i="6" s="1"/>
  <c r="C39" i="6" s="1"/>
  <c r="C44" i="6" s="1"/>
  <c r="C49" i="6" s="1"/>
  <c r="C54" i="6" s="1"/>
  <c r="C59" i="6" s="1"/>
  <c r="C64" i="6" s="1"/>
  <c r="C69" i="6" s="1"/>
  <c r="C74" i="6" s="1"/>
  <c r="C79" i="6" s="1"/>
  <c r="C84" i="6" s="1"/>
  <c r="C89" i="6" s="1"/>
  <c r="C94" i="6" s="1"/>
  <c r="D9" i="6"/>
  <c r="D14" i="6" s="1"/>
  <c r="D19" i="6" s="1"/>
  <c r="D24" i="6" s="1"/>
  <c r="D29" i="6" s="1"/>
  <c r="D34" i="6" s="1"/>
  <c r="D39" i="6" s="1"/>
  <c r="D44" i="6" s="1"/>
  <c r="D49" i="6" s="1"/>
  <c r="D54" i="6" s="1"/>
  <c r="D59" i="6" s="1"/>
  <c r="D64" i="6" s="1"/>
  <c r="D69" i="6" s="1"/>
  <c r="D74" i="6" s="1"/>
  <c r="D79" i="6" s="1"/>
  <c r="D84" i="6" s="1"/>
  <c r="D89" i="6" s="1"/>
  <c r="D94" i="6" s="1"/>
  <c r="E9" i="6"/>
  <c r="E14" i="6" s="1"/>
  <c r="E19" i="6" s="1"/>
  <c r="E24" i="6" s="1"/>
  <c r="E29" i="6" s="1"/>
  <c r="E34" i="6" s="1"/>
  <c r="E39" i="6" s="1"/>
  <c r="E44" i="6" s="1"/>
  <c r="E49" i="6" s="1"/>
  <c r="E54" i="6" s="1"/>
  <c r="E59" i="6" s="1"/>
  <c r="E64" i="6" s="1"/>
  <c r="E69" i="6" s="1"/>
  <c r="E74" i="6" s="1"/>
  <c r="E79" i="6" s="1"/>
  <c r="E84" i="6" s="1"/>
  <c r="E89" i="6" s="1"/>
  <c r="E94" i="6" s="1"/>
  <c r="F9" i="6"/>
  <c r="F14" i="6" s="1"/>
  <c r="F19" i="6" s="1"/>
  <c r="F24" i="6" s="1"/>
  <c r="F29" i="6" s="1"/>
  <c r="F34" i="6" s="1"/>
  <c r="F39" i="6" s="1"/>
  <c r="F44" i="6" s="1"/>
  <c r="F49" i="6" s="1"/>
  <c r="F54" i="6" s="1"/>
  <c r="F59" i="6" s="1"/>
  <c r="F64" i="6" s="1"/>
  <c r="F69" i="6" s="1"/>
  <c r="F74" i="6" s="1"/>
  <c r="F79" i="6" s="1"/>
  <c r="F84" i="6" s="1"/>
  <c r="F89" i="6" s="1"/>
  <c r="F94" i="6" s="1"/>
  <c r="C10" i="6"/>
  <c r="C15" i="6" s="1"/>
  <c r="C20" i="6" s="1"/>
  <c r="C25" i="6" s="1"/>
  <c r="C30" i="6" s="1"/>
  <c r="C35" i="6" s="1"/>
  <c r="C40" i="6" s="1"/>
  <c r="C45" i="6" s="1"/>
  <c r="C50" i="6" s="1"/>
  <c r="C55" i="6" s="1"/>
  <c r="C60" i="6" s="1"/>
  <c r="C65" i="6" s="1"/>
  <c r="C70" i="6" s="1"/>
  <c r="C75" i="6" s="1"/>
  <c r="C80" i="6" s="1"/>
  <c r="C85" i="6" s="1"/>
  <c r="C90" i="6" s="1"/>
  <c r="C95" i="6" s="1"/>
  <c r="D10" i="6"/>
  <c r="D15" i="6" s="1"/>
  <c r="D20" i="6" s="1"/>
  <c r="D25" i="6" s="1"/>
  <c r="D30" i="6" s="1"/>
  <c r="D35" i="6" s="1"/>
  <c r="D40" i="6" s="1"/>
  <c r="D45" i="6" s="1"/>
  <c r="D50" i="6" s="1"/>
  <c r="D55" i="6" s="1"/>
  <c r="D60" i="6" s="1"/>
  <c r="D65" i="6" s="1"/>
  <c r="D70" i="6" s="1"/>
  <c r="D75" i="6" s="1"/>
  <c r="D80" i="6" s="1"/>
  <c r="D85" i="6" s="1"/>
  <c r="D90" i="6" s="1"/>
  <c r="D95" i="6" s="1"/>
  <c r="E10" i="6"/>
  <c r="E15" i="6" s="1"/>
  <c r="E20" i="6" s="1"/>
  <c r="E25" i="6" s="1"/>
  <c r="E30" i="6" s="1"/>
  <c r="E35" i="6" s="1"/>
  <c r="E40" i="6" s="1"/>
  <c r="E45" i="6" s="1"/>
  <c r="E50" i="6" s="1"/>
  <c r="E55" i="6" s="1"/>
  <c r="E60" i="6" s="1"/>
  <c r="E65" i="6" s="1"/>
  <c r="E70" i="6" s="1"/>
  <c r="E75" i="6" s="1"/>
  <c r="E80" i="6" s="1"/>
  <c r="E85" i="6" s="1"/>
  <c r="E90" i="6" s="1"/>
  <c r="E95" i="6" s="1"/>
  <c r="F10" i="6"/>
  <c r="F15" i="6" s="1"/>
  <c r="F20" i="6" s="1"/>
  <c r="F25" i="6" s="1"/>
  <c r="F30" i="6" s="1"/>
  <c r="F35" i="6" s="1"/>
  <c r="F40" i="6" s="1"/>
  <c r="F45" i="6" s="1"/>
  <c r="F50" i="6" s="1"/>
  <c r="F55" i="6" s="1"/>
  <c r="F60" i="6" s="1"/>
  <c r="F65" i="6" s="1"/>
  <c r="F70" i="6" s="1"/>
  <c r="F75" i="6" s="1"/>
  <c r="F80" i="6" s="1"/>
  <c r="F85" i="6" s="1"/>
  <c r="F90" i="6" s="1"/>
  <c r="F95" i="6" s="1"/>
  <c r="C7" i="6"/>
  <c r="C12" i="6" s="1"/>
  <c r="C17" i="6" s="1"/>
  <c r="C22" i="6" s="1"/>
  <c r="C27" i="6" s="1"/>
  <c r="C32" i="6" s="1"/>
  <c r="C37" i="6" s="1"/>
  <c r="C42" i="6" s="1"/>
  <c r="C47" i="6" s="1"/>
  <c r="C52" i="6" s="1"/>
  <c r="C57" i="6" s="1"/>
  <c r="C62" i="6" s="1"/>
  <c r="C67" i="6" s="1"/>
  <c r="C72" i="6" s="1"/>
  <c r="C77" i="6" s="1"/>
  <c r="C82" i="6" s="1"/>
  <c r="C87" i="6" s="1"/>
  <c r="C92" i="6" s="1"/>
  <c r="D7" i="6"/>
  <c r="D12" i="6" s="1"/>
  <c r="D17" i="6" s="1"/>
  <c r="D22" i="6" s="1"/>
  <c r="D27" i="6" s="1"/>
  <c r="D32" i="6" s="1"/>
  <c r="D37" i="6" s="1"/>
  <c r="D42" i="6" s="1"/>
  <c r="D47" i="6" s="1"/>
  <c r="D52" i="6" s="1"/>
  <c r="D57" i="6" s="1"/>
  <c r="D62" i="6" s="1"/>
  <c r="D67" i="6" s="1"/>
  <c r="D72" i="6" s="1"/>
  <c r="D77" i="6" s="1"/>
  <c r="D82" i="6" s="1"/>
  <c r="D87" i="6" s="1"/>
  <c r="D92" i="6" s="1"/>
  <c r="E7" i="6"/>
  <c r="E12" i="6" s="1"/>
  <c r="E17" i="6" s="1"/>
  <c r="E22" i="6" s="1"/>
  <c r="E27" i="6" s="1"/>
  <c r="E32" i="6" s="1"/>
  <c r="E37" i="6" s="1"/>
  <c r="E42" i="6" s="1"/>
  <c r="E47" i="6" s="1"/>
  <c r="E52" i="6" s="1"/>
  <c r="E57" i="6" s="1"/>
  <c r="E62" i="6" s="1"/>
  <c r="E67" i="6" s="1"/>
  <c r="E72" i="6" s="1"/>
  <c r="E77" i="6" s="1"/>
  <c r="E82" i="6" s="1"/>
  <c r="E87" i="6" s="1"/>
  <c r="E92" i="6" s="1"/>
  <c r="F7" i="6"/>
  <c r="F12" i="6" s="1"/>
  <c r="F17" i="6" s="1"/>
  <c r="F22" i="6" s="1"/>
  <c r="F27" i="6" s="1"/>
  <c r="F32" i="6" s="1"/>
  <c r="F37" i="6" s="1"/>
  <c r="F42" i="6" s="1"/>
  <c r="F47" i="6" s="1"/>
  <c r="F52" i="6" s="1"/>
  <c r="F57" i="6" s="1"/>
  <c r="F62" i="6" s="1"/>
  <c r="F67" i="6" s="1"/>
  <c r="F72" i="6" s="1"/>
  <c r="F77" i="6" s="1"/>
  <c r="F82" i="6" s="1"/>
  <c r="F87" i="6" s="1"/>
  <c r="F92" i="6" s="1"/>
  <c r="C8" i="4"/>
  <c r="C13" i="4" s="1"/>
  <c r="C18" i="4" s="1"/>
  <c r="C23" i="4" s="1"/>
  <c r="C28" i="4" s="1"/>
  <c r="C33" i="4" s="1"/>
  <c r="C38" i="4" s="1"/>
  <c r="C43" i="4" s="1"/>
  <c r="C48" i="4" s="1"/>
  <c r="C53" i="4" s="1"/>
  <c r="C58" i="4" s="1"/>
  <c r="C63" i="4" s="1"/>
  <c r="C68" i="4" s="1"/>
  <c r="C73" i="4" s="1"/>
  <c r="D8" i="4"/>
  <c r="D13" i="4" s="1"/>
  <c r="D18" i="4" s="1"/>
  <c r="D23" i="4" s="1"/>
  <c r="D28" i="4" s="1"/>
  <c r="D33" i="4" s="1"/>
  <c r="D38" i="4" s="1"/>
  <c r="D43" i="4" s="1"/>
  <c r="D48" i="4" s="1"/>
  <c r="D53" i="4" s="1"/>
  <c r="D58" i="4" s="1"/>
  <c r="D63" i="4" s="1"/>
  <c r="D68" i="4" s="1"/>
  <c r="D73" i="4" s="1"/>
  <c r="E8" i="4"/>
  <c r="E13" i="4" s="1"/>
  <c r="E18" i="4" s="1"/>
  <c r="E23" i="4" s="1"/>
  <c r="E28" i="4" s="1"/>
  <c r="E33" i="4" s="1"/>
  <c r="E38" i="4" s="1"/>
  <c r="E43" i="4" s="1"/>
  <c r="E48" i="4" s="1"/>
  <c r="E53" i="4" s="1"/>
  <c r="E58" i="4" s="1"/>
  <c r="E63" i="4" s="1"/>
  <c r="E68" i="4" s="1"/>
  <c r="E73" i="4" s="1"/>
  <c r="F8" i="4"/>
  <c r="F13" i="4" s="1"/>
  <c r="F18" i="4" s="1"/>
  <c r="F23" i="4" s="1"/>
  <c r="F28" i="4" s="1"/>
  <c r="F33" i="4" s="1"/>
  <c r="F38" i="4" s="1"/>
  <c r="F43" i="4" s="1"/>
  <c r="F48" i="4" s="1"/>
  <c r="F53" i="4" s="1"/>
  <c r="F58" i="4" s="1"/>
  <c r="F63" i="4" s="1"/>
  <c r="F68" i="4" s="1"/>
  <c r="F73" i="4" s="1"/>
  <c r="C9" i="4"/>
  <c r="C14" i="4" s="1"/>
  <c r="C19" i="4" s="1"/>
  <c r="C24" i="4" s="1"/>
  <c r="C29" i="4" s="1"/>
  <c r="C34" i="4" s="1"/>
  <c r="C39" i="4" s="1"/>
  <c r="C44" i="4" s="1"/>
  <c r="C49" i="4" s="1"/>
  <c r="C54" i="4" s="1"/>
  <c r="C59" i="4" s="1"/>
  <c r="C64" i="4" s="1"/>
  <c r="C69" i="4" s="1"/>
  <c r="C74" i="4" s="1"/>
  <c r="D9" i="4"/>
  <c r="D14" i="4" s="1"/>
  <c r="D19" i="4" s="1"/>
  <c r="D24" i="4" s="1"/>
  <c r="D29" i="4" s="1"/>
  <c r="D34" i="4" s="1"/>
  <c r="D39" i="4" s="1"/>
  <c r="D44" i="4" s="1"/>
  <c r="D49" i="4" s="1"/>
  <c r="D54" i="4" s="1"/>
  <c r="D59" i="4" s="1"/>
  <c r="D64" i="4" s="1"/>
  <c r="D69" i="4" s="1"/>
  <c r="D74" i="4" s="1"/>
  <c r="E9" i="4"/>
  <c r="E14" i="4" s="1"/>
  <c r="E19" i="4" s="1"/>
  <c r="E24" i="4" s="1"/>
  <c r="E29" i="4" s="1"/>
  <c r="E34" i="4" s="1"/>
  <c r="E39" i="4" s="1"/>
  <c r="E44" i="4" s="1"/>
  <c r="E49" i="4" s="1"/>
  <c r="E54" i="4" s="1"/>
  <c r="E59" i="4" s="1"/>
  <c r="E64" i="4" s="1"/>
  <c r="E69" i="4" s="1"/>
  <c r="E74" i="4" s="1"/>
  <c r="F9" i="4"/>
  <c r="F14" i="4" s="1"/>
  <c r="F19" i="4" s="1"/>
  <c r="F24" i="4" s="1"/>
  <c r="F29" i="4" s="1"/>
  <c r="F34" i="4" s="1"/>
  <c r="F39" i="4" s="1"/>
  <c r="F44" i="4" s="1"/>
  <c r="F49" i="4" s="1"/>
  <c r="F54" i="4" s="1"/>
  <c r="F59" i="4" s="1"/>
  <c r="F64" i="4" s="1"/>
  <c r="F69" i="4" s="1"/>
  <c r="F74" i="4" s="1"/>
  <c r="C10" i="4"/>
  <c r="C15" i="4" s="1"/>
  <c r="C20" i="4" s="1"/>
  <c r="C25" i="4" s="1"/>
  <c r="C30" i="4" s="1"/>
  <c r="C35" i="4" s="1"/>
  <c r="C40" i="4" s="1"/>
  <c r="C45" i="4" s="1"/>
  <c r="C50" i="4" s="1"/>
  <c r="C55" i="4" s="1"/>
  <c r="C60" i="4" s="1"/>
  <c r="C65" i="4" s="1"/>
  <c r="C70" i="4" s="1"/>
  <c r="C75" i="4" s="1"/>
  <c r="D10" i="4"/>
  <c r="D15" i="4" s="1"/>
  <c r="D20" i="4" s="1"/>
  <c r="D25" i="4" s="1"/>
  <c r="D30" i="4" s="1"/>
  <c r="D35" i="4" s="1"/>
  <c r="D40" i="4" s="1"/>
  <c r="D45" i="4" s="1"/>
  <c r="D50" i="4" s="1"/>
  <c r="D55" i="4" s="1"/>
  <c r="D60" i="4" s="1"/>
  <c r="D65" i="4" s="1"/>
  <c r="D70" i="4" s="1"/>
  <c r="D75" i="4" s="1"/>
  <c r="E10" i="4"/>
  <c r="E15" i="4" s="1"/>
  <c r="E20" i="4" s="1"/>
  <c r="E25" i="4" s="1"/>
  <c r="E30" i="4" s="1"/>
  <c r="E35" i="4" s="1"/>
  <c r="E40" i="4" s="1"/>
  <c r="E45" i="4" s="1"/>
  <c r="E50" i="4" s="1"/>
  <c r="E55" i="4" s="1"/>
  <c r="E60" i="4" s="1"/>
  <c r="E65" i="4" s="1"/>
  <c r="E70" i="4" s="1"/>
  <c r="E75" i="4" s="1"/>
  <c r="F10" i="4"/>
  <c r="F15" i="4" s="1"/>
  <c r="F20" i="4" s="1"/>
  <c r="F25" i="4" s="1"/>
  <c r="F30" i="4" s="1"/>
  <c r="F35" i="4" s="1"/>
  <c r="F40" i="4" s="1"/>
  <c r="F45" i="4" s="1"/>
  <c r="F50" i="4" s="1"/>
  <c r="F55" i="4" s="1"/>
  <c r="F60" i="4" s="1"/>
  <c r="F65" i="4" s="1"/>
  <c r="F70" i="4" s="1"/>
  <c r="F75" i="4" s="1"/>
  <c r="D7" i="4"/>
  <c r="D12" i="4" s="1"/>
  <c r="D17" i="4" s="1"/>
  <c r="D22" i="4" s="1"/>
  <c r="D27" i="4" s="1"/>
  <c r="D32" i="4" s="1"/>
  <c r="D37" i="4" s="1"/>
  <c r="D42" i="4" s="1"/>
  <c r="D47" i="4" s="1"/>
  <c r="D52" i="4" s="1"/>
  <c r="D57" i="4" s="1"/>
  <c r="D62" i="4" s="1"/>
  <c r="D67" i="4" s="1"/>
  <c r="D72" i="4" s="1"/>
  <c r="E7" i="4"/>
  <c r="E12" i="4" s="1"/>
  <c r="E17" i="4" s="1"/>
  <c r="E22" i="4" s="1"/>
  <c r="E27" i="4" s="1"/>
  <c r="E32" i="4" s="1"/>
  <c r="E37" i="4" s="1"/>
  <c r="E42" i="4" s="1"/>
  <c r="E47" i="4" s="1"/>
  <c r="E52" i="4" s="1"/>
  <c r="E57" i="4" s="1"/>
  <c r="E62" i="4" s="1"/>
  <c r="E67" i="4" s="1"/>
  <c r="E72" i="4" s="1"/>
  <c r="F7" i="4"/>
  <c r="F12" i="4" s="1"/>
  <c r="F17" i="4" s="1"/>
  <c r="F22" i="4" s="1"/>
  <c r="F27" i="4" s="1"/>
  <c r="F32" i="4" s="1"/>
  <c r="F37" i="4" s="1"/>
  <c r="F42" i="4" s="1"/>
  <c r="F47" i="4" s="1"/>
  <c r="F52" i="4" s="1"/>
  <c r="F57" i="4" s="1"/>
  <c r="F62" i="4" s="1"/>
  <c r="F67" i="4" s="1"/>
  <c r="F72" i="4" s="1"/>
  <c r="C7" i="4"/>
  <c r="C12" i="4" s="1"/>
  <c r="C17" i="4" s="1"/>
  <c r="C22" i="4" s="1"/>
  <c r="C27" i="4" s="1"/>
  <c r="C32" i="4" s="1"/>
  <c r="C37" i="4" s="1"/>
  <c r="C42" i="4" s="1"/>
  <c r="C47" i="4" s="1"/>
  <c r="C52" i="4" s="1"/>
  <c r="C57" i="4" s="1"/>
  <c r="C62" i="4" s="1"/>
  <c r="C67" i="4" s="1"/>
  <c r="C72" i="4" s="1"/>
  <c r="AF29" i="1"/>
  <c r="C10" i="10" s="1"/>
  <c r="C15" i="10" s="1"/>
  <c r="C20" i="10" s="1"/>
  <c r="C25" i="10" s="1"/>
  <c r="C30" i="10" s="1"/>
  <c r="C35" i="10" s="1"/>
  <c r="C40" i="10" s="1"/>
  <c r="C45" i="10" s="1"/>
  <c r="C50" i="10" s="1"/>
  <c r="C55" i="10" s="1"/>
  <c r="C60" i="10" s="1"/>
  <c r="C65" i="10" s="1"/>
  <c r="C70" i="10" s="1"/>
  <c r="C75" i="10" s="1"/>
  <c r="C80" i="10" s="1"/>
  <c r="C85" i="10" s="1"/>
  <c r="C90" i="10" s="1"/>
  <c r="C95" i="10" s="1"/>
  <c r="AE29" i="1"/>
  <c r="AI28" i="1"/>
  <c r="E9" i="10" s="1"/>
  <c r="E14" i="10" s="1"/>
  <c r="E19" i="10" s="1"/>
  <c r="E24" i="10" s="1"/>
  <c r="E29" i="10" s="1"/>
  <c r="E34" i="10" s="1"/>
  <c r="E39" i="10" s="1"/>
  <c r="E44" i="10" s="1"/>
  <c r="E49" i="10" s="1"/>
  <c r="E54" i="10" s="1"/>
  <c r="E59" i="10" s="1"/>
  <c r="E64" i="10" s="1"/>
  <c r="E69" i="10" s="1"/>
  <c r="E74" i="10" s="1"/>
  <c r="E79" i="10" s="1"/>
  <c r="E84" i="10" s="1"/>
  <c r="E89" i="10" s="1"/>
  <c r="E94" i="10" s="1"/>
  <c r="AF28" i="1"/>
  <c r="C9" i="10" s="1"/>
  <c r="C14" i="10" s="1"/>
  <c r="C19" i="10" s="1"/>
  <c r="C24" i="10" s="1"/>
  <c r="C29" i="10" s="1"/>
  <c r="C34" i="10" s="1"/>
  <c r="C39" i="10" s="1"/>
  <c r="C44" i="10" s="1"/>
  <c r="C49" i="10" s="1"/>
  <c r="C54" i="10" s="1"/>
  <c r="C59" i="10" s="1"/>
  <c r="C64" i="10" s="1"/>
  <c r="C69" i="10" s="1"/>
  <c r="C74" i="10" s="1"/>
  <c r="C79" i="10" s="1"/>
  <c r="C84" i="10" s="1"/>
  <c r="C89" i="10" s="1"/>
  <c r="C94" i="10" s="1"/>
  <c r="AE28" i="1"/>
  <c r="AH27" i="1"/>
  <c r="AE27" i="1"/>
  <c r="Z29" i="1"/>
  <c r="C10" i="9" s="1"/>
  <c r="C15" i="9" s="1"/>
  <c r="C20" i="9" s="1"/>
  <c r="C25" i="9" s="1"/>
  <c r="C30" i="9" s="1"/>
  <c r="C35" i="9" s="1"/>
  <c r="C40" i="9" s="1"/>
  <c r="C45" i="9" s="1"/>
  <c r="C50" i="9" s="1"/>
  <c r="C55" i="9" s="1"/>
  <c r="C60" i="9" s="1"/>
  <c r="C65" i="9" s="1"/>
  <c r="C70" i="9" s="1"/>
  <c r="C75" i="9" s="1"/>
  <c r="C80" i="9" s="1"/>
  <c r="C85" i="9" s="1"/>
  <c r="C90" i="9" s="1"/>
  <c r="C95" i="9" s="1"/>
  <c r="AB27" i="1"/>
  <c r="T29" i="1"/>
  <c r="C10" i="8" s="1"/>
  <c r="C15" i="8" s="1"/>
  <c r="C20" i="8" s="1"/>
  <c r="C25" i="8" s="1"/>
  <c r="C30" i="8" s="1"/>
  <c r="C35" i="8" s="1"/>
  <c r="C40" i="8" s="1"/>
  <c r="C45" i="8" s="1"/>
  <c r="C50" i="8" s="1"/>
  <c r="C55" i="8" s="1"/>
  <c r="C60" i="8" s="1"/>
  <c r="C65" i="8" s="1"/>
  <c r="C70" i="8" s="1"/>
  <c r="C75" i="8" s="1"/>
  <c r="C80" i="8" s="1"/>
  <c r="C85" i="8" s="1"/>
  <c r="C90" i="8" s="1"/>
  <c r="C95" i="8" s="1"/>
  <c r="V27" i="1"/>
  <c r="N29" i="1"/>
  <c r="C10" i="7" s="1"/>
  <c r="C15" i="7" s="1"/>
  <c r="C20" i="7" s="1"/>
  <c r="C25" i="7" s="1"/>
  <c r="C30" i="7" s="1"/>
  <c r="C35" i="7" s="1"/>
  <c r="C40" i="7" s="1"/>
  <c r="C45" i="7" s="1"/>
  <c r="C50" i="7" s="1"/>
  <c r="C55" i="7" s="1"/>
  <c r="C60" i="7" s="1"/>
  <c r="C65" i="7" s="1"/>
  <c r="C70" i="7" s="1"/>
  <c r="C75" i="7" s="1"/>
  <c r="C80" i="7" s="1"/>
  <c r="C85" i="7" s="1"/>
  <c r="C90" i="7" s="1"/>
  <c r="C95" i="7" s="1"/>
  <c r="P27" i="1"/>
  <c r="Q26" i="1"/>
  <c r="E7" i="7" s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N26" i="1"/>
  <c r="C7" i="7" s="1"/>
  <c r="C12" i="7" s="1"/>
  <c r="C17" i="7" s="1"/>
  <c r="C22" i="7" s="1"/>
  <c r="C27" i="7" s="1"/>
  <c r="C32" i="7" s="1"/>
  <c r="C37" i="7" s="1"/>
  <c r="C42" i="7" s="1"/>
  <c r="C47" i="7" s="1"/>
  <c r="C52" i="7" s="1"/>
  <c r="C57" i="7" s="1"/>
  <c r="C62" i="7" s="1"/>
  <c r="C67" i="7" s="1"/>
  <c r="C72" i="7" s="1"/>
  <c r="C77" i="7" s="1"/>
  <c r="C82" i="7" s="1"/>
  <c r="C87" i="7" s="1"/>
  <c r="C92" i="7" s="1"/>
  <c r="M26" i="1"/>
  <c r="M33" i="1" s="1"/>
  <c r="B2" i="7" s="1"/>
  <c r="B7" i="7" s="1"/>
  <c r="B12" i="7" s="1"/>
  <c r="B17" i="7" s="1"/>
  <c r="B22" i="7" s="1"/>
  <c r="B27" i="7" s="1"/>
  <c r="B32" i="7" s="1"/>
  <c r="B37" i="7" s="1"/>
  <c r="B42" i="7" s="1"/>
  <c r="B47" i="7" s="1"/>
  <c r="B52" i="7" s="1"/>
  <c r="B57" i="7" s="1"/>
  <c r="B62" i="7" s="1"/>
  <c r="B67" i="7" s="1"/>
  <c r="B72" i="7" s="1"/>
  <c r="B77" i="7" s="1"/>
  <c r="B82" i="7" s="1"/>
  <c r="B87" i="7" s="1"/>
  <c r="B92" i="7" s="1"/>
  <c r="G5" i="2"/>
  <c r="G10" i="2" s="1"/>
  <c r="G15" i="2" s="1"/>
  <c r="G20" i="2" s="1"/>
  <c r="G25" i="2" s="1"/>
  <c r="G30" i="2" s="1"/>
  <c r="G35" i="2" s="1"/>
  <c r="G40" i="2" s="1"/>
  <c r="G45" i="2" s="1"/>
  <c r="G50" i="2" s="1"/>
  <c r="G55" i="2" s="1"/>
  <c r="G60" i="2" s="1"/>
  <c r="G65" i="2" s="1"/>
  <c r="G70" i="2" s="1"/>
  <c r="G75" i="2" s="1"/>
  <c r="G80" i="2" s="1"/>
  <c r="G85" i="2" s="1"/>
  <c r="G90" i="2" s="1"/>
  <c r="G95" i="2" s="1"/>
  <c r="G4" i="2"/>
  <c r="G9" i="2" s="1"/>
  <c r="G14" i="2" s="1"/>
  <c r="G19" i="2" s="1"/>
  <c r="G24" i="2" s="1"/>
  <c r="G29" i="2" s="1"/>
  <c r="G34" i="2" s="1"/>
  <c r="G39" i="2" s="1"/>
  <c r="G44" i="2" s="1"/>
  <c r="G49" i="2" s="1"/>
  <c r="G54" i="2" s="1"/>
  <c r="G59" i="2" s="1"/>
  <c r="G64" i="2" s="1"/>
  <c r="G69" i="2" s="1"/>
  <c r="G74" i="2" s="1"/>
  <c r="G79" i="2" s="1"/>
  <c r="G84" i="2" s="1"/>
  <c r="G89" i="2" s="1"/>
  <c r="G94" i="2" s="1"/>
  <c r="G7" i="2"/>
  <c r="G12" i="2" s="1"/>
  <c r="G17" i="2" s="1"/>
  <c r="G22" i="2" s="1"/>
  <c r="G27" i="2" s="1"/>
  <c r="G32" i="2" s="1"/>
  <c r="G37" i="2" s="1"/>
  <c r="G42" i="2" s="1"/>
  <c r="G47" i="2" s="1"/>
  <c r="G52" i="2" s="1"/>
  <c r="G57" i="2" s="1"/>
  <c r="G62" i="2" s="1"/>
  <c r="G67" i="2" s="1"/>
  <c r="G72" i="2" s="1"/>
  <c r="G77" i="2" s="1"/>
  <c r="G82" i="2" s="1"/>
  <c r="G87" i="2" s="1"/>
  <c r="G92" i="2" s="1"/>
  <c r="F5" i="2"/>
  <c r="F10" i="2" s="1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4" i="2"/>
  <c r="F9" i="2" s="1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7" i="2"/>
  <c r="F12" i="2" s="1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E5" i="2"/>
  <c r="E10" i="2" s="1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4" i="2"/>
  <c r="E9" i="2" s="1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D5" i="2"/>
  <c r="D10" i="2" s="1"/>
  <c r="D15" i="2" s="1"/>
  <c r="D20" i="2" s="1"/>
  <c r="D25" i="2" s="1"/>
  <c r="D30" i="2" s="1"/>
  <c r="D35" i="2" s="1"/>
  <c r="D40" i="2" s="1"/>
  <c r="D45" i="2" s="1"/>
  <c r="D50" i="2" s="1"/>
  <c r="D55" i="2" s="1"/>
  <c r="D60" i="2" s="1"/>
  <c r="D65" i="2" s="1"/>
  <c r="D70" i="2" s="1"/>
  <c r="D75" i="2" s="1"/>
  <c r="D80" i="2" s="1"/>
  <c r="D85" i="2" s="1"/>
  <c r="D90" i="2" s="1"/>
  <c r="D95" i="2" s="1"/>
  <c r="D4" i="2"/>
  <c r="D9" i="2" s="1"/>
  <c r="D14" i="2" s="1"/>
  <c r="D19" i="2" s="1"/>
  <c r="D24" i="2" s="1"/>
  <c r="D29" i="2" s="1"/>
  <c r="D34" i="2" s="1"/>
  <c r="D39" i="2" s="1"/>
  <c r="D44" i="2" s="1"/>
  <c r="D49" i="2" s="1"/>
  <c r="D54" i="2" s="1"/>
  <c r="D59" i="2" s="1"/>
  <c r="D64" i="2" s="1"/>
  <c r="D69" i="2" s="1"/>
  <c r="D74" i="2" s="1"/>
  <c r="D79" i="2" s="1"/>
  <c r="D84" i="2" s="1"/>
  <c r="D89" i="2" s="1"/>
  <c r="D94" i="2" s="1"/>
  <c r="C5" i="2"/>
  <c r="C10" i="2" s="1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4" i="2"/>
  <c r="C9" i="2" s="1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7" i="2"/>
  <c r="C12" i="2" s="1"/>
  <c r="C17" i="2" s="1"/>
  <c r="C22" i="2" s="1"/>
  <c r="C27" i="2" s="1"/>
  <c r="C32" i="2" s="1"/>
  <c r="C37" i="2" s="1"/>
  <c r="C42" i="2" s="1"/>
  <c r="C47" i="2" s="1"/>
  <c r="C52" i="2" s="1"/>
  <c r="C57" i="2" s="1"/>
  <c r="C62" i="2" s="1"/>
  <c r="C67" i="2" s="1"/>
  <c r="C72" i="2" s="1"/>
  <c r="C77" i="2" s="1"/>
  <c r="C82" i="2" s="1"/>
  <c r="C87" i="2" s="1"/>
  <c r="C92" i="2" s="1"/>
  <c r="B5" i="2"/>
  <c r="B10" i="2" s="1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4" i="2"/>
  <c r="B9" i="2" s="1"/>
  <c r="B14" i="2" s="1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8" i="2"/>
  <c r="B13" i="2" s="1"/>
  <c r="B18" i="2" s="1"/>
  <c r="B23" i="2" s="1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7" i="2"/>
  <c r="B12" i="2" s="1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Y29" i="1" l="1"/>
  <c r="AE36" i="1"/>
  <c r="B5" i="10" s="1"/>
  <c r="B10" i="10" s="1"/>
  <c r="B15" i="10" s="1"/>
  <c r="B20" i="10" s="1"/>
  <c r="B25" i="10" s="1"/>
  <c r="B30" i="10" s="1"/>
  <c r="B35" i="10" s="1"/>
  <c r="B40" i="10" s="1"/>
  <c r="B45" i="10" s="1"/>
  <c r="B50" i="10" s="1"/>
  <c r="B55" i="10" s="1"/>
  <c r="B60" i="10" s="1"/>
  <c r="B65" i="10" s="1"/>
  <c r="B70" i="10" s="1"/>
  <c r="B75" i="10" s="1"/>
  <c r="B80" i="10" s="1"/>
  <c r="B85" i="10" s="1"/>
  <c r="B90" i="10" s="1"/>
  <c r="B95" i="10" s="1"/>
  <c r="AC28" i="1"/>
  <c r="AE35" i="1"/>
  <c r="Y27" i="1"/>
  <c r="AE34" i="1"/>
  <c r="B3" i="10" s="1"/>
  <c r="B8" i="10" s="1"/>
  <c r="B13" i="10" s="1"/>
  <c r="B18" i="10" s="1"/>
  <c r="B23" i="10" s="1"/>
  <c r="B28" i="10" s="1"/>
  <c r="B33" i="10" s="1"/>
  <c r="B38" i="10" s="1"/>
  <c r="B43" i="10" s="1"/>
  <c r="B48" i="10" s="1"/>
  <c r="B53" i="10" s="1"/>
  <c r="B58" i="10" s="1"/>
  <c r="B63" i="10" s="1"/>
  <c r="B68" i="10" s="1"/>
  <c r="B73" i="10" s="1"/>
  <c r="B78" i="10" s="1"/>
  <c r="B83" i="10" s="1"/>
  <c r="B88" i="10" s="1"/>
  <c r="B93" i="10" s="1"/>
  <c r="F77" i="4"/>
  <c r="F82" i="4" s="1"/>
  <c r="F87" i="4" s="1"/>
  <c r="F92" i="4" s="1"/>
  <c r="F80" i="4"/>
  <c r="F85" i="4" s="1"/>
  <c r="F90" i="4" s="1"/>
  <c r="F95" i="4" s="1"/>
  <c r="F79" i="4"/>
  <c r="F84" i="4" s="1"/>
  <c r="F89" i="4" s="1"/>
  <c r="F94" i="4" s="1"/>
  <c r="F78" i="4"/>
  <c r="F83" i="4" s="1"/>
  <c r="F88" i="4" s="1"/>
  <c r="F93" i="4" s="1"/>
  <c r="E77" i="4"/>
  <c r="E82" i="4" s="1"/>
  <c r="E87" i="4" s="1"/>
  <c r="E92" i="4" s="1"/>
  <c r="E80" i="4"/>
  <c r="E85" i="4" s="1"/>
  <c r="E90" i="4" s="1"/>
  <c r="E95" i="4" s="1"/>
  <c r="E79" i="4"/>
  <c r="E84" i="4" s="1"/>
  <c r="E89" i="4" s="1"/>
  <c r="E94" i="4" s="1"/>
  <c r="E78" i="4"/>
  <c r="E83" i="4" s="1"/>
  <c r="E88" i="4" s="1"/>
  <c r="E93" i="4" s="1"/>
  <c r="C77" i="4"/>
  <c r="C82" i="4" s="1"/>
  <c r="C87" i="4" s="1"/>
  <c r="C92" i="4" s="1"/>
  <c r="C80" i="4"/>
  <c r="C85" i="4" s="1"/>
  <c r="C90" i="4" s="1"/>
  <c r="C95" i="4" s="1"/>
  <c r="C79" i="4"/>
  <c r="C84" i="4" s="1"/>
  <c r="C89" i="4" s="1"/>
  <c r="C94" i="4" s="1"/>
  <c r="C78" i="4"/>
  <c r="C83" i="4" s="1"/>
  <c r="C88" i="4" s="1"/>
  <c r="C93" i="4" s="1"/>
  <c r="D77" i="4"/>
  <c r="D82" i="4" s="1"/>
  <c r="D87" i="4" s="1"/>
  <c r="D92" i="4" s="1"/>
  <c r="D80" i="4"/>
  <c r="D85" i="4" s="1"/>
  <c r="D90" i="4" s="1"/>
  <c r="D95" i="4" s="1"/>
  <c r="D79" i="4"/>
  <c r="D84" i="4" s="1"/>
  <c r="D89" i="4" s="1"/>
  <c r="D94" i="4" s="1"/>
  <c r="D78" i="4"/>
  <c r="D83" i="4" s="1"/>
  <c r="D88" i="4" s="1"/>
  <c r="D93" i="4" s="1"/>
  <c r="Y28" i="1"/>
  <c r="Y35" i="1" s="1"/>
  <c r="Z28" i="1"/>
  <c r="H11" i="1"/>
  <c r="G11" i="1"/>
  <c r="F11" i="1"/>
  <c r="D11" i="1"/>
  <c r="C11" i="1"/>
  <c r="B11" i="1"/>
  <c r="X9" i="1"/>
  <c r="T9" i="1"/>
  <c r="P9" i="1"/>
  <c r="L9" i="1"/>
  <c r="J9" i="1"/>
  <c r="W8" i="1"/>
  <c r="S8" i="1"/>
  <c r="O8" i="1"/>
  <c r="K8" i="1"/>
  <c r="Y6" i="1"/>
  <c r="X6" i="1"/>
  <c r="U6" i="1"/>
  <c r="T6" i="1"/>
  <c r="Q6" i="1"/>
  <c r="P6" i="1"/>
  <c r="M6" i="1"/>
  <c r="L6" i="1"/>
  <c r="J6" i="1"/>
  <c r="Y5" i="1"/>
  <c r="Y16" i="1" s="1"/>
  <c r="X5" i="1"/>
  <c r="W5" i="1"/>
  <c r="U5" i="1"/>
  <c r="T5" i="1"/>
  <c r="S5" i="1"/>
  <c r="Q5" i="1"/>
  <c r="P5" i="1"/>
  <c r="O5" i="1"/>
  <c r="M5" i="1"/>
  <c r="L5" i="1"/>
  <c r="K5" i="1"/>
  <c r="J5" i="1"/>
  <c r="N4" i="1"/>
  <c r="J4" i="1"/>
  <c r="W3" i="1"/>
  <c r="S3" i="1"/>
  <c r="O3" i="1"/>
  <c r="N3" i="1"/>
  <c r="K3" i="1"/>
  <c r="J3" i="1"/>
  <c r="S27" i="1" l="1"/>
  <c r="Y34" i="1"/>
  <c r="B3" i="9" s="1"/>
  <c r="B8" i="9" s="1"/>
  <c r="B13" i="9" s="1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S29" i="1"/>
  <c r="Y36" i="1"/>
  <c r="B5" i="9" s="1"/>
  <c r="B10" i="9" s="1"/>
  <c r="B15" i="9" s="1"/>
  <c r="B20" i="9" s="1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B4" i="10"/>
  <c r="B9" i="10" s="1"/>
  <c r="B14" i="10" s="1"/>
  <c r="B19" i="10" s="1"/>
  <c r="B24" i="10" s="1"/>
  <c r="B29" i="10" s="1"/>
  <c r="B34" i="10" s="1"/>
  <c r="B39" i="10" s="1"/>
  <c r="B44" i="10" s="1"/>
  <c r="B49" i="10" s="1"/>
  <c r="B54" i="10" s="1"/>
  <c r="B59" i="10" s="1"/>
  <c r="B64" i="10" s="1"/>
  <c r="B69" i="10" s="1"/>
  <c r="B74" i="10" s="1"/>
  <c r="B79" i="10" s="1"/>
  <c r="B84" i="10" s="1"/>
  <c r="B89" i="10" s="1"/>
  <c r="B94" i="10" s="1"/>
  <c r="Z35" i="1"/>
  <c r="C4" i="9" s="1"/>
  <c r="C9" i="9" s="1"/>
  <c r="C14" i="9" s="1"/>
  <c r="C19" i="9" s="1"/>
  <c r="C24" i="9" s="1"/>
  <c r="C29" i="9" s="1"/>
  <c r="C34" i="9" s="1"/>
  <c r="C39" i="9" s="1"/>
  <c r="C44" i="9" s="1"/>
  <c r="C49" i="9" s="1"/>
  <c r="C54" i="9" s="1"/>
  <c r="C59" i="9" s="1"/>
  <c r="C64" i="9" s="1"/>
  <c r="C69" i="9" s="1"/>
  <c r="C74" i="9" s="1"/>
  <c r="C79" i="9" s="1"/>
  <c r="C84" i="9" s="1"/>
  <c r="C89" i="9" s="1"/>
  <c r="C94" i="9" s="1"/>
  <c r="AB35" i="1"/>
  <c r="E4" i="9" s="1"/>
  <c r="B4" i="9"/>
  <c r="B9" i="9" s="1"/>
  <c r="B14" i="9" s="1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V35" i="1"/>
  <c r="E4" i="8" s="1"/>
  <c r="T35" i="1"/>
  <c r="C4" i="8" s="1"/>
  <c r="E9" i="9"/>
  <c r="E14" i="9" s="1"/>
  <c r="E19" i="9" s="1"/>
  <c r="E24" i="9" s="1"/>
  <c r="E29" i="9" s="1"/>
  <c r="E34" i="9" s="1"/>
  <c r="E39" i="9" s="1"/>
  <c r="E44" i="9" s="1"/>
  <c r="E49" i="9" s="1"/>
  <c r="E54" i="9" s="1"/>
  <c r="E59" i="9" s="1"/>
  <c r="E64" i="9" s="1"/>
  <c r="E69" i="9" s="1"/>
  <c r="E74" i="9" s="1"/>
  <c r="E79" i="9" s="1"/>
  <c r="E84" i="9" s="1"/>
  <c r="E89" i="9" s="1"/>
  <c r="E94" i="9" s="1"/>
  <c r="O15" i="1"/>
  <c r="M21" i="1"/>
  <c r="J15" i="1"/>
  <c r="D2" i="2" s="1"/>
  <c r="D7" i="2" s="1"/>
  <c r="D12" i="2" s="1"/>
  <c r="D17" i="2" s="1"/>
  <c r="D22" i="2" s="1"/>
  <c r="D27" i="2" s="1"/>
  <c r="D32" i="2" s="1"/>
  <c r="D37" i="2" s="1"/>
  <c r="D42" i="2" s="1"/>
  <c r="D47" i="2" s="1"/>
  <c r="D52" i="2" s="1"/>
  <c r="D57" i="2" s="1"/>
  <c r="D62" i="2" s="1"/>
  <c r="D67" i="2" s="1"/>
  <c r="D72" i="2" s="1"/>
  <c r="D77" i="2" s="1"/>
  <c r="D82" i="2" s="1"/>
  <c r="D87" i="2" s="1"/>
  <c r="D92" i="2" s="1"/>
  <c r="S15" i="1"/>
  <c r="F3" i="2" s="1"/>
  <c r="F8" i="2" s="1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K15" i="1"/>
  <c r="W15" i="1"/>
  <c r="G3" i="2" s="1"/>
  <c r="G8" i="2" s="1"/>
  <c r="G13" i="2" s="1"/>
  <c r="G18" i="2" s="1"/>
  <c r="G23" i="2" s="1"/>
  <c r="G28" i="2" s="1"/>
  <c r="G33" i="2" s="1"/>
  <c r="G38" i="2" s="1"/>
  <c r="G43" i="2" s="1"/>
  <c r="G48" i="2" s="1"/>
  <c r="G53" i="2" s="1"/>
  <c r="G58" i="2" s="1"/>
  <c r="G63" i="2" s="1"/>
  <c r="G68" i="2" s="1"/>
  <c r="G73" i="2" s="1"/>
  <c r="G78" i="2" s="1"/>
  <c r="G83" i="2" s="1"/>
  <c r="G88" i="2" s="1"/>
  <c r="G93" i="2" s="1"/>
  <c r="N15" i="1"/>
  <c r="Q21" i="1"/>
  <c r="T28" i="1"/>
  <c r="C9" i="8" s="1"/>
  <c r="C14" i="8" s="1"/>
  <c r="C19" i="8" s="1"/>
  <c r="C24" i="8" s="1"/>
  <c r="C29" i="8" s="1"/>
  <c r="C34" i="8" s="1"/>
  <c r="C39" i="8" s="1"/>
  <c r="C44" i="8" s="1"/>
  <c r="C49" i="8" s="1"/>
  <c r="C54" i="8" s="1"/>
  <c r="C59" i="8" s="1"/>
  <c r="C64" i="8" s="1"/>
  <c r="C69" i="8" s="1"/>
  <c r="C74" i="8" s="1"/>
  <c r="C79" i="8" s="1"/>
  <c r="C84" i="8" s="1"/>
  <c r="C89" i="8" s="1"/>
  <c r="C94" i="8" s="1"/>
  <c r="W28" i="1"/>
  <c r="E9" i="8" s="1"/>
  <c r="E14" i="8" s="1"/>
  <c r="E19" i="8" s="1"/>
  <c r="E24" i="8" s="1"/>
  <c r="E29" i="8" s="1"/>
  <c r="E34" i="8" s="1"/>
  <c r="E39" i="8" s="1"/>
  <c r="E44" i="8" s="1"/>
  <c r="E49" i="8" s="1"/>
  <c r="E54" i="8" s="1"/>
  <c r="E59" i="8" s="1"/>
  <c r="E64" i="8" s="1"/>
  <c r="E69" i="8" s="1"/>
  <c r="E74" i="8" s="1"/>
  <c r="E79" i="8" s="1"/>
  <c r="E84" i="8" s="1"/>
  <c r="E89" i="8" s="1"/>
  <c r="E94" i="8" s="1"/>
  <c r="S28" i="1"/>
  <c r="S35" i="1" s="1"/>
  <c r="M27" i="1" l="1"/>
  <c r="M34" i="1" s="1"/>
  <c r="B3" i="7" s="1"/>
  <c r="B8" i="7" s="1"/>
  <c r="B13" i="7" s="1"/>
  <c r="B18" i="7" s="1"/>
  <c r="B23" i="7" s="1"/>
  <c r="B28" i="7" s="1"/>
  <c r="B33" i="7" s="1"/>
  <c r="B38" i="7" s="1"/>
  <c r="B43" i="7" s="1"/>
  <c r="B48" i="7" s="1"/>
  <c r="B53" i="7" s="1"/>
  <c r="B58" i="7" s="1"/>
  <c r="B63" i="7" s="1"/>
  <c r="B68" i="7" s="1"/>
  <c r="B73" i="7" s="1"/>
  <c r="B78" i="7" s="1"/>
  <c r="B83" i="7" s="1"/>
  <c r="B88" i="7" s="1"/>
  <c r="B93" i="7" s="1"/>
  <c r="S34" i="1"/>
  <c r="B3" i="8" s="1"/>
  <c r="B8" i="8" s="1"/>
  <c r="B13" i="8" s="1"/>
  <c r="B18" i="8" s="1"/>
  <c r="B23" i="8" s="1"/>
  <c r="B28" i="8" s="1"/>
  <c r="B33" i="8" s="1"/>
  <c r="B38" i="8" s="1"/>
  <c r="B43" i="8" s="1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4" i="8"/>
  <c r="B9" i="8" s="1"/>
  <c r="B14" i="8" s="1"/>
  <c r="B19" i="8" s="1"/>
  <c r="B24" i="8" s="1"/>
  <c r="B29" i="8" s="1"/>
  <c r="B34" i="8" s="1"/>
  <c r="B39" i="8" s="1"/>
  <c r="B44" i="8" s="1"/>
  <c r="B49" i="8" s="1"/>
  <c r="B54" i="8" s="1"/>
  <c r="B59" i="8" s="1"/>
  <c r="B64" i="8" s="1"/>
  <c r="B69" i="8" s="1"/>
  <c r="B74" i="8" s="1"/>
  <c r="B79" i="8" s="1"/>
  <c r="B84" i="8" s="1"/>
  <c r="B89" i="8" s="1"/>
  <c r="B94" i="8" s="1"/>
  <c r="P35" i="1"/>
  <c r="E4" i="7" s="1"/>
  <c r="N35" i="1"/>
  <c r="C4" i="7" s="1"/>
  <c r="M29" i="1"/>
  <c r="M36" i="1" s="1"/>
  <c r="B5" i="7" s="1"/>
  <c r="B10" i="7" s="1"/>
  <c r="B15" i="7" s="1"/>
  <c r="B20" i="7" s="1"/>
  <c r="B25" i="7" s="1"/>
  <c r="B30" i="7" s="1"/>
  <c r="B35" i="7" s="1"/>
  <c r="B40" i="7" s="1"/>
  <c r="B45" i="7" s="1"/>
  <c r="B50" i="7" s="1"/>
  <c r="B55" i="7" s="1"/>
  <c r="B60" i="7" s="1"/>
  <c r="B65" i="7" s="1"/>
  <c r="B70" i="7" s="1"/>
  <c r="B75" i="7" s="1"/>
  <c r="B80" i="7" s="1"/>
  <c r="B85" i="7" s="1"/>
  <c r="B90" i="7" s="1"/>
  <c r="B95" i="7" s="1"/>
  <c r="S36" i="1"/>
  <c r="B5" i="8" s="1"/>
  <c r="B10" i="8" s="1"/>
  <c r="B15" i="8" s="1"/>
  <c r="B20" i="8" s="1"/>
  <c r="B25" i="8" s="1"/>
  <c r="B30" i="8" s="1"/>
  <c r="B35" i="8" s="1"/>
  <c r="B40" i="8" s="1"/>
  <c r="B45" i="8" s="1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E2" i="2"/>
  <c r="E7" i="2" s="1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N21" i="1"/>
  <c r="K21" i="1"/>
  <c r="D3" i="2"/>
  <c r="D8" i="2" s="1"/>
  <c r="D13" i="2" s="1"/>
  <c r="D18" i="2" s="1"/>
  <c r="D23" i="2" s="1"/>
  <c r="D28" i="2" s="1"/>
  <c r="D33" i="2" s="1"/>
  <c r="D38" i="2" s="1"/>
  <c r="D43" i="2" s="1"/>
  <c r="D48" i="2" s="1"/>
  <c r="D53" i="2" s="1"/>
  <c r="D58" i="2" s="1"/>
  <c r="D63" i="2" s="1"/>
  <c r="D68" i="2" s="1"/>
  <c r="D73" i="2" s="1"/>
  <c r="D78" i="2" s="1"/>
  <c r="D83" i="2" s="1"/>
  <c r="D88" i="2" s="1"/>
  <c r="D93" i="2" s="1"/>
  <c r="E3" i="2"/>
  <c r="E8" i="2" s="1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O21" i="1"/>
  <c r="Q28" i="1"/>
  <c r="M28" i="1"/>
  <c r="M35" i="1" s="1"/>
  <c r="B4" i="7" s="1"/>
  <c r="B9" i="7" s="1"/>
  <c r="B14" i="7" s="1"/>
  <c r="B19" i="7" s="1"/>
  <c r="B24" i="7" s="1"/>
  <c r="B29" i="7" s="1"/>
  <c r="B34" i="7" s="1"/>
  <c r="B39" i="7" s="1"/>
  <c r="B44" i="7" s="1"/>
  <c r="B49" i="7" s="1"/>
  <c r="B54" i="7" s="1"/>
  <c r="B59" i="7" s="1"/>
  <c r="B64" i="7" s="1"/>
  <c r="B69" i="7" s="1"/>
  <c r="B74" i="7" s="1"/>
  <c r="B79" i="7" s="1"/>
  <c r="B84" i="7" s="1"/>
  <c r="B89" i="7" s="1"/>
  <c r="B94" i="7" s="1"/>
  <c r="N28" i="1"/>
  <c r="C9" i="7" l="1"/>
  <c r="C14" i="7" s="1"/>
  <c r="C19" i="7" s="1"/>
  <c r="C24" i="7" s="1"/>
  <c r="C29" i="7" s="1"/>
  <c r="C34" i="7" s="1"/>
  <c r="C39" i="7" s="1"/>
  <c r="C44" i="7" s="1"/>
  <c r="C49" i="7" s="1"/>
  <c r="C54" i="7" s="1"/>
  <c r="C59" i="7" s="1"/>
  <c r="C64" i="7" s="1"/>
  <c r="C69" i="7" s="1"/>
  <c r="C74" i="7" s="1"/>
  <c r="C79" i="7" s="1"/>
  <c r="C84" i="7" s="1"/>
  <c r="C89" i="7" s="1"/>
  <c r="C94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L21" i="1" l="1"/>
  <c r="P21" i="1"/>
  <c r="J21" i="1"/>
</calcChain>
</file>

<file path=xl/comments1.xml><?xml version="1.0" encoding="utf-8"?>
<comments xmlns="http://schemas.openxmlformats.org/spreadsheetml/2006/main">
  <authors>
    <author>dinman</author>
  </authors>
  <commentList>
    <comment ref="I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produced via free range and feed on insects </t>
        </r>
      </text>
    </comment>
    <comment ref="Q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produced via free range and feed on insects </t>
        </r>
      </text>
    </comment>
    <comment ref="I14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produced via free range and feed on insects </t>
        </r>
      </text>
    </comment>
    <comment ref="Q14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produced via free range and feed on insects </t>
        </r>
      </text>
    </comment>
  </commentList>
</comments>
</file>

<file path=xl/sharedStrings.xml><?xml version="1.0" encoding="utf-8"?>
<sst xmlns="http://schemas.openxmlformats.org/spreadsheetml/2006/main" count="719" uniqueCount="193">
  <si>
    <t>option 3</t>
  </si>
  <si>
    <t>option 4</t>
  </si>
  <si>
    <t>option 5</t>
  </si>
  <si>
    <t>option 6</t>
  </si>
  <si>
    <t>Beef Goat Sheep</t>
  </si>
  <si>
    <t>Dairy</t>
  </si>
  <si>
    <t>Pig</t>
  </si>
  <si>
    <t>Poultry</t>
  </si>
  <si>
    <t>Forage</t>
  </si>
  <si>
    <t>Pasture</t>
  </si>
  <si>
    <t>Maize</t>
  </si>
  <si>
    <t>Wheat</t>
  </si>
  <si>
    <t>Rice</t>
  </si>
  <si>
    <t>CerealGrainNEC</t>
  </si>
  <si>
    <t>Oil Crop</t>
  </si>
  <si>
    <t>Sugar</t>
  </si>
  <si>
    <t>Total kg</t>
  </si>
  <si>
    <t>USA.KG_forage_per_KG_finished_product_matrix</t>
  </si>
  <si>
    <t>EU27.KG_forage_per_KG_finished_product_matrix</t>
  </si>
  <si>
    <t>BRAZIL.KG_forage_per_KG_finished_product_matrix</t>
  </si>
  <si>
    <t>CAN.KG_forage_per_KG_finished_product_matrix</t>
  </si>
  <si>
    <t>JAPAN.KG_forage_per_KG_finished_product_matrix</t>
  </si>
  <si>
    <t>CHIHKG.KG_forage_per_KG_finished_product_matrix</t>
  </si>
  <si>
    <t>INDIA.KG_forage_per_KG_finished_product_matrix</t>
  </si>
  <si>
    <t>C_C_Amer.KG_forage_per_KG_finished_product_matrix</t>
  </si>
  <si>
    <t>S_o_Amer.KG_forage_per_KG_finished_product_matrix</t>
  </si>
  <si>
    <t>E_Asia.KG_forage_per_KG_finished_product_matrix</t>
  </si>
  <si>
    <t>Mala_Indo.KG_forage_per_KG_finished_product_matrix</t>
  </si>
  <si>
    <t>R_SE_Asia.KG_forage_per_KG_finished_product_matrix</t>
  </si>
  <si>
    <t>R_S_Asia.KG_forage_per_KG_finished_product_matrix</t>
  </si>
  <si>
    <t>Russia.KG_forage_per_KG_finished_product_matrix</t>
  </si>
  <si>
    <t>Oth_CEE_CIS.KG_forage_per_KG_finished_product_matrix</t>
  </si>
  <si>
    <t>R_Europe.KG_forage_per_KG_finished_product_matrix</t>
  </si>
  <si>
    <t>MEAS_Nafr.KG_forage_per_KG_finished_product_matrix</t>
  </si>
  <si>
    <t>S_S_AFR.KG_forage_per_KG_finished_product_matrix</t>
  </si>
  <si>
    <t>Oceania.KG_forage_per_KG_finished_product_matrix</t>
  </si>
  <si>
    <t>USA.KG_commodity_per_KG_finished_product_1</t>
  </si>
  <si>
    <t>EU27.KG_commodity_per_KG_finished_product_1</t>
  </si>
  <si>
    <t>BRAZIL.KG_commodity_per_KG_finished_product_1</t>
  </si>
  <si>
    <t>CAN.KG_commodity_per_KG_finished_product_1</t>
  </si>
  <si>
    <t>JAPAN.KG_commodity_per_KG_finished_product_1</t>
  </si>
  <si>
    <t>CHIHKG.KG_commodity_per_KG_finished_product_1</t>
  </si>
  <si>
    <t>INDIA.KG_commodity_per_KG_finished_product_1</t>
  </si>
  <si>
    <t>C_C_Amer.KG_commodity_per_KG_finished_product_1</t>
  </si>
  <si>
    <t>S_o_Amer.KG_commodity_per_KG_finished_product_1</t>
  </si>
  <si>
    <t>E_Asia.KG_commodity_per_KG_finished_product_1</t>
  </si>
  <si>
    <t>Mala_Indo.KG_commodity_per_KG_finished_product_1</t>
  </si>
  <si>
    <t>R_SE_Asia.KG_commodity_per_KG_finished_product_1</t>
  </si>
  <si>
    <t>R_S_Asia.KG_commodity_per_KG_finished_product_1</t>
  </si>
  <si>
    <t>Russia.KG_commodity_per_KG_finished_product_1</t>
  </si>
  <si>
    <t>Oth_CEE_CIS.KG_commodity_per_KG_finished_product_1</t>
  </si>
  <si>
    <t>R_Europe.KG_commodity_per_KG_finished_product_1</t>
  </si>
  <si>
    <t>MEAS_Nafr.KG_commodity_per_KG_finished_product_1</t>
  </si>
  <si>
    <t>S_S_AFR.KG_commodity_per_KG_finished_product_1</t>
  </si>
  <si>
    <t>Oceania.KG_commodity_per_KG_finished_product_1</t>
  </si>
  <si>
    <t>USA.KG_commodity_per_KG_finished_product_2</t>
  </si>
  <si>
    <t>EU27.KG_commodity_per_KG_finished_product_2</t>
  </si>
  <si>
    <t>BRAZIL.KG_commodity_per_KG_finished_product_2</t>
  </si>
  <si>
    <t>CAN.KG_commodity_per_KG_finished_product_2</t>
  </si>
  <si>
    <t>JAPAN.KG_commodity_per_KG_finished_product_2</t>
  </si>
  <si>
    <t>CHIHKG.KG_commodity_per_KG_finished_product_2</t>
  </si>
  <si>
    <t>INDIA.KG_commodity_per_KG_finished_product_2</t>
  </si>
  <si>
    <t>C_C_Amer.KG_commodity_per_KG_finished_product_2</t>
  </si>
  <si>
    <t>S_o_Amer.KG_commodity_per_KG_finished_product_2</t>
  </si>
  <si>
    <t>E_Asia.KG_commodity_per_KG_finished_product_2</t>
  </si>
  <si>
    <t>Mala_Indo.KG_commodity_per_KG_finished_product_2</t>
  </si>
  <si>
    <t>R_SE_Asia.KG_commodity_per_KG_finished_product_2</t>
  </si>
  <si>
    <t>R_S_Asia.KG_commodity_per_KG_finished_product_2</t>
  </si>
  <si>
    <t>Russia.KG_commodity_per_KG_finished_product_2</t>
  </si>
  <si>
    <t>Oth_CEE_CIS.KG_commodity_per_KG_finished_product_2</t>
  </si>
  <si>
    <t>R_Europe.KG_commodity_per_KG_finished_product_2</t>
  </si>
  <si>
    <t>MEAS_Nafr.KG_commodity_per_KG_finished_product_2</t>
  </si>
  <si>
    <t>S_S_AFR.KG_commodity_per_KG_finished_product_2</t>
  </si>
  <si>
    <t>Oceania.KG_commodity_per_KG_finished_product_2</t>
  </si>
  <si>
    <t>USA.KG_commodity_per_KG_finished_product_3</t>
  </si>
  <si>
    <t>EU27.KG_commodity_per_KG_finished_product_3</t>
  </si>
  <si>
    <t>BRAZIL.KG_commodity_per_KG_finished_product_3</t>
  </si>
  <si>
    <t>CAN.KG_commodity_per_KG_finished_product_3</t>
  </si>
  <si>
    <t>JAPAN.KG_commodity_per_KG_finished_product_3</t>
  </si>
  <si>
    <t>CHIHKG.KG_commodity_per_KG_finished_product_3</t>
  </si>
  <si>
    <t>INDIA.KG_commodity_per_KG_finished_product_3</t>
  </si>
  <si>
    <t>C_C_Amer.KG_commodity_per_KG_finished_product_3</t>
  </si>
  <si>
    <t>S_o_Amer.KG_commodity_per_KG_finished_product_3</t>
  </si>
  <si>
    <t>E_Asia.KG_commodity_per_KG_finished_product_3</t>
  </si>
  <si>
    <t>Mala_Indo.KG_commodity_per_KG_finished_product_3</t>
  </si>
  <si>
    <t>R_SE_Asia.KG_commodity_per_KG_finished_product_3</t>
  </si>
  <si>
    <t>R_S_Asia.KG_commodity_per_KG_finished_product_3</t>
  </si>
  <si>
    <t>Russia.KG_commodity_per_KG_finished_product_3</t>
  </si>
  <si>
    <t>Oth_CEE_CIS.KG_commodity_per_KG_finished_product_3</t>
  </si>
  <si>
    <t>R_Europe.KG_commodity_per_KG_finished_product_3</t>
  </si>
  <si>
    <t>MEAS_Nafr.KG_commodity_per_KG_finished_product_3</t>
  </si>
  <si>
    <t>S_S_AFR.KG_commodity_per_KG_finished_product_3</t>
  </si>
  <si>
    <t>Oceania.KG_commodity_per_KG_finished_product_3</t>
  </si>
  <si>
    <t>USA.KG_commodity_per_KG_finished_product_4</t>
  </si>
  <si>
    <t>EU27.KG_commodity_per_KG_finished_product_4</t>
  </si>
  <si>
    <t>BRAZIL.KG_commodity_per_KG_finished_product_4</t>
  </si>
  <si>
    <t>CAN.KG_commodity_per_KG_finished_product_4</t>
  </si>
  <si>
    <t>JAPAN.KG_commodity_per_KG_finished_product_4</t>
  </si>
  <si>
    <t>CHIHKG.KG_commodity_per_KG_finished_product_4</t>
  </si>
  <si>
    <t>INDIA.KG_commodity_per_KG_finished_product_4</t>
  </si>
  <si>
    <t>C_C_Amer.KG_commodity_per_KG_finished_product_4</t>
  </si>
  <si>
    <t>S_o_Amer.KG_commodity_per_KG_finished_product_4</t>
  </si>
  <si>
    <t>E_Asia.KG_commodity_per_KG_finished_product_4</t>
  </si>
  <si>
    <t>Mala_Indo.KG_commodity_per_KG_finished_product_4</t>
  </si>
  <si>
    <t>R_SE_Asia.KG_commodity_per_KG_finished_product_4</t>
  </si>
  <si>
    <t>R_S_Asia.KG_commodity_per_KG_finished_product_4</t>
  </si>
  <si>
    <t>Russia.KG_commodity_per_KG_finished_product_4</t>
  </si>
  <si>
    <t>Oth_CEE_CIS.KG_commodity_per_KG_finished_product_4</t>
  </si>
  <si>
    <t>R_Europe.KG_commodity_per_KG_finished_product_4</t>
  </si>
  <si>
    <t>MEAS_Nafr.KG_commodity_per_KG_finished_product_4</t>
  </si>
  <si>
    <t>S_S_AFR.KG_commodity_per_KG_finished_product_4</t>
  </si>
  <si>
    <t>Oceania.KG_commodity_per_KG_finished_product_4</t>
  </si>
  <si>
    <t>USA.KG_commodity_per_KG_finished_product_5</t>
  </si>
  <si>
    <t>EU27.KG_commodity_per_KG_finished_product_5</t>
  </si>
  <si>
    <t>BRAZIL.KG_commodity_per_KG_finished_product_5</t>
  </si>
  <si>
    <t>CAN.KG_commodity_per_KG_finished_product_5</t>
  </si>
  <si>
    <t>JAPAN.KG_commodity_per_KG_finished_product_5</t>
  </si>
  <si>
    <t>CHIHKG.KG_commodity_per_KG_finished_product_5</t>
  </si>
  <si>
    <t>INDIA.KG_commodity_per_KG_finished_product_5</t>
  </si>
  <si>
    <t>C_C_Amer.KG_commodity_per_KG_finished_product_5</t>
  </si>
  <si>
    <t>S_o_Amer.KG_commodity_per_KG_finished_product_5</t>
  </si>
  <si>
    <t>E_Asia.KG_commodity_per_KG_finished_product_5</t>
  </si>
  <si>
    <t>Mala_Indo.KG_commodity_per_KG_finished_product_5</t>
  </si>
  <si>
    <t>R_SE_Asia.KG_commodity_per_KG_finished_product_5</t>
  </si>
  <si>
    <t>R_S_Asia.KG_commodity_per_KG_finished_product_5</t>
  </si>
  <si>
    <t>Russia.KG_commodity_per_KG_finished_product_5</t>
  </si>
  <si>
    <t>Oth_CEE_CIS.KG_commodity_per_KG_finished_product_5</t>
  </si>
  <si>
    <t>R_Europe.KG_commodity_per_KG_finished_product_5</t>
  </si>
  <si>
    <t>MEAS_Nafr.KG_commodity_per_KG_finished_product_5</t>
  </si>
  <si>
    <t>S_S_AFR.KG_commodity_per_KG_finished_product_5</t>
  </si>
  <si>
    <t>Oceania.KG_commodity_per_KG_finished_product_5</t>
  </si>
  <si>
    <t>USA.KG_commodity_per_KG_finished_product_6</t>
  </si>
  <si>
    <t>EU27.KG_commodity_per_KG_finished_product_6</t>
  </si>
  <si>
    <t>BRAZIL.KG_commodity_per_KG_finished_product_6</t>
  </si>
  <si>
    <t>CAN.KG_commodity_per_KG_finished_product_6</t>
  </si>
  <si>
    <t>JAPAN.KG_commodity_per_KG_finished_product_6</t>
  </si>
  <si>
    <t>CHIHKG.KG_commodity_per_KG_finished_product_6</t>
  </si>
  <si>
    <t>INDIA.KG_commodity_per_KG_finished_product_6</t>
  </si>
  <si>
    <t>C_C_Amer.KG_commodity_per_KG_finished_product_6</t>
  </si>
  <si>
    <t>S_o_Amer.KG_commodity_per_KG_finished_product_6</t>
  </si>
  <si>
    <t>E_Asia.KG_commodity_per_KG_finished_product_6</t>
  </si>
  <si>
    <t>Mala_Indo.KG_commodity_per_KG_finished_product_6</t>
  </si>
  <si>
    <t>R_SE_Asia.KG_commodity_per_KG_finished_product_6</t>
  </si>
  <si>
    <t>R_S_Asia.KG_commodity_per_KG_finished_product_6</t>
  </si>
  <si>
    <t>Russia.KG_commodity_per_KG_finished_product_6</t>
  </si>
  <si>
    <t>Oth_CEE_CIS.KG_commodity_per_KG_finished_product_6</t>
  </si>
  <si>
    <t>R_Europe.KG_commodity_per_KG_finished_product_6</t>
  </si>
  <si>
    <t>MEAS_Nafr.KG_commodity_per_KG_finished_product_6</t>
  </si>
  <si>
    <t>S_S_AFR.KG_commodity_per_KG_finished_product_6</t>
  </si>
  <si>
    <t>Oceania.KG_commodity_per_KG_finished_product_6</t>
  </si>
  <si>
    <t>…</t>
  </si>
  <si>
    <t>USA.AP_Crosswalk_Selector</t>
  </si>
  <si>
    <t>EU27.AP_Crosswalk_Selector</t>
  </si>
  <si>
    <t>BRAZIL.AP_Crosswalk_Selector</t>
  </si>
  <si>
    <t>CAN.AP_Crosswalk_Selector</t>
  </si>
  <si>
    <t>JAPAN.AP_Crosswalk_Selector</t>
  </si>
  <si>
    <t>CHIHKG.AP_Crosswalk_Selector</t>
  </si>
  <si>
    <t>INDIA.AP_Crosswalk_Selector</t>
  </si>
  <si>
    <t>C_C_Amer.AP_Crosswalk_Selector</t>
  </si>
  <si>
    <t>S_o_Amer.AP_Crosswalk_Selector</t>
  </si>
  <si>
    <t>E_Asia.AP_Crosswalk_Selector</t>
  </si>
  <si>
    <t>Mala_Indo.AP_Crosswalk_Selector</t>
  </si>
  <si>
    <t>R_SE_Asia.AP_Crosswalk_Selector</t>
  </si>
  <si>
    <t>R_S_Asia.AP_Crosswalk_Selector</t>
  </si>
  <si>
    <t>Russia.AP_Crosswalk_Selector</t>
  </si>
  <si>
    <t>Oth_CEE_CIS.AP_Crosswalk_Selector</t>
  </si>
  <si>
    <t>R_Europe.AP_Crosswalk_Selector</t>
  </si>
  <si>
    <t>MEAS_Nafr.AP_Crosswalk_Selector</t>
  </si>
  <si>
    <t>S_S_AFR.AP_Crosswalk_Selector</t>
  </si>
  <si>
    <t>Oceania.AP_Crosswalk_Selector</t>
  </si>
  <si>
    <t>Maize and Other Cereals</t>
  </si>
  <si>
    <t>Forage and Managed Pasture</t>
  </si>
  <si>
    <t>Condensed Data:</t>
  </si>
  <si>
    <t>Original Data:</t>
  </si>
  <si>
    <t>Intensive</t>
  </si>
  <si>
    <t>Extensive</t>
  </si>
  <si>
    <t>Wheat Protein</t>
  </si>
  <si>
    <t>Soy Protein</t>
  </si>
  <si>
    <t>Protein Content</t>
  </si>
  <si>
    <t>Forage and Managed Lands</t>
  </si>
  <si>
    <t>Beef Intensive</t>
  </si>
  <si>
    <t>Beef Extensive</t>
  </si>
  <si>
    <t>Dairy Intensive</t>
  </si>
  <si>
    <t>Dairy Extensive</t>
  </si>
  <si>
    <t>Pig Intensive</t>
  </si>
  <si>
    <t>Pig Extensive</t>
  </si>
  <si>
    <t>Poultry Intensive</t>
  </si>
  <si>
    <t>Poultry Extensive</t>
  </si>
  <si>
    <t>Original Data Formatting:</t>
  </si>
  <si>
    <t>Condensed Data Formatting:</t>
  </si>
  <si>
    <t>Protein Content (kg/kg)</t>
  </si>
  <si>
    <t>Protein Ratios</t>
  </si>
  <si>
    <t>Protein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</si>
</sst>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00000000000%"/>
    <numFmt numFmtId="167" formatCode="0.00000000000000%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1" xfId="0" applyFont="1" applyFill="1" applyBorder="1"/>
    <xf numFmtId="0" fontId="6" fillId="0" borderId="0" xfId="0" applyFont="1"/>
    <xf numFmtId="0" fontId="5" fillId="3" borderId="0" xfId="2"/>
    <xf numFmtId="0" fontId="7" fillId="0" borderId="0" xfId="0" applyFont="1"/>
    <xf numFmtId="0" fontId="8" fillId="0" borderId="0" xfId="2" applyFont="1" applyFill="1" applyBorder="1"/>
    <xf numFmtId="0" fontId="0" fillId="0" borderId="0" xfId="0" applyFill="1" applyBorder="1"/>
    <xf numFmtId="2" fontId="0" fillId="0" borderId="0" xfId="0" applyNumberFormat="1" applyAlignment="1"/>
    <xf numFmtId="0" fontId="9" fillId="0" borderId="0" xfId="0" applyFont="1"/>
    <xf numFmtId="0" fontId="10" fillId="0" borderId="0" xfId="2" applyFont="1" applyFill="1" applyBorder="1"/>
    <xf numFmtId="0" fontId="11" fillId="0" borderId="0" xfId="0" applyFont="1"/>
    <xf numFmtId="0" fontId="1" fillId="0" borderId="2" xfId="0" applyFont="1" applyFill="1" applyBorder="1"/>
    <xf numFmtId="164" fontId="4" fillId="2" borderId="2" xfId="1" applyNumberForma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4" fontId="4" fillId="2" borderId="6" xfId="1" applyNumberFormat="1" applyBorder="1"/>
    <xf numFmtId="164" fontId="4" fillId="2" borderId="7" xfId="1" applyNumberFormat="1" applyBorder="1"/>
    <xf numFmtId="164" fontId="4" fillId="2" borderId="8" xfId="1" applyNumberFormat="1" applyBorder="1"/>
    <xf numFmtId="164" fontId="4" fillId="2" borderId="9" xfId="1" applyNumberFormat="1" applyBorder="1"/>
    <xf numFmtId="164" fontId="4" fillId="2" borderId="10" xfId="1" applyNumberFormat="1" applyBorder="1"/>
    <xf numFmtId="0" fontId="1" fillId="0" borderId="11" xfId="0" applyFont="1" applyFill="1" applyBorder="1"/>
    <xf numFmtId="164" fontId="4" fillId="2" borderId="12" xfId="1" applyNumberFormat="1" applyBorder="1"/>
    <xf numFmtId="164" fontId="4" fillId="2" borderId="13" xfId="1" applyNumberFormat="1" applyBorder="1"/>
    <xf numFmtId="164" fontId="5" fillId="3" borderId="2" xfId="2" applyNumberFormat="1" applyBorder="1"/>
    <xf numFmtId="164" fontId="5" fillId="3" borderId="6" xfId="2" applyNumberFormat="1" applyBorder="1"/>
    <xf numFmtId="164" fontId="5" fillId="3" borderId="7" xfId="2" applyNumberFormat="1" applyBorder="1"/>
    <xf numFmtId="164" fontId="5" fillId="3" borderId="8" xfId="2" applyNumberFormat="1" applyBorder="1"/>
    <xf numFmtId="164" fontId="5" fillId="3" borderId="9" xfId="2" applyNumberFormat="1" applyBorder="1"/>
    <xf numFmtId="164" fontId="5" fillId="3" borderId="10" xfId="2" applyNumberFormat="1" applyBorder="1"/>
    <xf numFmtId="164" fontId="5" fillId="3" borderId="12" xfId="2" applyNumberFormat="1" applyBorder="1"/>
    <xf numFmtId="164" fontId="5" fillId="3" borderId="13" xfId="2" applyNumberFormat="1" applyBorder="1"/>
    <xf numFmtId="0" fontId="4" fillId="2" borderId="2" xfId="1" applyBorder="1"/>
    <xf numFmtId="0" fontId="4" fillId="2" borderId="6" xfId="1" applyBorder="1"/>
    <xf numFmtId="0" fontId="4" fillId="2" borderId="7" xfId="1" applyBorder="1"/>
    <xf numFmtId="0" fontId="4" fillId="2" borderId="12" xfId="1" applyBorder="1"/>
    <xf numFmtId="0" fontId="5" fillId="3" borderId="2" xfId="2" applyBorder="1"/>
    <xf numFmtId="0" fontId="5" fillId="3" borderId="6" xfId="2" applyBorder="1"/>
    <xf numFmtId="0" fontId="5" fillId="3" borderId="7" xfId="2" applyBorder="1"/>
    <xf numFmtId="164" fontId="4" fillId="0" borderId="0" xfId="1" applyNumberFormat="1" applyFill="1" applyBorder="1"/>
    <xf numFmtId="164" fontId="5" fillId="0" borderId="0" xfId="2" applyNumberFormat="1" applyFill="1" applyBorder="1"/>
    <xf numFmtId="0" fontId="4" fillId="0" borderId="0" xfId="1" applyFill="1" applyBorder="1"/>
    <xf numFmtId="0" fontId="4" fillId="2" borderId="8" xfId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12" xfId="0" applyFont="1" applyFill="1" applyBorder="1"/>
    <xf numFmtId="0" fontId="1" fillId="0" borderId="15" xfId="0" applyFont="1" applyFill="1" applyBorder="1"/>
    <xf numFmtId="0" fontId="5" fillId="3" borderId="15" xfId="2" applyBorder="1"/>
    <xf numFmtId="164" fontId="5" fillId="3" borderId="15" xfId="2" applyNumberFormat="1" applyBorder="1"/>
    <xf numFmtId="164" fontId="11" fillId="0" borderId="6" xfId="0" applyNumberFormat="1" applyFont="1" applyFill="1" applyBorder="1"/>
    <xf numFmtId="164" fontId="11" fillId="0" borderId="2" xfId="0" applyNumberFormat="1" applyFont="1" applyFill="1" applyBorder="1"/>
    <xf numFmtId="164" fontId="11" fillId="0" borderId="7" xfId="0" applyNumberFormat="1" applyFont="1" applyFill="1" applyBorder="1"/>
    <xf numFmtId="164" fontId="11" fillId="0" borderId="15" xfId="0" applyNumberFormat="1" applyFont="1" applyFill="1" applyBorder="1"/>
    <xf numFmtId="164" fontId="11" fillId="0" borderId="12" xfId="0" applyNumberFormat="1" applyFont="1" applyFill="1" applyBorder="1"/>
    <xf numFmtId="0" fontId="11" fillId="0" borderId="6" xfId="0" applyFont="1" applyFill="1" applyBorder="1"/>
    <xf numFmtId="164" fontId="11" fillId="0" borderId="8" xfId="0" applyNumberFormat="1" applyFont="1" applyFill="1" applyBorder="1"/>
    <xf numFmtId="164" fontId="11" fillId="0" borderId="9" xfId="0" applyNumberFormat="1" applyFont="1" applyFill="1" applyBorder="1"/>
    <xf numFmtId="164" fontId="11" fillId="0" borderId="10" xfId="0" applyNumberFormat="1" applyFont="1" applyFill="1" applyBorder="1"/>
    <xf numFmtId="164" fontId="11" fillId="0" borderId="16" xfId="0" applyNumberFormat="1" applyFont="1" applyFill="1" applyBorder="1"/>
    <xf numFmtId="164" fontId="11" fillId="0" borderId="13" xfId="0" applyNumberFormat="1" applyFont="1" applyFill="1" applyBorder="1"/>
    <xf numFmtId="0" fontId="11" fillId="0" borderId="8" xfId="0" applyFont="1" applyFill="1" applyBorder="1"/>
    <xf numFmtId="0" fontId="11" fillId="0" borderId="16" xfId="0" applyFont="1" applyFill="1" applyBorder="1"/>
    <xf numFmtId="0" fontId="11" fillId="0" borderId="15" xfId="0" applyFont="1" applyFill="1" applyBorder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 applyAlignment="1"/>
    <xf numFmtId="166" fontId="0" fillId="0" borderId="0" xfId="0" applyNumberFormat="1"/>
    <xf numFmtId="167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workbookViewId="0">
      <selection activeCell="I21" sqref="I21"/>
    </sheetView>
  </sheetViews>
  <sheetFormatPr defaultRowHeight="15.75" x14ac:dyDescent="0.25"/>
  <cols>
    <col min="1" max="1" width="38.25" customWidth="1"/>
  </cols>
  <sheetData>
    <row r="2" spans="1:13" x14ac:dyDescent="0.25">
      <c r="A2" t="s">
        <v>17</v>
      </c>
      <c r="B2" s="9">
        <f>XwalkInputs!B15</f>
        <v>11</v>
      </c>
      <c r="C2" s="9">
        <f>XwalkInputs!F15</f>
        <v>30.1</v>
      </c>
      <c r="D2" s="9">
        <f>XwalkInputs!J15</f>
        <v>3.5378378378378375</v>
      </c>
      <c r="E2" s="9">
        <f>XwalkInputs!N15</f>
        <v>11.1</v>
      </c>
      <c r="F2" s="9">
        <f>XwalkInputs!R15</f>
        <v>0</v>
      </c>
      <c r="G2" s="9">
        <f>XwalkInputs!V15</f>
        <v>26</v>
      </c>
      <c r="M2" s="4"/>
    </row>
    <row r="3" spans="1:13" x14ac:dyDescent="0.25">
      <c r="A3" t="s">
        <v>150</v>
      </c>
      <c r="B3" s="9">
        <f>XwalkInputs!C15</f>
        <v>4.53</v>
      </c>
      <c r="C3" s="9">
        <f>XwalkInputs!G15</f>
        <v>11.5</v>
      </c>
      <c r="D3" s="9">
        <f>XwalkInputs!K15</f>
        <v>0.29415584415584417</v>
      </c>
      <c r="E3" s="9">
        <f>XwalkInputs!O15</f>
        <v>0.29415584415584417</v>
      </c>
      <c r="F3" s="9">
        <f>XwalkInputs!S15</f>
        <v>0.29415584415584417</v>
      </c>
      <c r="G3" s="9">
        <f>XwalkInputs!W15</f>
        <v>0.29415584415584417</v>
      </c>
    </row>
    <row r="4" spans="1:13" x14ac:dyDescent="0.25">
      <c r="A4" t="s">
        <v>150</v>
      </c>
      <c r="B4">
        <f>XwalkInputs!D3</f>
        <v>0</v>
      </c>
      <c r="C4">
        <f>XwalkInputs!H3</f>
        <v>0</v>
      </c>
      <c r="D4">
        <f>XwalkInputs!L3</f>
        <v>0</v>
      </c>
      <c r="E4">
        <f>XwalkInputs!P3</f>
        <v>0</v>
      </c>
      <c r="F4">
        <f>XwalkInputs!T3</f>
        <v>0</v>
      </c>
      <c r="G4">
        <f>XwalkInputs!X3</f>
        <v>0</v>
      </c>
    </row>
    <row r="5" spans="1:13" x14ac:dyDescent="0.25">
      <c r="A5" t="s">
        <v>150</v>
      </c>
      <c r="B5">
        <f>XwalkInputs!E3</f>
        <v>0</v>
      </c>
      <c r="C5">
        <f>XwalkInputs!I3</f>
        <v>0</v>
      </c>
      <c r="D5">
        <f>XwalkInputs!M3</f>
        <v>0</v>
      </c>
      <c r="E5">
        <f>XwalkInputs!Q3</f>
        <v>0</v>
      </c>
      <c r="F5">
        <f>XwalkInputs!U3</f>
        <v>0</v>
      </c>
      <c r="G5">
        <f>XwalkInputs!Y3</f>
        <v>0</v>
      </c>
    </row>
    <row r="7" spans="1:13" x14ac:dyDescent="0.25">
      <c r="A7" t="s">
        <v>18</v>
      </c>
      <c r="B7">
        <f>B2</f>
        <v>11</v>
      </c>
      <c r="C7">
        <f t="shared" ref="C7:F7" si="0">C2</f>
        <v>30.1</v>
      </c>
      <c r="D7">
        <f t="shared" si="0"/>
        <v>3.5378378378378375</v>
      </c>
      <c r="E7">
        <f t="shared" si="0"/>
        <v>11.1</v>
      </c>
      <c r="F7">
        <f t="shared" si="0"/>
        <v>0</v>
      </c>
      <c r="G7">
        <f>G2</f>
        <v>26</v>
      </c>
    </row>
    <row r="8" spans="1:13" x14ac:dyDescent="0.25">
      <c r="A8" t="s">
        <v>150</v>
      </c>
      <c r="B8">
        <f t="shared" ref="B8:G8" si="1">B3</f>
        <v>4.53</v>
      </c>
      <c r="C8">
        <f t="shared" si="1"/>
        <v>11.5</v>
      </c>
      <c r="D8">
        <f t="shared" si="1"/>
        <v>0.29415584415584417</v>
      </c>
      <c r="E8">
        <f t="shared" si="1"/>
        <v>0.29415584415584417</v>
      </c>
      <c r="F8">
        <f t="shared" si="1"/>
        <v>0.29415584415584417</v>
      </c>
      <c r="G8">
        <f t="shared" si="1"/>
        <v>0.29415584415584417</v>
      </c>
    </row>
    <row r="9" spans="1:13" x14ac:dyDescent="0.25">
      <c r="A9" t="s">
        <v>150</v>
      </c>
      <c r="B9">
        <f t="shared" ref="B9:G9" si="2">B4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</row>
    <row r="10" spans="1:13" x14ac:dyDescent="0.25">
      <c r="A10" t="s">
        <v>150</v>
      </c>
      <c r="B10">
        <f t="shared" ref="B10:G10" si="3">B5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</row>
    <row r="12" spans="1:13" x14ac:dyDescent="0.25">
      <c r="A12" t="s">
        <v>19</v>
      </c>
      <c r="B12">
        <f>B7</f>
        <v>11</v>
      </c>
      <c r="C12">
        <f t="shared" ref="C12:F12" si="4">C7</f>
        <v>30.1</v>
      </c>
      <c r="D12">
        <f t="shared" si="4"/>
        <v>3.5378378378378375</v>
      </c>
      <c r="E12">
        <f t="shared" si="4"/>
        <v>11.1</v>
      </c>
      <c r="F12">
        <f t="shared" si="4"/>
        <v>0</v>
      </c>
      <c r="G12">
        <f>G7</f>
        <v>26</v>
      </c>
    </row>
    <row r="13" spans="1:13" x14ac:dyDescent="0.25">
      <c r="A13" t="s">
        <v>150</v>
      </c>
      <c r="B13">
        <f t="shared" ref="B13:G13" si="5">B8</f>
        <v>4.53</v>
      </c>
      <c r="C13">
        <f t="shared" si="5"/>
        <v>11.5</v>
      </c>
      <c r="D13">
        <f t="shared" si="5"/>
        <v>0.29415584415584417</v>
      </c>
      <c r="E13">
        <f t="shared" si="5"/>
        <v>0.29415584415584417</v>
      </c>
      <c r="F13">
        <f t="shared" si="5"/>
        <v>0.29415584415584417</v>
      </c>
      <c r="G13">
        <f t="shared" si="5"/>
        <v>0.29415584415584417</v>
      </c>
    </row>
    <row r="14" spans="1:13" x14ac:dyDescent="0.25">
      <c r="A14" t="s">
        <v>150</v>
      </c>
      <c r="B14">
        <f t="shared" ref="B14:G14" si="6">B9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</row>
    <row r="15" spans="1:13" x14ac:dyDescent="0.25">
      <c r="A15" t="s">
        <v>150</v>
      </c>
      <c r="B15">
        <f t="shared" ref="B15:G15" si="7">B10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</row>
    <row r="17" spans="1:7" x14ac:dyDescent="0.25">
      <c r="A17" t="s">
        <v>20</v>
      </c>
      <c r="B17">
        <f>B12</f>
        <v>11</v>
      </c>
      <c r="C17">
        <f t="shared" ref="C17:F17" si="8">C12</f>
        <v>30.1</v>
      </c>
      <c r="D17">
        <f t="shared" si="8"/>
        <v>3.5378378378378375</v>
      </c>
      <c r="E17">
        <f t="shared" si="8"/>
        <v>11.1</v>
      </c>
      <c r="F17">
        <f t="shared" si="8"/>
        <v>0</v>
      </c>
      <c r="G17">
        <f>G12</f>
        <v>26</v>
      </c>
    </row>
    <row r="18" spans="1:7" x14ac:dyDescent="0.25">
      <c r="A18" t="s">
        <v>150</v>
      </c>
      <c r="B18">
        <f t="shared" ref="B18:G18" si="9">B13</f>
        <v>4.53</v>
      </c>
      <c r="C18">
        <f t="shared" si="9"/>
        <v>11.5</v>
      </c>
      <c r="D18">
        <f t="shared" si="9"/>
        <v>0.29415584415584417</v>
      </c>
      <c r="E18">
        <f t="shared" si="9"/>
        <v>0.29415584415584417</v>
      </c>
      <c r="F18">
        <f t="shared" si="9"/>
        <v>0.29415584415584417</v>
      </c>
      <c r="G18">
        <f t="shared" si="9"/>
        <v>0.29415584415584417</v>
      </c>
    </row>
    <row r="19" spans="1:7" x14ac:dyDescent="0.25">
      <c r="A19" t="s">
        <v>150</v>
      </c>
      <c r="B19">
        <f t="shared" ref="B19:G19" si="10">B14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</row>
    <row r="20" spans="1:7" x14ac:dyDescent="0.25">
      <c r="A20" t="s">
        <v>150</v>
      </c>
      <c r="B20">
        <f t="shared" ref="B20:G20" si="11">B15</f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</row>
    <row r="22" spans="1:7" x14ac:dyDescent="0.25">
      <c r="A22" t="s">
        <v>21</v>
      </c>
      <c r="B22">
        <f>B17</f>
        <v>11</v>
      </c>
      <c r="C22">
        <f t="shared" ref="C22:F22" si="12">C17</f>
        <v>30.1</v>
      </c>
      <c r="D22">
        <f t="shared" si="12"/>
        <v>3.5378378378378375</v>
      </c>
      <c r="E22">
        <f t="shared" si="12"/>
        <v>11.1</v>
      </c>
      <c r="F22">
        <f t="shared" si="12"/>
        <v>0</v>
      </c>
      <c r="G22">
        <f>G17</f>
        <v>26</v>
      </c>
    </row>
    <row r="23" spans="1:7" x14ac:dyDescent="0.25">
      <c r="A23" t="s">
        <v>150</v>
      </c>
      <c r="B23">
        <f t="shared" ref="B23:G23" si="13">B18</f>
        <v>4.53</v>
      </c>
      <c r="C23">
        <f t="shared" si="13"/>
        <v>11.5</v>
      </c>
      <c r="D23">
        <f t="shared" si="13"/>
        <v>0.29415584415584417</v>
      </c>
      <c r="E23">
        <f t="shared" si="13"/>
        <v>0.29415584415584417</v>
      </c>
      <c r="F23">
        <f t="shared" si="13"/>
        <v>0.29415584415584417</v>
      </c>
      <c r="G23">
        <f t="shared" si="13"/>
        <v>0.29415584415584417</v>
      </c>
    </row>
    <row r="24" spans="1:7" x14ac:dyDescent="0.25">
      <c r="A24" t="s">
        <v>150</v>
      </c>
      <c r="B24">
        <f t="shared" ref="B24:G24" si="14">B19</f>
        <v>0</v>
      </c>
      <c r="C24">
        <f t="shared" si="14"/>
        <v>0</v>
      </c>
      <c r="D24">
        <f t="shared" si="14"/>
        <v>0</v>
      </c>
      <c r="E24">
        <f t="shared" si="14"/>
        <v>0</v>
      </c>
      <c r="F24">
        <f t="shared" si="14"/>
        <v>0</v>
      </c>
      <c r="G24">
        <f t="shared" si="14"/>
        <v>0</v>
      </c>
    </row>
    <row r="25" spans="1:7" x14ac:dyDescent="0.25">
      <c r="A25" t="s">
        <v>150</v>
      </c>
      <c r="B25">
        <f t="shared" ref="B25:G25" si="15">B20</f>
        <v>0</v>
      </c>
      <c r="C25">
        <f t="shared" si="15"/>
        <v>0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</row>
    <row r="27" spans="1:7" x14ac:dyDescent="0.25">
      <c r="A27" t="s">
        <v>22</v>
      </c>
      <c r="B27">
        <f>B22</f>
        <v>11</v>
      </c>
      <c r="C27">
        <f t="shared" ref="C27:F27" si="16">C22</f>
        <v>30.1</v>
      </c>
      <c r="D27">
        <f t="shared" si="16"/>
        <v>3.5378378378378375</v>
      </c>
      <c r="E27">
        <f t="shared" si="16"/>
        <v>11.1</v>
      </c>
      <c r="F27">
        <f t="shared" si="16"/>
        <v>0</v>
      </c>
      <c r="G27">
        <f>G22</f>
        <v>26</v>
      </c>
    </row>
    <row r="28" spans="1:7" x14ac:dyDescent="0.25">
      <c r="A28" t="s">
        <v>150</v>
      </c>
      <c r="B28">
        <f t="shared" ref="B28:G28" si="17">B23</f>
        <v>4.53</v>
      </c>
      <c r="C28">
        <f t="shared" si="17"/>
        <v>11.5</v>
      </c>
      <c r="D28">
        <f t="shared" si="17"/>
        <v>0.29415584415584417</v>
      </c>
      <c r="E28">
        <f t="shared" si="17"/>
        <v>0.29415584415584417</v>
      </c>
      <c r="F28">
        <f t="shared" si="17"/>
        <v>0.29415584415584417</v>
      </c>
      <c r="G28">
        <f t="shared" si="17"/>
        <v>0.29415584415584417</v>
      </c>
    </row>
    <row r="29" spans="1:7" x14ac:dyDescent="0.25">
      <c r="A29" t="s">
        <v>150</v>
      </c>
      <c r="B29">
        <f t="shared" ref="B29:G29" si="18">B24</f>
        <v>0</v>
      </c>
      <c r="C29">
        <f t="shared" si="18"/>
        <v>0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</row>
    <row r="30" spans="1:7" x14ac:dyDescent="0.25">
      <c r="A30" t="s">
        <v>150</v>
      </c>
      <c r="B30">
        <f t="shared" ref="B30:G30" si="19">B25</f>
        <v>0</v>
      </c>
      <c r="C30">
        <f t="shared" si="19"/>
        <v>0</v>
      </c>
      <c r="D30">
        <f t="shared" si="19"/>
        <v>0</v>
      </c>
      <c r="E30">
        <f t="shared" si="19"/>
        <v>0</v>
      </c>
      <c r="F30">
        <f t="shared" si="19"/>
        <v>0</v>
      </c>
      <c r="G30">
        <f t="shared" si="19"/>
        <v>0</v>
      </c>
    </row>
    <row r="32" spans="1:7" x14ac:dyDescent="0.25">
      <c r="A32" t="s">
        <v>23</v>
      </c>
      <c r="B32">
        <f>B27</f>
        <v>11</v>
      </c>
      <c r="C32">
        <f t="shared" ref="C32:F32" si="20">C27</f>
        <v>30.1</v>
      </c>
      <c r="D32">
        <f t="shared" si="20"/>
        <v>3.5378378378378375</v>
      </c>
      <c r="E32">
        <f t="shared" si="20"/>
        <v>11.1</v>
      </c>
      <c r="F32">
        <f t="shared" si="20"/>
        <v>0</v>
      </c>
      <c r="G32">
        <f>G27</f>
        <v>26</v>
      </c>
    </row>
    <row r="33" spans="1:7" x14ac:dyDescent="0.25">
      <c r="A33" t="s">
        <v>150</v>
      </c>
      <c r="B33">
        <f t="shared" ref="B33:G33" si="21">B28</f>
        <v>4.53</v>
      </c>
      <c r="C33">
        <f t="shared" si="21"/>
        <v>11.5</v>
      </c>
      <c r="D33">
        <f t="shared" si="21"/>
        <v>0.29415584415584417</v>
      </c>
      <c r="E33">
        <f t="shared" si="21"/>
        <v>0.29415584415584417</v>
      </c>
      <c r="F33">
        <f t="shared" si="21"/>
        <v>0.29415584415584417</v>
      </c>
      <c r="G33">
        <f t="shared" si="21"/>
        <v>0.29415584415584417</v>
      </c>
    </row>
    <row r="34" spans="1:7" x14ac:dyDescent="0.25">
      <c r="A34" t="s">
        <v>150</v>
      </c>
      <c r="B34">
        <f t="shared" ref="B34:G34" si="22">B29</f>
        <v>0</v>
      </c>
      <c r="C34">
        <f t="shared" si="22"/>
        <v>0</v>
      </c>
      <c r="D34">
        <f t="shared" si="22"/>
        <v>0</v>
      </c>
      <c r="E34">
        <f t="shared" si="22"/>
        <v>0</v>
      </c>
      <c r="F34">
        <f t="shared" si="22"/>
        <v>0</v>
      </c>
      <c r="G34">
        <f t="shared" si="22"/>
        <v>0</v>
      </c>
    </row>
    <row r="35" spans="1:7" x14ac:dyDescent="0.25">
      <c r="A35" t="s">
        <v>150</v>
      </c>
      <c r="B35">
        <f t="shared" ref="B35:G35" si="23">B30</f>
        <v>0</v>
      </c>
      <c r="C35">
        <f t="shared" si="23"/>
        <v>0</v>
      </c>
      <c r="D35">
        <f t="shared" si="23"/>
        <v>0</v>
      </c>
      <c r="E35">
        <f t="shared" si="23"/>
        <v>0</v>
      </c>
      <c r="F35">
        <f t="shared" si="23"/>
        <v>0</v>
      </c>
      <c r="G35">
        <f t="shared" si="23"/>
        <v>0</v>
      </c>
    </row>
    <row r="37" spans="1:7" x14ac:dyDescent="0.25">
      <c r="A37" t="s">
        <v>24</v>
      </c>
      <c r="B37">
        <f>B32</f>
        <v>11</v>
      </c>
      <c r="C37">
        <f t="shared" ref="C37:F37" si="24">C32</f>
        <v>30.1</v>
      </c>
      <c r="D37">
        <f t="shared" si="24"/>
        <v>3.5378378378378375</v>
      </c>
      <c r="E37">
        <f t="shared" si="24"/>
        <v>11.1</v>
      </c>
      <c r="F37">
        <f t="shared" si="24"/>
        <v>0</v>
      </c>
      <c r="G37">
        <f>G32</f>
        <v>26</v>
      </c>
    </row>
    <row r="38" spans="1:7" x14ac:dyDescent="0.25">
      <c r="A38" t="s">
        <v>150</v>
      </c>
      <c r="B38">
        <f t="shared" ref="B38:G38" si="25">B33</f>
        <v>4.53</v>
      </c>
      <c r="C38">
        <f t="shared" si="25"/>
        <v>11.5</v>
      </c>
      <c r="D38">
        <f t="shared" si="25"/>
        <v>0.29415584415584417</v>
      </c>
      <c r="E38">
        <f t="shared" si="25"/>
        <v>0.29415584415584417</v>
      </c>
      <c r="F38">
        <f t="shared" si="25"/>
        <v>0.29415584415584417</v>
      </c>
      <c r="G38">
        <f t="shared" si="25"/>
        <v>0.29415584415584417</v>
      </c>
    </row>
    <row r="39" spans="1:7" x14ac:dyDescent="0.25">
      <c r="A39" t="s">
        <v>150</v>
      </c>
      <c r="B39">
        <f t="shared" ref="B39:G39" si="26">B34</f>
        <v>0</v>
      </c>
      <c r="C39">
        <f t="shared" si="26"/>
        <v>0</v>
      </c>
      <c r="D39">
        <f t="shared" si="26"/>
        <v>0</v>
      </c>
      <c r="E39">
        <f t="shared" si="26"/>
        <v>0</v>
      </c>
      <c r="F39">
        <f t="shared" si="26"/>
        <v>0</v>
      </c>
      <c r="G39">
        <f t="shared" si="26"/>
        <v>0</v>
      </c>
    </row>
    <row r="40" spans="1:7" x14ac:dyDescent="0.25">
      <c r="A40" t="s">
        <v>150</v>
      </c>
      <c r="B40">
        <f t="shared" ref="B40:G40" si="27">B35</f>
        <v>0</v>
      </c>
      <c r="C40">
        <f t="shared" si="27"/>
        <v>0</v>
      </c>
      <c r="D40">
        <f t="shared" si="27"/>
        <v>0</v>
      </c>
      <c r="E40">
        <f t="shared" si="27"/>
        <v>0</v>
      </c>
      <c r="F40">
        <f t="shared" si="27"/>
        <v>0</v>
      </c>
      <c r="G40">
        <f t="shared" si="27"/>
        <v>0</v>
      </c>
    </row>
    <row r="42" spans="1:7" x14ac:dyDescent="0.25">
      <c r="A42" t="s">
        <v>25</v>
      </c>
      <c r="B42">
        <f>B37</f>
        <v>11</v>
      </c>
      <c r="C42">
        <f t="shared" ref="C42:F42" si="28">C37</f>
        <v>30.1</v>
      </c>
      <c r="D42">
        <f t="shared" si="28"/>
        <v>3.5378378378378375</v>
      </c>
      <c r="E42">
        <f t="shared" si="28"/>
        <v>11.1</v>
      </c>
      <c r="F42">
        <f t="shared" si="28"/>
        <v>0</v>
      </c>
      <c r="G42">
        <f>G37</f>
        <v>26</v>
      </c>
    </row>
    <row r="43" spans="1:7" x14ac:dyDescent="0.25">
      <c r="A43" t="s">
        <v>150</v>
      </c>
      <c r="B43">
        <f t="shared" ref="B43:G43" si="29">B38</f>
        <v>4.53</v>
      </c>
      <c r="C43">
        <f t="shared" si="29"/>
        <v>11.5</v>
      </c>
      <c r="D43">
        <f t="shared" si="29"/>
        <v>0.29415584415584417</v>
      </c>
      <c r="E43">
        <f t="shared" si="29"/>
        <v>0.29415584415584417</v>
      </c>
      <c r="F43">
        <f t="shared" si="29"/>
        <v>0.29415584415584417</v>
      </c>
      <c r="G43">
        <f t="shared" si="29"/>
        <v>0.29415584415584417</v>
      </c>
    </row>
    <row r="44" spans="1:7" x14ac:dyDescent="0.25">
      <c r="A44" t="s">
        <v>150</v>
      </c>
      <c r="B44">
        <f t="shared" ref="B44:G44" si="30">B39</f>
        <v>0</v>
      </c>
      <c r="C44">
        <f t="shared" si="30"/>
        <v>0</v>
      </c>
      <c r="D44">
        <f t="shared" si="30"/>
        <v>0</v>
      </c>
      <c r="E44">
        <f t="shared" si="30"/>
        <v>0</v>
      </c>
      <c r="F44">
        <f t="shared" si="30"/>
        <v>0</v>
      </c>
      <c r="G44">
        <f t="shared" si="30"/>
        <v>0</v>
      </c>
    </row>
    <row r="45" spans="1:7" x14ac:dyDescent="0.25">
      <c r="A45" t="s">
        <v>150</v>
      </c>
      <c r="B45">
        <f t="shared" ref="B45:G45" si="31">B40</f>
        <v>0</v>
      </c>
      <c r="C45">
        <f t="shared" si="31"/>
        <v>0</v>
      </c>
      <c r="D45">
        <f t="shared" si="31"/>
        <v>0</v>
      </c>
      <c r="E45">
        <f t="shared" si="31"/>
        <v>0</v>
      </c>
      <c r="F45">
        <f t="shared" si="31"/>
        <v>0</v>
      </c>
      <c r="G45">
        <f t="shared" si="31"/>
        <v>0</v>
      </c>
    </row>
    <row r="47" spans="1:7" x14ac:dyDescent="0.25">
      <c r="A47" t="s">
        <v>26</v>
      </c>
      <c r="B47">
        <f>B42</f>
        <v>11</v>
      </c>
      <c r="C47">
        <f t="shared" ref="C47:F47" si="32">C42</f>
        <v>30.1</v>
      </c>
      <c r="D47">
        <f t="shared" si="32"/>
        <v>3.5378378378378375</v>
      </c>
      <c r="E47">
        <f t="shared" si="32"/>
        <v>11.1</v>
      </c>
      <c r="F47">
        <f t="shared" si="32"/>
        <v>0</v>
      </c>
      <c r="G47">
        <f>G42</f>
        <v>26</v>
      </c>
    </row>
    <row r="48" spans="1:7" x14ac:dyDescent="0.25">
      <c r="A48" t="s">
        <v>150</v>
      </c>
      <c r="B48">
        <f t="shared" ref="B48:G48" si="33">B43</f>
        <v>4.53</v>
      </c>
      <c r="C48">
        <f t="shared" si="33"/>
        <v>11.5</v>
      </c>
      <c r="D48">
        <f t="shared" si="33"/>
        <v>0.29415584415584417</v>
      </c>
      <c r="E48">
        <f t="shared" si="33"/>
        <v>0.29415584415584417</v>
      </c>
      <c r="F48">
        <f t="shared" si="33"/>
        <v>0.29415584415584417</v>
      </c>
      <c r="G48">
        <f t="shared" si="33"/>
        <v>0.29415584415584417</v>
      </c>
    </row>
    <row r="49" spans="1:7" x14ac:dyDescent="0.25">
      <c r="A49" t="s">
        <v>150</v>
      </c>
      <c r="B49">
        <f t="shared" ref="B49:G49" si="34">B44</f>
        <v>0</v>
      </c>
      <c r="C49">
        <f t="shared" si="34"/>
        <v>0</v>
      </c>
      <c r="D49">
        <f t="shared" si="34"/>
        <v>0</v>
      </c>
      <c r="E49">
        <f t="shared" si="34"/>
        <v>0</v>
      </c>
      <c r="F49">
        <f t="shared" si="34"/>
        <v>0</v>
      </c>
      <c r="G49">
        <f t="shared" si="34"/>
        <v>0</v>
      </c>
    </row>
    <row r="50" spans="1:7" x14ac:dyDescent="0.25">
      <c r="A50" t="s">
        <v>150</v>
      </c>
      <c r="B50">
        <f t="shared" ref="B50:G50" si="35">B45</f>
        <v>0</v>
      </c>
      <c r="C50">
        <f t="shared" si="35"/>
        <v>0</v>
      </c>
      <c r="D50">
        <f t="shared" si="35"/>
        <v>0</v>
      </c>
      <c r="E50">
        <f t="shared" si="35"/>
        <v>0</v>
      </c>
      <c r="F50">
        <f t="shared" si="35"/>
        <v>0</v>
      </c>
      <c r="G50">
        <f t="shared" si="35"/>
        <v>0</v>
      </c>
    </row>
    <row r="52" spans="1:7" x14ac:dyDescent="0.25">
      <c r="A52" t="s">
        <v>27</v>
      </c>
      <c r="B52">
        <f>B47</f>
        <v>11</v>
      </c>
      <c r="C52">
        <f t="shared" ref="C52:F52" si="36">C47</f>
        <v>30.1</v>
      </c>
      <c r="D52">
        <f t="shared" si="36"/>
        <v>3.5378378378378375</v>
      </c>
      <c r="E52">
        <f t="shared" si="36"/>
        <v>11.1</v>
      </c>
      <c r="F52">
        <f t="shared" si="36"/>
        <v>0</v>
      </c>
      <c r="G52">
        <f>G47</f>
        <v>26</v>
      </c>
    </row>
    <row r="53" spans="1:7" x14ac:dyDescent="0.25">
      <c r="A53" t="s">
        <v>150</v>
      </c>
      <c r="B53">
        <f t="shared" ref="B53:G53" si="37">B48</f>
        <v>4.53</v>
      </c>
      <c r="C53">
        <f t="shared" si="37"/>
        <v>11.5</v>
      </c>
      <c r="D53">
        <f t="shared" si="37"/>
        <v>0.29415584415584417</v>
      </c>
      <c r="E53">
        <f t="shared" si="37"/>
        <v>0.29415584415584417</v>
      </c>
      <c r="F53">
        <f t="shared" si="37"/>
        <v>0.29415584415584417</v>
      </c>
      <c r="G53">
        <f t="shared" si="37"/>
        <v>0.29415584415584417</v>
      </c>
    </row>
    <row r="54" spans="1:7" x14ac:dyDescent="0.25">
      <c r="A54" t="s">
        <v>150</v>
      </c>
      <c r="B54">
        <f t="shared" ref="B54:G54" si="38">B49</f>
        <v>0</v>
      </c>
      <c r="C54">
        <f t="shared" si="38"/>
        <v>0</v>
      </c>
      <c r="D54">
        <f t="shared" si="38"/>
        <v>0</v>
      </c>
      <c r="E54">
        <f t="shared" si="38"/>
        <v>0</v>
      </c>
      <c r="F54">
        <f t="shared" si="38"/>
        <v>0</v>
      </c>
      <c r="G54">
        <f t="shared" si="38"/>
        <v>0</v>
      </c>
    </row>
    <row r="55" spans="1:7" x14ac:dyDescent="0.25">
      <c r="A55" t="s">
        <v>150</v>
      </c>
      <c r="B55">
        <f t="shared" ref="B55:G55" si="39">B50</f>
        <v>0</v>
      </c>
      <c r="C55">
        <f t="shared" si="39"/>
        <v>0</v>
      </c>
      <c r="D55">
        <f t="shared" si="39"/>
        <v>0</v>
      </c>
      <c r="E55">
        <f t="shared" si="39"/>
        <v>0</v>
      </c>
      <c r="F55">
        <f t="shared" si="39"/>
        <v>0</v>
      </c>
      <c r="G55">
        <f t="shared" si="39"/>
        <v>0</v>
      </c>
    </row>
    <row r="57" spans="1:7" x14ac:dyDescent="0.25">
      <c r="A57" t="s">
        <v>28</v>
      </c>
      <c r="B57">
        <f>B52</f>
        <v>11</v>
      </c>
      <c r="C57">
        <f t="shared" ref="C57:F57" si="40">C52</f>
        <v>30.1</v>
      </c>
      <c r="D57">
        <f t="shared" si="40"/>
        <v>3.5378378378378375</v>
      </c>
      <c r="E57">
        <f t="shared" si="40"/>
        <v>11.1</v>
      </c>
      <c r="F57">
        <f t="shared" si="40"/>
        <v>0</v>
      </c>
      <c r="G57">
        <f>G52</f>
        <v>26</v>
      </c>
    </row>
    <row r="58" spans="1:7" x14ac:dyDescent="0.25">
      <c r="A58" t="s">
        <v>150</v>
      </c>
      <c r="B58">
        <f t="shared" ref="B58:G58" si="41">B53</f>
        <v>4.53</v>
      </c>
      <c r="C58">
        <f t="shared" si="41"/>
        <v>11.5</v>
      </c>
      <c r="D58">
        <f t="shared" si="41"/>
        <v>0.29415584415584417</v>
      </c>
      <c r="E58">
        <f t="shared" si="41"/>
        <v>0.29415584415584417</v>
      </c>
      <c r="F58">
        <f t="shared" si="41"/>
        <v>0.29415584415584417</v>
      </c>
      <c r="G58">
        <f t="shared" si="41"/>
        <v>0.29415584415584417</v>
      </c>
    </row>
    <row r="59" spans="1:7" x14ac:dyDescent="0.25">
      <c r="A59" t="s">
        <v>150</v>
      </c>
      <c r="B59">
        <f t="shared" ref="B59:G59" si="42">B54</f>
        <v>0</v>
      </c>
      <c r="C59">
        <f t="shared" si="42"/>
        <v>0</v>
      </c>
      <c r="D59">
        <f t="shared" si="42"/>
        <v>0</v>
      </c>
      <c r="E59">
        <f t="shared" si="42"/>
        <v>0</v>
      </c>
      <c r="F59">
        <f t="shared" si="42"/>
        <v>0</v>
      </c>
      <c r="G59">
        <f t="shared" si="42"/>
        <v>0</v>
      </c>
    </row>
    <row r="60" spans="1:7" x14ac:dyDescent="0.25">
      <c r="A60" t="s">
        <v>150</v>
      </c>
      <c r="B60">
        <f t="shared" ref="B60:G60" si="43">B55</f>
        <v>0</v>
      </c>
      <c r="C60">
        <f t="shared" si="43"/>
        <v>0</v>
      </c>
      <c r="D60">
        <f t="shared" si="43"/>
        <v>0</v>
      </c>
      <c r="E60">
        <f t="shared" si="43"/>
        <v>0</v>
      </c>
      <c r="F60">
        <f t="shared" si="43"/>
        <v>0</v>
      </c>
      <c r="G60">
        <f t="shared" si="43"/>
        <v>0</v>
      </c>
    </row>
    <row r="62" spans="1:7" x14ac:dyDescent="0.25">
      <c r="A62" t="s">
        <v>29</v>
      </c>
      <c r="B62">
        <f>B57</f>
        <v>11</v>
      </c>
      <c r="C62">
        <f t="shared" ref="C62:F62" si="44">C57</f>
        <v>30.1</v>
      </c>
      <c r="D62">
        <f t="shared" si="44"/>
        <v>3.5378378378378375</v>
      </c>
      <c r="E62">
        <f t="shared" si="44"/>
        <v>11.1</v>
      </c>
      <c r="F62">
        <f t="shared" si="44"/>
        <v>0</v>
      </c>
      <c r="G62">
        <f>G57</f>
        <v>26</v>
      </c>
    </row>
    <row r="63" spans="1:7" x14ac:dyDescent="0.25">
      <c r="A63" t="s">
        <v>150</v>
      </c>
      <c r="B63">
        <f t="shared" ref="B63:G63" si="45">B58</f>
        <v>4.53</v>
      </c>
      <c r="C63">
        <f t="shared" si="45"/>
        <v>11.5</v>
      </c>
      <c r="D63">
        <f t="shared" si="45"/>
        <v>0.29415584415584417</v>
      </c>
      <c r="E63">
        <f t="shared" si="45"/>
        <v>0.29415584415584417</v>
      </c>
      <c r="F63">
        <f t="shared" si="45"/>
        <v>0.29415584415584417</v>
      </c>
      <c r="G63">
        <f t="shared" si="45"/>
        <v>0.29415584415584417</v>
      </c>
    </row>
    <row r="64" spans="1:7" x14ac:dyDescent="0.25">
      <c r="A64" t="s">
        <v>150</v>
      </c>
      <c r="B64">
        <f t="shared" ref="B64:G64" si="46">B59</f>
        <v>0</v>
      </c>
      <c r="C64">
        <f t="shared" si="46"/>
        <v>0</v>
      </c>
      <c r="D64">
        <f t="shared" si="46"/>
        <v>0</v>
      </c>
      <c r="E64">
        <f t="shared" si="46"/>
        <v>0</v>
      </c>
      <c r="F64">
        <f t="shared" si="46"/>
        <v>0</v>
      </c>
      <c r="G64">
        <f t="shared" si="46"/>
        <v>0</v>
      </c>
    </row>
    <row r="65" spans="1:7" x14ac:dyDescent="0.25">
      <c r="A65" t="s">
        <v>150</v>
      </c>
      <c r="B65">
        <f t="shared" ref="B65:G65" si="47">B60</f>
        <v>0</v>
      </c>
      <c r="C65">
        <f t="shared" si="47"/>
        <v>0</v>
      </c>
      <c r="D65">
        <f t="shared" si="47"/>
        <v>0</v>
      </c>
      <c r="E65">
        <f t="shared" si="47"/>
        <v>0</v>
      </c>
      <c r="F65">
        <f t="shared" si="47"/>
        <v>0</v>
      </c>
      <c r="G65">
        <f t="shared" si="47"/>
        <v>0</v>
      </c>
    </row>
    <row r="67" spans="1:7" x14ac:dyDescent="0.25">
      <c r="A67" t="s">
        <v>30</v>
      </c>
      <c r="B67">
        <f>B62</f>
        <v>11</v>
      </c>
      <c r="C67">
        <f t="shared" ref="C67:F67" si="48">C62</f>
        <v>30.1</v>
      </c>
      <c r="D67">
        <f t="shared" si="48"/>
        <v>3.5378378378378375</v>
      </c>
      <c r="E67">
        <f t="shared" si="48"/>
        <v>11.1</v>
      </c>
      <c r="F67">
        <f t="shared" si="48"/>
        <v>0</v>
      </c>
      <c r="G67">
        <f>G62</f>
        <v>26</v>
      </c>
    </row>
    <row r="68" spans="1:7" x14ac:dyDescent="0.25">
      <c r="A68" t="s">
        <v>150</v>
      </c>
      <c r="B68">
        <f t="shared" ref="B68:G68" si="49">B63</f>
        <v>4.53</v>
      </c>
      <c r="C68">
        <f t="shared" si="49"/>
        <v>11.5</v>
      </c>
      <c r="D68">
        <f t="shared" si="49"/>
        <v>0.29415584415584417</v>
      </c>
      <c r="E68">
        <f t="shared" si="49"/>
        <v>0.29415584415584417</v>
      </c>
      <c r="F68">
        <f t="shared" si="49"/>
        <v>0.29415584415584417</v>
      </c>
      <c r="G68">
        <f t="shared" si="49"/>
        <v>0.29415584415584417</v>
      </c>
    </row>
    <row r="69" spans="1:7" x14ac:dyDescent="0.25">
      <c r="A69" t="s">
        <v>150</v>
      </c>
      <c r="B69">
        <f t="shared" ref="B69:G69" si="50">B64</f>
        <v>0</v>
      </c>
      <c r="C69">
        <f t="shared" si="50"/>
        <v>0</v>
      </c>
      <c r="D69">
        <f t="shared" si="50"/>
        <v>0</v>
      </c>
      <c r="E69">
        <f t="shared" si="50"/>
        <v>0</v>
      </c>
      <c r="F69">
        <f t="shared" si="50"/>
        <v>0</v>
      </c>
      <c r="G69">
        <f t="shared" si="50"/>
        <v>0</v>
      </c>
    </row>
    <row r="70" spans="1:7" x14ac:dyDescent="0.25">
      <c r="A70" t="s">
        <v>150</v>
      </c>
      <c r="B70">
        <f t="shared" ref="B70:G70" si="51">B65</f>
        <v>0</v>
      </c>
      <c r="C70">
        <f t="shared" si="51"/>
        <v>0</v>
      </c>
      <c r="D70">
        <f t="shared" si="51"/>
        <v>0</v>
      </c>
      <c r="E70">
        <f t="shared" si="51"/>
        <v>0</v>
      </c>
      <c r="F70">
        <f t="shared" si="51"/>
        <v>0</v>
      </c>
      <c r="G70">
        <f t="shared" si="51"/>
        <v>0</v>
      </c>
    </row>
    <row r="72" spans="1:7" x14ac:dyDescent="0.25">
      <c r="A72" t="s">
        <v>31</v>
      </c>
      <c r="B72">
        <f>B67</f>
        <v>11</v>
      </c>
      <c r="C72">
        <f t="shared" ref="C72:F72" si="52">C67</f>
        <v>30.1</v>
      </c>
      <c r="D72">
        <f t="shared" si="52"/>
        <v>3.5378378378378375</v>
      </c>
      <c r="E72">
        <f t="shared" si="52"/>
        <v>11.1</v>
      </c>
      <c r="F72">
        <f t="shared" si="52"/>
        <v>0</v>
      </c>
      <c r="G72">
        <f>G67</f>
        <v>26</v>
      </c>
    </row>
    <row r="73" spans="1:7" x14ac:dyDescent="0.25">
      <c r="A73" t="s">
        <v>150</v>
      </c>
      <c r="B73">
        <f t="shared" ref="B73:G73" si="53">B68</f>
        <v>4.53</v>
      </c>
      <c r="C73">
        <f t="shared" si="53"/>
        <v>11.5</v>
      </c>
      <c r="D73">
        <f t="shared" si="53"/>
        <v>0.29415584415584417</v>
      </c>
      <c r="E73">
        <f t="shared" si="53"/>
        <v>0.29415584415584417</v>
      </c>
      <c r="F73">
        <f t="shared" si="53"/>
        <v>0.29415584415584417</v>
      </c>
      <c r="G73">
        <f t="shared" si="53"/>
        <v>0.29415584415584417</v>
      </c>
    </row>
    <row r="74" spans="1:7" x14ac:dyDescent="0.25">
      <c r="A74" t="s">
        <v>150</v>
      </c>
      <c r="B74">
        <f t="shared" ref="B74:G74" si="54">B69</f>
        <v>0</v>
      </c>
      <c r="C74">
        <f t="shared" si="54"/>
        <v>0</v>
      </c>
      <c r="D74">
        <f t="shared" si="54"/>
        <v>0</v>
      </c>
      <c r="E74">
        <f t="shared" si="54"/>
        <v>0</v>
      </c>
      <c r="F74">
        <f t="shared" si="54"/>
        <v>0</v>
      </c>
      <c r="G74">
        <f t="shared" si="54"/>
        <v>0</v>
      </c>
    </row>
    <row r="75" spans="1:7" x14ac:dyDescent="0.25">
      <c r="A75" t="s">
        <v>150</v>
      </c>
      <c r="B75">
        <f t="shared" ref="B75:G75" si="55">B70</f>
        <v>0</v>
      </c>
      <c r="C75">
        <f t="shared" si="55"/>
        <v>0</v>
      </c>
      <c r="D75">
        <f t="shared" si="55"/>
        <v>0</v>
      </c>
      <c r="E75">
        <f t="shared" si="55"/>
        <v>0</v>
      </c>
      <c r="F75">
        <f t="shared" si="55"/>
        <v>0</v>
      </c>
      <c r="G75">
        <f t="shared" si="55"/>
        <v>0</v>
      </c>
    </row>
    <row r="77" spans="1:7" x14ac:dyDescent="0.25">
      <c r="A77" t="s">
        <v>32</v>
      </c>
      <c r="B77">
        <f>B72</f>
        <v>11</v>
      </c>
      <c r="C77">
        <f t="shared" ref="C77:F77" si="56">C72</f>
        <v>30.1</v>
      </c>
      <c r="D77">
        <f t="shared" si="56"/>
        <v>3.5378378378378375</v>
      </c>
      <c r="E77">
        <f t="shared" si="56"/>
        <v>11.1</v>
      </c>
      <c r="F77">
        <f t="shared" si="56"/>
        <v>0</v>
      </c>
      <c r="G77">
        <f>G72</f>
        <v>26</v>
      </c>
    </row>
    <row r="78" spans="1:7" x14ac:dyDescent="0.25">
      <c r="A78" t="s">
        <v>150</v>
      </c>
      <c r="B78">
        <f t="shared" ref="B78:G78" si="57">B73</f>
        <v>4.53</v>
      </c>
      <c r="C78">
        <f t="shared" si="57"/>
        <v>11.5</v>
      </c>
      <c r="D78">
        <f t="shared" si="57"/>
        <v>0.29415584415584417</v>
      </c>
      <c r="E78">
        <f t="shared" si="57"/>
        <v>0.29415584415584417</v>
      </c>
      <c r="F78">
        <f t="shared" si="57"/>
        <v>0.29415584415584417</v>
      </c>
      <c r="G78">
        <f t="shared" si="57"/>
        <v>0.29415584415584417</v>
      </c>
    </row>
    <row r="79" spans="1:7" x14ac:dyDescent="0.25">
      <c r="A79" t="s">
        <v>150</v>
      </c>
      <c r="B79">
        <f t="shared" ref="B79:G79" si="58">B74</f>
        <v>0</v>
      </c>
      <c r="C79">
        <f t="shared" si="58"/>
        <v>0</v>
      </c>
      <c r="D79">
        <f t="shared" si="58"/>
        <v>0</v>
      </c>
      <c r="E79">
        <f t="shared" si="58"/>
        <v>0</v>
      </c>
      <c r="F79">
        <f t="shared" si="58"/>
        <v>0</v>
      </c>
      <c r="G79">
        <f t="shared" si="58"/>
        <v>0</v>
      </c>
    </row>
    <row r="80" spans="1:7" x14ac:dyDescent="0.25">
      <c r="A80" t="s">
        <v>150</v>
      </c>
      <c r="B80">
        <f t="shared" ref="B80:G80" si="59">B75</f>
        <v>0</v>
      </c>
      <c r="C80">
        <f t="shared" si="59"/>
        <v>0</v>
      </c>
      <c r="D80">
        <f t="shared" si="59"/>
        <v>0</v>
      </c>
      <c r="E80">
        <f t="shared" si="59"/>
        <v>0</v>
      </c>
      <c r="F80">
        <f t="shared" si="59"/>
        <v>0</v>
      </c>
      <c r="G80">
        <f t="shared" si="59"/>
        <v>0</v>
      </c>
    </row>
    <row r="82" spans="1:7" x14ac:dyDescent="0.25">
      <c r="A82" t="s">
        <v>33</v>
      </c>
      <c r="B82">
        <f>B77</f>
        <v>11</v>
      </c>
      <c r="C82">
        <f t="shared" ref="C82:F82" si="60">C77</f>
        <v>30.1</v>
      </c>
      <c r="D82">
        <f t="shared" si="60"/>
        <v>3.5378378378378375</v>
      </c>
      <c r="E82">
        <f t="shared" si="60"/>
        <v>11.1</v>
      </c>
      <c r="F82">
        <f t="shared" si="60"/>
        <v>0</v>
      </c>
      <c r="G82">
        <f>G77</f>
        <v>26</v>
      </c>
    </row>
    <row r="83" spans="1:7" x14ac:dyDescent="0.25">
      <c r="A83" t="s">
        <v>150</v>
      </c>
      <c r="B83">
        <f t="shared" ref="B83:G83" si="61">B78</f>
        <v>4.53</v>
      </c>
      <c r="C83">
        <f t="shared" si="61"/>
        <v>11.5</v>
      </c>
      <c r="D83">
        <f t="shared" si="61"/>
        <v>0.29415584415584417</v>
      </c>
      <c r="E83">
        <f t="shared" si="61"/>
        <v>0.29415584415584417</v>
      </c>
      <c r="F83">
        <f t="shared" si="61"/>
        <v>0.29415584415584417</v>
      </c>
      <c r="G83">
        <f t="shared" si="61"/>
        <v>0.29415584415584417</v>
      </c>
    </row>
    <row r="84" spans="1:7" x14ac:dyDescent="0.25">
      <c r="A84" t="s">
        <v>150</v>
      </c>
      <c r="B84">
        <f t="shared" ref="B84:G84" si="62">B79</f>
        <v>0</v>
      </c>
      <c r="C84">
        <f t="shared" si="62"/>
        <v>0</v>
      </c>
      <c r="D84">
        <f t="shared" si="62"/>
        <v>0</v>
      </c>
      <c r="E84">
        <f t="shared" si="62"/>
        <v>0</v>
      </c>
      <c r="F84">
        <f t="shared" si="62"/>
        <v>0</v>
      </c>
      <c r="G84">
        <f t="shared" si="62"/>
        <v>0</v>
      </c>
    </row>
    <row r="85" spans="1:7" x14ac:dyDescent="0.25">
      <c r="A85" t="s">
        <v>150</v>
      </c>
      <c r="B85">
        <f t="shared" ref="B85:G85" si="63">B80</f>
        <v>0</v>
      </c>
      <c r="C85">
        <f t="shared" si="63"/>
        <v>0</v>
      </c>
      <c r="D85">
        <f t="shared" si="63"/>
        <v>0</v>
      </c>
      <c r="E85">
        <f t="shared" si="63"/>
        <v>0</v>
      </c>
      <c r="F85">
        <f t="shared" si="63"/>
        <v>0</v>
      </c>
      <c r="G85">
        <f t="shared" si="63"/>
        <v>0</v>
      </c>
    </row>
    <row r="87" spans="1:7" x14ac:dyDescent="0.25">
      <c r="A87" t="s">
        <v>34</v>
      </c>
      <c r="B87">
        <f>B82</f>
        <v>11</v>
      </c>
      <c r="C87">
        <f t="shared" ref="C87:F87" si="64">C82</f>
        <v>30.1</v>
      </c>
      <c r="D87">
        <f t="shared" si="64"/>
        <v>3.5378378378378375</v>
      </c>
      <c r="E87">
        <f t="shared" si="64"/>
        <v>11.1</v>
      </c>
      <c r="F87">
        <f t="shared" si="64"/>
        <v>0</v>
      </c>
      <c r="G87">
        <f>G82</f>
        <v>26</v>
      </c>
    </row>
    <row r="88" spans="1:7" x14ac:dyDescent="0.25">
      <c r="A88" t="s">
        <v>150</v>
      </c>
      <c r="B88">
        <f t="shared" ref="B88:G88" si="65">B83</f>
        <v>4.53</v>
      </c>
      <c r="C88">
        <f t="shared" si="65"/>
        <v>11.5</v>
      </c>
      <c r="D88">
        <f t="shared" si="65"/>
        <v>0.29415584415584417</v>
      </c>
      <c r="E88">
        <f t="shared" si="65"/>
        <v>0.29415584415584417</v>
      </c>
      <c r="F88">
        <f t="shared" si="65"/>
        <v>0.29415584415584417</v>
      </c>
      <c r="G88">
        <f t="shared" si="65"/>
        <v>0.29415584415584417</v>
      </c>
    </row>
    <row r="89" spans="1:7" x14ac:dyDescent="0.25">
      <c r="A89" t="s">
        <v>150</v>
      </c>
      <c r="B89">
        <f t="shared" ref="B89:G89" si="66">B84</f>
        <v>0</v>
      </c>
      <c r="C89">
        <f t="shared" si="66"/>
        <v>0</v>
      </c>
      <c r="D89">
        <f t="shared" si="66"/>
        <v>0</v>
      </c>
      <c r="E89">
        <f t="shared" si="66"/>
        <v>0</v>
      </c>
      <c r="F89">
        <f t="shared" si="66"/>
        <v>0</v>
      </c>
      <c r="G89">
        <f t="shared" si="66"/>
        <v>0</v>
      </c>
    </row>
    <row r="90" spans="1:7" x14ac:dyDescent="0.25">
      <c r="A90" t="s">
        <v>150</v>
      </c>
      <c r="B90">
        <f t="shared" ref="B90:G90" si="67">B85</f>
        <v>0</v>
      </c>
      <c r="C90">
        <f t="shared" si="67"/>
        <v>0</v>
      </c>
      <c r="D90">
        <f t="shared" si="67"/>
        <v>0</v>
      </c>
      <c r="E90">
        <f t="shared" si="67"/>
        <v>0</v>
      </c>
      <c r="F90">
        <f t="shared" si="67"/>
        <v>0</v>
      </c>
      <c r="G90">
        <f t="shared" si="67"/>
        <v>0</v>
      </c>
    </row>
    <row r="92" spans="1:7" x14ac:dyDescent="0.25">
      <c r="A92" t="s">
        <v>35</v>
      </c>
      <c r="B92">
        <f>B87</f>
        <v>11</v>
      </c>
      <c r="C92">
        <f t="shared" ref="C92:F92" si="68">C87</f>
        <v>30.1</v>
      </c>
      <c r="D92">
        <f t="shared" si="68"/>
        <v>3.5378378378378375</v>
      </c>
      <c r="E92">
        <f t="shared" si="68"/>
        <v>11.1</v>
      </c>
      <c r="F92">
        <f t="shared" si="68"/>
        <v>0</v>
      </c>
      <c r="G92">
        <f>G87</f>
        <v>26</v>
      </c>
    </row>
    <row r="93" spans="1:7" x14ac:dyDescent="0.25">
      <c r="A93" t="s">
        <v>150</v>
      </c>
      <c r="B93">
        <f t="shared" ref="B93:G93" si="69">B88</f>
        <v>4.53</v>
      </c>
      <c r="C93">
        <f t="shared" si="69"/>
        <v>11.5</v>
      </c>
      <c r="D93">
        <f t="shared" si="69"/>
        <v>0.29415584415584417</v>
      </c>
      <c r="E93">
        <f t="shared" si="69"/>
        <v>0.29415584415584417</v>
      </c>
      <c r="F93">
        <f t="shared" si="69"/>
        <v>0.29415584415584417</v>
      </c>
      <c r="G93">
        <f t="shared" si="69"/>
        <v>0.29415584415584417</v>
      </c>
    </row>
    <row r="94" spans="1:7" x14ac:dyDescent="0.25">
      <c r="A94" t="s">
        <v>150</v>
      </c>
      <c r="B94">
        <f t="shared" ref="B94:G94" si="70">B89</f>
        <v>0</v>
      </c>
      <c r="C94">
        <f t="shared" si="70"/>
        <v>0</v>
      </c>
      <c r="D94">
        <f t="shared" si="70"/>
        <v>0</v>
      </c>
      <c r="E94">
        <f t="shared" si="70"/>
        <v>0</v>
      </c>
      <c r="F94">
        <f t="shared" si="70"/>
        <v>0</v>
      </c>
      <c r="G94">
        <f t="shared" si="70"/>
        <v>0</v>
      </c>
    </row>
    <row r="95" spans="1:7" x14ac:dyDescent="0.25">
      <c r="A95" t="s">
        <v>150</v>
      </c>
      <c r="B95">
        <f t="shared" ref="B95:G95" si="71">B90</f>
        <v>0</v>
      </c>
      <c r="C95">
        <f t="shared" si="71"/>
        <v>0</v>
      </c>
      <c r="D95">
        <f t="shared" si="71"/>
        <v>0</v>
      </c>
      <c r="E95">
        <f t="shared" si="71"/>
        <v>0</v>
      </c>
      <c r="F95">
        <f t="shared" si="71"/>
        <v>0</v>
      </c>
      <c r="G95">
        <f t="shared" si="7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85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36</v>
      </c>
      <c r="B2">
        <f>XwalkInputs!A33</f>
        <v>2.6469999999999998</v>
      </c>
      <c r="C2">
        <f>XwalkInputs!B33</f>
        <v>0.08</v>
      </c>
      <c r="D2">
        <f>XwalkInputs!C33</f>
        <v>0</v>
      </c>
      <c r="E2">
        <f>XwalkInputs!D33</f>
        <v>1.07</v>
      </c>
      <c r="F2">
        <f>XwalkInputs!E33</f>
        <v>0</v>
      </c>
      <c r="L2" s="4"/>
    </row>
    <row r="3" spans="1:12" x14ac:dyDescent="0.25">
      <c r="A3" t="s">
        <v>150</v>
      </c>
      <c r="B3">
        <f>XwalkInputs!A34</f>
        <v>3.15</v>
      </c>
      <c r="C3">
        <f>XwalkInputs!B34</f>
        <v>0</v>
      </c>
      <c r="D3">
        <f>XwalkInputs!C34</f>
        <v>0</v>
      </c>
      <c r="E3">
        <f>XwalkInputs!D34</f>
        <v>0</v>
      </c>
      <c r="F3">
        <f>XwalkInputs!E34</f>
        <v>0</v>
      </c>
    </row>
    <row r="4" spans="1:12" x14ac:dyDescent="0.25">
      <c r="A4" t="s">
        <v>150</v>
      </c>
      <c r="B4">
        <f>XwalkInputs!A35</f>
        <v>1.508</v>
      </c>
      <c r="C4">
        <f>XwalkInputs!B35</f>
        <v>1.44</v>
      </c>
      <c r="D4">
        <f>XwalkInputs!C35</f>
        <v>0</v>
      </c>
      <c r="E4">
        <f>XwalkInputs!D35</f>
        <v>0.65500000000000003</v>
      </c>
      <c r="F4">
        <f>XwalkInputs!E35</f>
        <v>0</v>
      </c>
    </row>
    <row r="5" spans="1:12" x14ac:dyDescent="0.25">
      <c r="A5" t="s">
        <v>150</v>
      </c>
      <c r="B5">
        <f>XwalkInputs!A36</f>
        <v>1.4</v>
      </c>
      <c r="C5">
        <f>XwalkInputs!B36</f>
        <v>0.27</v>
      </c>
      <c r="D5">
        <f>XwalkInputs!C36</f>
        <v>0</v>
      </c>
      <c r="E5">
        <f>XwalkInputs!D36</f>
        <v>0.6</v>
      </c>
      <c r="F5">
        <f>XwalkInputs!E36</f>
        <v>0</v>
      </c>
    </row>
    <row r="7" spans="1:12" x14ac:dyDescent="0.25">
      <c r="A7" t="s">
        <v>37</v>
      </c>
      <c r="B7">
        <f t="shared" ref="B7" si="0">B2</f>
        <v>2.6469999999999998</v>
      </c>
      <c r="C7">
        <f t="shared" ref="C7:E7" si="1">C2</f>
        <v>0.08</v>
      </c>
      <c r="D7">
        <f t="shared" si="1"/>
        <v>0</v>
      </c>
      <c r="E7">
        <f t="shared" si="1"/>
        <v>1.07</v>
      </c>
      <c r="F7">
        <f>F2</f>
        <v>0</v>
      </c>
    </row>
    <row r="8" spans="1:12" x14ac:dyDescent="0.25">
      <c r="A8" t="s">
        <v>150</v>
      </c>
      <c r="B8">
        <f t="shared" ref="B8" si="2">B3</f>
        <v>3.15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1.508</v>
      </c>
      <c r="C9">
        <f t="shared" si="3"/>
        <v>1.44</v>
      </c>
      <c r="D9">
        <f t="shared" si="3"/>
        <v>0</v>
      </c>
      <c r="E9">
        <f t="shared" si="3"/>
        <v>0.65500000000000003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1.4</v>
      </c>
      <c r="C10">
        <f t="shared" si="3"/>
        <v>0.27</v>
      </c>
      <c r="D10">
        <f t="shared" si="3"/>
        <v>0</v>
      </c>
      <c r="E10">
        <f t="shared" si="3"/>
        <v>0.6</v>
      </c>
      <c r="F10">
        <f t="shared" si="3"/>
        <v>0</v>
      </c>
    </row>
    <row r="12" spans="1:12" x14ac:dyDescent="0.25">
      <c r="A12" t="s">
        <v>38</v>
      </c>
      <c r="B12">
        <f t="shared" ref="B12" si="6">B7</f>
        <v>2.6469999999999998</v>
      </c>
      <c r="C12">
        <f t="shared" ref="C12:E12" si="7">C7</f>
        <v>0.08</v>
      </c>
      <c r="D12">
        <f t="shared" si="7"/>
        <v>0</v>
      </c>
      <c r="E12">
        <f t="shared" si="7"/>
        <v>1.07</v>
      </c>
      <c r="F12">
        <f>F7</f>
        <v>0</v>
      </c>
    </row>
    <row r="13" spans="1:12" x14ac:dyDescent="0.25">
      <c r="A13" t="s">
        <v>150</v>
      </c>
      <c r="B13">
        <f t="shared" ref="B13" si="8">B8</f>
        <v>3.15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1.508</v>
      </c>
      <c r="C14">
        <f t="shared" si="9"/>
        <v>1.44</v>
      </c>
      <c r="D14">
        <f t="shared" si="9"/>
        <v>0</v>
      </c>
      <c r="E14">
        <f t="shared" si="9"/>
        <v>0.65500000000000003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1.4</v>
      </c>
      <c r="C15">
        <f t="shared" si="9"/>
        <v>0.27</v>
      </c>
      <c r="D15">
        <f t="shared" si="9"/>
        <v>0</v>
      </c>
      <c r="E15">
        <f t="shared" si="9"/>
        <v>0.6</v>
      </c>
      <c r="F15">
        <f t="shared" si="9"/>
        <v>0</v>
      </c>
    </row>
    <row r="17" spans="1:6" x14ac:dyDescent="0.25">
      <c r="A17" t="s">
        <v>39</v>
      </c>
      <c r="B17">
        <f t="shared" ref="B17" si="12">B12</f>
        <v>2.6469999999999998</v>
      </c>
      <c r="C17">
        <f t="shared" ref="C17:E17" si="13">C12</f>
        <v>0.08</v>
      </c>
      <c r="D17">
        <f t="shared" si="13"/>
        <v>0</v>
      </c>
      <c r="E17">
        <f t="shared" si="13"/>
        <v>1.07</v>
      </c>
      <c r="F17">
        <f>F12</f>
        <v>0</v>
      </c>
    </row>
    <row r="18" spans="1:6" x14ac:dyDescent="0.25">
      <c r="A18" t="s">
        <v>150</v>
      </c>
      <c r="B18">
        <f t="shared" ref="B18" si="14">B13</f>
        <v>3.15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1.508</v>
      </c>
      <c r="C19">
        <f t="shared" si="15"/>
        <v>1.44</v>
      </c>
      <c r="D19">
        <f t="shared" si="15"/>
        <v>0</v>
      </c>
      <c r="E19">
        <f t="shared" si="15"/>
        <v>0.65500000000000003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1.4</v>
      </c>
      <c r="C20">
        <f t="shared" si="15"/>
        <v>0.27</v>
      </c>
      <c r="D20">
        <f t="shared" si="15"/>
        <v>0</v>
      </c>
      <c r="E20">
        <f t="shared" si="15"/>
        <v>0.6</v>
      </c>
      <c r="F20">
        <f t="shared" si="15"/>
        <v>0</v>
      </c>
    </row>
    <row r="22" spans="1:6" x14ac:dyDescent="0.25">
      <c r="A22" t="s">
        <v>40</v>
      </c>
      <c r="B22">
        <f t="shared" ref="B22" si="18">B17</f>
        <v>2.6469999999999998</v>
      </c>
      <c r="C22">
        <f t="shared" ref="C22:E22" si="19">C17</f>
        <v>0.08</v>
      </c>
      <c r="D22">
        <f t="shared" si="19"/>
        <v>0</v>
      </c>
      <c r="E22">
        <f t="shared" si="19"/>
        <v>1.07</v>
      </c>
      <c r="F22">
        <f>F17</f>
        <v>0</v>
      </c>
    </row>
    <row r="23" spans="1:6" x14ac:dyDescent="0.25">
      <c r="A23" t="s">
        <v>150</v>
      </c>
      <c r="B23">
        <f t="shared" ref="B23" si="20">B18</f>
        <v>3.15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1.508</v>
      </c>
      <c r="C24">
        <f t="shared" si="21"/>
        <v>1.44</v>
      </c>
      <c r="D24">
        <f t="shared" si="21"/>
        <v>0</v>
      </c>
      <c r="E24">
        <f t="shared" si="21"/>
        <v>0.65500000000000003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1.4</v>
      </c>
      <c r="C25">
        <f t="shared" si="21"/>
        <v>0.27</v>
      </c>
      <c r="D25">
        <f t="shared" si="21"/>
        <v>0</v>
      </c>
      <c r="E25">
        <f t="shared" si="21"/>
        <v>0.6</v>
      </c>
      <c r="F25">
        <f t="shared" si="21"/>
        <v>0</v>
      </c>
    </row>
    <row r="27" spans="1:6" x14ac:dyDescent="0.25">
      <c r="A27" t="s">
        <v>41</v>
      </c>
      <c r="B27">
        <f t="shared" ref="B27" si="24">B22</f>
        <v>2.6469999999999998</v>
      </c>
      <c r="C27">
        <f t="shared" ref="C27:E27" si="25">C22</f>
        <v>0.08</v>
      </c>
      <c r="D27">
        <f t="shared" si="25"/>
        <v>0</v>
      </c>
      <c r="E27">
        <f t="shared" si="25"/>
        <v>1.07</v>
      </c>
      <c r="F27">
        <f>F22</f>
        <v>0</v>
      </c>
    </row>
    <row r="28" spans="1:6" x14ac:dyDescent="0.25">
      <c r="A28" t="s">
        <v>150</v>
      </c>
      <c r="B28">
        <f t="shared" ref="B28" si="26">B23</f>
        <v>3.15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1.508</v>
      </c>
      <c r="C29">
        <f t="shared" si="27"/>
        <v>1.44</v>
      </c>
      <c r="D29">
        <f t="shared" si="27"/>
        <v>0</v>
      </c>
      <c r="E29">
        <f t="shared" si="27"/>
        <v>0.65500000000000003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1.4</v>
      </c>
      <c r="C30">
        <f t="shared" si="27"/>
        <v>0.27</v>
      </c>
      <c r="D30">
        <f t="shared" si="27"/>
        <v>0</v>
      </c>
      <c r="E30">
        <f t="shared" si="27"/>
        <v>0.6</v>
      </c>
      <c r="F30">
        <f t="shared" si="27"/>
        <v>0</v>
      </c>
    </row>
    <row r="32" spans="1:6" x14ac:dyDescent="0.25">
      <c r="A32" t="s">
        <v>42</v>
      </c>
      <c r="B32">
        <f t="shared" ref="B32" si="30">B27</f>
        <v>2.6469999999999998</v>
      </c>
      <c r="C32">
        <f t="shared" ref="C32:E32" si="31">C27</f>
        <v>0.08</v>
      </c>
      <c r="D32">
        <f t="shared" si="31"/>
        <v>0</v>
      </c>
      <c r="E32">
        <f t="shared" si="31"/>
        <v>1.07</v>
      </c>
      <c r="F32">
        <f>F27</f>
        <v>0</v>
      </c>
    </row>
    <row r="33" spans="1:6" x14ac:dyDescent="0.25">
      <c r="A33" t="s">
        <v>150</v>
      </c>
      <c r="B33">
        <f t="shared" ref="B33" si="32">B28</f>
        <v>3.15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1.508</v>
      </c>
      <c r="C34">
        <f t="shared" si="33"/>
        <v>1.44</v>
      </c>
      <c r="D34">
        <f t="shared" si="33"/>
        <v>0</v>
      </c>
      <c r="E34">
        <f t="shared" si="33"/>
        <v>0.65500000000000003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1.4</v>
      </c>
      <c r="C35">
        <f t="shared" si="33"/>
        <v>0.27</v>
      </c>
      <c r="D35">
        <f t="shared" si="33"/>
        <v>0</v>
      </c>
      <c r="E35">
        <f t="shared" si="33"/>
        <v>0.6</v>
      </c>
      <c r="F35">
        <f t="shared" si="33"/>
        <v>0</v>
      </c>
    </row>
    <row r="37" spans="1:6" x14ac:dyDescent="0.25">
      <c r="A37" t="s">
        <v>43</v>
      </c>
      <c r="B37">
        <f t="shared" ref="B37" si="36">B32</f>
        <v>2.6469999999999998</v>
      </c>
      <c r="C37">
        <f t="shared" ref="C37:E37" si="37">C32</f>
        <v>0.08</v>
      </c>
      <c r="D37">
        <f t="shared" si="37"/>
        <v>0</v>
      </c>
      <c r="E37">
        <f t="shared" si="37"/>
        <v>1.07</v>
      </c>
      <c r="F37">
        <f>F32</f>
        <v>0</v>
      </c>
    </row>
    <row r="38" spans="1:6" x14ac:dyDescent="0.25">
      <c r="A38" t="s">
        <v>150</v>
      </c>
      <c r="B38">
        <f t="shared" ref="B38" si="38">B33</f>
        <v>3.15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1.508</v>
      </c>
      <c r="C39">
        <f t="shared" si="39"/>
        <v>1.44</v>
      </c>
      <c r="D39">
        <f t="shared" si="39"/>
        <v>0</v>
      </c>
      <c r="E39">
        <f t="shared" si="39"/>
        <v>0.65500000000000003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1.4</v>
      </c>
      <c r="C40">
        <f t="shared" si="39"/>
        <v>0.27</v>
      </c>
      <c r="D40">
        <f t="shared" si="39"/>
        <v>0</v>
      </c>
      <c r="E40">
        <f t="shared" si="39"/>
        <v>0.6</v>
      </c>
      <c r="F40">
        <f t="shared" si="39"/>
        <v>0</v>
      </c>
    </row>
    <row r="42" spans="1:6" x14ac:dyDescent="0.25">
      <c r="A42" t="s">
        <v>44</v>
      </c>
      <c r="B42">
        <f t="shared" ref="B42" si="42">B37</f>
        <v>2.6469999999999998</v>
      </c>
      <c r="C42">
        <f t="shared" ref="C42:E42" si="43">C37</f>
        <v>0.08</v>
      </c>
      <c r="D42">
        <f t="shared" si="43"/>
        <v>0</v>
      </c>
      <c r="E42">
        <f t="shared" si="43"/>
        <v>1.07</v>
      </c>
      <c r="F42">
        <f>F37</f>
        <v>0</v>
      </c>
    </row>
    <row r="43" spans="1:6" x14ac:dyDescent="0.25">
      <c r="A43" t="s">
        <v>150</v>
      </c>
      <c r="B43">
        <f t="shared" ref="B43" si="44">B38</f>
        <v>3.15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1.508</v>
      </c>
      <c r="C44">
        <f t="shared" si="45"/>
        <v>1.44</v>
      </c>
      <c r="D44">
        <f t="shared" si="45"/>
        <v>0</v>
      </c>
      <c r="E44">
        <f t="shared" si="45"/>
        <v>0.65500000000000003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1.4</v>
      </c>
      <c r="C45">
        <f t="shared" si="45"/>
        <v>0.27</v>
      </c>
      <c r="D45">
        <f t="shared" si="45"/>
        <v>0</v>
      </c>
      <c r="E45">
        <f t="shared" si="45"/>
        <v>0.6</v>
      </c>
      <c r="F45">
        <f t="shared" si="45"/>
        <v>0</v>
      </c>
    </row>
    <row r="47" spans="1:6" x14ac:dyDescent="0.25">
      <c r="A47" t="s">
        <v>45</v>
      </c>
      <c r="B47">
        <f t="shared" ref="B47" si="48">B42</f>
        <v>2.6469999999999998</v>
      </c>
      <c r="C47">
        <f t="shared" ref="C47:E47" si="49">C42</f>
        <v>0.08</v>
      </c>
      <c r="D47">
        <f t="shared" si="49"/>
        <v>0</v>
      </c>
      <c r="E47">
        <f t="shared" si="49"/>
        <v>1.07</v>
      </c>
      <c r="F47">
        <f>F42</f>
        <v>0</v>
      </c>
    </row>
    <row r="48" spans="1:6" x14ac:dyDescent="0.25">
      <c r="A48" t="s">
        <v>150</v>
      </c>
      <c r="B48">
        <f t="shared" ref="B48" si="50">B43</f>
        <v>3.15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1.508</v>
      </c>
      <c r="C49">
        <f t="shared" si="51"/>
        <v>1.44</v>
      </c>
      <c r="D49">
        <f t="shared" si="51"/>
        <v>0</v>
      </c>
      <c r="E49">
        <f t="shared" si="51"/>
        <v>0.65500000000000003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1.4</v>
      </c>
      <c r="C50">
        <f t="shared" si="51"/>
        <v>0.27</v>
      </c>
      <c r="D50">
        <f t="shared" si="51"/>
        <v>0</v>
      </c>
      <c r="E50">
        <f t="shared" si="51"/>
        <v>0.6</v>
      </c>
      <c r="F50">
        <f t="shared" si="51"/>
        <v>0</v>
      </c>
    </row>
    <row r="52" spans="1:6" x14ac:dyDescent="0.25">
      <c r="A52" t="s">
        <v>46</v>
      </c>
      <c r="B52">
        <f t="shared" ref="B52" si="54">B47</f>
        <v>2.6469999999999998</v>
      </c>
      <c r="C52">
        <f t="shared" ref="C52:E52" si="55">C47</f>
        <v>0.08</v>
      </c>
      <c r="D52">
        <f t="shared" si="55"/>
        <v>0</v>
      </c>
      <c r="E52">
        <f t="shared" si="55"/>
        <v>1.07</v>
      </c>
      <c r="F52">
        <f>F47</f>
        <v>0</v>
      </c>
    </row>
    <row r="53" spans="1:6" x14ac:dyDescent="0.25">
      <c r="A53" t="s">
        <v>150</v>
      </c>
      <c r="B53">
        <f t="shared" ref="B53" si="56">B48</f>
        <v>3.15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1.508</v>
      </c>
      <c r="C54">
        <f t="shared" si="57"/>
        <v>1.44</v>
      </c>
      <c r="D54">
        <f t="shared" si="57"/>
        <v>0</v>
      </c>
      <c r="E54">
        <f t="shared" si="57"/>
        <v>0.65500000000000003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1.4</v>
      </c>
      <c r="C55">
        <f t="shared" si="57"/>
        <v>0.27</v>
      </c>
      <c r="D55">
        <f t="shared" si="57"/>
        <v>0</v>
      </c>
      <c r="E55">
        <f t="shared" si="57"/>
        <v>0.6</v>
      </c>
      <c r="F55">
        <f t="shared" si="57"/>
        <v>0</v>
      </c>
    </row>
    <row r="57" spans="1:6" x14ac:dyDescent="0.25">
      <c r="A57" t="s">
        <v>47</v>
      </c>
      <c r="B57">
        <f t="shared" ref="B57" si="60">B52</f>
        <v>2.6469999999999998</v>
      </c>
      <c r="C57">
        <f t="shared" ref="C57:E57" si="61">C52</f>
        <v>0.08</v>
      </c>
      <c r="D57">
        <f t="shared" si="61"/>
        <v>0</v>
      </c>
      <c r="E57">
        <f t="shared" si="61"/>
        <v>1.07</v>
      </c>
      <c r="F57">
        <f>F52</f>
        <v>0</v>
      </c>
    </row>
    <row r="58" spans="1:6" x14ac:dyDescent="0.25">
      <c r="A58" t="s">
        <v>150</v>
      </c>
      <c r="B58">
        <f t="shared" ref="B58" si="62">B53</f>
        <v>3.15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1.508</v>
      </c>
      <c r="C59">
        <f t="shared" si="63"/>
        <v>1.44</v>
      </c>
      <c r="D59">
        <f t="shared" si="63"/>
        <v>0</v>
      </c>
      <c r="E59">
        <f t="shared" si="63"/>
        <v>0.65500000000000003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1.4</v>
      </c>
      <c r="C60">
        <f t="shared" si="63"/>
        <v>0.27</v>
      </c>
      <c r="D60">
        <f t="shared" si="63"/>
        <v>0</v>
      </c>
      <c r="E60">
        <f t="shared" si="63"/>
        <v>0.6</v>
      </c>
      <c r="F60">
        <f t="shared" si="63"/>
        <v>0</v>
      </c>
    </row>
    <row r="62" spans="1:6" x14ac:dyDescent="0.25">
      <c r="A62" t="s">
        <v>48</v>
      </c>
      <c r="B62">
        <f t="shared" ref="B62" si="66">B57</f>
        <v>2.6469999999999998</v>
      </c>
      <c r="C62">
        <f t="shared" ref="C62:E62" si="67">C57</f>
        <v>0.08</v>
      </c>
      <c r="D62">
        <f t="shared" si="67"/>
        <v>0</v>
      </c>
      <c r="E62">
        <f t="shared" si="67"/>
        <v>1.07</v>
      </c>
      <c r="F62">
        <f>F57</f>
        <v>0</v>
      </c>
    </row>
    <row r="63" spans="1:6" x14ac:dyDescent="0.25">
      <c r="A63" t="s">
        <v>150</v>
      </c>
      <c r="B63">
        <f t="shared" ref="B63" si="68">B58</f>
        <v>3.15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1.508</v>
      </c>
      <c r="C64">
        <f t="shared" si="69"/>
        <v>1.44</v>
      </c>
      <c r="D64">
        <f t="shared" si="69"/>
        <v>0</v>
      </c>
      <c r="E64">
        <f t="shared" si="69"/>
        <v>0.65500000000000003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1.4</v>
      </c>
      <c r="C65">
        <f t="shared" si="69"/>
        <v>0.27</v>
      </c>
      <c r="D65">
        <f t="shared" si="69"/>
        <v>0</v>
      </c>
      <c r="E65">
        <f t="shared" si="69"/>
        <v>0.6</v>
      </c>
      <c r="F65">
        <f t="shared" si="69"/>
        <v>0</v>
      </c>
    </row>
    <row r="67" spans="1:6" x14ac:dyDescent="0.25">
      <c r="A67" t="s">
        <v>49</v>
      </c>
      <c r="B67">
        <f t="shared" ref="B67" si="72">B62</f>
        <v>2.6469999999999998</v>
      </c>
      <c r="C67">
        <f t="shared" ref="C67:E67" si="73">C62</f>
        <v>0.08</v>
      </c>
      <c r="D67">
        <f t="shared" si="73"/>
        <v>0</v>
      </c>
      <c r="E67">
        <f t="shared" si="73"/>
        <v>1.07</v>
      </c>
      <c r="F67">
        <f>F62</f>
        <v>0</v>
      </c>
    </row>
    <row r="68" spans="1:6" x14ac:dyDescent="0.25">
      <c r="A68" t="s">
        <v>150</v>
      </c>
      <c r="B68">
        <f t="shared" ref="B68" si="74">B63</f>
        <v>3.15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1.508</v>
      </c>
      <c r="C69">
        <f t="shared" si="75"/>
        <v>1.44</v>
      </c>
      <c r="D69">
        <f t="shared" si="75"/>
        <v>0</v>
      </c>
      <c r="E69">
        <f t="shared" si="75"/>
        <v>0.65500000000000003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1.4</v>
      </c>
      <c r="C70">
        <f t="shared" si="75"/>
        <v>0.27</v>
      </c>
      <c r="D70">
        <f t="shared" si="75"/>
        <v>0</v>
      </c>
      <c r="E70">
        <f t="shared" si="75"/>
        <v>0.6</v>
      </c>
      <c r="F70">
        <f t="shared" si="75"/>
        <v>0</v>
      </c>
    </row>
    <row r="72" spans="1:6" x14ac:dyDescent="0.25">
      <c r="A72" t="s">
        <v>50</v>
      </c>
      <c r="B72">
        <f t="shared" ref="B72" si="78">B67</f>
        <v>2.6469999999999998</v>
      </c>
      <c r="C72">
        <f t="shared" ref="C72:E72" si="79">C67</f>
        <v>0.08</v>
      </c>
      <c r="D72">
        <f t="shared" si="79"/>
        <v>0</v>
      </c>
      <c r="E72">
        <f t="shared" si="79"/>
        <v>1.07</v>
      </c>
      <c r="F72">
        <f>F67</f>
        <v>0</v>
      </c>
    </row>
    <row r="73" spans="1:6" x14ac:dyDescent="0.25">
      <c r="A73" t="s">
        <v>150</v>
      </c>
      <c r="B73">
        <f t="shared" ref="B73" si="80">B68</f>
        <v>3.15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1.508</v>
      </c>
      <c r="C74">
        <f t="shared" si="81"/>
        <v>1.44</v>
      </c>
      <c r="D74">
        <f t="shared" si="81"/>
        <v>0</v>
      </c>
      <c r="E74">
        <f t="shared" si="81"/>
        <v>0.65500000000000003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1.4</v>
      </c>
      <c r="C75">
        <f t="shared" si="81"/>
        <v>0.27</v>
      </c>
      <c r="D75">
        <f t="shared" si="81"/>
        <v>0</v>
      </c>
      <c r="E75">
        <f t="shared" si="81"/>
        <v>0.6</v>
      </c>
      <c r="F75">
        <f t="shared" si="81"/>
        <v>0</v>
      </c>
    </row>
    <row r="77" spans="1:6" x14ac:dyDescent="0.25">
      <c r="A77" t="s">
        <v>51</v>
      </c>
      <c r="B77">
        <f t="shared" ref="B77" si="84">B72</f>
        <v>2.6469999999999998</v>
      </c>
      <c r="C77">
        <f t="shared" ref="C77:E77" si="85">C72</f>
        <v>0.08</v>
      </c>
      <c r="D77">
        <f t="shared" si="85"/>
        <v>0</v>
      </c>
      <c r="E77">
        <f t="shared" si="85"/>
        <v>1.07</v>
      </c>
      <c r="F77">
        <f>F72</f>
        <v>0</v>
      </c>
    </row>
    <row r="78" spans="1:6" x14ac:dyDescent="0.25">
      <c r="A78" t="s">
        <v>150</v>
      </c>
      <c r="B78">
        <f t="shared" ref="B78" si="86">B73</f>
        <v>3.15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1.508</v>
      </c>
      <c r="C79">
        <f t="shared" si="87"/>
        <v>1.44</v>
      </c>
      <c r="D79">
        <f t="shared" si="87"/>
        <v>0</v>
      </c>
      <c r="E79">
        <f t="shared" si="87"/>
        <v>0.65500000000000003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1.4</v>
      </c>
      <c r="C80">
        <f t="shared" si="87"/>
        <v>0.27</v>
      </c>
      <c r="D80">
        <f t="shared" si="87"/>
        <v>0</v>
      </c>
      <c r="E80">
        <f t="shared" si="87"/>
        <v>0.6</v>
      </c>
      <c r="F80">
        <f t="shared" si="87"/>
        <v>0</v>
      </c>
    </row>
    <row r="82" spans="1:6" x14ac:dyDescent="0.25">
      <c r="A82" t="s">
        <v>52</v>
      </c>
      <c r="B82">
        <f t="shared" ref="B82" si="90">B77</f>
        <v>2.6469999999999998</v>
      </c>
      <c r="C82">
        <f t="shared" ref="C82:E82" si="91">C77</f>
        <v>0.08</v>
      </c>
      <c r="D82">
        <f t="shared" si="91"/>
        <v>0</v>
      </c>
      <c r="E82">
        <f t="shared" si="91"/>
        <v>1.07</v>
      </c>
      <c r="F82">
        <f>F77</f>
        <v>0</v>
      </c>
    </row>
    <row r="83" spans="1:6" x14ac:dyDescent="0.25">
      <c r="A83" t="s">
        <v>150</v>
      </c>
      <c r="B83">
        <f t="shared" ref="B83" si="92">B78</f>
        <v>3.15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1.508</v>
      </c>
      <c r="C84">
        <f t="shared" si="93"/>
        <v>1.44</v>
      </c>
      <c r="D84">
        <f t="shared" si="93"/>
        <v>0</v>
      </c>
      <c r="E84">
        <f t="shared" si="93"/>
        <v>0.65500000000000003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1.4</v>
      </c>
      <c r="C85">
        <f t="shared" si="93"/>
        <v>0.27</v>
      </c>
      <c r="D85">
        <f t="shared" si="93"/>
        <v>0</v>
      </c>
      <c r="E85">
        <f t="shared" si="93"/>
        <v>0.6</v>
      </c>
      <c r="F85">
        <f t="shared" si="93"/>
        <v>0</v>
      </c>
    </row>
    <row r="87" spans="1:6" x14ac:dyDescent="0.25">
      <c r="A87" t="s">
        <v>53</v>
      </c>
      <c r="B87">
        <f t="shared" ref="B87" si="96">B82</f>
        <v>2.6469999999999998</v>
      </c>
      <c r="C87">
        <f t="shared" ref="C87:E87" si="97">C82</f>
        <v>0.08</v>
      </c>
      <c r="D87">
        <f t="shared" si="97"/>
        <v>0</v>
      </c>
      <c r="E87">
        <f t="shared" si="97"/>
        <v>1.07</v>
      </c>
      <c r="F87">
        <f>F82</f>
        <v>0</v>
      </c>
    </row>
    <row r="88" spans="1:6" x14ac:dyDescent="0.25">
      <c r="A88" t="s">
        <v>150</v>
      </c>
      <c r="B88">
        <f t="shared" ref="B88" si="98">B83</f>
        <v>3.15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1.508</v>
      </c>
      <c r="C89">
        <f t="shared" si="99"/>
        <v>1.44</v>
      </c>
      <c r="D89">
        <f t="shared" si="99"/>
        <v>0</v>
      </c>
      <c r="E89">
        <f t="shared" si="99"/>
        <v>0.65500000000000003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1.4</v>
      </c>
      <c r="C90">
        <f t="shared" si="99"/>
        <v>0.27</v>
      </c>
      <c r="D90">
        <f t="shared" si="99"/>
        <v>0</v>
      </c>
      <c r="E90">
        <f t="shared" si="99"/>
        <v>0.6</v>
      </c>
      <c r="F90">
        <f t="shared" si="99"/>
        <v>0</v>
      </c>
    </row>
    <row r="92" spans="1:6" x14ac:dyDescent="0.25">
      <c r="A92" t="s">
        <v>54</v>
      </c>
      <c r="B92">
        <f t="shared" ref="B92" si="102">B87</f>
        <v>2.6469999999999998</v>
      </c>
      <c r="C92">
        <f t="shared" ref="C92:E92" si="103">C87</f>
        <v>0.08</v>
      </c>
      <c r="D92">
        <f t="shared" si="103"/>
        <v>0</v>
      </c>
      <c r="E92">
        <f t="shared" si="103"/>
        <v>1.07</v>
      </c>
      <c r="F92">
        <f>F87</f>
        <v>0</v>
      </c>
    </row>
    <row r="93" spans="1:6" x14ac:dyDescent="0.25">
      <c r="A93" t="s">
        <v>150</v>
      </c>
      <c r="B93">
        <f t="shared" ref="B93" si="104">B88</f>
        <v>3.15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1.508</v>
      </c>
      <c r="C94">
        <f t="shared" si="105"/>
        <v>1.44</v>
      </c>
      <c r="D94">
        <f t="shared" si="105"/>
        <v>0</v>
      </c>
      <c r="E94">
        <f t="shared" si="105"/>
        <v>0.65500000000000003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1.4</v>
      </c>
      <c r="C95">
        <f t="shared" si="105"/>
        <v>0.27</v>
      </c>
      <c r="D95">
        <f t="shared" si="105"/>
        <v>0</v>
      </c>
      <c r="E95">
        <f t="shared" si="105"/>
        <v>0.6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73" workbookViewId="0">
      <selection activeCell="B93" sqref="B93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55</v>
      </c>
      <c r="B2">
        <f>XwalkInputs!G33</f>
        <v>0</v>
      </c>
      <c r="C2">
        <f>XwalkInputs!H33</f>
        <v>0</v>
      </c>
      <c r="D2">
        <f>XwalkInputs!I33</f>
        <v>0</v>
      </c>
      <c r="E2">
        <f>XwalkInputs!J33</f>
        <v>0</v>
      </c>
      <c r="F2">
        <f>XwalkInputs!K33</f>
        <v>0</v>
      </c>
      <c r="L2" s="4"/>
    </row>
    <row r="3" spans="1:12" x14ac:dyDescent="0.25">
      <c r="A3" t="s">
        <v>150</v>
      </c>
      <c r="B3">
        <f>XwalkInputs!G34</f>
        <v>3.15</v>
      </c>
      <c r="C3">
        <f>XwalkInputs!H34</f>
        <v>0</v>
      </c>
      <c r="D3">
        <f>XwalkInputs!I34</f>
        <v>0</v>
      </c>
      <c r="E3">
        <f>XwalkInputs!J34</f>
        <v>0</v>
      </c>
      <c r="F3">
        <f>XwalkInputs!K34</f>
        <v>0</v>
      </c>
    </row>
    <row r="4" spans="1:12" x14ac:dyDescent="0.25">
      <c r="A4" t="s">
        <v>150</v>
      </c>
      <c r="B4">
        <f>XwalkInputs!G35</f>
        <v>1.508</v>
      </c>
      <c r="C4">
        <f>XwalkInputs!H35</f>
        <v>1.44</v>
      </c>
      <c r="D4">
        <f>XwalkInputs!I35</f>
        <v>0</v>
      </c>
      <c r="E4">
        <f>XwalkInputs!J35</f>
        <v>0.65500000000000003</v>
      </c>
      <c r="F4">
        <f>XwalkInputs!K35</f>
        <v>0</v>
      </c>
    </row>
    <row r="5" spans="1:12" x14ac:dyDescent="0.25">
      <c r="A5" t="s">
        <v>150</v>
      </c>
      <c r="B5">
        <f>XwalkInputs!G36</f>
        <v>0</v>
      </c>
      <c r="C5">
        <f>XwalkInputs!H36</f>
        <v>0</v>
      </c>
      <c r="D5">
        <f>XwalkInputs!I36</f>
        <v>0</v>
      </c>
      <c r="E5">
        <f>XwalkInputs!J36</f>
        <v>0</v>
      </c>
      <c r="F5">
        <f>XwalkInputs!K36</f>
        <v>0</v>
      </c>
    </row>
    <row r="7" spans="1:12" x14ac:dyDescent="0.25">
      <c r="A7" t="s">
        <v>56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150</v>
      </c>
      <c r="B8">
        <f t="shared" ref="B8" si="2">B3</f>
        <v>3.15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1.508</v>
      </c>
      <c r="C9">
        <f t="shared" si="3"/>
        <v>1.44</v>
      </c>
      <c r="D9">
        <f t="shared" si="3"/>
        <v>0</v>
      </c>
      <c r="E9">
        <f t="shared" si="3"/>
        <v>0.65500000000000003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</row>
    <row r="12" spans="1:12" x14ac:dyDescent="0.25">
      <c r="A12" t="s">
        <v>57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150</v>
      </c>
      <c r="B13">
        <f t="shared" ref="B13" si="8">B8</f>
        <v>3.15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1.508</v>
      </c>
      <c r="C14">
        <f t="shared" si="9"/>
        <v>1.44</v>
      </c>
      <c r="D14">
        <f t="shared" si="9"/>
        <v>0</v>
      </c>
      <c r="E14">
        <f t="shared" si="9"/>
        <v>0.65500000000000003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0</v>
      </c>
      <c r="C15">
        <f t="shared" si="9"/>
        <v>0</v>
      </c>
      <c r="D15">
        <f t="shared" si="9"/>
        <v>0</v>
      </c>
      <c r="E15">
        <f t="shared" si="9"/>
        <v>0</v>
      </c>
      <c r="F15">
        <f t="shared" si="9"/>
        <v>0</v>
      </c>
    </row>
    <row r="17" spans="1:6" x14ac:dyDescent="0.25">
      <c r="A17" t="s">
        <v>58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150</v>
      </c>
      <c r="B18">
        <f t="shared" ref="B18" si="14">B13</f>
        <v>3.15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1.508</v>
      </c>
      <c r="C19">
        <f t="shared" si="15"/>
        <v>1.44</v>
      </c>
      <c r="D19">
        <f t="shared" si="15"/>
        <v>0</v>
      </c>
      <c r="E19">
        <f t="shared" si="15"/>
        <v>0.65500000000000003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0</v>
      </c>
      <c r="C20">
        <f t="shared" si="15"/>
        <v>0</v>
      </c>
      <c r="D20">
        <f t="shared" si="15"/>
        <v>0</v>
      </c>
      <c r="E20">
        <f t="shared" si="15"/>
        <v>0</v>
      </c>
      <c r="F20">
        <f t="shared" si="15"/>
        <v>0</v>
      </c>
    </row>
    <row r="22" spans="1:6" x14ac:dyDescent="0.25">
      <c r="A22" t="s">
        <v>59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150</v>
      </c>
      <c r="B23">
        <f t="shared" ref="B23" si="20">B18</f>
        <v>3.15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1.508</v>
      </c>
      <c r="C24">
        <f t="shared" si="21"/>
        <v>1.44</v>
      </c>
      <c r="D24">
        <f t="shared" si="21"/>
        <v>0</v>
      </c>
      <c r="E24">
        <f t="shared" si="21"/>
        <v>0.65500000000000003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0</v>
      </c>
      <c r="C25">
        <f t="shared" si="21"/>
        <v>0</v>
      </c>
      <c r="D25">
        <f t="shared" si="21"/>
        <v>0</v>
      </c>
      <c r="E25">
        <f t="shared" si="21"/>
        <v>0</v>
      </c>
      <c r="F25">
        <f t="shared" si="21"/>
        <v>0</v>
      </c>
    </row>
    <row r="27" spans="1:6" x14ac:dyDescent="0.25">
      <c r="A27" t="s">
        <v>60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150</v>
      </c>
      <c r="B28">
        <f t="shared" ref="B28" si="26">B23</f>
        <v>3.15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1.508</v>
      </c>
      <c r="C29">
        <f t="shared" si="27"/>
        <v>1.44</v>
      </c>
      <c r="D29">
        <f t="shared" si="27"/>
        <v>0</v>
      </c>
      <c r="E29">
        <f t="shared" si="27"/>
        <v>0.65500000000000003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0</v>
      </c>
      <c r="C30">
        <f t="shared" si="27"/>
        <v>0</v>
      </c>
      <c r="D30">
        <f t="shared" si="27"/>
        <v>0</v>
      </c>
      <c r="E30">
        <f t="shared" si="27"/>
        <v>0</v>
      </c>
      <c r="F30">
        <f t="shared" si="27"/>
        <v>0</v>
      </c>
    </row>
    <row r="32" spans="1:6" x14ac:dyDescent="0.25">
      <c r="A32" t="s">
        <v>61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150</v>
      </c>
      <c r="B33">
        <f t="shared" ref="B33" si="32">B28</f>
        <v>3.15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1.508</v>
      </c>
      <c r="C34">
        <f t="shared" si="33"/>
        <v>1.44</v>
      </c>
      <c r="D34">
        <f t="shared" si="33"/>
        <v>0</v>
      </c>
      <c r="E34">
        <f t="shared" si="33"/>
        <v>0.65500000000000003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0</v>
      </c>
      <c r="C35">
        <f t="shared" si="33"/>
        <v>0</v>
      </c>
      <c r="D35">
        <f t="shared" si="33"/>
        <v>0</v>
      </c>
      <c r="E35">
        <f t="shared" si="33"/>
        <v>0</v>
      </c>
      <c r="F35">
        <f t="shared" si="33"/>
        <v>0</v>
      </c>
    </row>
    <row r="37" spans="1:6" x14ac:dyDescent="0.25">
      <c r="A37" t="s">
        <v>62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150</v>
      </c>
      <c r="B38">
        <f t="shared" ref="B38" si="38">B33</f>
        <v>3.15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1.508</v>
      </c>
      <c r="C39">
        <f t="shared" si="39"/>
        <v>1.44</v>
      </c>
      <c r="D39">
        <f t="shared" si="39"/>
        <v>0</v>
      </c>
      <c r="E39">
        <f t="shared" si="39"/>
        <v>0.65500000000000003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0</v>
      </c>
      <c r="C40">
        <f t="shared" si="39"/>
        <v>0</v>
      </c>
      <c r="D40">
        <f t="shared" si="39"/>
        <v>0</v>
      </c>
      <c r="E40">
        <f t="shared" si="39"/>
        <v>0</v>
      </c>
      <c r="F40">
        <f t="shared" si="39"/>
        <v>0</v>
      </c>
    </row>
    <row r="42" spans="1:6" x14ac:dyDescent="0.25">
      <c r="A42" t="s">
        <v>63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150</v>
      </c>
      <c r="B43">
        <f t="shared" ref="B43" si="44">B38</f>
        <v>3.15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1.508</v>
      </c>
      <c r="C44">
        <f t="shared" si="45"/>
        <v>1.44</v>
      </c>
      <c r="D44">
        <f t="shared" si="45"/>
        <v>0</v>
      </c>
      <c r="E44">
        <f t="shared" si="45"/>
        <v>0.65500000000000003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0</v>
      </c>
      <c r="C45">
        <f t="shared" si="45"/>
        <v>0</v>
      </c>
      <c r="D45">
        <f t="shared" si="45"/>
        <v>0</v>
      </c>
      <c r="E45">
        <f t="shared" si="45"/>
        <v>0</v>
      </c>
      <c r="F45">
        <f t="shared" si="45"/>
        <v>0</v>
      </c>
    </row>
    <row r="47" spans="1:6" x14ac:dyDescent="0.25">
      <c r="A47" t="s">
        <v>64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150</v>
      </c>
      <c r="B48">
        <f t="shared" ref="B48" si="50">B43</f>
        <v>3.15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1.508</v>
      </c>
      <c r="C49">
        <f t="shared" si="51"/>
        <v>1.44</v>
      </c>
      <c r="D49">
        <f t="shared" si="51"/>
        <v>0</v>
      </c>
      <c r="E49">
        <f t="shared" si="51"/>
        <v>0.65500000000000003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0</v>
      </c>
      <c r="C50">
        <f t="shared" si="51"/>
        <v>0</v>
      </c>
      <c r="D50">
        <f t="shared" si="51"/>
        <v>0</v>
      </c>
      <c r="E50">
        <f t="shared" si="51"/>
        <v>0</v>
      </c>
      <c r="F50">
        <f t="shared" si="51"/>
        <v>0</v>
      </c>
    </row>
    <row r="52" spans="1:6" x14ac:dyDescent="0.25">
      <c r="A52" t="s">
        <v>65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150</v>
      </c>
      <c r="B53">
        <f t="shared" ref="B53" si="56">B48</f>
        <v>3.15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1.508</v>
      </c>
      <c r="C54">
        <f t="shared" si="57"/>
        <v>1.44</v>
      </c>
      <c r="D54">
        <f t="shared" si="57"/>
        <v>0</v>
      </c>
      <c r="E54">
        <f t="shared" si="57"/>
        <v>0.65500000000000003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0</v>
      </c>
      <c r="C55">
        <f t="shared" si="57"/>
        <v>0</v>
      </c>
      <c r="D55">
        <f t="shared" si="57"/>
        <v>0</v>
      </c>
      <c r="E55">
        <f t="shared" si="57"/>
        <v>0</v>
      </c>
      <c r="F55">
        <f t="shared" si="57"/>
        <v>0</v>
      </c>
    </row>
    <row r="57" spans="1:6" x14ac:dyDescent="0.25">
      <c r="A57" t="s">
        <v>66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150</v>
      </c>
      <c r="B58">
        <f t="shared" ref="B58" si="62">B53</f>
        <v>3.15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1.508</v>
      </c>
      <c r="C59">
        <f t="shared" si="63"/>
        <v>1.44</v>
      </c>
      <c r="D59">
        <f t="shared" si="63"/>
        <v>0</v>
      </c>
      <c r="E59">
        <f t="shared" si="63"/>
        <v>0.65500000000000003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0</v>
      </c>
      <c r="C60">
        <f t="shared" si="63"/>
        <v>0</v>
      </c>
      <c r="D60">
        <f t="shared" si="63"/>
        <v>0</v>
      </c>
      <c r="E60">
        <f t="shared" si="63"/>
        <v>0</v>
      </c>
      <c r="F60">
        <f t="shared" si="63"/>
        <v>0</v>
      </c>
    </row>
    <row r="62" spans="1:6" x14ac:dyDescent="0.25">
      <c r="A62" t="s">
        <v>67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150</v>
      </c>
      <c r="B63">
        <f t="shared" ref="B63" si="68">B58</f>
        <v>3.15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1.508</v>
      </c>
      <c r="C64">
        <f t="shared" si="69"/>
        <v>1.44</v>
      </c>
      <c r="D64">
        <f t="shared" si="69"/>
        <v>0</v>
      </c>
      <c r="E64">
        <f t="shared" si="69"/>
        <v>0.65500000000000003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0</v>
      </c>
      <c r="C65">
        <f t="shared" si="69"/>
        <v>0</v>
      </c>
      <c r="D65">
        <f t="shared" si="69"/>
        <v>0</v>
      </c>
      <c r="E65">
        <f t="shared" si="69"/>
        <v>0</v>
      </c>
      <c r="F65">
        <f t="shared" si="69"/>
        <v>0</v>
      </c>
    </row>
    <row r="67" spans="1:6" x14ac:dyDescent="0.25">
      <c r="A67" t="s">
        <v>68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150</v>
      </c>
      <c r="B68">
        <f t="shared" ref="B68" si="74">B63</f>
        <v>3.15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1.508</v>
      </c>
      <c r="C69">
        <f t="shared" si="75"/>
        <v>1.44</v>
      </c>
      <c r="D69">
        <f t="shared" si="75"/>
        <v>0</v>
      </c>
      <c r="E69">
        <f t="shared" si="75"/>
        <v>0.65500000000000003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0</v>
      </c>
      <c r="C70">
        <f t="shared" si="75"/>
        <v>0</v>
      </c>
      <c r="D70">
        <f t="shared" si="75"/>
        <v>0</v>
      </c>
      <c r="E70">
        <f t="shared" si="75"/>
        <v>0</v>
      </c>
      <c r="F70">
        <f t="shared" si="75"/>
        <v>0</v>
      </c>
    </row>
    <row r="72" spans="1:6" x14ac:dyDescent="0.25">
      <c r="A72" t="s">
        <v>69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150</v>
      </c>
      <c r="B73">
        <f t="shared" ref="B73" si="80">B68</f>
        <v>3.15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1.508</v>
      </c>
      <c r="C74">
        <f t="shared" si="81"/>
        <v>1.44</v>
      </c>
      <c r="D74">
        <f t="shared" si="81"/>
        <v>0</v>
      </c>
      <c r="E74">
        <f t="shared" si="81"/>
        <v>0.65500000000000003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0</v>
      </c>
      <c r="C75">
        <f t="shared" si="81"/>
        <v>0</v>
      </c>
      <c r="D75">
        <f t="shared" si="81"/>
        <v>0</v>
      </c>
      <c r="E75">
        <f t="shared" si="81"/>
        <v>0</v>
      </c>
      <c r="F75">
        <f t="shared" si="81"/>
        <v>0</v>
      </c>
    </row>
    <row r="77" spans="1:6" x14ac:dyDescent="0.25">
      <c r="A77" t="s">
        <v>70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150</v>
      </c>
      <c r="B78">
        <f t="shared" ref="B78" si="86">B73</f>
        <v>3.15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1.508</v>
      </c>
      <c r="C79">
        <f t="shared" si="87"/>
        <v>1.44</v>
      </c>
      <c r="D79">
        <f t="shared" si="87"/>
        <v>0</v>
      </c>
      <c r="E79">
        <f t="shared" si="87"/>
        <v>0.65500000000000003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0</v>
      </c>
      <c r="C80">
        <f t="shared" si="87"/>
        <v>0</v>
      </c>
      <c r="D80">
        <f t="shared" si="87"/>
        <v>0</v>
      </c>
      <c r="E80">
        <f t="shared" si="87"/>
        <v>0</v>
      </c>
      <c r="F80">
        <f t="shared" si="87"/>
        <v>0</v>
      </c>
    </row>
    <row r="82" spans="1:6" x14ac:dyDescent="0.25">
      <c r="A82" t="s">
        <v>71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150</v>
      </c>
      <c r="B83">
        <f t="shared" ref="B83" si="92">B78</f>
        <v>3.15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1.508</v>
      </c>
      <c r="C84">
        <f t="shared" si="93"/>
        <v>1.44</v>
      </c>
      <c r="D84">
        <f t="shared" si="93"/>
        <v>0</v>
      </c>
      <c r="E84">
        <f t="shared" si="93"/>
        <v>0.65500000000000003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0</v>
      </c>
      <c r="C85">
        <f t="shared" si="93"/>
        <v>0</v>
      </c>
      <c r="D85">
        <f t="shared" si="93"/>
        <v>0</v>
      </c>
      <c r="E85">
        <f t="shared" si="93"/>
        <v>0</v>
      </c>
      <c r="F85">
        <f t="shared" si="93"/>
        <v>0</v>
      </c>
    </row>
    <row r="87" spans="1:6" x14ac:dyDescent="0.25">
      <c r="A87" t="s">
        <v>72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150</v>
      </c>
      <c r="B88">
        <f t="shared" ref="B88" si="98">B83</f>
        <v>3.15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1.508</v>
      </c>
      <c r="C89">
        <f t="shared" si="99"/>
        <v>1.44</v>
      </c>
      <c r="D89">
        <f t="shared" si="99"/>
        <v>0</v>
      </c>
      <c r="E89">
        <f t="shared" si="99"/>
        <v>0.65500000000000003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0</v>
      </c>
      <c r="C90">
        <f t="shared" si="99"/>
        <v>0</v>
      </c>
      <c r="D90">
        <f t="shared" si="99"/>
        <v>0</v>
      </c>
      <c r="E90">
        <f t="shared" si="99"/>
        <v>0</v>
      </c>
      <c r="F90">
        <f t="shared" si="99"/>
        <v>0</v>
      </c>
    </row>
    <row r="92" spans="1:6" x14ac:dyDescent="0.25">
      <c r="A92" t="s">
        <v>73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150</v>
      </c>
      <c r="B93">
        <f t="shared" ref="B93" si="104">B88</f>
        <v>3.15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1.508</v>
      </c>
      <c r="C94">
        <f t="shared" si="105"/>
        <v>1.44</v>
      </c>
      <c r="D94">
        <f t="shared" si="105"/>
        <v>0</v>
      </c>
      <c r="E94">
        <f t="shared" si="105"/>
        <v>0.65500000000000003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0</v>
      </c>
      <c r="C95">
        <f t="shared" si="105"/>
        <v>0</v>
      </c>
      <c r="D95">
        <f t="shared" si="105"/>
        <v>0</v>
      </c>
      <c r="E95">
        <f t="shared" si="105"/>
        <v>0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76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74</v>
      </c>
      <c r="B2">
        <f>XwalkInputs!M33</f>
        <v>0</v>
      </c>
      <c r="C2">
        <f>XwalkInputs!N33</f>
        <v>5.4054054054054048E-3</v>
      </c>
      <c r="D2">
        <f>XwalkInputs!O33</f>
        <v>0</v>
      </c>
      <c r="E2">
        <f>XwalkInputs!P33</f>
        <v>0</v>
      </c>
      <c r="F2">
        <f>XwalkInputs!Q33</f>
        <v>0</v>
      </c>
      <c r="L2" s="4"/>
    </row>
    <row r="3" spans="1:12" x14ac:dyDescent="0.25">
      <c r="A3" t="s">
        <v>150</v>
      </c>
      <c r="B3">
        <f>XwalkInputs!M34</f>
        <v>0.1</v>
      </c>
      <c r="C3">
        <f>XwalkInputs!N34</f>
        <v>0</v>
      </c>
      <c r="D3">
        <f>XwalkInputs!O34</f>
        <v>0</v>
      </c>
      <c r="E3">
        <f>XwalkInputs!P34</f>
        <v>0</v>
      </c>
      <c r="F3">
        <f>XwalkInputs!Q34</f>
        <v>0</v>
      </c>
    </row>
    <row r="4" spans="1:12" x14ac:dyDescent="0.25">
      <c r="A4" t="s">
        <v>150</v>
      </c>
      <c r="B4">
        <f>XwalkInputs!M35</f>
        <v>0</v>
      </c>
      <c r="C4">
        <f>XwalkInputs!N35</f>
        <v>0</v>
      </c>
      <c r="D4">
        <f>XwalkInputs!O35</f>
        <v>0</v>
      </c>
      <c r="E4">
        <f>XwalkInputs!P35</f>
        <v>0</v>
      </c>
      <c r="F4">
        <f>XwalkInputs!Q35</f>
        <v>0</v>
      </c>
    </row>
    <row r="5" spans="1:12" x14ac:dyDescent="0.25">
      <c r="A5" t="s">
        <v>150</v>
      </c>
      <c r="B5">
        <f>XwalkInputs!M36</f>
        <v>0</v>
      </c>
      <c r="C5">
        <f>XwalkInputs!N36</f>
        <v>0.03</v>
      </c>
      <c r="D5">
        <f>XwalkInputs!O36</f>
        <v>0</v>
      </c>
      <c r="E5">
        <f>XwalkInputs!P36</f>
        <v>0.1</v>
      </c>
      <c r="F5">
        <f>XwalkInputs!Q36</f>
        <v>0</v>
      </c>
    </row>
    <row r="7" spans="1:12" x14ac:dyDescent="0.25">
      <c r="A7" t="s">
        <v>75</v>
      </c>
      <c r="B7">
        <f t="shared" ref="B7" si="0">B2</f>
        <v>0</v>
      </c>
      <c r="C7">
        <f t="shared" ref="C7:E7" si="1">C2</f>
        <v>5.4054054054054048E-3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150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76</v>
      </c>
      <c r="B12">
        <f t="shared" ref="B12" si="6">B7</f>
        <v>0</v>
      </c>
      <c r="C12">
        <f t="shared" ref="C12:E12" si="7">C7</f>
        <v>5.4054054054054048E-3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150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77</v>
      </c>
      <c r="B17">
        <f t="shared" ref="B17" si="12">B12</f>
        <v>0</v>
      </c>
      <c r="C17">
        <f t="shared" ref="C17:E17" si="13">C12</f>
        <v>5.4054054054054048E-3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150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78</v>
      </c>
      <c r="B22">
        <f t="shared" ref="B22" si="18">B17</f>
        <v>0</v>
      </c>
      <c r="C22">
        <f t="shared" ref="C22:E22" si="19">C17</f>
        <v>5.4054054054054048E-3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150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79</v>
      </c>
      <c r="B27">
        <f t="shared" ref="B27" si="24">B22</f>
        <v>0</v>
      </c>
      <c r="C27">
        <f t="shared" ref="C27:E27" si="25">C22</f>
        <v>5.4054054054054048E-3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150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80</v>
      </c>
      <c r="B32">
        <f t="shared" ref="B32" si="30">B27</f>
        <v>0</v>
      </c>
      <c r="C32">
        <f t="shared" ref="C32:E32" si="31">C27</f>
        <v>5.4054054054054048E-3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150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81</v>
      </c>
      <c r="B37">
        <f t="shared" ref="B37" si="36">B32</f>
        <v>0</v>
      </c>
      <c r="C37">
        <f t="shared" ref="C37:E37" si="37">C32</f>
        <v>5.4054054054054048E-3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150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82</v>
      </c>
      <c r="B42">
        <f t="shared" ref="B42" si="42">B37</f>
        <v>0</v>
      </c>
      <c r="C42">
        <f t="shared" ref="C42:E42" si="43">C37</f>
        <v>5.4054054054054048E-3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150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83</v>
      </c>
      <c r="B47">
        <f t="shared" ref="B47" si="48">B42</f>
        <v>0</v>
      </c>
      <c r="C47">
        <f t="shared" ref="C47:E47" si="49">C42</f>
        <v>5.4054054054054048E-3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150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84</v>
      </c>
      <c r="B52">
        <f t="shared" ref="B52" si="54">B47</f>
        <v>0</v>
      </c>
      <c r="C52">
        <f t="shared" ref="C52:E52" si="55">C47</f>
        <v>5.4054054054054048E-3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150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85</v>
      </c>
      <c r="B57">
        <f t="shared" ref="B57" si="60">B52</f>
        <v>0</v>
      </c>
      <c r="C57">
        <f t="shared" ref="C57:E57" si="61">C52</f>
        <v>5.4054054054054048E-3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150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86</v>
      </c>
      <c r="B62">
        <f t="shared" ref="B62" si="66">B57</f>
        <v>0</v>
      </c>
      <c r="C62">
        <f t="shared" ref="C62:E62" si="67">C57</f>
        <v>5.4054054054054048E-3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150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87</v>
      </c>
      <c r="B67">
        <f t="shared" ref="B67" si="72">B62</f>
        <v>0</v>
      </c>
      <c r="C67">
        <f t="shared" ref="C67:E67" si="73">C62</f>
        <v>5.4054054054054048E-3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150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88</v>
      </c>
      <c r="B72">
        <f t="shared" ref="B72" si="78">B67</f>
        <v>0</v>
      </c>
      <c r="C72">
        <f t="shared" ref="C72:E72" si="79">C67</f>
        <v>5.4054054054054048E-3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150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89</v>
      </c>
      <c r="B77">
        <f t="shared" ref="B77" si="84">B72</f>
        <v>0</v>
      </c>
      <c r="C77">
        <f t="shared" ref="C77:E77" si="85">C72</f>
        <v>5.4054054054054048E-3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150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90</v>
      </c>
      <c r="B82">
        <f t="shared" ref="B82" si="90">B77</f>
        <v>0</v>
      </c>
      <c r="C82">
        <f t="shared" ref="C82:E82" si="91">C77</f>
        <v>5.4054054054054048E-3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150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91</v>
      </c>
      <c r="B87">
        <f t="shared" ref="B87" si="96">B82</f>
        <v>0</v>
      </c>
      <c r="C87">
        <f t="shared" ref="C87:E87" si="97">C82</f>
        <v>5.4054054054054048E-3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150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92</v>
      </c>
      <c r="B92">
        <f t="shared" ref="B92" si="102">B87</f>
        <v>0</v>
      </c>
      <c r="C92">
        <f t="shared" ref="C92:E92" si="103">C87</f>
        <v>5.4054054054054048E-3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150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40" workbookViewId="0">
      <selection activeCell="B92" sqref="B92:B9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93</v>
      </c>
      <c r="B2">
        <f>XwalkInputs!S33</f>
        <v>0</v>
      </c>
      <c r="C2">
        <f>XwalkInputs!T33</f>
        <v>0</v>
      </c>
      <c r="D2">
        <f>XwalkInputs!U33</f>
        <v>0</v>
      </c>
      <c r="E2">
        <f>XwalkInputs!V33</f>
        <v>0</v>
      </c>
      <c r="F2">
        <f>XwalkInputs!W33</f>
        <v>0</v>
      </c>
      <c r="L2" s="4"/>
    </row>
    <row r="3" spans="1:12" x14ac:dyDescent="0.25">
      <c r="A3" t="s">
        <v>150</v>
      </c>
      <c r="B3">
        <f>XwalkInputs!S34</f>
        <v>0.1</v>
      </c>
      <c r="C3">
        <f>XwalkInputs!T34</f>
        <v>0</v>
      </c>
      <c r="D3">
        <f>XwalkInputs!U34</f>
        <v>0</v>
      </c>
      <c r="E3">
        <f>XwalkInputs!V34</f>
        <v>0</v>
      </c>
      <c r="F3">
        <f>XwalkInputs!W34</f>
        <v>0</v>
      </c>
    </row>
    <row r="4" spans="1:12" x14ac:dyDescent="0.25">
      <c r="A4" t="s">
        <v>150</v>
      </c>
      <c r="B4">
        <f>XwalkInputs!S35</f>
        <v>0</v>
      </c>
      <c r="C4">
        <f>XwalkInputs!T35</f>
        <v>0</v>
      </c>
      <c r="D4">
        <f>XwalkInputs!U35</f>
        <v>0</v>
      </c>
      <c r="E4">
        <f>XwalkInputs!V35</f>
        <v>0</v>
      </c>
      <c r="F4">
        <f>XwalkInputs!W35</f>
        <v>0</v>
      </c>
    </row>
    <row r="5" spans="1:12" x14ac:dyDescent="0.25">
      <c r="A5" t="s">
        <v>150</v>
      </c>
      <c r="B5">
        <f>XwalkInputs!S36</f>
        <v>0</v>
      </c>
      <c r="C5">
        <f>XwalkInputs!T36</f>
        <v>0.03</v>
      </c>
      <c r="D5">
        <f>XwalkInputs!U36</f>
        <v>0</v>
      </c>
      <c r="E5">
        <f>XwalkInputs!V36</f>
        <v>0.1</v>
      </c>
      <c r="F5">
        <f>XwalkInputs!W36</f>
        <v>0</v>
      </c>
    </row>
    <row r="7" spans="1:12" x14ac:dyDescent="0.25">
      <c r="A7" t="s">
        <v>94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150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95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150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96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150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97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150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98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150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99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150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100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150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101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150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102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150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103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150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104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150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105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150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106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150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107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150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108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150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109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150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110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150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111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150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workbookViewId="0">
      <selection activeCell="B5" sqref="B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112</v>
      </c>
      <c r="B2">
        <f>XwalkInputs!Y33</f>
        <v>24.7</v>
      </c>
      <c r="C2">
        <f>XwalkInputs!Z33</f>
        <v>0</v>
      </c>
      <c r="D2">
        <f>XwalkInputs!AA33</f>
        <v>0</v>
      </c>
      <c r="E2">
        <f>XwalkInputs!AB33</f>
        <v>0.6</v>
      </c>
      <c r="F2">
        <f>XwalkInputs!AC33</f>
        <v>0</v>
      </c>
      <c r="L2" s="4"/>
    </row>
    <row r="3" spans="1:12" x14ac:dyDescent="0.25">
      <c r="A3" t="s">
        <v>150</v>
      </c>
      <c r="B3">
        <f>XwalkInputs!Y34</f>
        <v>0.1</v>
      </c>
      <c r="C3">
        <f>XwalkInputs!Z34</f>
        <v>0</v>
      </c>
      <c r="D3">
        <f>XwalkInputs!AA34</f>
        <v>0</v>
      </c>
      <c r="E3">
        <f>XwalkInputs!AB34</f>
        <v>0</v>
      </c>
      <c r="F3">
        <f>XwalkInputs!AC34</f>
        <v>0</v>
      </c>
    </row>
    <row r="4" spans="1:12" x14ac:dyDescent="0.25">
      <c r="A4" t="s">
        <v>150</v>
      </c>
      <c r="B4">
        <f>XwalkInputs!Y35</f>
        <v>0</v>
      </c>
      <c r="C4">
        <f>XwalkInputs!Z35</f>
        <v>0</v>
      </c>
      <c r="D4">
        <f>XwalkInputs!AA35</f>
        <v>0</v>
      </c>
      <c r="E4">
        <f>XwalkInputs!AB35</f>
        <v>0</v>
      </c>
      <c r="F4">
        <f>XwalkInputs!AC35</f>
        <v>0</v>
      </c>
    </row>
    <row r="5" spans="1:12" x14ac:dyDescent="0.25">
      <c r="A5" t="s">
        <v>150</v>
      </c>
      <c r="B5">
        <f>XwalkInputs!Y36</f>
        <v>0</v>
      </c>
      <c r="C5">
        <f>XwalkInputs!Z36</f>
        <v>0.03</v>
      </c>
      <c r="D5">
        <f>XwalkInputs!AA36</f>
        <v>0</v>
      </c>
      <c r="E5">
        <f>XwalkInputs!AB36</f>
        <v>0.1</v>
      </c>
      <c r="F5">
        <f>XwalkInputs!AC36</f>
        <v>0</v>
      </c>
    </row>
    <row r="7" spans="1:12" x14ac:dyDescent="0.25">
      <c r="A7" t="s">
        <v>113</v>
      </c>
      <c r="B7">
        <f t="shared" ref="B7" si="0">B2</f>
        <v>24.7</v>
      </c>
      <c r="C7">
        <f t="shared" ref="C7:E7" si="1">C2</f>
        <v>0</v>
      </c>
      <c r="D7">
        <f t="shared" si="1"/>
        <v>0</v>
      </c>
      <c r="E7">
        <f t="shared" si="1"/>
        <v>0.6</v>
      </c>
      <c r="F7">
        <f>F2</f>
        <v>0</v>
      </c>
    </row>
    <row r="8" spans="1:12" x14ac:dyDescent="0.25">
      <c r="A8" t="s">
        <v>150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114</v>
      </c>
      <c r="B12">
        <f t="shared" ref="B12" si="6">B7</f>
        <v>24.7</v>
      </c>
      <c r="C12">
        <f t="shared" ref="C12:E12" si="7">C7</f>
        <v>0</v>
      </c>
      <c r="D12">
        <f t="shared" si="7"/>
        <v>0</v>
      </c>
      <c r="E12">
        <f t="shared" si="7"/>
        <v>0.6</v>
      </c>
      <c r="F12">
        <f>F7</f>
        <v>0</v>
      </c>
    </row>
    <row r="13" spans="1:12" x14ac:dyDescent="0.25">
      <c r="A13" t="s">
        <v>150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115</v>
      </c>
      <c r="B17">
        <f t="shared" ref="B17" si="12">B12</f>
        <v>24.7</v>
      </c>
      <c r="C17">
        <f t="shared" ref="C17:E17" si="13">C12</f>
        <v>0</v>
      </c>
      <c r="D17">
        <f t="shared" si="13"/>
        <v>0</v>
      </c>
      <c r="E17">
        <f t="shared" si="13"/>
        <v>0.6</v>
      </c>
      <c r="F17">
        <f>F12</f>
        <v>0</v>
      </c>
    </row>
    <row r="18" spans="1:6" x14ac:dyDescent="0.25">
      <c r="A18" t="s">
        <v>150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116</v>
      </c>
      <c r="B22">
        <f t="shared" ref="B22" si="18">B17</f>
        <v>24.7</v>
      </c>
      <c r="C22">
        <f t="shared" ref="C22:E22" si="19">C17</f>
        <v>0</v>
      </c>
      <c r="D22">
        <f t="shared" si="19"/>
        <v>0</v>
      </c>
      <c r="E22">
        <f t="shared" si="19"/>
        <v>0.6</v>
      </c>
      <c r="F22">
        <f>F17</f>
        <v>0</v>
      </c>
    </row>
    <row r="23" spans="1:6" x14ac:dyDescent="0.25">
      <c r="A23" t="s">
        <v>150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117</v>
      </c>
      <c r="B27">
        <f t="shared" ref="B27" si="24">B22</f>
        <v>24.7</v>
      </c>
      <c r="C27">
        <f t="shared" ref="C27:E27" si="25">C22</f>
        <v>0</v>
      </c>
      <c r="D27">
        <f t="shared" si="25"/>
        <v>0</v>
      </c>
      <c r="E27">
        <f t="shared" si="25"/>
        <v>0.6</v>
      </c>
      <c r="F27">
        <f>F22</f>
        <v>0</v>
      </c>
    </row>
    <row r="28" spans="1:6" x14ac:dyDescent="0.25">
      <c r="A28" t="s">
        <v>150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118</v>
      </c>
      <c r="B32">
        <f t="shared" ref="B32" si="30">B27</f>
        <v>24.7</v>
      </c>
      <c r="C32">
        <f t="shared" ref="C32:E32" si="31">C27</f>
        <v>0</v>
      </c>
      <c r="D32">
        <f t="shared" si="31"/>
        <v>0</v>
      </c>
      <c r="E32">
        <f t="shared" si="31"/>
        <v>0.6</v>
      </c>
      <c r="F32">
        <f>F27</f>
        <v>0</v>
      </c>
    </row>
    <row r="33" spans="1:6" x14ac:dyDescent="0.25">
      <c r="A33" t="s">
        <v>150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119</v>
      </c>
      <c r="B37">
        <f t="shared" ref="B37" si="36">B32</f>
        <v>24.7</v>
      </c>
      <c r="C37">
        <f t="shared" ref="C37:E37" si="37">C32</f>
        <v>0</v>
      </c>
      <c r="D37">
        <f t="shared" si="37"/>
        <v>0</v>
      </c>
      <c r="E37">
        <f t="shared" si="37"/>
        <v>0.6</v>
      </c>
      <c r="F37">
        <f>F32</f>
        <v>0</v>
      </c>
    </row>
    <row r="38" spans="1:6" x14ac:dyDescent="0.25">
      <c r="A38" t="s">
        <v>150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120</v>
      </c>
      <c r="B42">
        <f t="shared" ref="B42" si="42">B37</f>
        <v>24.7</v>
      </c>
      <c r="C42">
        <f t="shared" ref="C42:E42" si="43">C37</f>
        <v>0</v>
      </c>
      <c r="D42">
        <f t="shared" si="43"/>
        <v>0</v>
      </c>
      <c r="E42">
        <f t="shared" si="43"/>
        <v>0.6</v>
      </c>
      <c r="F42">
        <f>F37</f>
        <v>0</v>
      </c>
    </row>
    <row r="43" spans="1:6" x14ac:dyDescent="0.25">
      <c r="A43" t="s">
        <v>150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121</v>
      </c>
      <c r="B47">
        <f t="shared" ref="B47" si="48">B42</f>
        <v>24.7</v>
      </c>
      <c r="C47">
        <f t="shared" ref="C47:E47" si="49">C42</f>
        <v>0</v>
      </c>
      <c r="D47">
        <f t="shared" si="49"/>
        <v>0</v>
      </c>
      <c r="E47">
        <f t="shared" si="49"/>
        <v>0.6</v>
      </c>
      <c r="F47">
        <f>F42</f>
        <v>0</v>
      </c>
    </row>
    <row r="48" spans="1:6" x14ac:dyDescent="0.25">
      <c r="A48" t="s">
        <v>150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122</v>
      </c>
      <c r="B52">
        <f t="shared" ref="B52" si="54">B47</f>
        <v>24.7</v>
      </c>
      <c r="C52">
        <f t="shared" ref="C52:E52" si="55">C47</f>
        <v>0</v>
      </c>
      <c r="D52">
        <f t="shared" si="55"/>
        <v>0</v>
      </c>
      <c r="E52">
        <f t="shared" si="55"/>
        <v>0.6</v>
      </c>
      <c r="F52">
        <f>F47</f>
        <v>0</v>
      </c>
    </row>
    <row r="53" spans="1:6" x14ac:dyDescent="0.25">
      <c r="A53" t="s">
        <v>150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123</v>
      </c>
      <c r="B57">
        <f t="shared" ref="B57" si="60">B52</f>
        <v>24.7</v>
      </c>
      <c r="C57">
        <f t="shared" ref="C57:E57" si="61">C52</f>
        <v>0</v>
      </c>
      <c r="D57">
        <f t="shared" si="61"/>
        <v>0</v>
      </c>
      <c r="E57">
        <f t="shared" si="61"/>
        <v>0.6</v>
      </c>
      <c r="F57">
        <f>F52</f>
        <v>0</v>
      </c>
    </row>
    <row r="58" spans="1:6" x14ac:dyDescent="0.25">
      <c r="A58" t="s">
        <v>150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124</v>
      </c>
      <c r="B62">
        <f t="shared" ref="B62" si="66">B57</f>
        <v>24.7</v>
      </c>
      <c r="C62">
        <f t="shared" ref="C62:E62" si="67">C57</f>
        <v>0</v>
      </c>
      <c r="D62">
        <f t="shared" si="67"/>
        <v>0</v>
      </c>
      <c r="E62">
        <f t="shared" si="67"/>
        <v>0.6</v>
      </c>
      <c r="F62">
        <f>F57</f>
        <v>0</v>
      </c>
    </row>
    <row r="63" spans="1:6" x14ac:dyDescent="0.25">
      <c r="A63" t="s">
        <v>150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125</v>
      </c>
      <c r="B67">
        <f t="shared" ref="B67" si="72">B62</f>
        <v>24.7</v>
      </c>
      <c r="C67">
        <f t="shared" ref="C67:E67" si="73">C62</f>
        <v>0</v>
      </c>
      <c r="D67">
        <f t="shared" si="73"/>
        <v>0</v>
      </c>
      <c r="E67">
        <f t="shared" si="73"/>
        <v>0.6</v>
      </c>
      <c r="F67">
        <f>F62</f>
        <v>0</v>
      </c>
    </row>
    <row r="68" spans="1:6" x14ac:dyDescent="0.25">
      <c r="A68" t="s">
        <v>150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126</v>
      </c>
      <c r="B72">
        <f t="shared" ref="B72" si="78">B67</f>
        <v>24.7</v>
      </c>
      <c r="C72">
        <f t="shared" ref="C72:E72" si="79">C67</f>
        <v>0</v>
      </c>
      <c r="D72">
        <f t="shared" si="79"/>
        <v>0</v>
      </c>
      <c r="E72">
        <f t="shared" si="79"/>
        <v>0.6</v>
      </c>
      <c r="F72">
        <f>F67</f>
        <v>0</v>
      </c>
    </row>
    <row r="73" spans="1:6" x14ac:dyDescent="0.25">
      <c r="A73" t="s">
        <v>150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127</v>
      </c>
      <c r="B77">
        <f t="shared" ref="B77" si="84">B72</f>
        <v>24.7</v>
      </c>
      <c r="C77">
        <f t="shared" ref="C77:E77" si="85">C72</f>
        <v>0</v>
      </c>
      <c r="D77">
        <f t="shared" si="85"/>
        <v>0</v>
      </c>
      <c r="E77">
        <f t="shared" si="85"/>
        <v>0.6</v>
      </c>
      <c r="F77">
        <f>F72</f>
        <v>0</v>
      </c>
    </row>
    <row r="78" spans="1:6" x14ac:dyDescent="0.25">
      <c r="A78" t="s">
        <v>150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128</v>
      </c>
      <c r="B82">
        <f t="shared" ref="B82" si="90">B77</f>
        <v>24.7</v>
      </c>
      <c r="C82">
        <f t="shared" ref="C82:E82" si="91">C77</f>
        <v>0</v>
      </c>
      <c r="D82">
        <f t="shared" si="91"/>
        <v>0</v>
      </c>
      <c r="E82">
        <f t="shared" si="91"/>
        <v>0.6</v>
      </c>
      <c r="F82">
        <f>F77</f>
        <v>0</v>
      </c>
    </row>
    <row r="83" spans="1:6" x14ac:dyDescent="0.25">
      <c r="A83" t="s">
        <v>150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129</v>
      </c>
      <c r="B87">
        <f t="shared" ref="B87" si="96">B82</f>
        <v>24.7</v>
      </c>
      <c r="C87">
        <f t="shared" ref="C87:E87" si="97">C82</f>
        <v>0</v>
      </c>
      <c r="D87">
        <f t="shared" si="97"/>
        <v>0</v>
      </c>
      <c r="E87">
        <f t="shared" si="97"/>
        <v>0.6</v>
      </c>
      <c r="F87">
        <f>F82</f>
        <v>0</v>
      </c>
    </row>
    <row r="88" spans="1:6" x14ac:dyDescent="0.25">
      <c r="A88" t="s">
        <v>150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130</v>
      </c>
      <c r="B92">
        <f t="shared" ref="B92" si="102">B87</f>
        <v>24.7</v>
      </c>
      <c r="C92">
        <f t="shared" ref="C92:E92" si="103">C87</f>
        <v>0</v>
      </c>
      <c r="D92">
        <f t="shared" si="103"/>
        <v>0</v>
      </c>
      <c r="E92">
        <f t="shared" si="103"/>
        <v>0.6</v>
      </c>
      <c r="F92">
        <f>F87</f>
        <v>0</v>
      </c>
    </row>
    <row r="93" spans="1:6" x14ac:dyDescent="0.25">
      <c r="A93" t="s">
        <v>150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zoomScale="115" zoomScaleNormal="115" workbookViewId="0">
      <selection activeCell="B2" sqref="B2:F5"/>
    </sheetView>
  </sheetViews>
  <sheetFormatPr defaultRowHeight="15.75" x14ac:dyDescent="0.25"/>
  <cols>
    <col min="1" max="1" width="41.125" customWidth="1"/>
  </cols>
  <sheetData>
    <row r="2" spans="1:12" x14ac:dyDescent="0.25">
      <c r="A2" t="s">
        <v>131</v>
      </c>
      <c r="B2">
        <f>XwalkInputs!AE33</f>
        <v>0</v>
      </c>
      <c r="C2">
        <f>XwalkInputs!AF33</f>
        <v>0</v>
      </c>
      <c r="D2">
        <f>XwalkInputs!AG33</f>
        <v>0</v>
      </c>
      <c r="E2">
        <f>XwalkInputs!AH33</f>
        <v>0</v>
      </c>
      <c r="F2">
        <f>XwalkInputs!AI33</f>
        <v>0</v>
      </c>
      <c r="L2" s="4"/>
    </row>
    <row r="3" spans="1:12" x14ac:dyDescent="0.25">
      <c r="A3" t="s">
        <v>150</v>
      </c>
      <c r="B3">
        <f>XwalkInputs!AE34</f>
        <v>0.1</v>
      </c>
      <c r="C3">
        <f>XwalkInputs!AF34</f>
        <v>0</v>
      </c>
      <c r="D3">
        <f>XwalkInputs!AG34</f>
        <v>0</v>
      </c>
      <c r="E3">
        <f>XwalkInputs!AH34</f>
        <v>0</v>
      </c>
      <c r="F3">
        <f>XwalkInputs!AI34</f>
        <v>0</v>
      </c>
    </row>
    <row r="4" spans="1:12" x14ac:dyDescent="0.25">
      <c r="A4" t="s">
        <v>150</v>
      </c>
      <c r="B4">
        <f>XwalkInputs!AE35</f>
        <v>0</v>
      </c>
      <c r="C4">
        <f>XwalkInputs!AF35</f>
        <v>0</v>
      </c>
      <c r="D4">
        <f>XwalkInputs!AG35</f>
        <v>0</v>
      </c>
      <c r="E4">
        <f>XwalkInputs!AH35</f>
        <v>0</v>
      </c>
      <c r="F4">
        <f>XwalkInputs!AI35</f>
        <v>0</v>
      </c>
    </row>
    <row r="5" spans="1:12" x14ac:dyDescent="0.25">
      <c r="A5" t="s">
        <v>150</v>
      </c>
      <c r="B5">
        <f>XwalkInputs!AE36</f>
        <v>0</v>
      </c>
      <c r="C5">
        <f>XwalkInputs!AF36</f>
        <v>0.03</v>
      </c>
      <c r="D5">
        <f>XwalkInputs!AG36</f>
        <v>0</v>
      </c>
      <c r="E5">
        <f>XwalkInputs!AH36</f>
        <v>0.1</v>
      </c>
      <c r="F5">
        <f>XwalkInputs!AI36</f>
        <v>0</v>
      </c>
    </row>
    <row r="7" spans="1:12" x14ac:dyDescent="0.25">
      <c r="A7" t="s">
        <v>132</v>
      </c>
      <c r="B7">
        <f t="shared" ref="B7" si="0">B2</f>
        <v>0</v>
      </c>
      <c r="C7">
        <f t="shared" ref="C7:E7" si="1">C2</f>
        <v>0</v>
      </c>
      <c r="D7">
        <f t="shared" si="1"/>
        <v>0</v>
      </c>
      <c r="E7">
        <f t="shared" si="1"/>
        <v>0</v>
      </c>
      <c r="F7">
        <f>F2</f>
        <v>0</v>
      </c>
    </row>
    <row r="8" spans="1:12" x14ac:dyDescent="0.25">
      <c r="A8" t="s">
        <v>150</v>
      </c>
      <c r="B8">
        <f t="shared" ref="B8" si="2">B3</f>
        <v>0.1</v>
      </c>
      <c r="C8">
        <f t="shared" ref="C8:F10" si="3">C3</f>
        <v>0</v>
      </c>
      <c r="D8">
        <f t="shared" si="3"/>
        <v>0</v>
      </c>
      <c r="E8">
        <f t="shared" si="3"/>
        <v>0</v>
      </c>
      <c r="F8">
        <f t="shared" si="3"/>
        <v>0</v>
      </c>
    </row>
    <row r="9" spans="1:12" x14ac:dyDescent="0.25">
      <c r="A9" t="s">
        <v>150</v>
      </c>
      <c r="B9">
        <f t="shared" ref="B9" si="4">B4</f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</row>
    <row r="10" spans="1:12" x14ac:dyDescent="0.25">
      <c r="A10" t="s">
        <v>150</v>
      </c>
      <c r="B10">
        <f t="shared" ref="B10" si="5">B5</f>
        <v>0</v>
      </c>
      <c r="C10">
        <f t="shared" si="3"/>
        <v>0.03</v>
      </c>
      <c r="D10">
        <f t="shared" si="3"/>
        <v>0</v>
      </c>
      <c r="E10">
        <f t="shared" si="3"/>
        <v>0.1</v>
      </c>
      <c r="F10">
        <f t="shared" si="3"/>
        <v>0</v>
      </c>
    </row>
    <row r="12" spans="1:12" x14ac:dyDescent="0.25">
      <c r="A12" t="s">
        <v>133</v>
      </c>
      <c r="B12">
        <f t="shared" ref="B12" si="6">B7</f>
        <v>0</v>
      </c>
      <c r="C12">
        <f t="shared" ref="C12:E12" si="7">C7</f>
        <v>0</v>
      </c>
      <c r="D12">
        <f t="shared" si="7"/>
        <v>0</v>
      </c>
      <c r="E12">
        <f t="shared" si="7"/>
        <v>0</v>
      </c>
      <c r="F12">
        <f>F7</f>
        <v>0</v>
      </c>
    </row>
    <row r="13" spans="1:12" x14ac:dyDescent="0.25">
      <c r="A13" t="s">
        <v>150</v>
      </c>
      <c r="B13">
        <f t="shared" ref="B13" si="8">B8</f>
        <v>0.1</v>
      </c>
      <c r="C13">
        <f t="shared" ref="C13:F15" si="9">C8</f>
        <v>0</v>
      </c>
      <c r="D13">
        <f t="shared" si="9"/>
        <v>0</v>
      </c>
      <c r="E13">
        <f t="shared" si="9"/>
        <v>0</v>
      </c>
      <c r="F13">
        <f t="shared" si="9"/>
        <v>0</v>
      </c>
    </row>
    <row r="14" spans="1:12" x14ac:dyDescent="0.25">
      <c r="A14" t="s">
        <v>150</v>
      </c>
      <c r="B14">
        <f t="shared" ref="B14" si="10">B9</f>
        <v>0</v>
      </c>
      <c r="C14">
        <f t="shared" si="9"/>
        <v>0</v>
      </c>
      <c r="D14">
        <f t="shared" si="9"/>
        <v>0</v>
      </c>
      <c r="E14">
        <f t="shared" si="9"/>
        <v>0</v>
      </c>
      <c r="F14">
        <f t="shared" si="9"/>
        <v>0</v>
      </c>
    </row>
    <row r="15" spans="1:12" x14ac:dyDescent="0.25">
      <c r="A15" t="s">
        <v>150</v>
      </c>
      <c r="B15">
        <f t="shared" ref="B15" si="11">B10</f>
        <v>0</v>
      </c>
      <c r="C15">
        <f t="shared" si="9"/>
        <v>0.03</v>
      </c>
      <c r="D15">
        <f t="shared" si="9"/>
        <v>0</v>
      </c>
      <c r="E15">
        <f t="shared" si="9"/>
        <v>0.1</v>
      </c>
      <c r="F15">
        <f t="shared" si="9"/>
        <v>0</v>
      </c>
    </row>
    <row r="17" spans="1:6" x14ac:dyDescent="0.25">
      <c r="A17" t="s">
        <v>134</v>
      </c>
      <c r="B17">
        <f t="shared" ref="B17" si="12">B12</f>
        <v>0</v>
      </c>
      <c r="C17">
        <f t="shared" ref="C17:E17" si="13">C12</f>
        <v>0</v>
      </c>
      <c r="D17">
        <f t="shared" si="13"/>
        <v>0</v>
      </c>
      <c r="E17">
        <f t="shared" si="13"/>
        <v>0</v>
      </c>
      <c r="F17">
        <f>F12</f>
        <v>0</v>
      </c>
    </row>
    <row r="18" spans="1:6" x14ac:dyDescent="0.25">
      <c r="A18" t="s">
        <v>150</v>
      </c>
      <c r="B18">
        <f t="shared" ref="B18" si="14">B13</f>
        <v>0.1</v>
      </c>
      <c r="C18">
        <f t="shared" ref="C18:F20" si="15">C13</f>
        <v>0</v>
      </c>
      <c r="D18">
        <f t="shared" si="15"/>
        <v>0</v>
      </c>
      <c r="E18">
        <f t="shared" si="15"/>
        <v>0</v>
      </c>
      <c r="F18">
        <f t="shared" si="15"/>
        <v>0</v>
      </c>
    </row>
    <row r="19" spans="1:6" x14ac:dyDescent="0.25">
      <c r="A19" t="s">
        <v>150</v>
      </c>
      <c r="B19">
        <f t="shared" ref="B19" si="16">B14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</row>
    <row r="20" spans="1:6" x14ac:dyDescent="0.25">
      <c r="A20" t="s">
        <v>150</v>
      </c>
      <c r="B20">
        <f t="shared" ref="B20" si="17">B15</f>
        <v>0</v>
      </c>
      <c r="C20">
        <f t="shared" si="15"/>
        <v>0.03</v>
      </c>
      <c r="D20">
        <f t="shared" si="15"/>
        <v>0</v>
      </c>
      <c r="E20">
        <f t="shared" si="15"/>
        <v>0.1</v>
      </c>
      <c r="F20">
        <f t="shared" si="15"/>
        <v>0</v>
      </c>
    </row>
    <row r="22" spans="1:6" x14ac:dyDescent="0.25">
      <c r="A22" t="s">
        <v>135</v>
      </c>
      <c r="B22">
        <f t="shared" ref="B22" si="18">B17</f>
        <v>0</v>
      </c>
      <c r="C22">
        <f t="shared" ref="C22:E22" si="19">C17</f>
        <v>0</v>
      </c>
      <c r="D22">
        <f t="shared" si="19"/>
        <v>0</v>
      </c>
      <c r="E22">
        <f t="shared" si="19"/>
        <v>0</v>
      </c>
      <c r="F22">
        <f>F17</f>
        <v>0</v>
      </c>
    </row>
    <row r="23" spans="1:6" x14ac:dyDescent="0.25">
      <c r="A23" t="s">
        <v>150</v>
      </c>
      <c r="B23">
        <f t="shared" ref="B23" si="20">B18</f>
        <v>0.1</v>
      </c>
      <c r="C23">
        <f t="shared" ref="C23:F25" si="21">C18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150</v>
      </c>
      <c r="B24">
        <f t="shared" ref="B24" si="22">B19</f>
        <v>0</v>
      </c>
      <c r="C24">
        <f t="shared" si="21"/>
        <v>0</v>
      </c>
      <c r="D24">
        <f t="shared" si="21"/>
        <v>0</v>
      </c>
      <c r="E24">
        <f t="shared" si="21"/>
        <v>0</v>
      </c>
      <c r="F24">
        <f t="shared" si="21"/>
        <v>0</v>
      </c>
    </row>
    <row r="25" spans="1:6" x14ac:dyDescent="0.25">
      <c r="A25" t="s">
        <v>150</v>
      </c>
      <c r="B25">
        <f t="shared" ref="B25" si="23">B20</f>
        <v>0</v>
      </c>
      <c r="C25">
        <f t="shared" si="21"/>
        <v>0.03</v>
      </c>
      <c r="D25">
        <f t="shared" si="21"/>
        <v>0</v>
      </c>
      <c r="E25">
        <f t="shared" si="21"/>
        <v>0.1</v>
      </c>
      <c r="F25">
        <f t="shared" si="21"/>
        <v>0</v>
      </c>
    </row>
    <row r="27" spans="1:6" x14ac:dyDescent="0.25">
      <c r="A27" t="s">
        <v>136</v>
      </c>
      <c r="B27">
        <f t="shared" ref="B27" si="24">B22</f>
        <v>0</v>
      </c>
      <c r="C27">
        <f t="shared" ref="C27:E27" si="25">C22</f>
        <v>0</v>
      </c>
      <c r="D27">
        <f t="shared" si="25"/>
        <v>0</v>
      </c>
      <c r="E27">
        <f t="shared" si="25"/>
        <v>0</v>
      </c>
      <c r="F27">
        <f>F22</f>
        <v>0</v>
      </c>
    </row>
    <row r="28" spans="1:6" x14ac:dyDescent="0.25">
      <c r="A28" t="s">
        <v>150</v>
      </c>
      <c r="B28">
        <f t="shared" ref="B28" si="26">B23</f>
        <v>0.1</v>
      </c>
      <c r="C28">
        <f t="shared" ref="C28:F30" si="27">C23</f>
        <v>0</v>
      </c>
      <c r="D28">
        <f t="shared" si="27"/>
        <v>0</v>
      </c>
      <c r="E28">
        <f t="shared" si="27"/>
        <v>0</v>
      </c>
      <c r="F28">
        <f t="shared" si="27"/>
        <v>0</v>
      </c>
    </row>
    <row r="29" spans="1:6" x14ac:dyDescent="0.25">
      <c r="A29" t="s">
        <v>150</v>
      </c>
      <c r="B29">
        <f t="shared" ref="B29" si="28">B24</f>
        <v>0</v>
      </c>
      <c r="C29">
        <f t="shared" si="27"/>
        <v>0</v>
      </c>
      <c r="D29">
        <f t="shared" si="27"/>
        <v>0</v>
      </c>
      <c r="E29">
        <f t="shared" si="27"/>
        <v>0</v>
      </c>
      <c r="F29">
        <f t="shared" si="27"/>
        <v>0</v>
      </c>
    </row>
    <row r="30" spans="1:6" x14ac:dyDescent="0.25">
      <c r="A30" t="s">
        <v>150</v>
      </c>
      <c r="B30">
        <f t="shared" ref="B30" si="29">B25</f>
        <v>0</v>
      </c>
      <c r="C30">
        <f t="shared" si="27"/>
        <v>0.03</v>
      </c>
      <c r="D30">
        <f t="shared" si="27"/>
        <v>0</v>
      </c>
      <c r="E30">
        <f t="shared" si="27"/>
        <v>0.1</v>
      </c>
      <c r="F30">
        <f t="shared" si="27"/>
        <v>0</v>
      </c>
    </row>
    <row r="32" spans="1:6" x14ac:dyDescent="0.25">
      <c r="A32" t="s">
        <v>137</v>
      </c>
      <c r="B32">
        <f t="shared" ref="B32" si="30">B27</f>
        <v>0</v>
      </c>
      <c r="C32">
        <f t="shared" ref="C32:E32" si="31">C27</f>
        <v>0</v>
      </c>
      <c r="D32">
        <f t="shared" si="31"/>
        <v>0</v>
      </c>
      <c r="E32">
        <f t="shared" si="31"/>
        <v>0</v>
      </c>
      <c r="F32">
        <f>F27</f>
        <v>0</v>
      </c>
    </row>
    <row r="33" spans="1:6" x14ac:dyDescent="0.25">
      <c r="A33" t="s">
        <v>150</v>
      </c>
      <c r="B33">
        <f t="shared" ref="B33" si="32">B28</f>
        <v>0.1</v>
      </c>
      <c r="C33">
        <f t="shared" ref="C33:F35" si="33">C28</f>
        <v>0</v>
      </c>
      <c r="D33">
        <f t="shared" si="33"/>
        <v>0</v>
      </c>
      <c r="E33">
        <f t="shared" si="33"/>
        <v>0</v>
      </c>
      <c r="F33">
        <f t="shared" si="33"/>
        <v>0</v>
      </c>
    </row>
    <row r="34" spans="1:6" x14ac:dyDescent="0.25">
      <c r="A34" t="s">
        <v>150</v>
      </c>
      <c r="B34">
        <f t="shared" ref="B34" si="34">B29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</row>
    <row r="35" spans="1:6" x14ac:dyDescent="0.25">
      <c r="A35" t="s">
        <v>150</v>
      </c>
      <c r="B35">
        <f t="shared" ref="B35" si="35">B30</f>
        <v>0</v>
      </c>
      <c r="C35">
        <f t="shared" si="33"/>
        <v>0.03</v>
      </c>
      <c r="D35">
        <f t="shared" si="33"/>
        <v>0</v>
      </c>
      <c r="E35">
        <f t="shared" si="33"/>
        <v>0.1</v>
      </c>
      <c r="F35">
        <f t="shared" si="33"/>
        <v>0</v>
      </c>
    </row>
    <row r="37" spans="1:6" x14ac:dyDescent="0.25">
      <c r="A37" t="s">
        <v>138</v>
      </c>
      <c r="B37">
        <f t="shared" ref="B37" si="36">B32</f>
        <v>0</v>
      </c>
      <c r="C37">
        <f t="shared" ref="C37:E37" si="37">C32</f>
        <v>0</v>
      </c>
      <c r="D37">
        <f t="shared" si="37"/>
        <v>0</v>
      </c>
      <c r="E37">
        <f t="shared" si="37"/>
        <v>0</v>
      </c>
      <c r="F37">
        <f>F32</f>
        <v>0</v>
      </c>
    </row>
    <row r="38" spans="1:6" x14ac:dyDescent="0.25">
      <c r="A38" t="s">
        <v>150</v>
      </c>
      <c r="B38">
        <f t="shared" ref="B38" si="38">B33</f>
        <v>0.1</v>
      </c>
      <c r="C38">
        <f t="shared" ref="C38:F40" si="39">C33</f>
        <v>0</v>
      </c>
      <c r="D38">
        <f t="shared" si="39"/>
        <v>0</v>
      </c>
      <c r="E38">
        <f t="shared" si="39"/>
        <v>0</v>
      </c>
      <c r="F38">
        <f t="shared" si="39"/>
        <v>0</v>
      </c>
    </row>
    <row r="39" spans="1:6" x14ac:dyDescent="0.25">
      <c r="A39" t="s">
        <v>150</v>
      </c>
      <c r="B39">
        <f t="shared" ref="B39" si="40">B34</f>
        <v>0</v>
      </c>
      <c r="C39">
        <f t="shared" si="39"/>
        <v>0</v>
      </c>
      <c r="D39">
        <f t="shared" si="39"/>
        <v>0</v>
      </c>
      <c r="E39">
        <f t="shared" si="39"/>
        <v>0</v>
      </c>
      <c r="F39">
        <f t="shared" si="39"/>
        <v>0</v>
      </c>
    </row>
    <row r="40" spans="1:6" x14ac:dyDescent="0.25">
      <c r="A40" t="s">
        <v>150</v>
      </c>
      <c r="B40">
        <f t="shared" ref="B40" si="41">B35</f>
        <v>0</v>
      </c>
      <c r="C40">
        <f t="shared" si="39"/>
        <v>0.03</v>
      </c>
      <c r="D40">
        <f t="shared" si="39"/>
        <v>0</v>
      </c>
      <c r="E40">
        <f t="shared" si="39"/>
        <v>0.1</v>
      </c>
      <c r="F40">
        <f t="shared" si="39"/>
        <v>0</v>
      </c>
    </row>
    <row r="42" spans="1:6" x14ac:dyDescent="0.25">
      <c r="A42" t="s">
        <v>139</v>
      </c>
      <c r="B42">
        <f t="shared" ref="B42" si="42">B37</f>
        <v>0</v>
      </c>
      <c r="C42">
        <f t="shared" ref="C42:E42" si="43">C37</f>
        <v>0</v>
      </c>
      <c r="D42">
        <f t="shared" si="43"/>
        <v>0</v>
      </c>
      <c r="E42">
        <f t="shared" si="43"/>
        <v>0</v>
      </c>
      <c r="F42">
        <f>F37</f>
        <v>0</v>
      </c>
    </row>
    <row r="43" spans="1:6" x14ac:dyDescent="0.25">
      <c r="A43" t="s">
        <v>150</v>
      </c>
      <c r="B43">
        <f t="shared" ref="B43" si="44">B38</f>
        <v>0.1</v>
      </c>
      <c r="C43">
        <f t="shared" ref="C43:F45" si="45">C38</f>
        <v>0</v>
      </c>
      <c r="D43">
        <f t="shared" si="45"/>
        <v>0</v>
      </c>
      <c r="E43">
        <f t="shared" si="45"/>
        <v>0</v>
      </c>
      <c r="F43">
        <f t="shared" si="45"/>
        <v>0</v>
      </c>
    </row>
    <row r="44" spans="1:6" x14ac:dyDescent="0.25">
      <c r="A44" t="s">
        <v>150</v>
      </c>
      <c r="B44">
        <f t="shared" ref="B44" si="46">B39</f>
        <v>0</v>
      </c>
      <c r="C44">
        <f t="shared" si="45"/>
        <v>0</v>
      </c>
      <c r="D44">
        <f t="shared" si="45"/>
        <v>0</v>
      </c>
      <c r="E44">
        <f t="shared" si="45"/>
        <v>0</v>
      </c>
      <c r="F44">
        <f t="shared" si="45"/>
        <v>0</v>
      </c>
    </row>
    <row r="45" spans="1:6" x14ac:dyDescent="0.25">
      <c r="A45" t="s">
        <v>150</v>
      </c>
      <c r="B45">
        <f t="shared" ref="B45" si="47">B40</f>
        <v>0</v>
      </c>
      <c r="C45">
        <f t="shared" si="45"/>
        <v>0.03</v>
      </c>
      <c r="D45">
        <f t="shared" si="45"/>
        <v>0</v>
      </c>
      <c r="E45">
        <f t="shared" si="45"/>
        <v>0.1</v>
      </c>
      <c r="F45">
        <f t="shared" si="45"/>
        <v>0</v>
      </c>
    </row>
    <row r="47" spans="1:6" x14ac:dyDescent="0.25">
      <c r="A47" t="s">
        <v>140</v>
      </c>
      <c r="B47">
        <f t="shared" ref="B47" si="48">B42</f>
        <v>0</v>
      </c>
      <c r="C47">
        <f t="shared" ref="C47:E47" si="49">C42</f>
        <v>0</v>
      </c>
      <c r="D47">
        <f t="shared" si="49"/>
        <v>0</v>
      </c>
      <c r="E47">
        <f t="shared" si="49"/>
        <v>0</v>
      </c>
      <c r="F47">
        <f>F42</f>
        <v>0</v>
      </c>
    </row>
    <row r="48" spans="1:6" x14ac:dyDescent="0.25">
      <c r="A48" t="s">
        <v>150</v>
      </c>
      <c r="B48">
        <f t="shared" ref="B48" si="50">B43</f>
        <v>0.1</v>
      </c>
      <c r="C48">
        <f t="shared" ref="C48:F50" si="51">C43</f>
        <v>0</v>
      </c>
      <c r="D48">
        <f t="shared" si="51"/>
        <v>0</v>
      </c>
      <c r="E48">
        <f t="shared" si="51"/>
        <v>0</v>
      </c>
      <c r="F48">
        <f t="shared" si="51"/>
        <v>0</v>
      </c>
    </row>
    <row r="49" spans="1:6" x14ac:dyDescent="0.25">
      <c r="A49" t="s">
        <v>150</v>
      </c>
      <c r="B49">
        <f t="shared" ref="B49" si="52">B44</f>
        <v>0</v>
      </c>
      <c r="C49">
        <f t="shared" si="51"/>
        <v>0</v>
      </c>
      <c r="D49">
        <f t="shared" si="51"/>
        <v>0</v>
      </c>
      <c r="E49">
        <f t="shared" si="51"/>
        <v>0</v>
      </c>
      <c r="F49">
        <f t="shared" si="51"/>
        <v>0</v>
      </c>
    </row>
    <row r="50" spans="1:6" x14ac:dyDescent="0.25">
      <c r="A50" t="s">
        <v>150</v>
      </c>
      <c r="B50">
        <f t="shared" ref="B50" si="53">B45</f>
        <v>0</v>
      </c>
      <c r="C50">
        <f t="shared" si="51"/>
        <v>0.03</v>
      </c>
      <c r="D50">
        <f t="shared" si="51"/>
        <v>0</v>
      </c>
      <c r="E50">
        <f t="shared" si="51"/>
        <v>0.1</v>
      </c>
      <c r="F50">
        <f t="shared" si="51"/>
        <v>0</v>
      </c>
    </row>
    <row r="52" spans="1:6" x14ac:dyDescent="0.25">
      <c r="A52" t="s">
        <v>141</v>
      </c>
      <c r="B52">
        <f t="shared" ref="B52" si="54">B47</f>
        <v>0</v>
      </c>
      <c r="C52">
        <f t="shared" ref="C52:E52" si="55">C47</f>
        <v>0</v>
      </c>
      <c r="D52">
        <f t="shared" si="55"/>
        <v>0</v>
      </c>
      <c r="E52">
        <f t="shared" si="55"/>
        <v>0</v>
      </c>
      <c r="F52">
        <f>F47</f>
        <v>0</v>
      </c>
    </row>
    <row r="53" spans="1:6" x14ac:dyDescent="0.25">
      <c r="A53" t="s">
        <v>150</v>
      </c>
      <c r="B53">
        <f t="shared" ref="B53" si="56">B48</f>
        <v>0.1</v>
      </c>
      <c r="C53">
        <f t="shared" ref="C53:F55" si="57">C48</f>
        <v>0</v>
      </c>
      <c r="D53">
        <f t="shared" si="57"/>
        <v>0</v>
      </c>
      <c r="E53">
        <f t="shared" si="57"/>
        <v>0</v>
      </c>
      <c r="F53">
        <f t="shared" si="57"/>
        <v>0</v>
      </c>
    </row>
    <row r="54" spans="1:6" x14ac:dyDescent="0.25">
      <c r="A54" t="s">
        <v>150</v>
      </c>
      <c r="B54">
        <f t="shared" ref="B54" si="58">B49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</row>
    <row r="55" spans="1:6" x14ac:dyDescent="0.25">
      <c r="A55" t="s">
        <v>150</v>
      </c>
      <c r="B55">
        <f t="shared" ref="B55" si="59">B50</f>
        <v>0</v>
      </c>
      <c r="C55">
        <f t="shared" si="57"/>
        <v>0.03</v>
      </c>
      <c r="D55">
        <f t="shared" si="57"/>
        <v>0</v>
      </c>
      <c r="E55">
        <f t="shared" si="57"/>
        <v>0.1</v>
      </c>
      <c r="F55">
        <f t="shared" si="57"/>
        <v>0</v>
      </c>
    </row>
    <row r="57" spans="1:6" x14ac:dyDescent="0.25">
      <c r="A57" t="s">
        <v>142</v>
      </c>
      <c r="B57">
        <f t="shared" ref="B57" si="60">B52</f>
        <v>0</v>
      </c>
      <c r="C57">
        <f t="shared" ref="C57:E57" si="61">C52</f>
        <v>0</v>
      </c>
      <c r="D57">
        <f t="shared" si="61"/>
        <v>0</v>
      </c>
      <c r="E57">
        <f t="shared" si="61"/>
        <v>0</v>
      </c>
      <c r="F57">
        <f>F52</f>
        <v>0</v>
      </c>
    </row>
    <row r="58" spans="1:6" x14ac:dyDescent="0.25">
      <c r="A58" t="s">
        <v>150</v>
      </c>
      <c r="B58">
        <f t="shared" ref="B58" si="62">B53</f>
        <v>0.1</v>
      </c>
      <c r="C58">
        <f t="shared" ref="C58:F60" si="63">C53</f>
        <v>0</v>
      </c>
      <c r="D58">
        <f t="shared" si="63"/>
        <v>0</v>
      </c>
      <c r="E58">
        <f t="shared" si="63"/>
        <v>0</v>
      </c>
      <c r="F58">
        <f t="shared" si="63"/>
        <v>0</v>
      </c>
    </row>
    <row r="59" spans="1:6" x14ac:dyDescent="0.25">
      <c r="A59" t="s">
        <v>150</v>
      </c>
      <c r="B59">
        <f t="shared" ref="B59" si="64">B54</f>
        <v>0</v>
      </c>
      <c r="C59">
        <f t="shared" si="63"/>
        <v>0</v>
      </c>
      <c r="D59">
        <f t="shared" si="63"/>
        <v>0</v>
      </c>
      <c r="E59">
        <f t="shared" si="63"/>
        <v>0</v>
      </c>
      <c r="F59">
        <f t="shared" si="63"/>
        <v>0</v>
      </c>
    </row>
    <row r="60" spans="1:6" x14ac:dyDescent="0.25">
      <c r="A60" t="s">
        <v>150</v>
      </c>
      <c r="B60">
        <f t="shared" ref="B60" si="65">B55</f>
        <v>0</v>
      </c>
      <c r="C60">
        <f t="shared" si="63"/>
        <v>0.03</v>
      </c>
      <c r="D60">
        <f t="shared" si="63"/>
        <v>0</v>
      </c>
      <c r="E60">
        <f t="shared" si="63"/>
        <v>0.1</v>
      </c>
      <c r="F60">
        <f t="shared" si="63"/>
        <v>0</v>
      </c>
    </row>
    <row r="62" spans="1:6" x14ac:dyDescent="0.25">
      <c r="A62" t="s">
        <v>143</v>
      </c>
      <c r="B62">
        <f t="shared" ref="B62" si="66">B57</f>
        <v>0</v>
      </c>
      <c r="C62">
        <f t="shared" ref="C62:E62" si="67">C57</f>
        <v>0</v>
      </c>
      <c r="D62">
        <f t="shared" si="67"/>
        <v>0</v>
      </c>
      <c r="E62">
        <f t="shared" si="67"/>
        <v>0</v>
      </c>
      <c r="F62">
        <f>F57</f>
        <v>0</v>
      </c>
    </row>
    <row r="63" spans="1:6" x14ac:dyDescent="0.25">
      <c r="A63" t="s">
        <v>150</v>
      </c>
      <c r="B63">
        <f t="shared" ref="B63" si="68">B58</f>
        <v>0.1</v>
      </c>
      <c r="C63">
        <f t="shared" ref="C63:F65" si="69">C58</f>
        <v>0</v>
      </c>
      <c r="D63">
        <f t="shared" si="69"/>
        <v>0</v>
      </c>
      <c r="E63">
        <f t="shared" si="69"/>
        <v>0</v>
      </c>
      <c r="F63">
        <f t="shared" si="69"/>
        <v>0</v>
      </c>
    </row>
    <row r="64" spans="1:6" x14ac:dyDescent="0.25">
      <c r="A64" t="s">
        <v>150</v>
      </c>
      <c r="B64">
        <f t="shared" ref="B64" si="70">B59</f>
        <v>0</v>
      </c>
      <c r="C64">
        <f t="shared" si="69"/>
        <v>0</v>
      </c>
      <c r="D64">
        <f t="shared" si="69"/>
        <v>0</v>
      </c>
      <c r="E64">
        <f t="shared" si="69"/>
        <v>0</v>
      </c>
      <c r="F64">
        <f t="shared" si="69"/>
        <v>0</v>
      </c>
    </row>
    <row r="65" spans="1:6" x14ac:dyDescent="0.25">
      <c r="A65" t="s">
        <v>150</v>
      </c>
      <c r="B65">
        <f t="shared" ref="B65" si="71">B60</f>
        <v>0</v>
      </c>
      <c r="C65">
        <f t="shared" si="69"/>
        <v>0.03</v>
      </c>
      <c r="D65">
        <f t="shared" si="69"/>
        <v>0</v>
      </c>
      <c r="E65">
        <f t="shared" si="69"/>
        <v>0.1</v>
      </c>
      <c r="F65">
        <f t="shared" si="69"/>
        <v>0</v>
      </c>
    </row>
    <row r="67" spans="1:6" x14ac:dyDescent="0.25">
      <c r="A67" t="s">
        <v>144</v>
      </c>
      <c r="B67">
        <f t="shared" ref="B67" si="72">B62</f>
        <v>0</v>
      </c>
      <c r="C67">
        <f t="shared" ref="C67:E67" si="73">C62</f>
        <v>0</v>
      </c>
      <c r="D67">
        <f t="shared" si="73"/>
        <v>0</v>
      </c>
      <c r="E67">
        <f t="shared" si="73"/>
        <v>0</v>
      </c>
      <c r="F67">
        <f>F62</f>
        <v>0</v>
      </c>
    </row>
    <row r="68" spans="1:6" x14ac:dyDescent="0.25">
      <c r="A68" t="s">
        <v>150</v>
      </c>
      <c r="B68">
        <f t="shared" ref="B68" si="74">B63</f>
        <v>0.1</v>
      </c>
      <c r="C68">
        <f t="shared" ref="C68:F70" si="75">C63</f>
        <v>0</v>
      </c>
      <c r="D68">
        <f t="shared" si="75"/>
        <v>0</v>
      </c>
      <c r="E68">
        <f t="shared" si="75"/>
        <v>0</v>
      </c>
      <c r="F68">
        <f t="shared" si="75"/>
        <v>0</v>
      </c>
    </row>
    <row r="69" spans="1:6" x14ac:dyDescent="0.25">
      <c r="A69" t="s">
        <v>150</v>
      </c>
      <c r="B69">
        <f t="shared" ref="B69" si="76">B64</f>
        <v>0</v>
      </c>
      <c r="C69">
        <f t="shared" si="75"/>
        <v>0</v>
      </c>
      <c r="D69">
        <f t="shared" si="75"/>
        <v>0</v>
      </c>
      <c r="E69">
        <f t="shared" si="75"/>
        <v>0</v>
      </c>
      <c r="F69">
        <f t="shared" si="75"/>
        <v>0</v>
      </c>
    </row>
    <row r="70" spans="1:6" x14ac:dyDescent="0.25">
      <c r="A70" t="s">
        <v>150</v>
      </c>
      <c r="B70">
        <f t="shared" ref="B70" si="77">B65</f>
        <v>0</v>
      </c>
      <c r="C70">
        <f t="shared" si="75"/>
        <v>0.03</v>
      </c>
      <c r="D70">
        <f t="shared" si="75"/>
        <v>0</v>
      </c>
      <c r="E70">
        <f t="shared" si="75"/>
        <v>0.1</v>
      </c>
      <c r="F70">
        <f t="shared" si="75"/>
        <v>0</v>
      </c>
    </row>
    <row r="72" spans="1:6" x14ac:dyDescent="0.25">
      <c r="A72" t="s">
        <v>145</v>
      </c>
      <c r="B72">
        <f t="shared" ref="B72" si="78">B67</f>
        <v>0</v>
      </c>
      <c r="C72">
        <f t="shared" ref="C72:E72" si="79">C67</f>
        <v>0</v>
      </c>
      <c r="D72">
        <f t="shared" si="79"/>
        <v>0</v>
      </c>
      <c r="E72">
        <f t="shared" si="79"/>
        <v>0</v>
      </c>
      <c r="F72">
        <f>F67</f>
        <v>0</v>
      </c>
    </row>
    <row r="73" spans="1:6" x14ac:dyDescent="0.25">
      <c r="A73" t="s">
        <v>150</v>
      </c>
      <c r="B73">
        <f t="shared" ref="B73" si="80">B68</f>
        <v>0.1</v>
      </c>
      <c r="C73">
        <f t="shared" ref="C73:F75" si="81">C68</f>
        <v>0</v>
      </c>
      <c r="D73">
        <f t="shared" si="81"/>
        <v>0</v>
      </c>
      <c r="E73">
        <f t="shared" si="81"/>
        <v>0</v>
      </c>
      <c r="F73">
        <f t="shared" si="81"/>
        <v>0</v>
      </c>
    </row>
    <row r="74" spans="1:6" x14ac:dyDescent="0.25">
      <c r="A74" t="s">
        <v>150</v>
      </c>
      <c r="B74">
        <f t="shared" ref="B74" si="82">B69</f>
        <v>0</v>
      </c>
      <c r="C74">
        <f t="shared" si="81"/>
        <v>0</v>
      </c>
      <c r="D74">
        <f t="shared" si="81"/>
        <v>0</v>
      </c>
      <c r="E74">
        <f t="shared" si="81"/>
        <v>0</v>
      </c>
      <c r="F74">
        <f t="shared" si="81"/>
        <v>0</v>
      </c>
    </row>
    <row r="75" spans="1:6" x14ac:dyDescent="0.25">
      <c r="A75" t="s">
        <v>150</v>
      </c>
      <c r="B75">
        <f t="shared" ref="B75" si="83">B70</f>
        <v>0</v>
      </c>
      <c r="C75">
        <f t="shared" si="81"/>
        <v>0.03</v>
      </c>
      <c r="D75">
        <f t="shared" si="81"/>
        <v>0</v>
      </c>
      <c r="E75">
        <f t="shared" si="81"/>
        <v>0.1</v>
      </c>
      <c r="F75">
        <f t="shared" si="81"/>
        <v>0</v>
      </c>
    </row>
    <row r="77" spans="1:6" x14ac:dyDescent="0.25">
      <c r="A77" t="s">
        <v>146</v>
      </c>
      <c r="B77">
        <f t="shared" ref="B77" si="84">B72</f>
        <v>0</v>
      </c>
      <c r="C77">
        <f t="shared" ref="C77:E77" si="85">C72</f>
        <v>0</v>
      </c>
      <c r="D77">
        <f t="shared" si="85"/>
        <v>0</v>
      </c>
      <c r="E77">
        <f t="shared" si="85"/>
        <v>0</v>
      </c>
      <c r="F77">
        <f>F72</f>
        <v>0</v>
      </c>
    </row>
    <row r="78" spans="1:6" x14ac:dyDescent="0.25">
      <c r="A78" t="s">
        <v>150</v>
      </c>
      <c r="B78">
        <f t="shared" ref="B78" si="86">B73</f>
        <v>0.1</v>
      </c>
      <c r="C78">
        <f t="shared" ref="C78:F80" si="87">C73</f>
        <v>0</v>
      </c>
      <c r="D78">
        <f t="shared" si="87"/>
        <v>0</v>
      </c>
      <c r="E78">
        <f t="shared" si="87"/>
        <v>0</v>
      </c>
      <c r="F78">
        <f t="shared" si="87"/>
        <v>0</v>
      </c>
    </row>
    <row r="79" spans="1:6" x14ac:dyDescent="0.25">
      <c r="A79" t="s">
        <v>150</v>
      </c>
      <c r="B79">
        <f t="shared" ref="B79" si="88">B74</f>
        <v>0</v>
      </c>
      <c r="C79">
        <f t="shared" si="87"/>
        <v>0</v>
      </c>
      <c r="D79">
        <f t="shared" si="87"/>
        <v>0</v>
      </c>
      <c r="E79">
        <f t="shared" si="87"/>
        <v>0</v>
      </c>
      <c r="F79">
        <f t="shared" si="87"/>
        <v>0</v>
      </c>
    </row>
    <row r="80" spans="1:6" x14ac:dyDescent="0.25">
      <c r="A80" t="s">
        <v>150</v>
      </c>
      <c r="B80">
        <f t="shared" ref="B80" si="89">B75</f>
        <v>0</v>
      </c>
      <c r="C80">
        <f t="shared" si="87"/>
        <v>0.03</v>
      </c>
      <c r="D80">
        <f t="shared" si="87"/>
        <v>0</v>
      </c>
      <c r="E80">
        <f t="shared" si="87"/>
        <v>0.1</v>
      </c>
      <c r="F80">
        <f t="shared" si="87"/>
        <v>0</v>
      </c>
    </row>
    <row r="82" spans="1:6" x14ac:dyDescent="0.25">
      <c r="A82" t="s">
        <v>147</v>
      </c>
      <c r="B82">
        <f t="shared" ref="B82" si="90">B77</f>
        <v>0</v>
      </c>
      <c r="C82">
        <f t="shared" ref="C82:E82" si="91">C77</f>
        <v>0</v>
      </c>
      <c r="D82">
        <f t="shared" si="91"/>
        <v>0</v>
      </c>
      <c r="E82">
        <f t="shared" si="91"/>
        <v>0</v>
      </c>
      <c r="F82">
        <f>F77</f>
        <v>0</v>
      </c>
    </row>
    <row r="83" spans="1:6" x14ac:dyDescent="0.25">
      <c r="A83" t="s">
        <v>150</v>
      </c>
      <c r="B83">
        <f t="shared" ref="B83" si="92">B78</f>
        <v>0.1</v>
      </c>
      <c r="C83">
        <f t="shared" ref="C83:F85" si="93">C78</f>
        <v>0</v>
      </c>
      <c r="D83">
        <f t="shared" si="93"/>
        <v>0</v>
      </c>
      <c r="E83">
        <f t="shared" si="93"/>
        <v>0</v>
      </c>
      <c r="F83">
        <f t="shared" si="93"/>
        <v>0</v>
      </c>
    </row>
    <row r="84" spans="1:6" x14ac:dyDescent="0.25">
      <c r="A84" t="s">
        <v>150</v>
      </c>
      <c r="B84">
        <f t="shared" ref="B84" si="94">B79</f>
        <v>0</v>
      </c>
      <c r="C84">
        <f t="shared" si="93"/>
        <v>0</v>
      </c>
      <c r="D84">
        <f t="shared" si="93"/>
        <v>0</v>
      </c>
      <c r="E84">
        <f t="shared" si="93"/>
        <v>0</v>
      </c>
      <c r="F84">
        <f t="shared" si="93"/>
        <v>0</v>
      </c>
    </row>
    <row r="85" spans="1:6" x14ac:dyDescent="0.25">
      <c r="A85" t="s">
        <v>150</v>
      </c>
      <c r="B85">
        <f t="shared" ref="B85" si="95">B80</f>
        <v>0</v>
      </c>
      <c r="C85">
        <f t="shared" si="93"/>
        <v>0.03</v>
      </c>
      <c r="D85">
        <f t="shared" si="93"/>
        <v>0</v>
      </c>
      <c r="E85">
        <f t="shared" si="93"/>
        <v>0.1</v>
      </c>
      <c r="F85">
        <f t="shared" si="93"/>
        <v>0</v>
      </c>
    </row>
    <row r="87" spans="1:6" x14ac:dyDescent="0.25">
      <c r="A87" t="s">
        <v>148</v>
      </c>
      <c r="B87">
        <f t="shared" ref="B87" si="96">B82</f>
        <v>0</v>
      </c>
      <c r="C87">
        <f t="shared" ref="C87:E87" si="97">C82</f>
        <v>0</v>
      </c>
      <c r="D87">
        <f t="shared" si="97"/>
        <v>0</v>
      </c>
      <c r="E87">
        <f t="shared" si="97"/>
        <v>0</v>
      </c>
      <c r="F87">
        <f>F82</f>
        <v>0</v>
      </c>
    </row>
    <row r="88" spans="1:6" x14ac:dyDescent="0.25">
      <c r="A88" t="s">
        <v>150</v>
      </c>
      <c r="B88">
        <f t="shared" ref="B88" si="98">B83</f>
        <v>0.1</v>
      </c>
      <c r="C88">
        <f t="shared" ref="C88:F90" si="99">C83</f>
        <v>0</v>
      </c>
      <c r="D88">
        <f t="shared" si="99"/>
        <v>0</v>
      </c>
      <c r="E88">
        <f t="shared" si="99"/>
        <v>0</v>
      </c>
      <c r="F88">
        <f t="shared" si="99"/>
        <v>0</v>
      </c>
    </row>
    <row r="89" spans="1:6" x14ac:dyDescent="0.25">
      <c r="A89" t="s">
        <v>150</v>
      </c>
      <c r="B89">
        <f t="shared" ref="B89" si="100">B84</f>
        <v>0</v>
      </c>
      <c r="C89">
        <f t="shared" si="99"/>
        <v>0</v>
      </c>
      <c r="D89">
        <f t="shared" si="99"/>
        <v>0</v>
      </c>
      <c r="E89">
        <f t="shared" si="99"/>
        <v>0</v>
      </c>
      <c r="F89">
        <f t="shared" si="99"/>
        <v>0</v>
      </c>
    </row>
    <row r="90" spans="1:6" x14ac:dyDescent="0.25">
      <c r="A90" t="s">
        <v>150</v>
      </c>
      <c r="B90">
        <f t="shared" ref="B90" si="101">B85</f>
        <v>0</v>
      </c>
      <c r="C90">
        <f t="shared" si="99"/>
        <v>0.03</v>
      </c>
      <c r="D90">
        <f t="shared" si="99"/>
        <v>0</v>
      </c>
      <c r="E90">
        <f t="shared" si="99"/>
        <v>0.1</v>
      </c>
      <c r="F90">
        <f t="shared" si="99"/>
        <v>0</v>
      </c>
    </row>
    <row r="92" spans="1:6" x14ac:dyDescent="0.25">
      <c r="A92" t="s">
        <v>149</v>
      </c>
      <c r="B92">
        <f t="shared" ref="B92" si="102">B87</f>
        <v>0</v>
      </c>
      <c r="C92">
        <f t="shared" ref="C92:E92" si="103">C87</f>
        <v>0</v>
      </c>
      <c r="D92">
        <f t="shared" si="103"/>
        <v>0</v>
      </c>
      <c r="E92">
        <f t="shared" si="103"/>
        <v>0</v>
      </c>
      <c r="F92">
        <f>F87</f>
        <v>0</v>
      </c>
    </row>
    <row r="93" spans="1:6" x14ac:dyDescent="0.25">
      <c r="A93" t="s">
        <v>150</v>
      </c>
      <c r="B93">
        <f t="shared" ref="B93" si="104">B88</f>
        <v>0.1</v>
      </c>
      <c r="C93">
        <f t="shared" ref="C93:F95" si="105">C88</f>
        <v>0</v>
      </c>
      <c r="D93">
        <f t="shared" si="105"/>
        <v>0</v>
      </c>
      <c r="E93">
        <f t="shared" si="105"/>
        <v>0</v>
      </c>
      <c r="F93">
        <f t="shared" si="105"/>
        <v>0</v>
      </c>
    </row>
    <row r="94" spans="1:6" x14ac:dyDescent="0.25">
      <c r="A94" t="s">
        <v>150</v>
      </c>
      <c r="B94">
        <f t="shared" ref="B94" si="106">B89</f>
        <v>0</v>
      </c>
      <c r="C94">
        <f t="shared" si="105"/>
        <v>0</v>
      </c>
      <c r="D94">
        <f t="shared" si="105"/>
        <v>0</v>
      </c>
      <c r="E94">
        <f t="shared" si="105"/>
        <v>0</v>
      </c>
      <c r="F94">
        <f t="shared" si="105"/>
        <v>0</v>
      </c>
    </row>
    <row r="95" spans="1:6" x14ac:dyDescent="0.25">
      <c r="A95" t="s">
        <v>150</v>
      </c>
      <c r="B95">
        <f t="shared" ref="B95" si="107">B90</f>
        <v>0</v>
      </c>
      <c r="C95">
        <f t="shared" si="105"/>
        <v>0.03</v>
      </c>
      <c r="D95">
        <f t="shared" si="105"/>
        <v>0</v>
      </c>
      <c r="E95">
        <f t="shared" si="105"/>
        <v>0.1</v>
      </c>
      <c r="F95">
        <f t="shared" si="105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7" sqref="A1:B37"/>
    </sheetView>
  </sheetViews>
  <sheetFormatPr defaultRowHeight="15.75" x14ac:dyDescent="0.25"/>
  <cols>
    <col min="1" max="1" width="31.5" bestFit="1" customWidth="1"/>
  </cols>
  <sheetData>
    <row r="1" spans="1:2" x14ac:dyDescent="0.25">
      <c r="A1" t="s">
        <v>151</v>
      </c>
      <c r="B1">
        <v>1</v>
      </c>
    </row>
    <row r="3" spans="1:2" x14ac:dyDescent="0.25">
      <c r="A3" t="s">
        <v>152</v>
      </c>
      <c r="B3">
        <v>1</v>
      </c>
    </row>
    <row r="5" spans="1:2" x14ac:dyDescent="0.25">
      <c r="A5" t="s">
        <v>153</v>
      </c>
      <c r="B5">
        <v>1</v>
      </c>
    </row>
    <row r="7" spans="1:2" x14ac:dyDescent="0.25">
      <c r="A7" t="s">
        <v>154</v>
      </c>
      <c r="B7">
        <v>1</v>
      </c>
    </row>
    <row r="9" spans="1:2" x14ac:dyDescent="0.25">
      <c r="A9" t="s">
        <v>155</v>
      </c>
      <c r="B9">
        <v>1</v>
      </c>
    </row>
    <row r="11" spans="1:2" x14ac:dyDescent="0.25">
      <c r="A11" t="s">
        <v>156</v>
      </c>
      <c r="B11">
        <v>2</v>
      </c>
    </row>
    <row r="13" spans="1:2" x14ac:dyDescent="0.25">
      <c r="A13" t="s">
        <v>157</v>
      </c>
      <c r="B13">
        <v>2</v>
      </c>
    </row>
    <row r="15" spans="1:2" x14ac:dyDescent="0.25">
      <c r="A15" t="s">
        <v>158</v>
      </c>
      <c r="B15">
        <v>1</v>
      </c>
    </row>
    <row r="17" spans="1:2" x14ac:dyDescent="0.25">
      <c r="A17" t="s">
        <v>159</v>
      </c>
      <c r="B17">
        <v>1</v>
      </c>
    </row>
    <row r="19" spans="1:2" x14ac:dyDescent="0.25">
      <c r="A19" t="s">
        <v>160</v>
      </c>
      <c r="B19">
        <v>2</v>
      </c>
    </row>
    <row r="21" spans="1:2" x14ac:dyDescent="0.25">
      <c r="A21" t="s">
        <v>161</v>
      </c>
      <c r="B21">
        <v>2</v>
      </c>
    </row>
    <row r="23" spans="1:2" x14ac:dyDescent="0.25">
      <c r="A23" t="s">
        <v>162</v>
      </c>
      <c r="B23">
        <v>2</v>
      </c>
    </row>
    <row r="25" spans="1:2" x14ac:dyDescent="0.25">
      <c r="A25" t="s">
        <v>163</v>
      </c>
      <c r="B25">
        <v>2</v>
      </c>
    </row>
    <row r="27" spans="1:2" x14ac:dyDescent="0.25">
      <c r="A27" t="s">
        <v>164</v>
      </c>
      <c r="B27">
        <v>2</v>
      </c>
    </row>
    <row r="29" spans="1:2" x14ac:dyDescent="0.25">
      <c r="A29" t="s">
        <v>165</v>
      </c>
      <c r="B29">
        <v>2</v>
      </c>
    </row>
    <row r="31" spans="1:2" x14ac:dyDescent="0.25">
      <c r="A31" t="s">
        <v>166</v>
      </c>
      <c r="B31">
        <v>1</v>
      </c>
    </row>
    <row r="33" spans="1:2" x14ac:dyDescent="0.25">
      <c r="A33" t="s">
        <v>167</v>
      </c>
      <c r="B33">
        <v>2</v>
      </c>
    </row>
    <row r="35" spans="1:2" x14ac:dyDescent="0.25">
      <c r="A35" t="s">
        <v>168</v>
      </c>
      <c r="B35">
        <v>2</v>
      </c>
    </row>
    <row r="37" spans="1:2" x14ac:dyDescent="0.25">
      <c r="A37" t="s">
        <v>169</v>
      </c>
      <c r="B3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abSelected="1" topLeftCell="A12" workbookViewId="0">
      <selection activeCell="G44" sqref="G44"/>
    </sheetView>
  </sheetViews>
  <sheetFormatPr defaultColWidth="11" defaultRowHeight="15.75" x14ac:dyDescent="0.25"/>
  <cols>
    <col min="1" max="1" width="23.5" customWidth="1"/>
    <col min="3" max="3" width="20" bestFit="1" customWidth="1"/>
    <col min="4" max="4" width="21" bestFit="1" customWidth="1"/>
  </cols>
  <sheetData>
    <row r="1" spans="1:25" hidden="1" x14ac:dyDescent="0.25">
      <c r="A1" s="11" t="s">
        <v>173</v>
      </c>
      <c r="B1" s="72" t="s">
        <v>174</v>
      </c>
      <c r="C1" s="73"/>
      <c r="D1" s="73"/>
      <c r="E1" s="74"/>
      <c r="F1" s="75" t="s">
        <v>175</v>
      </c>
      <c r="G1" s="73"/>
      <c r="H1" s="73"/>
      <c r="I1" s="74"/>
      <c r="J1" s="72" t="s">
        <v>0</v>
      </c>
      <c r="K1" s="73"/>
      <c r="L1" s="73"/>
      <c r="M1" s="74"/>
      <c r="N1" s="75" t="s">
        <v>1</v>
      </c>
      <c r="O1" s="73"/>
      <c r="P1" s="73"/>
      <c r="Q1" s="74"/>
      <c r="R1" s="72" t="s">
        <v>2</v>
      </c>
      <c r="S1" s="73"/>
      <c r="T1" s="73"/>
      <c r="U1" s="74"/>
      <c r="V1" s="75" t="s">
        <v>3</v>
      </c>
      <c r="W1" s="73"/>
      <c r="X1" s="73"/>
      <c r="Y1" s="74"/>
    </row>
    <row r="2" spans="1:25" hidden="1" x14ac:dyDescent="0.25">
      <c r="A2" s="1"/>
      <c r="B2" s="45" t="s">
        <v>4</v>
      </c>
      <c r="C2" s="13" t="s">
        <v>5</v>
      </c>
      <c r="D2" s="13" t="s">
        <v>6</v>
      </c>
      <c r="E2" s="46" t="s">
        <v>7</v>
      </c>
      <c r="F2" s="48" t="s">
        <v>4</v>
      </c>
      <c r="G2" s="13" t="s">
        <v>5</v>
      </c>
      <c r="H2" s="13" t="s">
        <v>6</v>
      </c>
      <c r="I2" s="46" t="s">
        <v>7</v>
      </c>
      <c r="J2" s="45" t="s">
        <v>4</v>
      </c>
      <c r="K2" s="13" t="s">
        <v>5</v>
      </c>
      <c r="L2" s="13" t="s">
        <v>6</v>
      </c>
      <c r="M2" s="46" t="s">
        <v>7</v>
      </c>
      <c r="N2" s="48" t="s">
        <v>4</v>
      </c>
      <c r="O2" s="13" t="s">
        <v>5</v>
      </c>
      <c r="P2" s="13" t="s">
        <v>6</v>
      </c>
      <c r="Q2" s="46" t="s">
        <v>7</v>
      </c>
      <c r="R2" s="45" t="s">
        <v>4</v>
      </c>
      <c r="S2" s="13" t="s">
        <v>5</v>
      </c>
      <c r="T2" s="13" t="s">
        <v>6</v>
      </c>
      <c r="U2" s="46" t="s">
        <v>7</v>
      </c>
      <c r="V2" s="48" t="s">
        <v>4</v>
      </c>
      <c r="W2" s="13" t="s">
        <v>5</v>
      </c>
      <c r="X2" s="13" t="s">
        <v>6</v>
      </c>
      <c r="Y2" s="46" t="s">
        <v>7</v>
      </c>
    </row>
    <row r="3" spans="1:25" s="12" customFormat="1" hidden="1" x14ac:dyDescent="0.25">
      <c r="A3" s="1" t="s">
        <v>8</v>
      </c>
      <c r="B3" s="51">
        <v>6.1</v>
      </c>
      <c r="C3" s="52">
        <v>4.53</v>
      </c>
      <c r="D3" s="52">
        <v>0</v>
      </c>
      <c r="E3" s="53">
        <v>0</v>
      </c>
      <c r="F3" s="54">
        <v>6.1</v>
      </c>
      <c r="G3" s="52">
        <v>4.53</v>
      </c>
      <c r="H3" s="52">
        <v>0</v>
      </c>
      <c r="I3" s="53">
        <v>0</v>
      </c>
      <c r="J3" s="51">
        <f>(6.1/14.8)*J11</f>
        <v>1.9618918918918915</v>
      </c>
      <c r="K3" s="52">
        <f>(4.53/7.7)*K11</f>
        <v>0.29415584415584417</v>
      </c>
      <c r="L3" s="52">
        <v>0</v>
      </c>
      <c r="M3" s="53">
        <v>0</v>
      </c>
      <c r="N3" s="54">
        <f xml:space="preserve"> (6.1/30.1)*11.1</f>
        <v>2.2495016611295675</v>
      </c>
      <c r="O3" s="52">
        <f>(4.53/7.7)*O11</f>
        <v>0.29415584415584417</v>
      </c>
      <c r="P3" s="52">
        <v>0</v>
      </c>
      <c r="Q3" s="53">
        <v>0</v>
      </c>
      <c r="R3" s="51"/>
      <c r="S3" s="52">
        <f>(4.53/7.7)*S11</f>
        <v>0.29415584415584417</v>
      </c>
      <c r="T3" s="52">
        <v>0</v>
      </c>
      <c r="U3" s="53">
        <v>0</v>
      </c>
      <c r="V3" s="64"/>
      <c r="W3" s="52">
        <f>(4.53/7.7)*W11</f>
        <v>0.29415584415584417</v>
      </c>
      <c r="X3" s="52">
        <v>0</v>
      </c>
      <c r="Y3" s="53">
        <v>0</v>
      </c>
    </row>
    <row r="4" spans="1:25" s="12" customFormat="1" hidden="1" x14ac:dyDescent="0.25">
      <c r="A4" s="1" t="s">
        <v>9</v>
      </c>
      <c r="B4" s="51">
        <v>4.9000000000000004</v>
      </c>
      <c r="C4" s="52">
        <v>0</v>
      </c>
      <c r="D4" s="52">
        <v>0</v>
      </c>
      <c r="E4" s="53">
        <v>0</v>
      </c>
      <c r="F4" s="54">
        <v>24</v>
      </c>
      <c r="G4" s="52">
        <v>0</v>
      </c>
      <c r="H4" s="52">
        <v>0</v>
      </c>
      <c r="I4" s="53">
        <v>0</v>
      </c>
      <c r="J4" s="51">
        <f>(4.9/14.8)*J11</f>
        <v>1.5759459459459459</v>
      </c>
      <c r="K4" s="52">
        <v>0</v>
      </c>
      <c r="L4" s="52">
        <v>0</v>
      </c>
      <c r="M4" s="53">
        <v>0</v>
      </c>
      <c r="N4" s="54">
        <f>(24/30.1)*11.1</f>
        <v>8.8504983388704321</v>
      </c>
      <c r="O4" s="52">
        <v>0</v>
      </c>
      <c r="P4" s="52">
        <v>0</v>
      </c>
      <c r="Q4" s="53">
        <v>0</v>
      </c>
      <c r="R4" s="51"/>
      <c r="S4" s="52">
        <v>0</v>
      </c>
      <c r="T4" s="52">
        <v>0</v>
      </c>
      <c r="U4" s="53">
        <v>0</v>
      </c>
      <c r="V4" s="64">
        <v>26</v>
      </c>
      <c r="W4" s="52">
        <v>0</v>
      </c>
      <c r="X4" s="52">
        <v>0</v>
      </c>
      <c r="Y4" s="53">
        <v>0</v>
      </c>
    </row>
    <row r="5" spans="1:25" s="5" customFormat="1" ht="15" hidden="1" x14ac:dyDescent="0.25">
      <c r="A5" s="7" t="s">
        <v>10</v>
      </c>
      <c r="B5" s="18">
        <v>2.6469999999999998</v>
      </c>
      <c r="C5" s="14">
        <v>1.19</v>
      </c>
      <c r="D5" s="14">
        <v>1.17</v>
      </c>
      <c r="E5" s="19">
        <v>1.4</v>
      </c>
      <c r="F5" s="50">
        <v>0</v>
      </c>
      <c r="G5" s="26">
        <v>1.19</v>
      </c>
      <c r="H5" s="26">
        <v>1.17</v>
      </c>
      <c r="I5" s="28">
        <v>0</v>
      </c>
      <c r="J5" s="18">
        <f>(2.647/14.8)*J11</f>
        <v>0.85133243243243228</v>
      </c>
      <c r="K5" s="14">
        <f>(1.19/7.7)*K11</f>
        <v>7.7272727272727271E-2</v>
      </c>
      <c r="L5" s="14">
        <f>(1.17/3.6)*L11</f>
        <v>0.27072499999999994</v>
      </c>
      <c r="M5" s="19">
        <f>(1.4/2.4)*M11</f>
        <v>0.16333333333333336</v>
      </c>
      <c r="N5" s="50">
        <v>0</v>
      </c>
      <c r="O5" s="26">
        <f>(1.19/7.7)*O11</f>
        <v>7.7272727272727271E-2</v>
      </c>
      <c r="P5" s="26">
        <f>(1.17/3.6)*P11</f>
        <v>0.27072499999999994</v>
      </c>
      <c r="Q5" s="28">
        <f>(1.4/2.4)*Q11</f>
        <v>0.16333333333333336</v>
      </c>
      <c r="R5" s="18">
        <v>24.7</v>
      </c>
      <c r="S5" s="14">
        <f>(1.19/7.7)*S11</f>
        <v>7.7272727272727271E-2</v>
      </c>
      <c r="T5" s="14">
        <f>(1.17/3.6)*T11</f>
        <v>0.27072499999999994</v>
      </c>
      <c r="U5" s="19">
        <f>(1.4/2.4)*U11</f>
        <v>0.16333333333333336</v>
      </c>
      <c r="V5" s="49"/>
      <c r="W5" s="26">
        <f>(1.19/7.7)*W11</f>
        <v>7.7272727272727271E-2</v>
      </c>
      <c r="X5" s="26">
        <f>(1.17/3.6)*X11</f>
        <v>0.27072499999999994</v>
      </c>
      <c r="Y5" s="28">
        <f>(1.4/2.4)*Y11</f>
        <v>0.16333333333333336</v>
      </c>
    </row>
    <row r="6" spans="1:25" s="5" customFormat="1" ht="15" hidden="1" x14ac:dyDescent="0.25">
      <c r="A6" s="7" t="s">
        <v>11</v>
      </c>
      <c r="B6" s="18">
        <v>0.08</v>
      </c>
      <c r="C6" s="14">
        <v>0</v>
      </c>
      <c r="D6" s="14">
        <v>1.44</v>
      </c>
      <c r="E6" s="19">
        <v>0.27</v>
      </c>
      <c r="F6" s="50">
        <v>0</v>
      </c>
      <c r="G6" s="26">
        <v>0</v>
      </c>
      <c r="H6" s="26">
        <v>1.44</v>
      </c>
      <c r="I6" s="28">
        <v>0</v>
      </c>
      <c r="J6" s="18">
        <f>0.08/14.8</f>
        <v>5.4054054054054048E-3</v>
      </c>
      <c r="K6" s="14">
        <v>0</v>
      </c>
      <c r="L6" s="14">
        <f>(1.44/3.6)*L11</f>
        <v>0.33319999999999994</v>
      </c>
      <c r="M6" s="19">
        <f>0.03</f>
        <v>0.03</v>
      </c>
      <c r="N6" s="50">
        <v>0</v>
      </c>
      <c r="O6" s="26">
        <v>0</v>
      </c>
      <c r="P6" s="26">
        <f>(1.44/3.6)*P11</f>
        <v>0.33319999999999994</v>
      </c>
      <c r="Q6" s="28">
        <f>0.03</f>
        <v>0.03</v>
      </c>
      <c r="R6" s="18"/>
      <c r="S6" s="14">
        <v>0</v>
      </c>
      <c r="T6" s="14">
        <f>(1.44/3.6)*T11</f>
        <v>0.33319999999999994</v>
      </c>
      <c r="U6" s="19">
        <f>0.03</f>
        <v>0.03</v>
      </c>
      <c r="V6" s="49"/>
      <c r="W6" s="26">
        <v>0</v>
      </c>
      <c r="X6" s="26">
        <f>(1.44/3.6)*X11</f>
        <v>0.33319999999999994</v>
      </c>
      <c r="Y6" s="28">
        <f>0.03</f>
        <v>0.03</v>
      </c>
    </row>
    <row r="7" spans="1:25" s="5" customFormat="1" ht="15" hidden="1" x14ac:dyDescent="0.25">
      <c r="A7" s="7" t="s">
        <v>12</v>
      </c>
      <c r="B7" s="18">
        <v>0</v>
      </c>
      <c r="C7" s="14">
        <v>0</v>
      </c>
      <c r="D7" s="14">
        <v>0</v>
      </c>
      <c r="E7" s="19">
        <v>0</v>
      </c>
      <c r="F7" s="50">
        <v>0</v>
      </c>
      <c r="G7" s="26">
        <v>0</v>
      </c>
      <c r="H7" s="26">
        <v>0</v>
      </c>
      <c r="I7" s="28">
        <v>0</v>
      </c>
      <c r="J7" s="18">
        <v>0</v>
      </c>
      <c r="K7" s="14">
        <v>0</v>
      </c>
      <c r="L7" s="14">
        <v>0</v>
      </c>
      <c r="M7" s="19">
        <v>0</v>
      </c>
      <c r="N7" s="50">
        <v>0</v>
      </c>
      <c r="O7" s="26">
        <v>0</v>
      </c>
      <c r="P7" s="26">
        <v>0</v>
      </c>
      <c r="Q7" s="28">
        <v>0</v>
      </c>
      <c r="R7" s="18"/>
      <c r="S7" s="14">
        <v>0</v>
      </c>
      <c r="T7" s="14">
        <v>0</v>
      </c>
      <c r="U7" s="19">
        <v>0</v>
      </c>
      <c r="V7" s="49"/>
      <c r="W7" s="26">
        <v>0</v>
      </c>
      <c r="X7" s="26">
        <v>0</v>
      </c>
      <c r="Y7" s="28">
        <v>0</v>
      </c>
    </row>
    <row r="8" spans="1:25" s="5" customFormat="1" ht="15" hidden="1" x14ac:dyDescent="0.25">
      <c r="A8" s="7" t="s">
        <v>13</v>
      </c>
      <c r="B8" s="18">
        <v>0</v>
      </c>
      <c r="C8" s="14">
        <v>1.96</v>
      </c>
      <c r="D8" s="14">
        <v>0.33800000000000002</v>
      </c>
      <c r="E8" s="19">
        <v>0</v>
      </c>
      <c r="F8" s="50">
        <v>0</v>
      </c>
      <c r="G8" s="26">
        <v>1.96</v>
      </c>
      <c r="H8" s="26">
        <v>0.33800000000000002</v>
      </c>
      <c r="I8" s="28">
        <v>0</v>
      </c>
      <c r="J8" s="18">
        <v>0</v>
      </c>
      <c r="K8" s="14">
        <f>0.1</f>
        <v>0.1</v>
      </c>
      <c r="L8" s="14">
        <v>0</v>
      </c>
      <c r="M8" s="19">
        <v>0</v>
      </c>
      <c r="N8" s="50">
        <v>0</v>
      </c>
      <c r="O8" s="26">
        <f>0.1</f>
        <v>0.1</v>
      </c>
      <c r="P8" s="26">
        <v>0</v>
      </c>
      <c r="Q8" s="28">
        <v>0</v>
      </c>
      <c r="R8" s="18"/>
      <c r="S8" s="14">
        <f>0.1</f>
        <v>0.1</v>
      </c>
      <c r="T8" s="14">
        <v>0</v>
      </c>
      <c r="U8" s="19">
        <v>0</v>
      </c>
      <c r="V8" s="49"/>
      <c r="W8" s="26">
        <f>0.1</f>
        <v>0.1</v>
      </c>
      <c r="X8" s="26">
        <v>0</v>
      </c>
      <c r="Y8" s="28">
        <v>0</v>
      </c>
    </row>
    <row r="9" spans="1:25" s="5" customFormat="1" ht="15" hidden="1" x14ac:dyDescent="0.25">
      <c r="A9" s="7" t="s">
        <v>14</v>
      </c>
      <c r="B9" s="18">
        <v>1.07</v>
      </c>
      <c r="C9" s="14">
        <v>0</v>
      </c>
      <c r="D9" s="14">
        <v>0.65500000000000003</v>
      </c>
      <c r="E9" s="19">
        <v>0.6</v>
      </c>
      <c r="F9" s="50">
        <v>0</v>
      </c>
      <c r="G9" s="26">
        <v>0</v>
      </c>
      <c r="H9" s="26">
        <v>0.65500000000000003</v>
      </c>
      <c r="I9" s="28">
        <v>0</v>
      </c>
      <c r="J9" s="18">
        <f>(1.07/14.8)*J11</f>
        <v>0.34413513513513511</v>
      </c>
      <c r="K9" s="14">
        <v>0</v>
      </c>
      <c r="L9" s="14">
        <f>(0.655/3.6)*L11</f>
        <v>0.15155972222222222</v>
      </c>
      <c r="M9" s="19">
        <v>0.1</v>
      </c>
      <c r="N9" s="50">
        <v>0</v>
      </c>
      <c r="O9" s="26">
        <v>0</v>
      </c>
      <c r="P9" s="26">
        <f>(0.655/3.6)*P11</f>
        <v>0.15155972222222222</v>
      </c>
      <c r="Q9" s="28">
        <v>0.1</v>
      </c>
      <c r="R9" s="18">
        <v>0.6</v>
      </c>
      <c r="S9" s="14">
        <v>0</v>
      </c>
      <c r="T9" s="14">
        <f>(0.655/3.6)*T11</f>
        <v>0.15155972222222222</v>
      </c>
      <c r="U9" s="19">
        <v>0.1</v>
      </c>
      <c r="V9" s="49"/>
      <c r="W9" s="26">
        <v>0</v>
      </c>
      <c r="X9" s="26">
        <f>(0.655/3.6)*X11</f>
        <v>0.15155972222222222</v>
      </c>
      <c r="Y9" s="28">
        <v>0.1</v>
      </c>
    </row>
    <row r="10" spans="1:25" s="5" customFormat="1" ht="15" hidden="1" x14ac:dyDescent="0.25">
      <c r="A10" s="7" t="s">
        <v>15</v>
      </c>
      <c r="B10" s="18">
        <v>0</v>
      </c>
      <c r="C10" s="14">
        <v>0</v>
      </c>
      <c r="D10" s="14">
        <v>0</v>
      </c>
      <c r="E10" s="19">
        <v>0</v>
      </c>
      <c r="F10" s="50">
        <v>0</v>
      </c>
      <c r="G10" s="26">
        <v>0</v>
      </c>
      <c r="H10" s="26">
        <v>0</v>
      </c>
      <c r="I10" s="28">
        <v>0</v>
      </c>
      <c r="J10" s="18">
        <v>0</v>
      </c>
      <c r="K10" s="14">
        <v>0</v>
      </c>
      <c r="L10" s="14">
        <v>0</v>
      </c>
      <c r="M10" s="19">
        <v>0</v>
      </c>
      <c r="N10" s="50">
        <v>0</v>
      </c>
      <c r="O10" s="26">
        <v>0</v>
      </c>
      <c r="P10" s="26">
        <v>0</v>
      </c>
      <c r="Q10" s="28">
        <v>0</v>
      </c>
      <c r="R10" s="18"/>
      <c r="S10" s="14">
        <v>0</v>
      </c>
      <c r="T10" s="14">
        <v>0</v>
      </c>
      <c r="U10" s="19">
        <v>0</v>
      </c>
      <c r="V10" s="49"/>
      <c r="W10" s="26">
        <v>0</v>
      </c>
      <c r="X10" s="26">
        <v>0</v>
      </c>
      <c r="Y10" s="28">
        <v>0</v>
      </c>
    </row>
    <row r="11" spans="1:25" s="12" customFormat="1" ht="16.5" hidden="1" thickBot="1" x14ac:dyDescent="0.3">
      <c r="A11" s="3" t="s">
        <v>16</v>
      </c>
      <c r="B11" s="57">
        <f>SUM(B3:B10)</f>
        <v>14.797000000000001</v>
      </c>
      <c r="C11" s="58">
        <f>SUM(C3:C10)</f>
        <v>7.6800000000000006</v>
      </c>
      <c r="D11" s="58">
        <f>SUM(D3:D10)</f>
        <v>3.6029999999999998</v>
      </c>
      <c r="E11" s="59">
        <v>2.42</v>
      </c>
      <c r="F11" s="60">
        <f>F4+F3</f>
        <v>30.1</v>
      </c>
      <c r="G11" s="58">
        <f>SUM(G3:G10)</f>
        <v>7.6800000000000006</v>
      </c>
      <c r="H11" s="58">
        <f>SUM(H3:H10)</f>
        <v>3.6029999999999998</v>
      </c>
      <c r="I11" s="59">
        <v>0</v>
      </c>
      <c r="J11" s="57">
        <v>4.76</v>
      </c>
      <c r="K11" s="58">
        <v>0.5</v>
      </c>
      <c r="L11" s="58">
        <v>0.83299999999999996</v>
      </c>
      <c r="M11" s="59">
        <v>0.28000000000000003</v>
      </c>
      <c r="N11" s="60">
        <v>11.1</v>
      </c>
      <c r="O11" s="58">
        <v>0.5</v>
      </c>
      <c r="P11" s="58">
        <v>0.83299999999999996</v>
      </c>
      <c r="Q11" s="59">
        <v>0.28000000000000003</v>
      </c>
      <c r="R11" s="57"/>
      <c r="S11" s="58">
        <v>0.5</v>
      </c>
      <c r="T11" s="58">
        <v>0.83299999999999996</v>
      </c>
      <c r="U11" s="59">
        <v>0.28000000000000003</v>
      </c>
      <c r="V11" s="63"/>
      <c r="W11" s="58">
        <v>0.5</v>
      </c>
      <c r="X11" s="58">
        <v>0.83299999999999996</v>
      </c>
      <c r="Y11" s="59">
        <v>0.28000000000000003</v>
      </c>
    </row>
    <row r="12" spans="1:25" ht="16.5" thickBo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8"/>
      <c r="S12" s="2"/>
      <c r="T12" s="2"/>
      <c r="U12" s="2"/>
      <c r="V12" s="8"/>
      <c r="W12" s="2"/>
      <c r="X12" s="2"/>
      <c r="Y12" s="2"/>
    </row>
    <row r="13" spans="1:25" x14ac:dyDescent="0.25">
      <c r="A13" s="10" t="s">
        <v>172</v>
      </c>
      <c r="B13" s="72" t="s">
        <v>174</v>
      </c>
      <c r="C13" s="73"/>
      <c r="D13" s="73"/>
      <c r="E13" s="74"/>
      <c r="F13" s="75" t="s">
        <v>175</v>
      </c>
      <c r="G13" s="73"/>
      <c r="H13" s="73"/>
      <c r="I13" s="76"/>
      <c r="J13" s="72" t="s">
        <v>0</v>
      </c>
      <c r="K13" s="73"/>
      <c r="L13" s="73"/>
      <c r="M13" s="74"/>
      <c r="N13" s="72" t="s">
        <v>1</v>
      </c>
      <c r="O13" s="73"/>
      <c r="P13" s="73"/>
      <c r="Q13" s="76"/>
      <c r="R13" s="72" t="s">
        <v>2</v>
      </c>
      <c r="S13" s="73"/>
      <c r="T13" s="73"/>
      <c r="U13" s="74"/>
      <c r="V13" s="72" t="s">
        <v>3</v>
      </c>
      <c r="W13" s="73"/>
      <c r="X13" s="73"/>
      <c r="Y13" s="74"/>
    </row>
    <row r="14" spans="1:25" x14ac:dyDescent="0.25">
      <c r="A14" s="1"/>
      <c r="B14" s="45" t="s">
        <v>4</v>
      </c>
      <c r="C14" s="13" t="s">
        <v>5</v>
      </c>
      <c r="D14" s="13" t="s">
        <v>6</v>
      </c>
      <c r="E14" s="46" t="s">
        <v>7</v>
      </c>
      <c r="F14" s="48" t="s">
        <v>4</v>
      </c>
      <c r="G14" s="13" t="s">
        <v>5</v>
      </c>
      <c r="H14" s="13" t="s">
        <v>6</v>
      </c>
      <c r="I14" s="47" t="s">
        <v>7</v>
      </c>
      <c r="J14" s="45" t="s">
        <v>4</v>
      </c>
      <c r="K14" s="13" t="s">
        <v>5</v>
      </c>
      <c r="L14" s="13" t="s">
        <v>6</v>
      </c>
      <c r="M14" s="46" t="s">
        <v>7</v>
      </c>
      <c r="N14" s="45" t="s">
        <v>4</v>
      </c>
      <c r="O14" s="13" t="s">
        <v>5</v>
      </c>
      <c r="P14" s="13" t="s">
        <v>6</v>
      </c>
      <c r="Q14" s="47" t="s">
        <v>7</v>
      </c>
      <c r="R14" s="45" t="s">
        <v>4</v>
      </c>
      <c r="S14" s="13" t="s">
        <v>5</v>
      </c>
      <c r="T14" s="13" t="s">
        <v>6</v>
      </c>
      <c r="U14" s="46" t="s">
        <v>7</v>
      </c>
      <c r="V14" s="45" t="s">
        <v>4</v>
      </c>
      <c r="W14" s="13" t="s">
        <v>5</v>
      </c>
      <c r="X14" s="13" t="s">
        <v>6</v>
      </c>
      <c r="Y14" s="46" t="s">
        <v>7</v>
      </c>
    </row>
    <row r="15" spans="1:25" s="12" customFormat="1" x14ac:dyDescent="0.25">
      <c r="A15" s="1" t="s">
        <v>171</v>
      </c>
      <c r="B15" s="51">
        <f>B3+B4</f>
        <v>11</v>
      </c>
      <c r="C15" s="52">
        <f t="shared" ref="C15:E15" si="0">C3+C4</f>
        <v>4.53</v>
      </c>
      <c r="D15" s="52">
        <f t="shared" si="0"/>
        <v>0</v>
      </c>
      <c r="E15" s="53">
        <f t="shared" si="0"/>
        <v>0</v>
      </c>
      <c r="F15" s="54">
        <f t="shared" ref="F15:Y15" si="1">F3+F4</f>
        <v>30.1</v>
      </c>
      <c r="G15" s="52">
        <v>11.5</v>
      </c>
      <c r="H15" s="52">
        <v>13.9</v>
      </c>
      <c r="I15" s="55">
        <v>9.6999999999999993</v>
      </c>
      <c r="J15" s="51">
        <f t="shared" si="1"/>
        <v>3.5378378378378375</v>
      </c>
      <c r="K15" s="52">
        <f t="shared" si="1"/>
        <v>0.29415584415584417</v>
      </c>
      <c r="L15" s="52">
        <f t="shared" si="1"/>
        <v>0</v>
      </c>
      <c r="M15" s="53">
        <f t="shared" si="1"/>
        <v>0</v>
      </c>
      <c r="N15" s="51">
        <f t="shared" si="1"/>
        <v>11.1</v>
      </c>
      <c r="O15" s="52">
        <f t="shared" si="1"/>
        <v>0.29415584415584417</v>
      </c>
      <c r="P15" s="52">
        <f t="shared" si="1"/>
        <v>0</v>
      </c>
      <c r="Q15" s="55">
        <f t="shared" si="1"/>
        <v>0</v>
      </c>
      <c r="R15" s="51">
        <f t="shared" si="1"/>
        <v>0</v>
      </c>
      <c r="S15" s="52">
        <f t="shared" si="1"/>
        <v>0.29415584415584417</v>
      </c>
      <c r="T15" s="52">
        <f t="shared" si="1"/>
        <v>0</v>
      </c>
      <c r="U15" s="53">
        <f t="shared" si="1"/>
        <v>0</v>
      </c>
      <c r="V15" s="56">
        <f t="shared" si="1"/>
        <v>26</v>
      </c>
      <c r="W15" s="52">
        <f t="shared" si="1"/>
        <v>0.29415584415584417</v>
      </c>
      <c r="X15" s="52">
        <f t="shared" si="1"/>
        <v>0</v>
      </c>
      <c r="Y15" s="53">
        <f t="shared" si="1"/>
        <v>0</v>
      </c>
    </row>
    <row r="16" spans="1:25" x14ac:dyDescent="0.25">
      <c r="A16" s="7" t="s">
        <v>170</v>
      </c>
      <c r="B16" s="18">
        <f>B5+B8</f>
        <v>2.6469999999999998</v>
      </c>
      <c r="C16" s="14">
        <f t="shared" ref="C16:E16" si="2">C5+C8</f>
        <v>3.15</v>
      </c>
      <c r="D16" s="14">
        <f t="shared" si="2"/>
        <v>1.508</v>
      </c>
      <c r="E16" s="19">
        <f t="shared" si="2"/>
        <v>1.4</v>
      </c>
      <c r="F16" s="50">
        <f t="shared" ref="F16:Y16" si="3">F5+F8</f>
        <v>0</v>
      </c>
      <c r="G16" s="26">
        <v>0</v>
      </c>
      <c r="H16" s="26">
        <v>0</v>
      </c>
      <c r="I16" s="32">
        <f t="shared" si="3"/>
        <v>0</v>
      </c>
      <c r="J16" s="18">
        <v>0.85133243243243228</v>
      </c>
      <c r="K16" s="14">
        <v>0.17727272727272728</v>
      </c>
      <c r="L16" s="14">
        <v>0.27072499999999994</v>
      </c>
      <c r="M16" s="19">
        <v>0.16333333333333336</v>
      </c>
      <c r="N16" s="27">
        <v>0</v>
      </c>
      <c r="O16" s="26">
        <v>0.17727272727272728</v>
      </c>
      <c r="P16" s="26">
        <v>0.27072499999999994</v>
      </c>
      <c r="Q16" s="32">
        <v>0.16333333333333336</v>
      </c>
      <c r="R16" s="18">
        <v>24.7</v>
      </c>
      <c r="S16" s="14">
        <v>0.17727272727272728</v>
      </c>
      <c r="T16" s="14">
        <v>0.27072499999999994</v>
      </c>
      <c r="U16" s="19">
        <v>0.16333333333333336</v>
      </c>
      <c r="V16" s="39"/>
      <c r="W16" s="26">
        <v>0.17727272727272728</v>
      </c>
      <c r="X16" s="26">
        <v>0.27072499999999994</v>
      </c>
      <c r="Y16" s="28">
        <f t="shared" si="3"/>
        <v>0.16333333333333336</v>
      </c>
    </row>
    <row r="17" spans="1:36" x14ac:dyDescent="0.25">
      <c r="A17" s="7" t="s">
        <v>11</v>
      </c>
      <c r="B17" s="18">
        <v>0.08</v>
      </c>
      <c r="C17" s="14">
        <v>0</v>
      </c>
      <c r="D17" s="14">
        <v>1.44</v>
      </c>
      <c r="E17" s="19">
        <v>0.27</v>
      </c>
      <c r="F17" s="50">
        <v>0</v>
      </c>
      <c r="G17" s="26">
        <v>0</v>
      </c>
      <c r="H17" s="26">
        <v>0</v>
      </c>
      <c r="I17" s="32">
        <v>0</v>
      </c>
      <c r="J17" s="18">
        <v>5.4054054054054048E-3</v>
      </c>
      <c r="K17" s="14">
        <v>0</v>
      </c>
      <c r="L17" s="14">
        <v>0.33319999999999994</v>
      </c>
      <c r="M17" s="19">
        <v>0.03</v>
      </c>
      <c r="N17" s="27">
        <v>0</v>
      </c>
      <c r="O17" s="26">
        <v>0</v>
      </c>
      <c r="P17" s="26">
        <v>0.33319999999999994</v>
      </c>
      <c r="Q17" s="32">
        <v>0.03</v>
      </c>
      <c r="R17" s="18"/>
      <c r="S17" s="14">
        <v>0</v>
      </c>
      <c r="T17" s="14">
        <v>0.33319999999999994</v>
      </c>
      <c r="U17" s="19">
        <v>0.03</v>
      </c>
      <c r="V17" s="39"/>
      <c r="W17" s="26">
        <v>0</v>
      </c>
      <c r="X17" s="26">
        <v>0.33319999999999994</v>
      </c>
      <c r="Y17" s="28">
        <f>0.03</f>
        <v>0.03</v>
      </c>
    </row>
    <row r="18" spans="1:36" x14ac:dyDescent="0.25">
      <c r="A18" s="7" t="s">
        <v>12</v>
      </c>
      <c r="B18" s="18">
        <v>0</v>
      </c>
      <c r="C18" s="14">
        <v>0</v>
      </c>
      <c r="D18" s="14">
        <v>0</v>
      </c>
      <c r="E18" s="19">
        <v>0</v>
      </c>
      <c r="F18" s="50">
        <v>0</v>
      </c>
      <c r="G18" s="26">
        <v>0</v>
      </c>
      <c r="H18" s="26">
        <v>0</v>
      </c>
      <c r="I18" s="32">
        <v>0</v>
      </c>
      <c r="J18" s="18">
        <v>0</v>
      </c>
      <c r="K18" s="14">
        <v>0</v>
      </c>
      <c r="L18" s="14">
        <v>0</v>
      </c>
      <c r="M18" s="19">
        <v>0</v>
      </c>
      <c r="N18" s="27">
        <v>0</v>
      </c>
      <c r="O18" s="26">
        <v>0</v>
      </c>
      <c r="P18" s="26">
        <v>0</v>
      </c>
      <c r="Q18" s="32">
        <v>0</v>
      </c>
      <c r="R18" s="18"/>
      <c r="S18" s="14">
        <v>0</v>
      </c>
      <c r="T18" s="14">
        <v>0</v>
      </c>
      <c r="U18" s="19">
        <v>0</v>
      </c>
      <c r="V18" s="39"/>
      <c r="W18" s="26">
        <v>0</v>
      </c>
      <c r="X18" s="26">
        <v>0</v>
      </c>
      <c r="Y18" s="28">
        <v>0</v>
      </c>
    </row>
    <row r="19" spans="1:36" x14ac:dyDescent="0.25">
      <c r="A19" s="7" t="s">
        <v>14</v>
      </c>
      <c r="B19" s="18">
        <v>1.07</v>
      </c>
      <c r="C19" s="14">
        <v>0</v>
      </c>
      <c r="D19" s="14">
        <v>0.65500000000000003</v>
      </c>
      <c r="E19" s="19">
        <v>0.6</v>
      </c>
      <c r="F19" s="50">
        <v>0</v>
      </c>
      <c r="G19" s="26">
        <v>0</v>
      </c>
      <c r="H19" s="26">
        <v>0</v>
      </c>
      <c r="I19" s="32">
        <v>0</v>
      </c>
      <c r="J19" s="18">
        <v>0.34413513513513511</v>
      </c>
      <c r="K19" s="14">
        <v>0</v>
      </c>
      <c r="L19" s="14">
        <v>0.15155972222222222</v>
      </c>
      <c r="M19" s="19">
        <v>0.1</v>
      </c>
      <c r="N19" s="27">
        <v>0</v>
      </c>
      <c r="O19" s="26">
        <v>0</v>
      </c>
      <c r="P19" s="26">
        <v>0.15155972222222222</v>
      </c>
      <c r="Q19" s="32">
        <v>0.1</v>
      </c>
      <c r="R19" s="18">
        <v>0.6</v>
      </c>
      <c r="S19" s="14">
        <v>0</v>
      </c>
      <c r="T19" s="14">
        <v>0.15155972222222222</v>
      </c>
      <c r="U19" s="19">
        <v>0.1</v>
      </c>
      <c r="V19" s="39"/>
      <c r="W19" s="26">
        <v>0</v>
      </c>
      <c r="X19" s="26">
        <v>0.15155972222222222</v>
      </c>
      <c r="Y19" s="28">
        <v>0.1</v>
      </c>
    </row>
    <row r="20" spans="1:36" x14ac:dyDescent="0.25">
      <c r="A20" s="7" t="s">
        <v>15</v>
      </c>
      <c r="B20" s="18">
        <v>0</v>
      </c>
      <c r="C20" s="14">
        <v>0</v>
      </c>
      <c r="D20" s="14">
        <v>0</v>
      </c>
      <c r="E20" s="19">
        <v>0</v>
      </c>
      <c r="F20" s="50">
        <v>0</v>
      </c>
      <c r="G20" s="26">
        <v>0</v>
      </c>
      <c r="H20" s="26">
        <v>0</v>
      </c>
      <c r="I20" s="32">
        <v>0</v>
      </c>
      <c r="J20" s="18">
        <v>0</v>
      </c>
      <c r="K20" s="14">
        <v>0</v>
      </c>
      <c r="L20" s="14">
        <v>0</v>
      </c>
      <c r="M20" s="19">
        <v>0</v>
      </c>
      <c r="N20" s="27">
        <v>0</v>
      </c>
      <c r="O20" s="26">
        <v>0</v>
      </c>
      <c r="P20" s="26">
        <v>0</v>
      </c>
      <c r="Q20" s="32">
        <v>0</v>
      </c>
      <c r="R20" s="18"/>
      <c r="S20" s="14">
        <v>0</v>
      </c>
      <c r="T20" s="14">
        <v>0</v>
      </c>
      <c r="U20" s="19">
        <v>0</v>
      </c>
      <c r="V20" s="39"/>
      <c r="W20" s="26">
        <v>0</v>
      </c>
      <c r="X20" s="26">
        <v>0</v>
      </c>
      <c r="Y20" s="28">
        <v>0</v>
      </c>
    </row>
    <row r="21" spans="1:36" s="12" customFormat="1" ht="16.5" thickBot="1" x14ac:dyDescent="0.3">
      <c r="A21" s="3" t="s">
        <v>16</v>
      </c>
      <c r="B21" s="57">
        <f>SUM(B15:B20)</f>
        <v>14.797000000000001</v>
      </c>
      <c r="C21" s="58">
        <f t="shared" ref="C21:E21" si="4">SUM(C15:C20)</f>
        <v>7.68</v>
      </c>
      <c r="D21" s="58">
        <f t="shared" si="4"/>
        <v>3.6029999999999998</v>
      </c>
      <c r="E21" s="59">
        <f t="shared" si="4"/>
        <v>2.27</v>
      </c>
      <c r="F21" s="60">
        <f t="shared" ref="F21:Q21" si="5">SUM(F15:F20)</f>
        <v>30.1</v>
      </c>
      <c r="G21" s="58">
        <f t="shared" si="5"/>
        <v>11.5</v>
      </c>
      <c r="H21" s="58">
        <f t="shared" si="5"/>
        <v>13.9</v>
      </c>
      <c r="I21" s="61">
        <f t="shared" si="5"/>
        <v>9.6999999999999993</v>
      </c>
      <c r="J21" s="57">
        <f t="shared" si="5"/>
        <v>4.7387108108108107</v>
      </c>
      <c r="K21" s="58">
        <f t="shared" si="5"/>
        <v>0.47142857142857142</v>
      </c>
      <c r="L21" s="58">
        <f t="shared" si="5"/>
        <v>0.75548472222222207</v>
      </c>
      <c r="M21" s="59">
        <f t="shared" si="5"/>
        <v>0.29333333333333333</v>
      </c>
      <c r="N21" s="57">
        <f t="shared" si="5"/>
        <v>11.1</v>
      </c>
      <c r="O21" s="58">
        <f t="shared" si="5"/>
        <v>0.47142857142857142</v>
      </c>
      <c r="P21" s="58">
        <f t="shared" si="5"/>
        <v>0.75548472222222207</v>
      </c>
      <c r="Q21" s="61">
        <f t="shared" si="5"/>
        <v>0.29333333333333333</v>
      </c>
      <c r="R21" s="57"/>
      <c r="S21" s="58">
        <v>0.5</v>
      </c>
      <c r="T21" s="58">
        <v>0.83299999999999996</v>
      </c>
      <c r="U21" s="59">
        <v>0.28000000000000003</v>
      </c>
      <c r="V21" s="62"/>
      <c r="W21" s="58">
        <v>0.5</v>
      </c>
      <c r="X21" s="58">
        <v>0.83299999999999996</v>
      </c>
      <c r="Y21" s="59">
        <v>0.28000000000000003</v>
      </c>
    </row>
    <row r="22" spans="1:36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"/>
      <c r="S22" s="2"/>
      <c r="T22" s="2"/>
      <c r="U22" s="2"/>
      <c r="V22" s="8"/>
      <c r="W22" s="2"/>
      <c r="X22" s="2"/>
      <c r="Y22" s="2"/>
    </row>
    <row r="23" spans="1:36" hidden="1" x14ac:dyDescent="0.25">
      <c r="A23" s="10" t="s">
        <v>188</v>
      </c>
    </row>
    <row r="24" spans="1:36" ht="16.5" hidden="1" thickBot="1" x14ac:dyDescent="0.3">
      <c r="A24">
        <v>1</v>
      </c>
      <c r="G24">
        <v>2</v>
      </c>
      <c r="M24">
        <v>3</v>
      </c>
      <c r="S24">
        <v>4</v>
      </c>
      <c r="Y24">
        <v>5</v>
      </c>
      <c r="AE24">
        <v>6</v>
      </c>
    </row>
    <row r="25" spans="1:36" hidden="1" x14ac:dyDescent="0.25">
      <c r="A25" s="15" t="s">
        <v>10</v>
      </c>
      <c r="B25" s="16" t="s">
        <v>11</v>
      </c>
      <c r="C25" s="16" t="s">
        <v>12</v>
      </c>
      <c r="D25" s="16" t="s">
        <v>13</v>
      </c>
      <c r="E25" s="16" t="s">
        <v>14</v>
      </c>
      <c r="F25" s="23" t="s">
        <v>15</v>
      </c>
      <c r="G25" s="15" t="s">
        <v>10</v>
      </c>
      <c r="H25" s="16" t="s">
        <v>11</v>
      </c>
      <c r="I25" s="16" t="s">
        <v>12</v>
      </c>
      <c r="J25" s="16" t="s">
        <v>13</v>
      </c>
      <c r="K25" s="16" t="s">
        <v>14</v>
      </c>
      <c r="L25" s="23" t="s">
        <v>15</v>
      </c>
      <c r="M25" s="15" t="s">
        <v>10</v>
      </c>
      <c r="N25" s="16" t="s">
        <v>11</v>
      </c>
      <c r="O25" s="16" t="s">
        <v>12</v>
      </c>
      <c r="P25" s="16" t="s">
        <v>13</v>
      </c>
      <c r="Q25" s="16" t="s">
        <v>14</v>
      </c>
      <c r="R25" s="23" t="s">
        <v>15</v>
      </c>
      <c r="S25" s="15" t="s">
        <v>10</v>
      </c>
      <c r="T25" s="16" t="s">
        <v>11</v>
      </c>
      <c r="U25" s="16" t="s">
        <v>12</v>
      </c>
      <c r="V25" s="16" t="s">
        <v>13</v>
      </c>
      <c r="W25" s="16" t="s">
        <v>14</v>
      </c>
      <c r="X25" s="23" t="s">
        <v>15</v>
      </c>
      <c r="Y25" s="15" t="s">
        <v>10</v>
      </c>
      <c r="Z25" s="16" t="s">
        <v>11</v>
      </c>
      <c r="AA25" s="16" t="s">
        <v>12</v>
      </c>
      <c r="AB25" s="16" t="s">
        <v>13</v>
      </c>
      <c r="AC25" s="16" t="s">
        <v>14</v>
      </c>
      <c r="AD25" s="23" t="s">
        <v>15</v>
      </c>
      <c r="AE25" s="15" t="s">
        <v>10</v>
      </c>
      <c r="AF25" s="16" t="s">
        <v>11</v>
      </c>
      <c r="AG25" s="16" t="s">
        <v>12</v>
      </c>
      <c r="AH25" s="16" t="s">
        <v>13</v>
      </c>
      <c r="AI25" s="16" t="s">
        <v>14</v>
      </c>
      <c r="AJ25" s="17" t="s">
        <v>15</v>
      </c>
    </row>
    <row r="26" spans="1:36" hidden="1" x14ac:dyDescent="0.25">
      <c r="A26" s="18">
        <v>2.6469999999999998</v>
      </c>
      <c r="B26" s="14">
        <v>0.08</v>
      </c>
      <c r="C26" s="14">
        <v>0</v>
      </c>
      <c r="D26" s="14">
        <v>0</v>
      </c>
      <c r="E26" s="14">
        <v>1.07</v>
      </c>
      <c r="F26" s="24">
        <v>0</v>
      </c>
      <c r="G26" s="27">
        <v>0</v>
      </c>
      <c r="H26" s="26">
        <v>0</v>
      </c>
      <c r="I26" s="26">
        <v>0</v>
      </c>
      <c r="J26" s="26">
        <v>0</v>
      </c>
      <c r="K26" s="26">
        <v>0</v>
      </c>
      <c r="L26" s="32">
        <v>0</v>
      </c>
      <c r="M26" s="18">
        <f>(2.647/14.8)*S26</f>
        <v>0</v>
      </c>
      <c r="N26" s="14">
        <f>0.08/14.8</f>
        <v>5.4054054054054048E-3</v>
      </c>
      <c r="O26" s="14">
        <v>0</v>
      </c>
      <c r="P26" s="14">
        <v>0</v>
      </c>
      <c r="Q26" s="14">
        <f>(1.07/14.8)*S26</f>
        <v>0</v>
      </c>
      <c r="R26" s="24">
        <v>0</v>
      </c>
      <c r="S26" s="27">
        <v>0</v>
      </c>
      <c r="T26" s="26">
        <v>0</v>
      </c>
      <c r="U26" s="26">
        <v>0</v>
      </c>
      <c r="V26" s="26">
        <v>0</v>
      </c>
      <c r="W26" s="26">
        <v>0</v>
      </c>
      <c r="X26" s="32">
        <v>0</v>
      </c>
      <c r="Y26" s="35">
        <v>24.7</v>
      </c>
      <c r="Z26" s="34"/>
      <c r="AA26" s="34"/>
      <c r="AB26" s="34"/>
      <c r="AC26" s="34">
        <v>0.6</v>
      </c>
      <c r="AD26" s="37"/>
      <c r="AE26" s="39"/>
      <c r="AF26" s="38"/>
      <c r="AG26" s="38"/>
      <c r="AH26" s="38"/>
      <c r="AI26" s="38"/>
      <c r="AJ26" s="40"/>
    </row>
    <row r="27" spans="1:36" hidden="1" x14ac:dyDescent="0.25">
      <c r="A27" s="18">
        <v>1.19</v>
      </c>
      <c r="B27" s="14">
        <v>0</v>
      </c>
      <c r="C27" s="14">
        <v>0</v>
      </c>
      <c r="D27" s="14">
        <v>1.96</v>
      </c>
      <c r="E27" s="14">
        <v>0</v>
      </c>
      <c r="F27" s="24">
        <v>0</v>
      </c>
      <c r="G27" s="27">
        <v>1.19</v>
      </c>
      <c r="H27" s="26">
        <v>0</v>
      </c>
      <c r="I27" s="26">
        <v>0</v>
      </c>
      <c r="J27" s="26">
        <v>1.96</v>
      </c>
      <c r="K27" s="26">
        <v>0</v>
      </c>
      <c r="L27" s="32">
        <v>0</v>
      </c>
      <c r="M27" s="18">
        <f>(1.19/7.7)*S27</f>
        <v>0</v>
      </c>
      <c r="N27" s="14">
        <v>0</v>
      </c>
      <c r="O27" s="14">
        <v>0</v>
      </c>
      <c r="P27" s="14">
        <f>0.1</f>
        <v>0.1</v>
      </c>
      <c r="Q27" s="14">
        <v>0</v>
      </c>
      <c r="R27" s="24">
        <v>0</v>
      </c>
      <c r="S27" s="27">
        <f>(1.19/7.7)*Y27</f>
        <v>0</v>
      </c>
      <c r="T27" s="26">
        <v>0</v>
      </c>
      <c r="U27" s="26">
        <v>0</v>
      </c>
      <c r="V27" s="26">
        <f>0.1</f>
        <v>0.1</v>
      </c>
      <c r="W27" s="26">
        <v>0</v>
      </c>
      <c r="X27" s="32">
        <v>0</v>
      </c>
      <c r="Y27" s="18">
        <f>(1.19/7.7)*AE27</f>
        <v>0</v>
      </c>
      <c r="Z27" s="14">
        <v>0</v>
      </c>
      <c r="AA27" s="14">
        <v>0</v>
      </c>
      <c r="AB27" s="14">
        <f>0.1</f>
        <v>0.1</v>
      </c>
      <c r="AC27" s="14">
        <v>0</v>
      </c>
      <c r="AD27" s="24">
        <v>0</v>
      </c>
      <c r="AE27" s="27">
        <f>(1.19/7.7)*AK27</f>
        <v>0</v>
      </c>
      <c r="AF27" s="26">
        <v>0</v>
      </c>
      <c r="AG27" s="26">
        <v>0</v>
      </c>
      <c r="AH27" s="26">
        <f>0.1</f>
        <v>0.1</v>
      </c>
      <c r="AI27" s="26">
        <v>0</v>
      </c>
      <c r="AJ27" s="28">
        <v>0</v>
      </c>
    </row>
    <row r="28" spans="1:36" hidden="1" x14ac:dyDescent="0.25">
      <c r="A28" s="18">
        <v>1.17</v>
      </c>
      <c r="B28" s="14">
        <v>1.44</v>
      </c>
      <c r="C28" s="14">
        <v>0</v>
      </c>
      <c r="D28" s="14">
        <v>0.33800000000000002</v>
      </c>
      <c r="E28" s="14">
        <v>0.65500000000000003</v>
      </c>
      <c r="F28" s="24">
        <v>0</v>
      </c>
      <c r="G28" s="27">
        <v>1.17</v>
      </c>
      <c r="H28" s="26">
        <v>1.44</v>
      </c>
      <c r="I28" s="26">
        <v>0</v>
      </c>
      <c r="J28" s="26">
        <v>0.33800000000000002</v>
      </c>
      <c r="K28" s="26">
        <v>0.65500000000000003</v>
      </c>
      <c r="L28" s="32">
        <v>0</v>
      </c>
      <c r="M28" s="18">
        <f>(1.17/3.6)*S28</f>
        <v>0</v>
      </c>
      <c r="N28" s="14">
        <f>(1.44/3.6)*S28</f>
        <v>0</v>
      </c>
      <c r="O28" s="14">
        <v>0</v>
      </c>
      <c r="P28" s="14">
        <v>0</v>
      </c>
      <c r="Q28" s="14">
        <f>(0.655/3.6)*S28</f>
        <v>0</v>
      </c>
      <c r="R28" s="24">
        <v>0</v>
      </c>
      <c r="S28" s="27">
        <f>(1.17/3.6)*Y28</f>
        <v>0</v>
      </c>
      <c r="T28" s="26">
        <f>(1.44/3.6)*Y28</f>
        <v>0</v>
      </c>
      <c r="U28" s="26">
        <v>0</v>
      </c>
      <c r="V28" s="26">
        <v>0</v>
      </c>
      <c r="W28" s="26">
        <f>(0.655/3.6)*Y28</f>
        <v>0</v>
      </c>
      <c r="X28" s="32">
        <v>0</v>
      </c>
      <c r="Y28" s="18">
        <f>(1.17/3.6)*AE28</f>
        <v>0</v>
      </c>
      <c r="Z28" s="14">
        <f>(1.44/3.6)*AE28</f>
        <v>0</v>
      </c>
      <c r="AA28" s="14">
        <v>0</v>
      </c>
      <c r="AB28" s="14">
        <v>0</v>
      </c>
      <c r="AC28" s="14">
        <f>(0.655/3.6)*AE28</f>
        <v>0</v>
      </c>
      <c r="AD28" s="24">
        <v>0</v>
      </c>
      <c r="AE28" s="27">
        <f>(1.17/3.6)*AK28</f>
        <v>0</v>
      </c>
      <c r="AF28" s="26">
        <f>(1.44/3.6)*AK28</f>
        <v>0</v>
      </c>
      <c r="AG28" s="26">
        <v>0</v>
      </c>
      <c r="AH28" s="26">
        <v>0</v>
      </c>
      <c r="AI28" s="26">
        <f>(0.655/3.6)*AK28</f>
        <v>0</v>
      </c>
      <c r="AJ28" s="28">
        <v>0</v>
      </c>
    </row>
    <row r="29" spans="1:36" ht="16.5" hidden="1" thickBot="1" x14ac:dyDescent="0.3">
      <c r="A29" s="20">
        <v>1.4</v>
      </c>
      <c r="B29" s="21">
        <v>0.27</v>
      </c>
      <c r="C29" s="21">
        <v>0</v>
      </c>
      <c r="D29" s="21">
        <v>0</v>
      </c>
      <c r="E29" s="21">
        <v>0.6</v>
      </c>
      <c r="F29" s="25">
        <v>0</v>
      </c>
      <c r="G29" s="29">
        <v>0</v>
      </c>
      <c r="H29" s="30">
        <v>0</v>
      </c>
      <c r="I29" s="30">
        <v>0</v>
      </c>
      <c r="J29" s="30">
        <v>0</v>
      </c>
      <c r="K29" s="30">
        <v>0</v>
      </c>
      <c r="L29" s="33">
        <v>0</v>
      </c>
      <c r="M29" s="20">
        <f>(1.4/2.4)*S29</f>
        <v>0</v>
      </c>
      <c r="N29" s="21">
        <f>0.03</f>
        <v>0.03</v>
      </c>
      <c r="O29" s="21">
        <v>0</v>
      </c>
      <c r="P29" s="21">
        <v>0</v>
      </c>
      <c r="Q29" s="21">
        <v>0.1</v>
      </c>
      <c r="R29" s="25">
        <v>0</v>
      </c>
      <c r="S29" s="29">
        <f>(1.4/2.4)*Y29</f>
        <v>0</v>
      </c>
      <c r="T29" s="30">
        <f>0.03</f>
        <v>0.03</v>
      </c>
      <c r="U29" s="30">
        <v>0</v>
      </c>
      <c r="V29" s="30">
        <v>0</v>
      </c>
      <c r="W29" s="30">
        <v>0.1</v>
      </c>
      <c r="X29" s="33">
        <v>0</v>
      </c>
      <c r="Y29" s="20">
        <f>(1.4/2.4)*AE29</f>
        <v>0</v>
      </c>
      <c r="Z29" s="21">
        <f>0.03</f>
        <v>0.03</v>
      </c>
      <c r="AA29" s="21">
        <v>0</v>
      </c>
      <c r="AB29" s="21">
        <v>0</v>
      </c>
      <c r="AC29" s="21">
        <v>0.1</v>
      </c>
      <c r="AD29" s="25">
        <v>0</v>
      </c>
      <c r="AE29" s="29">
        <f>(1.4/2.4)*AK29</f>
        <v>0</v>
      </c>
      <c r="AF29" s="30">
        <f>0.03</f>
        <v>0.03</v>
      </c>
      <c r="AG29" s="30">
        <v>0</v>
      </c>
      <c r="AH29" s="30">
        <v>0</v>
      </c>
      <c r="AI29" s="30">
        <v>0.1</v>
      </c>
      <c r="AJ29" s="31">
        <v>0</v>
      </c>
    </row>
    <row r="30" spans="1:36" hidden="1" x14ac:dyDescent="0.25"/>
    <row r="31" spans="1:36" ht="16.5" thickBot="1" x14ac:dyDescent="0.3">
      <c r="A31" s="10" t="s">
        <v>189</v>
      </c>
    </row>
    <row r="32" spans="1:36" x14ac:dyDescent="0.25">
      <c r="A32" s="15" t="s">
        <v>170</v>
      </c>
      <c r="B32" s="16" t="s">
        <v>11</v>
      </c>
      <c r="C32" s="16" t="s">
        <v>12</v>
      </c>
      <c r="D32" s="16" t="s">
        <v>14</v>
      </c>
      <c r="E32" s="17" t="s">
        <v>15</v>
      </c>
      <c r="F32" s="1"/>
      <c r="G32" s="15" t="s">
        <v>170</v>
      </c>
      <c r="H32" s="16" t="s">
        <v>11</v>
      </c>
      <c r="I32" s="16" t="s">
        <v>12</v>
      </c>
      <c r="J32" s="16" t="s">
        <v>14</v>
      </c>
      <c r="K32" s="17" t="s">
        <v>15</v>
      </c>
      <c r="L32" s="1"/>
      <c r="M32" s="15" t="s">
        <v>170</v>
      </c>
      <c r="N32" s="16" t="s">
        <v>11</v>
      </c>
      <c r="O32" s="16" t="s">
        <v>12</v>
      </c>
      <c r="P32" s="16" t="s">
        <v>14</v>
      </c>
      <c r="Q32" s="17" t="s">
        <v>15</v>
      </c>
      <c r="R32" s="1"/>
      <c r="S32" s="15" t="s">
        <v>170</v>
      </c>
      <c r="T32" s="16" t="s">
        <v>11</v>
      </c>
      <c r="U32" s="16" t="s">
        <v>12</v>
      </c>
      <c r="V32" s="16" t="s">
        <v>14</v>
      </c>
      <c r="W32" s="17" t="s">
        <v>15</v>
      </c>
      <c r="X32" s="1"/>
      <c r="Y32" s="15" t="s">
        <v>170</v>
      </c>
      <c r="Z32" s="16" t="s">
        <v>11</v>
      </c>
      <c r="AA32" s="16" t="s">
        <v>12</v>
      </c>
      <c r="AB32" s="16" t="s">
        <v>14</v>
      </c>
      <c r="AC32" s="17" t="s">
        <v>15</v>
      </c>
      <c r="AD32" s="1"/>
      <c r="AE32" s="13" t="s">
        <v>170</v>
      </c>
      <c r="AF32" s="13" t="s">
        <v>11</v>
      </c>
      <c r="AG32" s="13" t="s">
        <v>12</v>
      </c>
      <c r="AH32" s="13" t="s">
        <v>14</v>
      </c>
      <c r="AI32" s="13" t="s">
        <v>15</v>
      </c>
    </row>
    <row r="33" spans="1:35" x14ac:dyDescent="0.25">
      <c r="A33" s="18">
        <f>A26+D26</f>
        <v>2.6469999999999998</v>
      </c>
      <c r="B33" s="14">
        <v>0.08</v>
      </c>
      <c r="C33" s="14">
        <v>0</v>
      </c>
      <c r="D33" s="14">
        <v>1.07</v>
      </c>
      <c r="E33" s="19">
        <v>0</v>
      </c>
      <c r="F33" s="41"/>
      <c r="G33" s="27">
        <f>G26+J26</f>
        <v>0</v>
      </c>
      <c r="H33" s="26">
        <v>0</v>
      </c>
      <c r="I33" s="26">
        <v>0</v>
      </c>
      <c r="J33" s="26">
        <v>0</v>
      </c>
      <c r="K33" s="28">
        <v>0</v>
      </c>
      <c r="L33" s="42"/>
      <c r="M33" s="18">
        <f>M26+P26</f>
        <v>0</v>
      </c>
      <c r="N33" s="14">
        <f>0.08/14.8</f>
        <v>5.4054054054054048E-3</v>
      </c>
      <c r="O33" s="14">
        <v>0</v>
      </c>
      <c r="P33" s="14">
        <f>(1.07/14.8)*S33</f>
        <v>0</v>
      </c>
      <c r="Q33" s="19">
        <v>0</v>
      </c>
      <c r="R33" s="41"/>
      <c r="S33" s="27">
        <f>S26+V26</f>
        <v>0</v>
      </c>
      <c r="T33" s="26">
        <v>0</v>
      </c>
      <c r="U33" s="26">
        <v>0</v>
      </c>
      <c r="V33" s="26">
        <v>0</v>
      </c>
      <c r="W33" s="28">
        <v>0</v>
      </c>
      <c r="X33" s="42"/>
      <c r="Y33" s="35">
        <f>Y26+AB26</f>
        <v>24.7</v>
      </c>
      <c r="Z33" s="34">
        <v>0</v>
      </c>
      <c r="AA33" s="34">
        <v>0</v>
      </c>
      <c r="AB33" s="34">
        <v>0.6</v>
      </c>
      <c r="AC33" s="36">
        <v>0</v>
      </c>
      <c r="AD33" s="43"/>
      <c r="AE33" s="38">
        <f>AE26+AH26</f>
        <v>0</v>
      </c>
      <c r="AF33" s="38">
        <v>0</v>
      </c>
      <c r="AG33" s="38">
        <v>0</v>
      </c>
      <c r="AH33" s="38">
        <v>0</v>
      </c>
      <c r="AI33" s="38">
        <v>0</v>
      </c>
    </row>
    <row r="34" spans="1:35" x14ac:dyDescent="0.25">
      <c r="A34" s="18">
        <f>A27+D27</f>
        <v>3.15</v>
      </c>
      <c r="B34" s="14">
        <v>0</v>
      </c>
      <c r="C34" s="14">
        <v>0</v>
      </c>
      <c r="D34" s="14">
        <v>0</v>
      </c>
      <c r="E34" s="19">
        <v>0</v>
      </c>
      <c r="F34" s="41"/>
      <c r="G34" s="27">
        <f>G27+J27</f>
        <v>3.15</v>
      </c>
      <c r="H34" s="26">
        <v>0</v>
      </c>
      <c r="I34" s="26">
        <v>0</v>
      </c>
      <c r="J34" s="26">
        <v>0</v>
      </c>
      <c r="K34" s="28">
        <v>0</v>
      </c>
      <c r="L34" s="42"/>
      <c r="M34" s="18">
        <f>M27+P27</f>
        <v>0.1</v>
      </c>
      <c r="N34" s="14">
        <v>0</v>
      </c>
      <c r="O34" s="14">
        <v>0</v>
      </c>
      <c r="P34" s="14">
        <v>0</v>
      </c>
      <c r="Q34" s="19">
        <v>0</v>
      </c>
      <c r="R34" s="41"/>
      <c r="S34" s="27">
        <f>S27+V27</f>
        <v>0.1</v>
      </c>
      <c r="T34" s="26">
        <v>0</v>
      </c>
      <c r="U34" s="26">
        <v>0</v>
      </c>
      <c r="V34" s="26">
        <v>0</v>
      </c>
      <c r="W34" s="28">
        <v>0</v>
      </c>
      <c r="X34" s="42"/>
      <c r="Y34" s="35">
        <f>Y27+AB27</f>
        <v>0.1</v>
      </c>
      <c r="Z34" s="14">
        <v>0</v>
      </c>
      <c r="AA34" s="14">
        <v>0</v>
      </c>
      <c r="AB34" s="14">
        <v>0</v>
      </c>
      <c r="AC34" s="19">
        <v>0</v>
      </c>
      <c r="AD34" s="41"/>
      <c r="AE34" s="38">
        <f>AE27+AH27</f>
        <v>0.1</v>
      </c>
      <c r="AF34" s="26">
        <v>0</v>
      </c>
      <c r="AG34" s="26">
        <v>0</v>
      </c>
      <c r="AH34" s="26">
        <v>0</v>
      </c>
      <c r="AI34" s="26">
        <v>0</v>
      </c>
    </row>
    <row r="35" spans="1:35" x14ac:dyDescent="0.25">
      <c r="A35" s="18">
        <f>A28+D28</f>
        <v>1.508</v>
      </c>
      <c r="B35" s="14">
        <v>1.44</v>
      </c>
      <c r="C35" s="14">
        <v>0</v>
      </c>
      <c r="D35" s="14">
        <v>0.65500000000000003</v>
      </c>
      <c r="E35" s="19">
        <v>0</v>
      </c>
      <c r="F35" s="41"/>
      <c r="G35" s="27">
        <f>G28+J28</f>
        <v>1.508</v>
      </c>
      <c r="H35" s="26">
        <v>1.44</v>
      </c>
      <c r="I35" s="26">
        <v>0</v>
      </c>
      <c r="J35" s="26">
        <v>0.65500000000000003</v>
      </c>
      <c r="K35" s="28">
        <v>0</v>
      </c>
      <c r="L35" s="42"/>
      <c r="M35" s="18">
        <f>M28+P28</f>
        <v>0</v>
      </c>
      <c r="N35" s="14">
        <f>(1.44/3.6)*S35</f>
        <v>0</v>
      </c>
      <c r="O35" s="14">
        <v>0</v>
      </c>
      <c r="P35" s="14">
        <f>(0.655/3.6)*S35</f>
        <v>0</v>
      </c>
      <c r="Q35" s="19">
        <v>0</v>
      </c>
      <c r="R35" s="41"/>
      <c r="S35" s="27">
        <f>S28+V28</f>
        <v>0</v>
      </c>
      <c r="T35" s="26">
        <f>(1.44/3.6)*Y35</f>
        <v>0</v>
      </c>
      <c r="U35" s="26">
        <v>0</v>
      </c>
      <c r="V35" s="26">
        <f>(0.655/3.6)*Y35</f>
        <v>0</v>
      </c>
      <c r="W35" s="28">
        <v>0</v>
      </c>
      <c r="X35" s="42"/>
      <c r="Y35" s="35">
        <f>Y28+AB28</f>
        <v>0</v>
      </c>
      <c r="Z35" s="14">
        <f>(1.44/3.6)*AE35</f>
        <v>0</v>
      </c>
      <c r="AA35" s="14">
        <v>0</v>
      </c>
      <c r="AB35" s="14">
        <f>(0.655/3.6)*AE35</f>
        <v>0</v>
      </c>
      <c r="AC35" s="19">
        <v>0</v>
      </c>
      <c r="AD35" s="41"/>
      <c r="AE35" s="38">
        <f>AE28+AH28</f>
        <v>0</v>
      </c>
      <c r="AF35" s="26">
        <f>(1.44/3.6)*AJ35</f>
        <v>0</v>
      </c>
      <c r="AG35" s="26">
        <v>0</v>
      </c>
      <c r="AH35" s="26">
        <f>(0.655/3.6)*AJ35</f>
        <v>0</v>
      </c>
      <c r="AI35" s="26">
        <v>0</v>
      </c>
    </row>
    <row r="36" spans="1:35" ht="16.5" thickBot="1" x14ac:dyDescent="0.3">
      <c r="A36" s="20">
        <f>A29+D29</f>
        <v>1.4</v>
      </c>
      <c r="B36" s="21">
        <v>0.27</v>
      </c>
      <c r="C36" s="21">
        <v>0</v>
      </c>
      <c r="D36" s="21">
        <v>0.6</v>
      </c>
      <c r="E36" s="22">
        <v>0</v>
      </c>
      <c r="F36" s="41"/>
      <c r="G36" s="29">
        <f>G29+J29</f>
        <v>0</v>
      </c>
      <c r="H36" s="30">
        <v>0</v>
      </c>
      <c r="I36" s="30">
        <v>0</v>
      </c>
      <c r="J36" s="30">
        <v>0</v>
      </c>
      <c r="K36" s="31">
        <v>0</v>
      </c>
      <c r="L36" s="42"/>
      <c r="M36" s="20">
        <f>M29+P29</f>
        <v>0</v>
      </c>
      <c r="N36" s="21">
        <f>0.03</f>
        <v>0.03</v>
      </c>
      <c r="O36" s="21">
        <v>0</v>
      </c>
      <c r="P36" s="21">
        <v>0.1</v>
      </c>
      <c r="Q36" s="22">
        <v>0</v>
      </c>
      <c r="R36" s="41"/>
      <c r="S36" s="29">
        <f>S29+V29</f>
        <v>0</v>
      </c>
      <c r="T36" s="30">
        <f>0.03</f>
        <v>0.03</v>
      </c>
      <c r="U36" s="30">
        <v>0</v>
      </c>
      <c r="V36" s="30">
        <v>0.1</v>
      </c>
      <c r="W36" s="31">
        <v>0</v>
      </c>
      <c r="X36" s="42"/>
      <c r="Y36" s="44">
        <f>Y29+AB29</f>
        <v>0</v>
      </c>
      <c r="Z36" s="21">
        <f>0.03</f>
        <v>0.03</v>
      </c>
      <c r="AA36" s="21">
        <v>0</v>
      </c>
      <c r="AB36" s="21">
        <v>0.1</v>
      </c>
      <c r="AC36" s="22">
        <v>0</v>
      </c>
      <c r="AD36" s="41"/>
      <c r="AE36" s="38">
        <f>AE29+AH29</f>
        <v>0</v>
      </c>
      <c r="AF36" s="26">
        <f>0.03</f>
        <v>0.03</v>
      </c>
      <c r="AG36" s="26">
        <v>0</v>
      </c>
      <c r="AH36" s="26">
        <v>0.1</v>
      </c>
      <c r="AI36" s="26">
        <v>0</v>
      </c>
    </row>
    <row r="38" spans="1:35" x14ac:dyDescent="0.25">
      <c r="E38" t="s">
        <v>190</v>
      </c>
    </row>
    <row r="39" spans="1:35" x14ac:dyDescent="0.25">
      <c r="C39" t="s">
        <v>178</v>
      </c>
      <c r="E39" t="s">
        <v>180</v>
      </c>
      <c r="F39" t="s">
        <v>181</v>
      </c>
      <c r="G39" t="s">
        <v>182</v>
      </c>
      <c r="H39" t="s">
        <v>183</v>
      </c>
      <c r="I39" t="s">
        <v>184</v>
      </c>
      <c r="J39" t="s">
        <v>185</v>
      </c>
      <c r="K39" t="s">
        <v>186</v>
      </c>
      <c r="L39" t="s">
        <v>187</v>
      </c>
    </row>
    <row r="40" spans="1:35" x14ac:dyDescent="0.25">
      <c r="A40" t="s">
        <v>179</v>
      </c>
      <c r="C40" s="67">
        <v>4.2500000000000003E-2</v>
      </c>
      <c r="E40" s="68">
        <f>B15*C40</f>
        <v>0.46750000000000003</v>
      </c>
      <c r="F40" s="68">
        <f>C40*F15</f>
        <v>1.2792500000000002</v>
      </c>
      <c r="G40" s="68">
        <f>C40*C15*0.12</f>
        <v>2.3103000000000002E-2</v>
      </c>
      <c r="H40" s="68">
        <f>G15*C40</f>
        <v>0.48875000000000002</v>
      </c>
      <c r="I40" s="68">
        <f>D15*C40</f>
        <v>0</v>
      </c>
      <c r="J40" s="68">
        <f>H15*C40</f>
        <v>0.59075000000000011</v>
      </c>
      <c r="K40" s="68">
        <f>E15*C40</f>
        <v>0</v>
      </c>
      <c r="L40" s="68">
        <f>I15*C40</f>
        <v>0.41225000000000001</v>
      </c>
    </row>
    <row r="41" spans="1:35" x14ac:dyDescent="0.25">
      <c r="A41" t="s">
        <v>10</v>
      </c>
      <c r="C41" s="67">
        <v>9.4E-2</v>
      </c>
      <c r="E41" s="68">
        <f>B16*C41</f>
        <v>0.24881799999999998</v>
      </c>
      <c r="F41" s="68">
        <f>C41*F16</f>
        <v>0</v>
      </c>
      <c r="G41" s="68">
        <f>C41*C16*0.12</f>
        <v>3.5531999999999994E-2</v>
      </c>
      <c r="H41" s="68">
        <f>G16*C41</f>
        <v>0</v>
      </c>
      <c r="I41" s="68">
        <f>D16*C41</f>
        <v>0.14175199999999999</v>
      </c>
      <c r="J41" s="68">
        <f>H16*C41</f>
        <v>0</v>
      </c>
      <c r="K41" s="68">
        <f>E16*C41</f>
        <v>0.13159999999999999</v>
      </c>
      <c r="L41" s="68">
        <f>I16*C41</f>
        <v>0</v>
      </c>
    </row>
    <row r="42" spans="1:35" x14ac:dyDescent="0.25">
      <c r="A42" t="s">
        <v>176</v>
      </c>
      <c r="C42" s="67">
        <v>0.126</v>
      </c>
      <c r="E42" s="68">
        <f>B19*C42</f>
        <v>0.13482</v>
      </c>
      <c r="F42" s="68">
        <f>C42*F17</f>
        <v>0</v>
      </c>
      <c r="G42" s="68">
        <f>C42*C17</f>
        <v>0</v>
      </c>
      <c r="H42" s="68">
        <f>G17*C42</f>
        <v>0</v>
      </c>
      <c r="I42" s="68">
        <f>D17*C42</f>
        <v>0.18143999999999999</v>
      </c>
      <c r="J42" s="68">
        <f>H17*C42</f>
        <v>0</v>
      </c>
      <c r="K42" s="68">
        <f>E17*C42</f>
        <v>3.4020000000000002E-2</v>
      </c>
      <c r="L42" s="68">
        <f>I17*C42</f>
        <v>0</v>
      </c>
    </row>
    <row r="43" spans="1:35" x14ac:dyDescent="0.25">
      <c r="A43" t="s">
        <v>177</v>
      </c>
      <c r="C43" s="67">
        <v>0.4</v>
      </c>
      <c r="E43" s="68">
        <f>C43*B19</f>
        <v>0.42800000000000005</v>
      </c>
      <c r="F43" s="68">
        <f>C43*F19</f>
        <v>0</v>
      </c>
      <c r="G43" s="68">
        <f>C19*C43</f>
        <v>0</v>
      </c>
      <c r="H43" s="68">
        <f>G19*C43</f>
        <v>0</v>
      </c>
      <c r="I43" s="68">
        <f>D19*C43</f>
        <v>0.26200000000000001</v>
      </c>
      <c r="J43" s="68">
        <f>H19*C43</f>
        <v>0</v>
      </c>
      <c r="K43" s="68">
        <f>E19*C43</f>
        <v>0.24</v>
      </c>
      <c r="L43" s="68">
        <f>I19*C43</f>
        <v>0</v>
      </c>
    </row>
    <row r="44" spans="1:35" x14ac:dyDescent="0.25">
      <c r="E44" s="68">
        <f t="shared" ref="E44:L44" si="6">SUM(E40:E43)</f>
        <v>1.2791380000000001</v>
      </c>
      <c r="F44" s="68">
        <f t="shared" si="6"/>
        <v>1.2792500000000002</v>
      </c>
      <c r="G44" s="68">
        <f t="shared" si="6"/>
        <v>5.8634999999999993E-2</v>
      </c>
      <c r="H44" s="68">
        <f t="shared" si="6"/>
        <v>0.48875000000000002</v>
      </c>
      <c r="I44" s="68">
        <f t="shared" si="6"/>
        <v>0.58519199999999993</v>
      </c>
      <c r="J44" s="68">
        <f t="shared" si="6"/>
        <v>0.59075000000000011</v>
      </c>
      <c r="K44" s="68">
        <f t="shared" si="6"/>
        <v>0.40561999999999998</v>
      </c>
      <c r="L44" s="68">
        <f t="shared" si="6"/>
        <v>0.41225000000000001</v>
      </c>
    </row>
    <row r="45" spans="1:35" x14ac:dyDescent="0.25">
      <c r="C45" t="s">
        <v>191</v>
      </c>
      <c r="E45" s="65">
        <f>E44/(K44+G44+I44+E44)</f>
        <v>0.54931986592716187</v>
      </c>
      <c r="F45" s="65"/>
      <c r="G45" s="65">
        <f>G44/(E44+G44+I44+K44)</f>
        <v>2.5180528088946719E-2</v>
      </c>
      <c r="H45" s="65"/>
      <c r="I45" s="65">
        <f>I44/(E44+G44+I44+K44)</f>
        <v>0.25130798317433117</v>
      </c>
      <c r="J45" s="65"/>
      <c r="K45" s="65">
        <f>K44/(E44+G44+I44+K44)</f>
        <v>0.1741916228095603</v>
      </c>
    </row>
    <row r="46" spans="1:35" x14ac:dyDescent="0.25">
      <c r="A46" t="s">
        <v>10</v>
      </c>
      <c r="B46" s="66"/>
      <c r="C46" s="67">
        <f>C41/SUM(C41:C43)</f>
        <v>0.15161290322580645</v>
      </c>
    </row>
    <row r="47" spans="1:35" x14ac:dyDescent="0.25">
      <c r="A47" t="s">
        <v>176</v>
      </c>
      <c r="B47" s="66"/>
      <c r="C47" s="67">
        <f>C42/(SUM(C41:C43))</f>
        <v>0.20322580645161289</v>
      </c>
      <c r="E47" s="69">
        <f>B16/SUM(B16,B17,B19)</f>
        <v>0.6971293126152226</v>
      </c>
      <c r="F47" s="69">
        <f>C16/SUM(C16,C17,C19)</f>
        <v>1</v>
      </c>
      <c r="G47" s="69"/>
      <c r="H47" s="69"/>
    </row>
    <row r="48" spans="1:35" x14ac:dyDescent="0.25">
      <c r="A48" t="s">
        <v>177</v>
      </c>
      <c r="B48" s="66"/>
      <c r="C48" s="67">
        <f>C43/(SUM(C41:C43))</f>
        <v>0.64516129032258074</v>
      </c>
      <c r="E48" s="69">
        <f>B17/(B16+B17+B19)</f>
        <v>2.1069265209375826E-2</v>
      </c>
      <c r="F48" s="69">
        <f>C17/(C16+C17+C19)</f>
        <v>0</v>
      </c>
      <c r="G48" s="69"/>
      <c r="H48" s="69"/>
      <c r="K48">
        <v>1.3</v>
      </c>
      <c r="L48" t="s">
        <v>192</v>
      </c>
    </row>
    <row r="49" spans="2:12" x14ac:dyDescent="0.25">
      <c r="C49" s="70"/>
      <c r="E49" s="69">
        <f>B18/SUM(B18,B19,B21)</f>
        <v>0</v>
      </c>
      <c r="F49" s="69">
        <f>C18/SUM(C18,C19,C21)</f>
        <v>0</v>
      </c>
      <c r="G49" s="69"/>
      <c r="H49" s="69"/>
      <c r="K49">
        <v>0.5</v>
      </c>
      <c r="L49" t="s">
        <v>192</v>
      </c>
    </row>
    <row r="50" spans="2:12" x14ac:dyDescent="0.25">
      <c r="B50" s="66"/>
      <c r="E50" s="69">
        <f>B19/SUM(B16,B17,B19)</f>
        <v>0.28180142217540166</v>
      </c>
      <c r="F50" s="69">
        <f>C19/SUM(C16,C17,C19)</f>
        <v>0</v>
      </c>
      <c r="G50" s="69"/>
      <c r="H50" s="69"/>
      <c r="K50">
        <v>0.6</v>
      </c>
      <c r="L50" t="s">
        <v>192</v>
      </c>
    </row>
    <row r="51" spans="2:12" x14ac:dyDescent="0.25">
      <c r="D51" s="71"/>
      <c r="E51" s="67">
        <v>0.6971293126152226</v>
      </c>
      <c r="F51" s="67">
        <v>1</v>
      </c>
      <c r="G51" s="67"/>
      <c r="H51" s="67"/>
      <c r="K51">
        <v>0.4</v>
      </c>
      <c r="L51" t="s">
        <v>192</v>
      </c>
    </row>
    <row r="52" spans="2:12" x14ac:dyDescent="0.25">
      <c r="D52" s="71"/>
      <c r="E52" s="67">
        <v>2.1069265209375826E-2</v>
      </c>
      <c r="F52" s="67">
        <v>0</v>
      </c>
      <c r="G52" s="67"/>
      <c r="H52" s="67"/>
    </row>
    <row r="53" spans="2:12" x14ac:dyDescent="0.25">
      <c r="D53" s="67"/>
      <c r="E53" s="67">
        <v>0</v>
      </c>
      <c r="F53" s="67">
        <v>0</v>
      </c>
      <c r="G53" s="67"/>
      <c r="H53" s="67"/>
    </row>
    <row r="54" spans="2:12" x14ac:dyDescent="0.25">
      <c r="D54" s="67"/>
      <c r="E54" s="67">
        <v>0.28180142217540166</v>
      </c>
      <c r="F54" s="67">
        <v>0</v>
      </c>
      <c r="G54" s="67"/>
      <c r="H54" s="67"/>
    </row>
    <row r="56" spans="2:12" ht="21" x14ac:dyDescent="0.35">
      <c r="I56" s="6"/>
    </row>
    <row r="57" spans="2:12" x14ac:dyDescent="0.25">
      <c r="I57" s="4"/>
    </row>
  </sheetData>
  <mergeCells count="12">
    <mergeCell ref="V1:Y1"/>
    <mergeCell ref="B1:E1"/>
    <mergeCell ref="F1:I1"/>
    <mergeCell ref="J1:M1"/>
    <mergeCell ref="N1:Q1"/>
    <mergeCell ref="R1:U1"/>
    <mergeCell ref="V13:Y13"/>
    <mergeCell ref="B13:E13"/>
    <mergeCell ref="F13:I13"/>
    <mergeCell ref="J13:M13"/>
    <mergeCell ref="N13:Q13"/>
    <mergeCell ref="R13:U1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ForSTELLAForage&amp;Pasture</vt:lpstr>
      <vt:lpstr>ForSTELLACommodity1</vt:lpstr>
      <vt:lpstr>ForSTELLACommodity2</vt:lpstr>
      <vt:lpstr>ForSTELLACommodity3</vt:lpstr>
      <vt:lpstr>ForSTELLACommodity4</vt:lpstr>
      <vt:lpstr>ForSTELLACommodity5</vt:lpstr>
      <vt:lpstr>ForSTELLACommodity6</vt:lpstr>
      <vt:lpstr>ForSTELLACrosswalkSelector</vt:lpstr>
      <vt:lpstr>XwalkInputs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Inman</dc:creator>
  <cp:lastModifiedBy>ewarner</cp:lastModifiedBy>
  <dcterms:created xsi:type="dcterms:W3CDTF">2012-06-29T16:48:47Z</dcterms:created>
  <dcterms:modified xsi:type="dcterms:W3CDTF">2013-07-20T21:35:39Z</dcterms:modified>
</cp:coreProperties>
</file>