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5320" windowHeight="12585" activeTab="1"/>
  </bookViews>
  <sheets>
    <sheet name="All countries_2000" sheetId="1" r:id="rId1"/>
    <sheet name="FOA_Region_Summary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1" i="2"/>
  <c r="K11" s="1"/>
  <c r="G9"/>
  <c r="K9" s="1"/>
  <c r="G7"/>
  <c r="K7" s="1"/>
  <c r="G5"/>
  <c r="G3"/>
  <c r="K3" s="1"/>
  <c r="F18"/>
  <c r="I18" s="1"/>
  <c r="F16"/>
  <c r="I16" s="1"/>
  <c r="F12"/>
  <c r="H12" s="1"/>
  <c r="F10"/>
  <c r="I10" s="1"/>
  <c r="F8"/>
  <c r="I8" s="1"/>
  <c r="F6"/>
  <c r="I6" s="1"/>
  <c r="F4"/>
  <c r="I4" s="1"/>
  <c r="D20"/>
  <c r="C20"/>
  <c r="G20" s="1"/>
  <c r="B20"/>
  <c r="F20" s="1"/>
  <c r="D17"/>
  <c r="C17"/>
  <c r="G17" s="1"/>
  <c r="B17"/>
  <c r="F17" s="1"/>
  <c r="D14"/>
  <c r="C14"/>
  <c r="G14" s="1"/>
  <c r="B14"/>
  <c r="F14" s="1"/>
  <c r="D13"/>
  <c r="C13"/>
  <c r="G13" s="1"/>
  <c r="B13"/>
  <c r="F13" s="1"/>
  <c r="D11"/>
  <c r="C11"/>
  <c r="B11"/>
  <c r="F11" s="1"/>
  <c r="D10"/>
  <c r="C10"/>
  <c r="G10" s="1"/>
  <c r="B10"/>
  <c r="D9"/>
  <c r="C9"/>
  <c r="B9"/>
  <c r="F9" s="1"/>
  <c r="D8"/>
  <c r="C8"/>
  <c r="G8" s="1"/>
  <c r="B8"/>
  <c r="D7"/>
  <c r="C7"/>
  <c r="B7"/>
  <c r="F7" s="1"/>
  <c r="D6"/>
  <c r="C6"/>
  <c r="G6" s="1"/>
  <c r="B6"/>
  <c r="D5"/>
  <c r="C5"/>
  <c r="B5"/>
  <c r="F5" s="1"/>
  <c r="D4"/>
  <c r="C4"/>
  <c r="G4" s="1"/>
  <c r="B4"/>
  <c r="D2"/>
  <c r="C2"/>
  <c r="G2" s="1"/>
  <c r="B2"/>
  <c r="E3"/>
  <c r="E21" s="1"/>
  <c r="B3"/>
  <c r="F3" s="1"/>
  <c r="C3"/>
  <c r="D3"/>
  <c r="E6"/>
  <c r="E7"/>
  <c r="E10"/>
  <c r="E11"/>
  <c r="B12"/>
  <c r="C12"/>
  <c r="G12" s="1"/>
  <c r="D12"/>
  <c r="E12"/>
  <c r="E13"/>
  <c r="E14"/>
  <c r="B15"/>
  <c r="F15" s="1"/>
  <c r="C15"/>
  <c r="G15" s="1"/>
  <c r="D15"/>
  <c r="E15"/>
  <c r="B16"/>
  <c r="C16"/>
  <c r="G16" s="1"/>
  <c r="D16"/>
  <c r="E16"/>
  <c r="B18"/>
  <c r="C18"/>
  <c r="G18" s="1"/>
  <c r="D18"/>
  <c r="E18"/>
  <c r="B19"/>
  <c r="F19" s="1"/>
  <c r="C19"/>
  <c r="G19" s="1"/>
  <c r="D19"/>
  <c r="E19"/>
  <c r="I19" l="1"/>
  <c r="H19"/>
  <c r="I15"/>
  <c r="H15"/>
  <c r="K2"/>
  <c r="J2"/>
  <c r="I13"/>
  <c r="H13"/>
  <c r="K14"/>
  <c r="J14"/>
  <c r="I17"/>
  <c r="H17"/>
  <c r="K20"/>
  <c r="J20"/>
  <c r="K19"/>
  <c r="M19" s="1"/>
  <c r="J19"/>
  <c r="L19" s="1"/>
  <c r="K18"/>
  <c r="M18" s="1"/>
  <c r="J18"/>
  <c r="L18" s="1"/>
  <c r="K16"/>
  <c r="M16" s="1"/>
  <c r="J16"/>
  <c r="K15"/>
  <c r="M15" s="1"/>
  <c r="J15"/>
  <c r="L15" s="1"/>
  <c r="K12"/>
  <c r="J12"/>
  <c r="L12" s="1"/>
  <c r="I3"/>
  <c r="H3"/>
  <c r="K4"/>
  <c r="M4" s="1"/>
  <c r="J4"/>
  <c r="I5"/>
  <c r="H5"/>
  <c r="K6"/>
  <c r="M6" s="1"/>
  <c r="J6"/>
  <c r="L6" s="1"/>
  <c r="I7"/>
  <c r="H7"/>
  <c r="K8"/>
  <c r="M8" s="1"/>
  <c r="J8"/>
  <c r="L8" s="1"/>
  <c r="I9"/>
  <c r="H9"/>
  <c r="K10"/>
  <c r="M10" s="1"/>
  <c r="J10"/>
  <c r="L10" s="1"/>
  <c r="I11"/>
  <c r="H11"/>
  <c r="K13"/>
  <c r="M13" s="1"/>
  <c r="J13"/>
  <c r="L13" s="1"/>
  <c r="I14"/>
  <c r="H14"/>
  <c r="K17"/>
  <c r="M17" s="1"/>
  <c r="J17"/>
  <c r="L17" s="1"/>
  <c r="I20"/>
  <c r="H20"/>
  <c r="M9"/>
  <c r="M3"/>
  <c r="M7"/>
  <c r="M11"/>
  <c r="B21"/>
  <c r="D21"/>
  <c r="F2"/>
  <c r="G21"/>
  <c r="I12"/>
  <c r="H4"/>
  <c r="J3"/>
  <c r="J7"/>
  <c r="L7" s="1"/>
  <c r="H18"/>
  <c r="J11"/>
  <c r="L11" s="1"/>
  <c r="H10"/>
  <c r="J9"/>
  <c r="L9" s="1"/>
  <c r="H6"/>
  <c r="J5"/>
  <c r="L5" s="1"/>
  <c r="H8"/>
  <c r="H16"/>
  <c r="C21"/>
  <c r="K5"/>
  <c r="M5" s="1"/>
  <c r="J21" l="1"/>
  <c r="I2"/>
  <c r="I21" s="1"/>
  <c r="F21"/>
  <c r="H2"/>
  <c r="H21" s="1"/>
  <c r="I22" s="1"/>
  <c r="M2"/>
  <c r="K21"/>
  <c r="M21" s="1"/>
  <c r="L16"/>
  <c r="L20"/>
  <c r="L14"/>
  <c r="L3"/>
  <c r="M12"/>
  <c r="M20"/>
  <c r="M14"/>
  <c r="L4"/>
  <c r="K22" l="1"/>
  <c r="L21"/>
  <c r="M22" s="1"/>
  <c r="L2"/>
</calcChain>
</file>

<file path=xl/sharedStrings.xml><?xml version="1.0" encoding="utf-8"?>
<sst xmlns="http://schemas.openxmlformats.org/spreadsheetml/2006/main" count="953" uniqueCount="311">
  <si>
    <t>Country</t>
  </si>
  <si>
    <t>FAO Country</t>
  </si>
  <si>
    <t>AbandoendArea_Low_sqkm</t>
  </si>
  <si>
    <t>AbandonedArea_High_sqkm</t>
  </si>
  <si>
    <t>Production_Million_tons_AboveGround_Biomass_per_y</t>
  </si>
  <si>
    <t>Continent</t>
  </si>
  <si>
    <t>PrimaryEnergyDemand_EJ_y</t>
  </si>
  <si>
    <t>GTAP8 Region</t>
  </si>
  <si>
    <t>Brazil</t>
  </si>
  <si>
    <t>South America</t>
  </si>
  <si>
    <t>BRAZIL</t>
  </si>
  <si>
    <t>Anguilla</t>
  </si>
  <si>
    <t>North America</t>
  </si>
  <si>
    <t>C_C_Amer</t>
  </si>
  <si>
    <t>Aruba</t>
  </si>
  <si>
    <t>Bahamas, The</t>
  </si>
  <si>
    <t>Bahamas</t>
  </si>
  <si>
    <t>Asia</t>
  </si>
  <si>
    <t>Barbados</t>
  </si>
  <si>
    <t>Belize</t>
  </si>
  <si>
    <t>Cayman Islands</t>
  </si>
  <si>
    <t>Africa</t>
  </si>
  <si>
    <t>Costa Rica</t>
  </si>
  <si>
    <t>Cuba</t>
  </si>
  <si>
    <t>Dominica</t>
  </si>
  <si>
    <t>Dominican Republic</t>
  </si>
  <si>
    <t>El Salvador</t>
  </si>
  <si>
    <t>Greenland</t>
  </si>
  <si>
    <t>Grenada</t>
  </si>
  <si>
    <t>Guatemala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</si>
  <si>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</si>
  <si>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</si>
  <si>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</si>
  <si>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</si>
  <si>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</si>
  <si>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</si>
  <si>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</si>
  <si>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</si>
  <si>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Puerto Rico</t>
  </si>
  <si>
    <t>Trinidad and Tobago</t>
  </si>
  <si>
    <t>Oceania</t>
  </si>
  <si>
    <t>Turks and Caicos Islands</t>
  </si>
  <si>
    <t>St. Kitts and Nevis</t>
  </si>
  <si>
    <t>Saint Kitts and Nevis</t>
  </si>
  <si>
    <t>St. Lucia</t>
  </si>
  <si>
    <t>Saint Lucia</t>
  </si>
  <si>
    <t>St. Pierre and Miquelon</t>
  </si>
  <si>
    <t>Saint Pierre and Miquelon</t>
  </si>
  <si>
    <t>St. Vincent and the Grenadines</t>
  </si>
  <si>
    <t>Saint Vincent and the Grenadines</t>
  </si>
  <si>
    <t>Virgin Islands</t>
  </si>
  <si>
    <t>United States Virgin Islands</t>
  </si>
  <si>
    <t>Bermuda</t>
  </si>
  <si>
    <t>Canada</t>
  </si>
  <si>
    <t>CANADA</t>
  </si>
  <si>
    <t>China</t>
  </si>
  <si>
    <t>CHIHKG</t>
  </si>
  <si>
    <t>Mongolia</t>
  </si>
  <si>
    <t>E_Asia</t>
  </si>
  <si>
    <t>Korea, Democratic People's Republic of</t>
  </si>
  <si>
    <t>Democratic People's Republic of Korea</t>
  </si>
  <si>
    <t>Korea, Republic of</t>
  </si>
  <si>
    <t>Republic of Korea</t>
  </si>
  <si>
    <t>Antarctica</t>
  </si>
  <si>
    <t>Austria</t>
  </si>
  <si>
    <t>Europe</t>
  </si>
  <si>
    <t>EU27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</si>
  <si>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</si>
  <si>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</si>
  <si>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</si>
  <si>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</si>
  <si>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</si>
  <si>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</si>
  <si>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</si>
  <si>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</si>
  <si>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</si>
  <si>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</si>
  <si>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Guadeloupe</t>
  </si>
  <si>
    <t>Hungary</t>
  </si>
  <si>
    <t>Ireland</t>
  </si>
  <si>
    <t>Italy</t>
  </si>
  <si>
    <t>Latvia</t>
  </si>
  <si>
    <t>Lithuania</t>
  </si>
  <si>
    <t>Luxembourg</t>
  </si>
  <si>
    <t>Malta</t>
  </si>
  <si>
    <t>Martinique</t>
  </si>
  <si>
    <t>Netherlands</t>
  </si>
  <si>
    <t>Poland</t>
  </si>
  <si>
    <t>Portugal</t>
  </si>
  <si>
    <t>Reunion</t>
  </si>
  <si>
    <t>Romania</t>
  </si>
  <si>
    <t>Slovakia</t>
  </si>
  <si>
    <t>Slovenia</t>
  </si>
  <si>
    <t>Spain</t>
  </si>
  <si>
    <t>Sweden</t>
  </si>
  <si>
    <t>United Kingdom</t>
  </si>
  <si>
    <t>Czechoslovakia</t>
  </si>
  <si>
    <t>Belgium-Luxembourg</t>
  </si>
  <si>
    <t>India</t>
  </si>
  <si>
    <t>INDIA</t>
  </si>
  <si>
    <t>Japan</t>
  </si>
  <si>
    <t>JAPAN</t>
  </si>
  <si>
    <t>Indonesia</t>
  </si>
  <si>
    <t>Mala_Indo</t>
  </si>
  <si>
    <t>Malaysia</t>
  </si>
  <si>
    <t>Algeria</t>
  </si>
  <si>
    <t>MEAS_Nafr</t>
  </si>
  <si>
    <t>Bahrain</t>
  </si>
  <si>
    <t>Egypt</t>
  </si>
  <si>
    <t>Iran</t>
  </si>
  <si>
    <t>Iran (Islamic Republic of)</t>
  </si>
  <si>
    <t>Iraq</t>
  </si>
  <si>
    <t>Israel</t>
  </si>
  <si>
    <t>Jordan</t>
  </si>
  <si>
    <t>Kuwait</t>
  </si>
  <si>
    <t>Lebanon</t>
  </si>
  <si>
    <t>Libya</t>
  </si>
  <si>
    <t>Morocco</t>
  </si>
  <si>
    <t>Oman</t>
  </si>
  <si>
    <t>Qatar</t>
  </si>
  <si>
    <t>Saudi Arabia</t>
  </si>
  <si>
    <t>Syria</t>
  </si>
  <si>
    <t>Syrian Arab Republic</t>
  </si>
  <si>
    <t>Tunisia</t>
  </si>
  <si>
    <t>United Arab Emirates</t>
  </si>
  <si>
    <t>Western Sahara</t>
  </si>
  <si>
    <t>Yemen</t>
  </si>
  <si>
    <t>American Samoa</t>
  </si>
  <si>
    <t>Australia</t>
  </si>
  <si>
    <t>Cook Islands</t>
  </si>
  <si>
    <t>Fiji</t>
  </si>
  <si>
    <t>French Polynesia</t>
  </si>
  <si>
    <t>Guam</t>
  </si>
  <si>
    <t>Kiribati</t>
  </si>
  <si>
    <t>New Caledonia</t>
  </si>
  <si>
    <t>New Zealand</t>
  </si>
  <si>
    <t>Niue</t>
  </si>
  <si>
    <t>Norfolk Island</t>
  </si>
  <si>
    <t>Northern Mariana Islands</t>
  </si>
  <si>
    <t>Palau</t>
  </si>
  <si>
    <t>Papua New Guinea</t>
  </si>
  <si>
    <t>Samoa</t>
  </si>
  <si>
    <t>Solomon Islands</t>
  </si>
  <si>
    <t>Tonga</t>
  </si>
  <si>
    <t>Vanuatu</t>
  </si>
  <si>
    <t>Wallis and Futuna</t>
  </si>
  <si>
    <t>Wallis and Futuna Islands</t>
  </si>
  <si>
    <t>Federated States of Micronesia</t>
  </si>
  <si>
    <t>Micronesia (Federated States of)</t>
  </si>
  <si>
    <t>Marshall Islands</t>
  </si>
  <si>
    <t>Pitcairn Islands</t>
  </si>
  <si>
    <t>Pacific Islands Trust Territory</t>
  </si>
  <si>
    <t>Tokelau</t>
  </si>
  <si>
    <t>Tuvalu</t>
  </si>
  <si>
    <t>Nauru</t>
  </si>
  <si>
    <t>Albania</t>
  </si>
  <si>
    <t>Oth_CEE_CIS</t>
  </si>
  <si>
    <t>Andorra</t>
  </si>
  <si>
    <t>Armenia</t>
  </si>
  <si>
    <t>Azerbaijan</t>
  </si>
  <si>
    <t>Belarus</t>
  </si>
  <si>
    <t>Bosnia and Herzegovina</t>
  </si>
  <si>
    <t>Croatia</t>
  </si>
  <si>
    <t>Faroe Islands</t>
  </si>
  <si>
    <t>Georgia</t>
  </si>
  <si>
    <t>Kazakhstan</t>
  </si>
  <si>
    <t>Kyrgyzstan</t>
  </si>
  <si>
    <t>San Marino</t>
  </si>
  <si>
    <t>Serbia and Montenegro</t>
  </si>
  <si>
    <t>Serbia</t>
  </si>
  <si>
    <t>Tajikistan</t>
  </si>
  <si>
    <t>Turkey</t>
  </si>
  <si>
    <t>Turkmenistan</t>
  </si>
  <si>
    <t>Ukraine</t>
  </si>
  <si>
    <t>Uzbekistan</t>
  </si>
  <si>
    <t>Man, Isle of</t>
  </si>
  <si>
    <t>Isle of Man</t>
  </si>
  <si>
    <t>Macedonia</t>
  </si>
  <si>
    <t>The former Yugoslav Republic of Macedonia</t>
  </si>
  <si>
    <t>Moldova</t>
  </si>
  <si>
    <t>Republic of Moldova</t>
  </si>
  <si>
    <t>Yugoslav SFR</t>
  </si>
  <si>
    <t>Iceland</t>
  </si>
  <si>
    <t>R_Europe</t>
  </si>
  <si>
    <t>Norway</t>
  </si>
  <si>
    <t>Switzerland</t>
  </si>
  <si>
    <t>Afghanistan</t>
  </si>
  <si>
    <t>R_S_Asia</t>
  </si>
  <si>
    <t>Bangladesh</t>
  </si>
  <si>
    <t>Bhutan</t>
  </si>
  <si>
    <t>Nepal</t>
  </si>
  <si>
    <t>Pakistan</t>
  </si>
  <si>
    <t>Sri Lanka</t>
  </si>
  <si>
    <t>Maldives</t>
  </si>
  <si>
    <t>Brunei</t>
  </si>
  <si>
    <t>Brunei Darussalam</t>
  </si>
  <si>
    <t>R_SE_Asia</t>
  </si>
  <si>
    <t>Cambodia</t>
  </si>
  <si>
    <t>Laos</t>
  </si>
  <si>
    <t>Lao People's Democratic Republic</t>
  </si>
  <si>
    <t>Myanmar (Burma)</t>
  </si>
  <si>
    <t>Myanmar</t>
  </si>
  <si>
    <t>Philippines</t>
  </si>
  <si>
    <t>Singapore</t>
  </si>
  <si>
    <t>Thailand</t>
  </si>
  <si>
    <t>Vietnam</t>
  </si>
  <si>
    <t>Viet Nam</t>
  </si>
  <si>
    <t>East Timor</t>
  </si>
  <si>
    <t>Timor-Leste</t>
  </si>
  <si>
    <t>Russia</t>
  </si>
  <si>
    <t>Russian Federation</t>
  </si>
  <si>
    <t>Argentina</t>
  </si>
  <si>
    <t>S_o_Amer</t>
  </si>
  <si>
    <t>Bolivia</t>
  </si>
  <si>
    <t>Bolivia (Plurinational State of)</t>
  </si>
  <si>
    <t>Chile</t>
  </si>
  <si>
    <t>Colombia</t>
  </si>
  <si>
    <t>Ecuador</t>
  </si>
  <si>
    <t>Falkland Islands (Islas Malvinas)</t>
  </si>
  <si>
    <t>Falkland Islands (Malvinas)</t>
  </si>
  <si>
    <t>French Guiana</t>
  </si>
  <si>
    <t>Guyana</t>
  </si>
  <si>
    <t>Paraguay</t>
  </si>
  <si>
    <t>Peru</t>
  </si>
  <si>
    <t>Suriname</t>
  </si>
  <si>
    <t>Uruguay</t>
  </si>
  <si>
    <t>Venezuela</t>
  </si>
  <si>
    <t>Venezuela (Bolivarian Republic of)</t>
  </si>
  <si>
    <t>Angola</t>
  </si>
  <si>
    <t>S_S_AFR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</si>
  <si>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</si>
  <si>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</si>
  <si>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</si>
  <si>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</si>
  <si>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</si>
  <si>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</si>
  <si>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</si>
  <si>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</si>
  <si>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</si>
  <si>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Cote d'Ivoire</t>
  </si>
  <si>
    <t>Djibouti</t>
  </si>
  <si>
    <t>Equatorial Guinea</t>
  </si>
  <si>
    <t>Eritrea</t>
  </si>
  <si>
    <t>Ethiopia</t>
  </si>
  <si>
    <t>Gabon</t>
  </si>
  <si>
    <t>Gambia, The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</si>
  <si>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</si>
  <si>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</si>
  <si>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</si>
  <si>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</si>
  <si>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</si>
  <si>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</si>
  <si>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</si>
  <si>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</si>
  <si>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</si>
  <si>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</si>
  <si>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</si>
  <si>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</si>
  <si>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Mayotte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</si>
  <si>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</si>
  <si>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</si>
  <si>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</si>
  <si>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</si>
  <si>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</si>
  <si>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</si>
  <si>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</si>
  <si>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</si>
  <si>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</si>
  <si>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</si>
  <si>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</si>
  <si>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Sudan</t>
  </si>
  <si>
    <t>Swaziland</t>
  </si>
  <si>
    <t>Togo</t>
  </si>
  <si>
    <t>Uganda</t>
  </si>
  <si>
    <t>Zambia</t>
  </si>
  <si>
    <t>Zimbabwe</t>
  </si>
  <si>
    <t>Congo (Democratic Republic of the)</t>
  </si>
  <si>
    <t>Democratic Republic of the Congo</t>
  </si>
  <si>
    <t>Congo (Republic of the)</t>
  </si>
  <si>
    <t>Congo</t>
  </si>
  <si>
    <t>St. Helena</t>
  </si>
  <si>
    <t>Saint Helena</t>
  </si>
  <si>
    <t>Tanzania, United Republic of</t>
  </si>
  <si>
    <t>United Republic of Tanzania</t>
  </si>
  <si>
    <t>Ethiopia PDR</t>
  </si>
  <si>
    <t>United States</t>
  </si>
  <si>
    <t>United States of America</t>
  </si>
  <si>
    <t>USA</t>
  </si>
  <si>
    <t>Christmas Island</t>
  </si>
  <si>
    <t>French Southern &amp; Antarctic Lands</t>
  </si>
  <si>
    <t>Gaza Strip</t>
  </si>
  <si>
    <t>Guernsey</t>
  </si>
  <si>
    <t>Heard Island &amp; McDonald Islands</t>
  </si>
  <si>
    <t>Jan Mayen</t>
  </si>
  <si>
    <t>Jersey</t>
  </si>
  <si>
    <t>Liechtenstein</t>
  </si>
  <si>
    <t>South Georgia and the South Sandwich Is</t>
  </si>
  <si>
    <t>Svalbard</t>
  </si>
  <si>
    <t>Taiwan</t>
  </si>
  <si>
    <t>West Bank</t>
  </si>
  <si>
    <t>WORLD_TOTAL_FROM_FOA_REGIONS</t>
  </si>
  <si>
    <t>AbandoendArea_Low (ha)</t>
  </si>
  <si>
    <t>AbandoendArea_Low_Grassland (ha)</t>
  </si>
  <si>
    <t>AbandonedArea_High (ha)</t>
  </si>
  <si>
    <t>AbandonedArea_High_Forest (ha)</t>
  </si>
  <si>
    <t>AbandonedArea_Low_Forest (ha)</t>
  </si>
  <si>
    <t>AbandoendArea_High_Grassland (ha)</t>
  </si>
  <si>
    <t>% Formerly Forest</t>
  </si>
  <si>
    <t>From Cha 1997</t>
  </si>
  <si>
    <t>AbandoendArea_AVG_Grassland (ha)</t>
  </si>
  <si>
    <t>AbandonedArea_AVG_Forest (ha)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</si>
</sst>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1" fontId="0" fillId="0" borderId="0" xfId="0" applyNumberFormat="1"/>
    <xf numFmtId="10" fontId="0" fillId="0" borderId="0" xfId="0" applyNumberFormat="1"/>
    <xf numFmtId="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1"/>
  <sheetViews>
    <sheetView topLeftCell="A117" workbookViewId="0">
      <selection activeCell="J140" sqref="J140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3" spans="1:7">
      <c r="A3" t="s">
        <v>8</v>
      </c>
      <c r="B3" t="s">
        <v>8</v>
      </c>
      <c r="C3">
        <v>238393</v>
      </c>
      <c r="D3">
        <v>331240</v>
      </c>
      <c r="E3">
        <v>274.61664999999999</v>
      </c>
      <c r="F3" t="s">
        <v>9</v>
      </c>
      <c r="G3" t="s">
        <v>10</v>
      </c>
    </row>
    <row r="4" spans="1:7">
      <c r="A4" t="s">
        <v>11</v>
      </c>
      <c r="B4" t="s">
        <v>11</v>
      </c>
      <c r="C4">
        <v>0</v>
      </c>
      <c r="D4">
        <v>0</v>
      </c>
      <c r="E4">
        <v>0</v>
      </c>
      <c r="F4" t="s">
        <v>12</v>
      </c>
      <c r="G4" t="s">
        <v>13</v>
      </c>
    </row>
    <row r="5" spans="1:7">
      <c r="A5" t="s">
        <v>14</v>
      </c>
      <c r="B5" t="s">
        <v>14</v>
      </c>
      <c r="C5">
        <v>3.52</v>
      </c>
      <c r="D5">
        <v>3.52</v>
      </c>
      <c r="E5">
        <v>0</v>
      </c>
      <c r="F5" t="s">
        <v>12</v>
      </c>
      <c r="G5" t="s">
        <v>13</v>
      </c>
    </row>
    <row r="6" spans="1:7">
      <c r="A6" t="s">
        <v>15</v>
      </c>
      <c r="B6" t="s">
        <v>16</v>
      </c>
      <c r="C6">
        <v>24.35</v>
      </c>
      <c r="D6">
        <v>14.56</v>
      </c>
      <c r="E6">
        <v>0</v>
      </c>
      <c r="F6" t="s">
        <v>17</v>
      </c>
      <c r="G6" t="s">
        <v>13</v>
      </c>
    </row>
    <row r="7" spans="1:7">
      <c r="A7" t="s">
        <v>18</v>
      </c>
      <c r="B7" t="s">
        <v>18</v>
      </c>
      <c r="C7">
        <v>0</v>
      </c>
      <c r="D7">
        <v>0</v>
      </c>
      <c r="E7">
        <v>0</v>
      </c>
      <c r="F7" t="s">
        <v>12</v>
      </c>
      <c r="G7" t="s">
        <v>13</v>
      </c>
    </row>
    <row r="8" spans="1:7">
      <c r="A8" t="s">
        <v>19</v>
      </c>
      <c r="B8" t="s">
        <v>19</v>
      </c>
      <c r="C8">
        <v>0.83</v>
      </c>
      <c r="D8">
        <v>1.95</v>
      </c>
      <c r="E8">
        <v>2.1333070000000001E-3</v>
      </c>
      <c r="F8" t="s">
        <v>12</v>
      </c>
      <c r="G8" t="s">
        <v>13</v>
      </c>
    </row>
    <row r="9" spans="1:7">
      <c r="A9" t="s">
        <v>20</v>
      </c>
      <c r="B9" t="s">
        <v>20</v>
      </c>
      <c r="C9">
        <v>0</v>
      </c>
      <c r="D9">
        <v>0</v>
      </c>
      <c r="E9">
        <v>0</v>
      </c>
      <c r="F9" t="s">
        <v>21</v>
      </c>
      <c r="G9" t="s">
        <v>13</v>
      </c>
    </row>
    <row r="10" spans="1:7">
      <c r="A10" t="s">
        <v>22</v>
      </c>
      <c r="B10" t="s">
        <v>22</v>
      </c>
      <c r="C10">
        <v>77.929900000000004</v>
      </c>
      <c r="D10">
        <v>63.959800000000001</v>
      </c>
      <c r="E10">
        <v>1.3313459999999999E-2</v>
      </c>
      <c r="F10" t="s">
        <v>12</v>
      </c>
      <c r="G10" t="s">
        <v>13</v>
      </c>
    </row>
    <row r="11" spans="1:7">
      <c r="A11" t="s">
        <v>23</v>
      </c>
      <c r="B11" t="s">
        <v>23</v>
      </c>
      <c r="C11">
        <v>2841.8</v>
      </c>
      <c r="D11">
        <v>6099.6</v>
      </c>
      <c r="E11">
        <v>2.8469264999999999</v>
      </c>
      <c r="F11" t="s">
        <v>12</v>
      </c>
      <c r="G11" t="s">
        <v>13</v>
      </c>
    </row>
    <row r="12" spans="1:7">
      <c r="A12" t="s">
        <v>24</v>
      </c>
      <c r="B12" t="s">
        <v>24</v>
      </c>
      <c r="C12">
        <v>1.97</v>
      </c>
      <c r="D12">
        <v>2.8</v>
      </c>
      <c r="E12">
        <v>0</v>
      </c>
      <c r="F12" t="s">
        <v>12</v>
      </c>
      <c r="G12" t="s">
        <v>13</v>
      </c>
    </row>
    <row r="13" spans="1:7">
      <c r="A13" t="s">
        <v>25</v>
      </c>
      <c r="B13" t="s">
        <v>25</v>
      </c>
      <c r="C13">
        <v>485.923</v>
      </c>
      <c r="D13">
        <v>778.149</v>
      </c>
      <c r="E13">
        <v>0.54856450000000001</v>
      </c>
      <c r="F13" t="s">
        <v>12</v>
      </c>
      <c r="G13" t="s">
        <v>13</v>
      </c>
    </row>
    <row r="14" spans="1:7">
      <c r="A14" t="s">
        <v>26</v>
      </c>
      <c r="B14" t="s">
        <v>26</v>
      </c>
      <c r="C14">
        <v>58.521700000000003</v>
      </c>
      <c r="D14">
        <v>58.35</v>
      </c>
      <c r="E14">
        <v>7.8734589999999993E-2</v>
      </c>
      <c r="F14" t="s">
        <v>12</v>
      </c>
      <c r="G14" t="s">
        <v>13</v>
      </c>
    </row>
    <row r="15" spans="1:7">
      <c r="A15" t="s">
        <v>27</v>
      </c>
      <c r="B15" t="s">
        <v>27</v>
      </c>
      <c r="C15">
        <v>0</v>
      </c>
      <c r="D15">
        <v>0</v>
      </c>
      <c r="E15">
        <v>0</v>
      </c>
      <c r="F15" t="s">
        <v>12</v>
      </c>
      <c r="G15" t="s">
        <v>13</v>
      </c>
    </row>
    <row r="16" spans="1:7">
      <c r="A16" t="s">
        <v>28</v>
      </c>
      <c r="B16" t="s">
        <v>28</v>
      </c>
      <c r="C16">
        <v>7</v>
      </c>
      <c r="D16">
        <v>7</v>
      </c>
      <c r="E16">
        <v>0</v>
      </c>
      <c r="F16" t="s">
        <v>12</v>
      </c>
      <c r="G16" t="s">
        <v>13</v>
      </c>
    </row>
    <row r="17" spans="1:7">
      <c r="A17" t="s">
        <v>29</v>
      </c>
      <c r="B17" t="s">
        <v>29</v>
      </c>
      <c r="C17">
        <v>65.989999999999995</v>
      </c>
      <c r="D17">
        <v>28.073399999999999</v>
      </c>
      <c r="E17">
        <v>5.1319564999999998E-2</v>
      </c>
      <c r="F17" t="s">
        <v>12</v>
      </c>
      <c r="G17" t="s">
        <v>13</v>
      </c>
    </row>
    <row r="18" spans="1:7">
      <c r="A18" t="s">
        <v>30</v>
      </c>
      <c r="B18" t="s">
        <v>30</v>
      </c>
      <c r="C18">
        <v>809.5</v>
      </c>
      <c r="D18">
        <v>1708.61</v>
      </c>
      <c r="E18">
        <v>0.70592500000000002</v>
      </c>
      <c r="F18" t="s">
        <v>12</v>
      </c>
      <c r="G18" t="s">
        <v>13</v>
      </c>
    </row>
    <row r="19" spans="1:7">
      <c r="A19" t="s">
        <v>31</v>
      </c>
      <c r="B19" t="s">
        <v>31</v>
      </c>
      <c r="C19">
        <v>616.66600000000005</v>
      </c>
      <c r="D19">
        <v>865.63599999999997</v>
      </c>
      <c r="E19">
        <v>0.80865620000000005</v>
      </c>
      <c r="F19" t="s">
        <v>12</v>
      </c>
      <c r="G19" t="s">
        <v>13</v>
      </c>
    </row>
    <row r="20" spans="1:7">
      <c r="A20" t="s">
        <v>32</v>
      </c>
      <c r="B20" t="s">
        <v>32</v>
      </c>
      <c r="C20">
        <v>119.13200000000001</v>
      </c>
      <c r="D20">
        <v>183.02099999999999</v>
      </c>
      <c r="E20" s="2">
        <v>5.6499999999999998E-5</v>
      </c>
      <c r="F20" t="s">
        <v>12</v>
      </c>
      <c r="G20" t="s">
        <v>13</v>
      </c>
    </row>
    <row r="21" spans="1:7">
      <c r="A21" t="s">
        <v>33</v>
      </c>
      <c r="B21" t="s">
        <v>33</v>
      </c>
      <c r="C21">
        <v>24346.2</v>
      </c>
      <c r="D21">
        <v>41482.300000000003</v>
      </c>
      <c r="E21">
        <v>13.357761999999999</v>
      </c>
      <c r="F21" t="s">
        <v>12</v>
      </c>
      <c r="G21" t="s">
        <v>13</v>
      </c>
    </row>
    <row r="22" spans="1:7">
      <c r="A22" t="s">
        <v>34</v>
      </c>
      <c r="B22" t="s">
        <v>34</v>
      </c>
      <c r="C22">
        <v>13.26</v>
      </c>
      <c r="D22">
        <v>14.76</v>
      </c>
      <c r="E22">
        <v>0</v>
      </c>
      <c r="F22" t="s">
        <v>12</v>
      </c>
      <c r="G22" t="s">
        <v>13</v>
      </c>
    </row>
    <row r="23" spans="1:7">
      <c r="A23" t="s">
        <v>35</v>
      </c>
      <c r="B23" t="s">
        <v>35</v>
      </c>
      <c r="C23">
        <v>3.95</v>
      </c>
      <c r="D23">
        <v>3.95</v>
      </c>
      <c r="E23">
        <v>0</v>
      </c>
      <c r="F23" t="s">
        <v>12</v>
      </c>
      <c r="G23" t="s">
        <v>13</v>
      </c>
    </row>
    <row r="24" spans="1:7">
      <c r="A24" t="s">
        <v>36</v>
      </c>
      <c r="B24" t="s">
        <v>36</v>
      </c>
      <c r="C24">
        <v>237.32499999999999</v>
      </c>
      <c r="D24">
        <v>485.73899999999998</v>
      </c>
      <c r="E24">
        <v>0.32555820000000002</v>
      </c>
      <c r="F24" t="s">
        <v>12</v>
      </c>
      <c r="G24" t="s">
        <v>13</v>
      </c>
    </row>
    <row r="25" spans="1:7">
      <c r="A25" t="s">
        <v>37</v>
      </c>
      <c r="B25" t="s">
        <v>37</v>
      </c>
      <c r="C25">
        <v>0</v>
      </c>
      <c r="D25">
        <v>0</v>
      </c>
      <c r="E25">
        <v>0</v>
      </c>
      <c r="F25" t="s">
        <v>12</v>
      </c>
      <c r="G25" t="s">
        <v>13</v>
      </c>
    </row>
    <row r="26" spans="1:7">
      <c r="A26" t="s">
        <v>38</v>
      </c>
      <c r="B26" t="s">
        <v>38</v>
      </c>
      <c r="C26">
        <v>1724.59</v>
      </c>
      <c r="D26">
        <v>1819.32</v>
      </c>
      <c r="E26">
        <v>2.8288039999999999E-3</v>
      </c>
      <c r="F26" t="s">
        <v>12</v>
      </c>
      <c r="G26" t="s">
        <v>13</v>
      </c>
    </row>
    <row r="27" spans="1:7">
      <c r="A27" t="s">
        <v>39</v>
      </c>
      <c r="B27" t="s">
        <v>39</v>
      </c>
      <c r="C27">
        <v>16.989999999999998</v>
      </c>
      <c r="D27">
        <v>17.54</v>
      </c>
      <c r="E27" s="2">
        <v>3.23E-6</v>
      </c>
      <c r="F27" t="s">
        <v>40</v>
      </c>
      <c r="G27" t="s">
        <v>13</v>
      </c>
    </row>
    <row r="28" spans="1:7">
      <c r="A28" t="s">
        <v>41</v>
      </c>
      <c r="B28" t="s">
        <v>41</v>
      </c>
      <c r="C28">
        <v>0</v>
      </c>
      <c r="D28">
        <v>0</v>
      </c>
      <c r="E28">
        <v>0</v>
      </c>
      <c r="F28" t="s">
        <v>17</v>
      </c>
      <c r="G28" t="s">
        <v>13</v>
      </c>
    </row>
    <row r="29" spans="1:7">
      <c r="A29" t="s">
        <v>42</v>
      </c>
      <c r="B29" t="s">
        <v>43</v>
      </c>
      <c r="C29">
        <v>14.68</v>
      </c>
      <c r="D29">
        <v>17.399999999999999</v>
      </c>
      <c r="E29">
        <v>0</v>
      </c>
      <c r="F29" t="s">
        <v>21</v>
      </c>
      <c r="G29" t="s">
        <v>13</v>
      </c>
    </row>
    <row r="30" spans="1:7">
      <c r="A30" t="s">
        <v>44</v>
      </c>
      <c r="B30" t="s">
        <v>45</v>
      </c>
      <c r="C30">
        <v>0.75</v>
      </c>
      <c r="D30">
        <v>2.14</v>
      </c>
      <c r="E30">
        <v>0</v>
      </c>
      <c r="F30" t="s">
        <v>12</v>
      </c>
      <c r="G30" t="s">
        <v>13</v>
      </c>
    </row>
    <row r="31" spans="1:7">
      <c r="A31" t="s">
        <v>46</v>
      </c>
      <c r="B31" t="s">
        <v>47</v>
      </c>
      <c r="C31">
        <v>0.21</v>
      </c>
      <c r="D31">
        <v>0.21</v>
      </c>
      <c r="E31">
        <v>0</v>
      </c>
      <c r="F31" t="s">
        <v>12</v>
      </c>
      <c r="G31" t="s">
        <v>13</v>
      </c>
    </row>
    <row r="32" spans="1:7">
      <c r="A32" t="s">
        <v>48</v>
      </c>
      <c r="B32" t="s">
        <v>49</v>
      </c>
      <c r="C32">
        <v>2.9</v>
      </c>
      <c r="D32">
        <v>2.9</v>
      </c>
      <c r="E32">
        <v>0</v>
      </c>
      <c r="F32" t="s">
        <v>12</v>
      </c>
      <c r="G32" t="s">
        <v>13</v>
      </c>
    </row>
    <row r="33" spans="1:7">
      <c r="A33" t="s">
        <v>50</v>
      </c>
      <c r="B33" t="s">
        <v>51</v>
      </c>
      <c r="C33">
        <v>13.45</v>
      </c>
      <c r="D33">
        <v>13.72</v>
      </c>
      <c r="E33">
        <v>0</v>
      </c>
      <c r="F33" t="s">
        <v>17</v>
      </c>
      <c r="G33" t="s">
        <v>13</v>
      </c>
    </row>
    <row r="34" spans="1:7">
      <c r="B34" t="s">
        <v>52</v>
      </c>
      <c r="G34" t="s">
        <v>13</v>
      </c>
    </row>
    <row r="35" spans="1:7">
      <c r="A35" t="s">
        <v>53</v>
      </c>
      <c r="B35" t="s">
        <v>53</v>
      </c>
      <c r="C35">
        <v>53399.8</v>
      </c>
      <c r="D35">
        <v>65365.3</v>
      </c>
      <c r="E35">
        <v>27.789905000000001</v>
      </c>
      <c r="F35" t="s">
        <v>12</v>
      </c>
      <c r="G35" t="s">
        <v>54</v>
      </c>
    </row>
    <row r="36" spans="1:7">
      <c r="A36" t="s">
        <v>55</v>
      </c>
      <c r="B36" t="s">
        <v>55</v>
      </c>
      <c r="C36">
        <v>156216</v>
      </c>
      <c r="D36">
        <v>233570</v>
      </c>
      <c r="E36">
        <v>37.960450000000002</v>
      </c>
      <c r="F36" t="s">
        <v>17</v>
      </c>
      <c r="G36" t="s">
        <v>56</v>
      </c>
    </row>
    <row r="37" spans="1:7">
      <c r="A37" t="s">
        <v>57</v>
      </c>
      <c r="B37" t="s">
        <v>57</v>
      </c>
      <c r="C37">
        <v>129854</v>
      </c>
      <c r="D37">
        <v>129940</v>
      </c>
      <c r="E37">
        <v>8.6073570000000004</v>
      </c>
      <c r="F37" t="s">
        <v>17</v>
      </c>
      <c r="G37" t="s">
        <v>58</v>
      </c>
    </row>
    <row r="38" spans="1:7">
      <c r="A38" t="s">
        <v>59</v>
      </c>
      <c r="B38" t="s">
        <v>60</v>
      </c>
      <c r="C38">
        <v>90.38</v>
      </c>
      <c r="D38">
        <v>258.91699999999997</v>
      </c>
      <c r="E38">
        <v>7.4469944999999996E-2</v>
      </c>
      <c r="F38" t="s">
        <v>40</v>
      </c>
      <c r="G38" t="s">
        <v>58</v>
      </c>
    </row>
    <row r="39" spans="1:7">
      <c r="A39" t="s">
        <v>61</v>
      </c>
      <c r="B39" t="s">
        <v>62</v>
      </c>
      <c r="C39">
        <v>1815.99</v>
      </c>
      <c r="D39">
        <v>1230.18</v>
      </c>
      <c r="E39">
        <v>0.55793649999999995</v>
      </c>
      <c r="F39" t="s">
        <v>63</v>
      </c>
      <c r="G39" t="s">
        <v>58</v>
      </c>
    </row>
    <row r="40" spans="1:7">
      <c r="A40" t="s">
        <v>298</v>
      </c>
      <c r="C40">
        <v>637.12</v>
      </c>
      <c r="D40">
        <v>411.8</v>
      </c>
      <c r="E40">
        <v>6.9210955000000005E-2</v>
      </c>
      <c r="F40" t="s">
        <v>17</v>
      </c>
      <c r="G40" t="s">
        <v>58</v>
      </c>
    </row>
    <row r="41" spans="1:7">
      <c r="A41" t="s">
        <v>64</v>
      </c>
      <c r="B41" t="s">
        <v>64</v>
      </c>
      <c r="C41">
        <v>3516.78</v>
      </c>
      <c r="D41">
        <v>4325.92</v>
      </c>
      <c r="E41">
        <v>2.7279230000000001</v>
      </c>
      <c r="F41" t="s">
        <v>65</v>
      </c>
      <c r="G41" t="s">
        <v>66</v>
      </c>
    </row>
    <row r="42" spans="1:7">
      <c r="A42" t="s">
        <v>67</v>
      </c>
      <c r="B42" t="s">
        <v>67</v>
      </c>
      <c r="C42">
        <v>2489.8000000000002</v>
      </c>
      <c r="D42">
        <v>3123.59</v>
      </c>
      <c r="E42">
        <v>1.4143250000000001</v>
      </c>
      <c r="F42" t="s">
        <v>65</v>
      </c>
      <c r="G42" t="s">
        <v>66</v>
      </c>
    </row>
    <row r="43" spans="1:7">
      <c r="A43" t="s">
        <v>68</v>
      </c>
      <c r="B43" t="s">
        <v>68</v>
      </c>
      <c r="C43">
        <v>5491.35</v>
      </c>
      <c r="D43">
        <v>10534.1</v>
      </c>
      <c r="E43">
        <v>5.132644</v>
      </c>
      <c r="F43" t="s">
        <v>17</v>
      </c>
      <c r="G43" t="s">
        <v>66</v>
      </c>
    </row>
    <row r="44" spans="1:7">
      <c r="A44" t="s">
        <v>69</v>
      </c>
      <c r="B44" t="s">
        <v>69</v>
      </c>
      <c r="C44">
        <v>779.05</v>
      </c>
      <c r="D44">
        <v>802.71</v>
      </c>
      <c r="E44">
        <v>2.8156999999999998E-4</v>
      </c>
      <c r="F44" t="s">
        <v>17</v>
      </c>
      <c r="G44" t="s">
        <v>66</v>
      </c>
    </row>
    <row r="45" spans="1:7">
      <c r="A45" t="s">
        <v>70</v>
      </c>
      <c r="B45" t="s">
        <v>70</v>
      </c>
      <c r="C45">
        <v>3515.3</v>
      </c>
      <c r="D45">
        <v>4344.22</v>
      </c>
      <c r="E45">
        <v>2.2475475</v>
      </c>
      <c r="F45" t="s">
        <v>65</v>
      </c>
      <c r="G45" t="s">
        <v>66</v>
      </c>
    </row>
    <row r="46" spans="1:7">
      <c r="A46" t="s">
        <v>71</v>
      </c>
      <c r="B46" t="s">
        <v>71</v>
      </c>
      <c r="C46">
        <v>5790.97</v>
      </c>
      <c r="D46">
        <v>6173.51</v>
      </c>
      <c r="E46">
        <v>1.4667619999999999</v>
      </c>
      <c r="F46" t="s">
        <v>65</v>
      </c>
      <c r="G46" t="s">
        <v>66</v>
      </c>
    </row>
    <row r="47" spans="1:7">
      <c r="A47" t="s">
        <v>72</v>
      </c>
      <c r="B47" t="s">
        <v>72</v>
      </c>
      <c r="C47">
        <v>201.7</v>
      </c>
      <c r="D47">
        <v>339.57</v>
      </c>
      <c r="E47">
        <v>0.10520779500000001</v>
      </c>
      <c r="F47" t="s">
        <v>65</v>
      </c>
      <c r="G47" t="s">
        <v>66</v>
      </c>
    </row>
    <row r="48" spans="1:7">
      <c r="A48" t="s">
        <v>73</v>
      </c>
      <c r="B48" t="s">
        <v>73</v>
      </c>
      <c r="C48">
        <v>4277.4799999999996</v>
      </c>
      <c r="D48">
        <v>4410.8599999999997</v>
      </c>
      <c r="E48">
        <v>0.95364115000000005</v>
      </c>
      <c r="F48" t="s">
        <v>65</v>
      </c>
      <c r="G48" t="s">
        <v>66</v>
      </c>
    </row>
    <row r="49" spans="1:7">
      <c r="A49" t="s">
        <v>74</v>
      </c>
      <c r="B49" t="s">
        <v>74</v>
      </c>
      <c r="C49">
        <v>70447.100000000006</v>
      </c>
      <c r="D49">
        <v>91077.6</v>
      </c>
      <c r="E49">
        <v>56.677554999999998</v>
      </c>
      <c r="F49" t="s">
        <v>65</v>
      </c>
      <c r="G49" t="s">
        <v>66</v>
      </c>
    </row>
    <row r="50" spans="1:7">
      <c r="A50" t="s">
        <v>75</v>
      </c>
      <c r="B50" t="s">
        <v>75</v>
      </c>
      <c r="C50">
        <v>74575.600000000006</v>
      </c>
      <c r="D50">
        <v>90044.1</v>
      </c>
      <c r="E50">
        <v>48.759039999999999</v>
      </c>
      <c r="F50" t="s">
        <v>65</v>
      </c>
      <c r="G50" t="s">
        <v>66</v>
      </c>
    </row>
    <row r="51" spans="1:7">
      <c r="A51" t="s">
        <v>76</v>
      </c>
      <c r="B51" t="s">
        <v>76</v>
      </c>
      <c r="C51">
        <v>14467.2</v>
      </c>
      <c r="D51">
        <v>16143.7</v>
      </c>
      <c r="E51">
        <v>5.5964425000000002</v>
      </c>
      <c r="F51" t="s">
        <v>17</v>
      </c>
      <c r="G51" t="s">
        <v>66</v>
      </c>
    </row>
    <row r="52" spans="1:7">
      <c r="A52" t="s">
        <v>77</v>
      </c>
      <c r="B52" t="s">
        <v>77</v>
      </c>
      <c r="C52">
        <v>25.66</v>
      </c>
      <c r="D52">
        <v>37.020000000000003</v>
      </c>
      <c r="E52">
        <v>0</v>
      </c>
      <c r="F52" t="s">
        <v>12</v>
      </c>
      <c r="G52" t="s">
        <v>66</v>
      </c>
    </row>
    <row r="53" spans="1:7">
      <c r="A53" t="s">
        <v>78</v>
      </c>
      <c r="B53" t="s">
        <v>78</v>
      </c>
      <c r="C53">
        <v>11539.1</v>
      </c>
      <c r="D53">
        <v>13585.8</v>
      </c>
      <c r="E53">
        <v>8.3560289999999995</v>
      </c>
      <c r="F53" t="s">
        <v>65</v>
      </c>
      <c r="G53" t="s">
        <v>66</v>
      </c>
    </row>
    <row r="54" spans="1:7">
      <c r="A54" t="s">
        <v>79</v>
      </c>
      <c r="B54" t="s">
        <v>79</v>
      </c>
      <c r="C54">
        <v>6041.27</v>
      </c>
      <c r="D54">
        <v>12870.3</v>
      </c>
      <c r="E54">
        <v>5.4464300000000003</v>
      </c>
      <c r="F54" t="s">
        <v>65</v>
      </c>
      <c r="G54" t="s">
        <v>66</v>
      </c>
    </row>
    <row r="55" spans="1:7">
      <c r="A55" t="s">
        <v>80</v>
      </c>
      <c r="B55" t="s">
        <v>80</v>
      </c>
      <c r="C55">
        <v>49363.6</v>
      </c>
      <c r="D55">
        <v>48615.3</v>
      </c>
      <c r="E55">
        <v>24.692029999999999</v>
      </c>
      <c r="F55" t="s">
        <v>65</v>
      </c>
      <c r="G55" t="s">
        <v>66</v>
      </c>
    </row>
    <row r="56" spans="1:7">
      <c r="A56" t="s">
        <v>81</v>
      </c>
      <c r="B56" t="s">
        <v>81</v>
      </c>
      <c r="C56">
        <v>581.54</v>
      </c>
      <c r="D56">
        <v>1114.68</v>
      </c>
      <c r="E56">
        <v>0.46365329999999999</v>
      </c>
      <c r="F56" t="s">
        <v>65</v>
      </c>
      <c r="G56" t="s">
        <v>66</v>
      </c>
    </row>
    <row r="57" spans="1:7">
      <c r="A57" t="s">
        <v>82</v>
      </c>
      <c r="B57" t="s">
        <v>82</v>
      </c>
      <c r="C57">
        <v>1601.04</v>
      </c>
      <c r="D57">
        <v>2514.12</v>
      </c>
      <c r="E57">
        <v>1.1664752</v>
      </c>
      <c r="F57" t="s">
        <v>65</v>
      </c>
      <c r="G57" t="s">
        <v>66</v>
      </c>
    </row>
    <row r="58" spans="1:7">
      <c r="A58" t="s">
        <v>83</v>
      </c>
      <c r="B58" t="s">
        <v>83</v>
      </c>
      <c r="C58">
        <v>184.74</v>
      </c>
      <c r="D58">
        <v>207.29</v>
      </c>
      <c r="E58">
        <v>0.14558774999999999</v>
      </c>
      <c r="F58" t="s">
        <v>65</v>
      </c>
      <c r="G58" t="s">
        <v>66</v>
      </c>
    </row>
    <row r="59" spans="1:7">
      <c r="A59" t="s">
        <v>84</v>
      </c>
      <c r="B59" t="s">
        <v>84</v>
      </c>
      <c r="C59">
        <v>58.1</v>
      </c>
      <c r="D59">
        <v>58.1</v>
      </c>
      <c r="E59">
        <v>0</v>
      </c>
      <c r="F59" t="s">
        <v>65</v>
      </c>
      <c r="G59" t="s">
        <v>66</v>
      </c>
    </row>
    <row r="60" spans="1:7">
      <c r="A60" t="s">
        <v>85</v>
      </c>
      <c r="B60" t="s">
        <v>85</v>
      </c>
      <c r="C60">
        <v>10.84</v>
      </c>
      <c r="D60">
        <v>10.77</v>
      </c>
      <c r="E60">
        <v>0</v>
      </c>
      <c r="F60" t="s">
        <v>12</v>
      </c>
      <c r="G60" t="s">
        <v>66</v>
      </c>
    </row>
    <row r="61" spans="1:7">
      <c r="A61" t="s">
        <v>86</v>
      </c>
      <c r="B61" t="s">
        <v>86</v>
      </c>
      <c r="C61">
        <v>5133.08</v>
      </c>
      <c r="D61">
        <v>6402.65</v>
      </c>
      <c r="E61">
        <v>2.6491354999999999</v>
      </c>
      <c r="F61" t="s">
        <v>65</v>
      </c>
      <c r="G61" t="s">
        <v>66</v>
      </c>
    </row>
    <row r="62" spans="1:7">
      <c r="A62" t="s">
        <v>87</v>
      </c>
      <c r="B62" t="s">
        <v>87</v>
      </c>
      <c r="C62">
        <v>18841.400000000001</v>
      </c>
      <c r="D62">
        <v>24389.4</v>
      </c>
      <c r="E62">
        <v>11.605098999999999</v>
      </c>
      <c r="F62" t="s">
        <v>65</v>
      </c>
      <c r="G62" t="s">
        <v>66</v>
      </c>
    </row>
    <row r="63" spans="1:7">
      <c r="A63" t="s">
        <v>88</v>
      </c>
      <c r="B63" t="s">
        <v>88</v>
      </c>
      <c r="C63">
        <v>5052.43</v>
      </c>
      <c r="D63">
        <v>6397.52</v>
      </c>
      <c r="E63">
        <v>2.8330994999999999</v>
      </c>
      <c r="F63" t="s">
        <v>65</v>
      </c>
      <c r="G63" t="s">
        <v>66</v>
      </c>
    </row>
    <row r="64" spans="1:7">
      <c r="A64" t="s">
        <v>89</v>
      </c>
      <c r="B64" t="s">
        <v>89</v>
      </c>
      <c r="C64">
        <v>0</v>
      </c>
      <c r="D64">
        <v>0</v>
      </c>
      <c r="E64">
        <v>0</v>
      </c>
      <c r="F64" t="s">
        <v>21</v>
      </c>
      <c r="G64" t="s">
        <v>66</v>
      </c>
    </row>
    <row r="65" spans="1:7">
      <c r="A65" t="s">
        <v>90</v>
      </c>
      <c r="B65" t="s">
        <v>90</v>
      </c>
      <c r="C65">
        <v>5480.1</v>
      </c>
      <c r="D65">
        <v>8500.18</v>
      </c>
      <c r="E65">
        <v>4.090757</v>
      </c>
      <c r="F65" t="s">
        <v>65</v>
      </c>
      <c r="G65" t="s">
        <v>66</v>
      </c>
    </row>
    <row r="66" spans="1:7">
      <c r="A66" t="s">
        <v>91</v>
      </c>
      <c r="B66" t="s">
        <v>91</v>
      </c>
      <c r="C66">
        <v>1252.96</v>
      </c>
      <c r="D66">
        <v>1979.52</v>
      </c>
      <c r="E66">
        <v>1.13244835</v>
      </c>
      <c r="F66" t="s">
        <v>65</v>
      </c>
      <c r="G66" t="s">
        <v>66</v>
      </c>
    </row>
    <row r="67" spans="1:7">
      <c r="A67" t="s">
        <v>92</v>
      </c>
      <c r="B67" t="s">
        <v>92</v>
      </c>
      <c r="C67">
        <v>919.55700000000002</v>
      </c>
      <c r="D67">
        <v>1986.18</v>
      </c>
      <c r="E67">
        <v>1.0986068499999999</v>
      </c>
      <c r="F67" t="s">
        <v>65</v>
      </c>
      <c r="G67" t="s">
        <v>66</v>
      </c>
    </row>
    <row r="68" spans="1:7">
      <c r="A68" t="s">
        <v>93</v>
      </c>
      <c r="B68" t="s">
        <v>93</v>
      </c>
      <c r="C68">
        <v>80311.399999999994</v>
      </c>
      <c r="D68">
        <v>91798.399999999994</v>
      </c>
      <c r="E68">
        <v>38.339619999999996</v>
      </c>
      <c r="F68" t="s">
        <v>65</v>
      </c>
      <c r="G68" t="s">
        <v>66</v>
      </c>
    </row>
    <row r="69" spans="1:7">
      <c r="A69" t="s">
        <v>94</v>
      </c>
      <c r="B69" t="s">
        <v>94</v>
      </c>
      <c r="C69">
        <v>7006.85</v>
      </c>
      <c r="D69">
        <v>6547.52</v>
      </c>
      <c r="E69">
        <v>1.8538520000000001</v>
      </c>
      <c r="F69" t="s">
        <v>65</v>
      </c>
      <c r="G69" t="s">
        <v>66</v>
      </c>
    </row>
    <row r="70" spans="1:7">
      <c r="A70" t="s">
        <v>95</v>
      </c>
      <c r="B70" t="s">
        <v>95</v>
      </c>
      <c r="C70">
        <v>23155.1</v>
      </c>
      <c r="D70">
        <v>29169.200000000001</v>
      </c>
      <c r="E70">
        <v>13.453055000000001</v>
      </c>
      <c r="F70" t="s">
        <v>65</v>
      </c>
      <c r="G70" t="s">
        <v>66</v>
      </c>
    </row>
    <row r="71" spans="1:7">
      <c r="B71" t="s">
        <v>96</v>
      </c>
      <c r="G71" t="s">
        <v>66</v>
      </c>
    </row>
    <row r="72" spans="1:7">
      <c r="B72" t="s">
        <v>97</v>
      </c>
      <c r="G72" t="s">
        <v>66</v>
      </c>
    </row>
    <row r="73" spans="1:7">
      <c r="A73" t="s">
        <v>98</v>
      </c>
      <c r="B73" t="s">
        <v>98</v>
      </c>
      <c r="C73">
        <v>105664</v>
      </c>
      <c r="D73">
        <v>140286</v>
      </c>
      <c r="E73">
        <v>50.604565000000001</v>
      </c>
      <c r="F73" t="s">
        <v>17</v>
      </c>
      <c r="G73" t="s">
        <v>99</v>
      </c>
    </row>
    <row r="74" spans="1:7">
      <c r="A74" t="s">
        <v>100</v>
      </c>
      <c r="B74" t="s">
        <v>100</v>
      </c>
      <c r="C74">
        <v>6459.85</v>
      </c>
      <c r="D74">
        <v>2698.72</v>
      </c>
      <c r="E74">
        <v>1.8089059999999999</v>
      </c>
      <c r="F74" t="s">
        <v>17</v>
      </c>
      <c r="G74" t="s">
        <v>101</v>
      </c>
    </row>
    <row r="75" spans="1:7">
      <c r="A75" t="s">
        <v>102</v>
      </c>
      <c r="B75" t="s">
        <v>102</v>
      </c>
      <c r="C75">
        <v>8638.56</v>
      </c>
      <c r="D75">
        <v>10461.5</v>
      </c>
      <c r="E75">
        <v>4.1781794999999997</v>
      </c>
      <c r="F75" t="s">
        <v>17</v>
      </c>
      <c r="G75" t="s">
        <v>103</v>
      </c>
    </row>
    <row r="76" spans="1:7">
      <c r="A76" t="s">
        <v>104</v>
      </c>
      <c r="B76" t="s">
        <v>104</v>
      </c>
      <c r="C76">
        <v>778.65</v>
      </c>
      <c r="D76">
        <v>543.22799999999995</v>
      </c>
      <c r="E76">
        <v>0.4780413</v>
      </c>
      <c r="F76" t="s">
        <v>17</v>
      </c>
      <c r="G76" t="s">
        <v>103</v>
      </c>
    </row>
    <row r="77" spans="1:7">
      <c r="A77" t="s">
        <v>105</v>
      </c>
      <c r="B77" t="s">
        <v>105</v>
      </c>
      <c r="C77">
        <v>69330</v>
      </c>
      <c r="D77">
        <v>69347.5</v>
      </c>
      <c r="E77">
        <v>2.4116235000000001</v>
      </c>
      <c r="F77" t="s">
        <v>21</v>
      </c>
      <c r="G77" t="s">
        <v>106</v>
      </c>
    </row>
    <row r="78" spans="1:7">
      <c r="A78" t="s">
        <v>107</v>
      </c>
      <c r="B78" t="s">
        <v>107</v>
      </c>
      <c r="C78">
        <v>11.84</v>
      </c>
      <c r="D78">
        <v>9.64</v>
      </c>
      <c r="E78" s="2">
        <v>5.4600000000000002E-6</v>
      </c>
      <c r="F78" t="s">
        <v>17</v>
      </c>
      <c r="G78" t="s">
        <v>106</v>
      </c>
    </row>
    <row r="79" spans="1:7">
      <c r="A79" t="s">
        <v>108</v>
      </c>
      <c r="B79" t="s">
        <v>108</v>
      </c>
      <c r="C79">
        <v>2873.71</v>
      </c>
      <c r="D79">
        <v>2648.17</v>
      </c>
      <c r="E79">
        <v>0.22693165000000001</v>
      </c>
      <c r="F79" t="s">
        <v>17</v>
      </c>
      <c r="G79" t="s">
        <v>106</v>
      </c>
    </row>
    <row r="80" spans="1:7">
      <c r="A80" t="s">
        <v>109</v>
      </c>
      <c r="B80" t="s">
        <v>110</v>
      </c>
      <c r="C80">
        <v>21967.200000000001</v>
      </c>
      <c r="D80">
        <v>33696.699999999997</v>
      </c>
      <c r="E80">
        <v>1.6261261499999999</v>
      </c>
      <c r="F80" t="s">
        <v>17</v>
      </c>
      <c r="G80" t="s">
        <v>106</v>
      </c>
    </row>
    <row r="81" spans="1:7">
      <c r="A81" t="s">
        <v>111</v>
      </c>
      <c r="B81" t="s">
        <v>111</v>
      </c>
      <c r="C81">
        <v>5514.3</v>
      </c>
      <c r="D81">
        <v>7870.15</v>
      </c>
      <c r="E81">
        <v>0.64929314999999999</v>
      </c>
      <c r="F81" t="s">
        <v>17</v>
      </c>
      <c r="G81" t="s">
        <v>106</v>
      </c>
    </row>
    <row r="82" spans="1:7">
      <c r="A82" t="s">
        <v>112</v>
      </c>
      <c r="B82" t="s">
        <v>112</v>
      </c>
      <c r="C82">
        <v>292.66000000000003</v>
      </c>
      <c r="D82">
        <v>318.32</v>
      </c>
      <c r="E82">
        <v>2.4995409999999999E-2</v>
      </c>
      <c r="F82" t="s">
        <v>17</v>
      </c>
      <c r="G82" t="s">
        <v>106</v>
      </c>
    </row>
    <row r="83" spans="1:7">
      <c r="A83" t="s">
        <v>113</v>
      </c>
      <c r="B83" t="s">
        <v>113</v>
      </c>
      <c r="C83">
        <v>854.38199999999995</v>
      </c>
      <c r="D83">
        <v>1048.67</v>
      </c>
      <c r="E83">
        <v>7.3959325000000006E-2</v>
      </c>
      <c r="F83" t="s">
        <v>17</v>
      </c>
      <c r="G83" t="s">
        <v>106</v>
      </c>
    </row>
    <row r="84" spans="1:7">
      <c r="A84" t="s">
        <v>114</v>
      </c>
      <c r="B84" t="s">
        <v>114</v>
      </c>
      <c r="C84">
        <v>641.30700000000002</v>
      </c>
      <c r="D84">
        <v>596.99099999999999</v>
      </c>
      <c r="E84">
        <v>6.6268289999999999E-3</v>
      </c>
      <c r="F84" t="s">
        <v>17</v>
      </c>
      <c r="G84" t="s">
        <v>106</v>
      </c>
    </row>
    <row r="85" spans="1:7">
      <c r="A85" t="s">
        <v>115</v>
      </c>
      <c r="B85" t="s">
        <v>115</v>
      </c>
      <c r="C85">
        <v>236.726</v>
      </c>
      <c r="D85">
        <v>253.60599999999999</v>
      </c>
      <c r="E85">
        <v>2.4315665E-2</v>
      </c>
      <c r="F85" t="s">
        <v>17</v>
      </c>
      <c r="G85" t="s">
        <v>106</v>
      </c>
    </row>
    <row r="86" spans="1:7">
      <c r="A86" t="s">
        <v>116</v>
      </c>
      <c r="B86" t="s">
        <v>116</v>
      </c>
      <c r="C86">
        <v>15136.6</v>
      </c>
      <c r="D86">
        <v>14346.7</v>
      </c>
      <c r="E86">
        <v>0.36523355000000002</v>
      </c>
      <c r="F86" t="s">
        <v>21</v>
      </c>
      <c r="G86" t="s">
        <v>106</v>
      </c>
    </row>
    <row r="87" spans="1:7">
      <c r="A87" t="s">
        <v>117</v>
      </c>
      <c r="B87" t="s">
        <v>117</v>
      </c>
      <c r="C87">
        <v>7168.48</v>
      </c>
      <c r="D87">
        <v>8980.42</v>
      </c>
      <c r="E87">
        <v>0.63623890000000005</v>
      </c>
      <c r="F87" t="s">
        <v>21</v>
      </c>
      <c r="G87" t="s">
        <v>106</v>
      </c>
    </row>
    <row r="88" spans="1:7">
      <c r="A88" t="s">
        <v>118</v>
      </c>
      <c r="B88" t="s">
        <v>118</v>
      </c>
      <c r="C88">
        <v>2364.06</v>
      </c>
      <c r="D88">
        <v>2443.91</v>
      </c>
      <c r="E88">
        <v>2.932512E-2</v>
      </c>
      <c r="F88" t="s">
        <v>17</v>
      </c>
      <c r="G88" t="s">
        <v>106</v>
      </c>
    </row>
    <row r="89" spans="1:7">
      <c r="A89" t="s">
        <v>119</v>
      </c>
      <c r="B89" t="s">
        <v>119</v>
      </c>
      <c r="C89">
        <v>228.446</v>
      </c>
      <c r="D89">
        <v>229.066</v>
      </c>
      <c r="E89">
        <v>4.8466600000000002E-4</v>
      </c>
      <c r="F89" t="s">
        <v>17</v>
      </c>
      <c r="G89" t="s">
        <v>106</v>
      </c>
    </row>
    <row r="90" spans="1:7">
      <c r="A90" t="s">
        <v>120</v>
      </c>
      <c r="B90" t="s">
        <v>120</v>
      </c>
      <c r="C90">
        <v>19104.7</v>
      </c>
      <c r="D90">
        <v>17432.400000000001</v>
      </c>
      <c r="E90">
        <v>0.2606967</v>
      </c>
      <c r="F90" t="s">
        <v>17</v>
      </c>
      <c r="G90" t="s">
        <v>106</v>
      </c>
    </row>
    <row r="91" spans="1:7">
      <c r="A91" t="s">
        <v>121</v>
      </c>
      <c r="B91" t="s">
        <v>122</v>
      </c>
      <c r="C91">
        <v>6585.03</v>
      </c>
      <c r="D91">
        <v>9168.4699999999993</v>
      </c>
      <c r="E91">
        <v>0.62148789999999998</v>
      </c>
      <c r="F91" t="s">
        <v>17</v>
      </c>
      <c r="G91" t="s">
        <v>106</v>
      </c>
    </row>
    <row r="92" spans="1:7">
      <c r="A92" t="s">
        <v>123</v>
      </c>
      <c r="B92" t="s">
        <v>123</v>
      </c>
      <c r="C92">
        <v>1645</v>
      </c>
      <c r="D92">
        <v>3304.35</v>
      </c>
      <c r="E92">
        <v>0.20272945000000001</v>
      </c>
      <c r="F92" t="s">
        <v>21</v>
      </c>
      <c r="G92" t="s">
        <v>106</v>
      </c>
    </row>
    <row r="93" spans="1:7">
      <c r="A93" t="s">
        <v>124</v>
      </c>
      <c r="B93" t="s">
        <v>124</v>
      </c>
      <c r="C93">
        <v>229.57400000000001</v>
      </c>
      <c r="D93">
        <v>228.43199999999999</v>
      </c>
      <c r="E93">
        <v>1.235828E-3</v>
      </c>
      <c r="F93" t="s">
        <v>17</v>
      </c>
      <c r="G93" t="s">
        <v>106</v>
      </c>
    </row>
    <row r="94" spans="1:7">
      <c r="A94" t="s">
        <v>125</v>
      </c>
      <c r="B94" t="s">
        <v>125</v>
      </c>
      <c r="C94">
        <v>769.85</v>
      </c>
      <c r="D94">
        <v>778.21</v>
      </c>
      <c r="E94">
        <v>2.2256575000000001E-2</v>
      </c>
      <c r="F94" t="s">
        <v>21</v>
      </c>
      <c r="G94" t="s">
        <v>106</v>
      </c>
    </row>
    <row r="95" spans="1:7">
      <c r="A95" t="s">
        <v>126</v>
      </c>
      <c r="B95" t="s">
        <v>126</v>
      </c>
      <c r="C95">
        <v>9293.2999999999993</v>
      </c>
      <c r="D95">
        <v>11691.2</v>
      </c>
      <c r="E95">
        <v>0.43039755000000002</v>
      </c>
      <c r="F95" t="s">
        <v>17</v>
      </c>
      <c r="G95" t="s">
        <v>106</v>
      </c>
    </row>
    <row r="96" spans="1:7">
      <c r="A96" t="s">
        <v>290</v>
      </c>
      <c r="C96">
        <v>16.760000000000002</v>
      </c>
      <c r="D96">
        <v>19.11</v>
      </c>
      <c r="E96" s="2">
        <v>3.1999999999999999E-5</v>
      </c>
      <c r="F96" t="s">
        <v>17</v>
      </c>
      <c r="G96" t="s">
        <v>106</v>
      </c>
    </row>
    <row r="97" spans="1:7">
      <c r="A97" t="s">
        <v>299</v>
      </c>
      <c r="C97">
        <v>52.9</v>
      </c>
      <c r="D97">
        <v>84.46</v>
      </c>
      <c r="E97">
        <v>1.4821785000000001E-2</v>
      </c>
      <c r="F97" t="s">
        <v>17</v>
      </c>
      <c r="G97" t="s">
        <v>106</v>
      </c>
    </row>
    <row r="98" spans="1:7">
      <c r="A98" t="s">
        <v>63</v>
      </c>
      <c r="C98">
        <v>0</v>
      </c>
      <c r="D98">
        <v>0</v>
      </c>
      <c r="E98">
        <v>0</v>
      </c>
      <c r="F98" t="s">
        <v>63</v>
      </c>
      <c r="G98" t="s">
        <v>40</v>
      </c>
    </row>
    <row r="99" spans="1:7">
      <c r="A99" t="s">
        <v>127</v>
      </c>
      <c r="B99" t="s">
        <v>127</v>
      </c>
      <c r="C99">
        <v>0</v>
      </c>
      <c r="D99">
        <v>0</v>
      </c>
      <c r="E99">
        <v>0</v>
      </c>
      <c r="F99" t="s">
        <v>40</v>
      </c>
      <c r="G99" t="s">
        <v>40</v>
      </c>
    </row>
    <row r="100" spans="1:7">
      <c r="A100" t="s">
        <v>128</v>
      </c>
      <c r="C100">
        <v>689743</v>
      </c>
      <c r="D100">
        <v>734753</v>
      </c>
      <c r="E100">
        <v>256.28514999999999</v>
      </c>
      <c r="F100" t="s">
        <v>128</v>
      </c>
      <c r="G100" t="s">
        <v>40</v>
      </c>
    </row>
    <row r="101" spans="1:7">
      <c r="A101" t="s">
        <v>129</v>
      </c>
      <c r="B101" t="s">
        <v>129</v>
      </c>
      <c r="C101">
        <v>0</v>
      </c>
      <c r="D101">
        <v>0</v>
      </c>
      <c r="E101">
        <v>0</v>
      </c>
      <c r="F101" t="s">
        <v>21</v>
      </c>
      <c r="G101" t="s">
        <v>40</v>
      </c>
    </row>
    <row r="102" spans="1:7">
      <c r="A102" t="s">
        <v>130</v>
      </c>
      <c r="B102" t="s">
        <v>130</v>
      </c>
      <c r="C102">
        <v>0</v>
      </c>
      <c r="D102">
        <v>0</v>
      </c>
      <c r="E102">
        <v>0</v>
      </c>
      <c r="F102" t="s">
        <v>40</v>
      </c>
      <c r="G102" t="s">
        <v>40</v>
      </c>
    </row>
    <row r="103" spans="1:7">
      <c r="A103" t="s">
        <v>131</v>
      </c>
      <c r="B103" t="s">
        <v>131</v>
      </c>
      <c r="C103">
        <v>0</v>
      </c>
      <c r="D103">
        <v>0</v>
      </c>
      <c r="E103">
        <v>0</v>
      </c>
      <c r="F103" t="s">
        <v>40</v>
      </c>
      <c r="G103" t="s">
        <v>40</v>
      </c>
    </row>
    <row r="104" spans="1:7">
      <c r="A104" t="s">
        <v>132</v>
      </c>
      <c r="B104" t="s">
        <v>132</v>
      </c>
      <c r="C104">
        <v>0</v>
      </c>
      <c r="D104">
        <v>0</v>
      </c>
      <c r="E104">
        <v>0</v>
      </c>
      <c r="F104" t="s">
        <v>40</v>
      </c>
      <c r="G104" t="s">
        <v>40</v>
      </c>
    </row>
    <row r="105" spans="1:7">
      <c r="A105" t="s">
        <v>133</v>
      </c>
      <c r="B105" t="s">
        <v>133</v>
      </c>
      <c r="C105">
        <v>0</v>
      </c>
      <c r="D105">
        <v>0</v>
      </c>
      <c r="E105">
        <v>0</v>
      </c>
      <c r="F105" t="s">
        <v>40</v>
      </c>
      <c r="G105" t="s">
        <v>40</v>
      </c>
    </row>
    <row r="106" spans="1:7">
      <c r="A106" t="s">
        <v>134</v>
      </c>
      <c r="B106" t="s">
        <v>134</v>
      </c>
      <c r="C106">
        <v>167.18</v>
      </c>
      <c r="D106">
        <v>170.91</v>
      </c>
      <c r="E106">
        <v>0</v>
      </c>
      <c r="F106" t="s">
        <v>40</v>
      </c>
      <c r="G106" t="s">
        <v>40</v>
      </c>
    </row>
    <row r="107" spans="1:7">
      <c r="A107" t="s">
        <v>135</v>
      </c>
      <c r="B107" t="s">
        <v>135</v>
      </c>
      <c r="C107">
        <v>4834.3599999999997</v>
      </c>
      <c r="D107">
        <v>6178.1</v>
      </c>
      <c r="E107">
        <v>4.5052205000000001</v>
      </c>
      <c r="F107" t="s">
        <v>40</v>
      </c>
      <c r="G107" t="s">
        <v>40</v>
      </c>
    </row>
    <row r="108" spans="1:7">
      <c r="A108" t="s">
        <v>136</v>
      </c>
      <c r="B108" t="s">
        <v>136</v>
      </c>
      <c r="C108">
        <v>0</v>
      </c>
      <c r="D108">
        <v>0</v>
      </c>
      <c r="E108">
        <v>0</v>
      </c>
      <c r="F108" t="s">
        <v>40</v>
      </c>
      <c r="G108" t="s">
        <v>40</v>
      </c>
    </row>
    <row r="109" spans="1:7">
      <c r="A109" t="s">
        <v>137</v>
      </c>
      <c r="B109" t="s">
        <v>137</v>
      </c>
      <c r="C109">
        <v>0</v>
      </c>
      <c r="D109">
        <v>0</v>
      </c>
      <c r="E109">
        <v>0</v>
      </c>
      <c r="F109" t="s">
        <v>40</v>
      </c>
      <c r="G109" t="s">
        <v>40</v>
      </c>
    </row>
    <row r="110" spans="1:7">
      <c r="A110" t="s">
        <v>138</v>
      </c>
      <c r="B110" t="s">
        <v>138</v>
      </c>
      <c r="C110">
        <v>0</v>
      </c>
      <c r="D110">
        <v>0</v>
      </c>
      <c r="E110">
        <v>0</v>
      </c>
      <c r="F110" t="s">
        <v>40</v>
      </c>
      <c r="G110" t="s">
        <v>40</v>
      </c>
    </row>
    <row r="111" spans="1:7">
      <c r="A111" t="s">
        <v>139</v>
      </c>
      <c r="B111" t="s">
        <v>139</v>
      </c>
      <c r="C111">
        <v>0</v>
      </c>
      <c r="D111">
        <v>0</v>
      </c>
      <c r="E111">
        <v>0</v>
      </c>
      <c r="F111" t="s">
        <v>40</v>
      </c>
      <c r="G111" t="s">
        <v>40</v>
      </c>
    </row>
    <row r="112" spans="1:7">
      <c r="A112" t="s">
        <v>140</v>
      </c>
      <c r="B112" t="s">
        <v>140</v>
      </c>
      <c r="C112">
        <v>12.38</v>
      </c>
      <c r="D112">
        <v>38.229999999999997</v>
      </c>
      <c r="E112">
        <v>1.1885654000000001E-2</v>
      </c>
      <c r="F112" t="s">
        <v>17</v>
      </c>
      <c r="G112" t="s">
        <v>40</v>
      </c>
    </row>
    <row r="113" spans="1:7">
      <c r="A113" t="s">
        <v>141</v>
      </c>
      <c r="B113" t="s">
        <v>141</v>
      </c>
      <c r="C113">
        <v>0</v>
      </c>
      <c r="D113">
        <v>0</v>
      </c>
      <c r="E113">
        <v>0</v>
      </c>
      <c r="F113" t="s">
        <v>40</v>
      </c>
      <c r="G113" t="s">
        <v>40</v>
      </c>
    </row>
    <row r="114" spans="1:7">
      <c r="A114" t="s">
        <v>142</v>
      </c>
      <c r="B114" t="s">
        <v>142</v>
      </c>
      <c r="C114">
        <v>5.54</v>
      </c>
      <c r="D114">
        <v>7.68</v>
      </c>
      <c r="E114">
        <v>0</v>
      </c>
      <c r="F114" t="s">
        <v>65</v>
      </c>
      <c r="G114" t="s">
        <v>40</v>
      </c>
    </row>
    <row r="115" spans="1:7">
      <c r="A115" t="s">
        <v>143</v>
      </c>
      <c r="B115" t="s">
        <v>143</v>
      </c>
      <c r="C115">
        <v>0</v>
      </c>
      <c r="D115">
        <v>0</v>
      </c>
      <c r="E115">
        <v>0</v>
      </c>
      <c r="F115" t="s">
        <v>40</v>
      </c>
      <c r="G115" t="s">
        <v>40</v>
      </c>
    </row>
    <row r="116" spans="1:7">
      <c r="A116" t="s">
        <v>144</v>
      </c>
      <c r="B116" t="s">
        <v>144</v>
      </c>
      <c r="C116">
        <v>3.33</v>
      </c>
      <c r="D116">
        <v>4.13</v>
      </c>
      <c r="E116">
        <v>0</v>
      </c>
      <c r="F116" t="s">
        <v>40</v>
      </c>
      <c r="G116" t="s">
        <v>40</v>
      </c>
    </row>
    <row r="117" spans="1:7">
      <c r="A117" t="s">
        <v>145</v>
      </c>
      <c r="B117" t="s">
        <v>146</v>
      </c>
      <c r="C117">
        <v>0</v>
      </c>
      <c r="D117">
        <v>0</v>
      </c>
      <c r="E117">
        <v>0</v>
      </c>
      <c r="F117" t="s">
        <v>40</v>
      </c>
      <c r="G117" t="s">
        <v>40</v>
      </c>
    </row>
    <row r="118" spans="1:7">
      <c r="A118" t="s">
        <v>147</v>
      </c>
      <c r="B118" t="s">
        <v>148</v>
      </c>
      <c r="C118">
        <v>0</v>
      </c>
      <c r="D118">
        <v>0</v>
      </c>
      <c r="E118">
        <v>0</v>
      </c>
      <c r="F118" t="s">
        <v>12</v>
      </c>
      <c r="G118" t="s">
        <v>40</v>
      </c>
    </row>
    <row r="119" spans="1:7">
      <c r="B119" t="s">
        <v>149</v>
      </c>
      <c r="G119" t="s">
        <v>40</v>
      </c>
    </row>
    <row r="120" spans="1:7">
      <c r="B120" t="s">
        <v>150</v>
      </c>
      <c r="G120" t="s">
        <v>40</v>
      </c>
    </row>
    <row r="121" spans="1:7">
      <c r="B121" t="s">
        <v>151</v>
      </c>
      <c r="G121" t="s">
        <v>40</v>
      </c>
    </row>
    <row r="122" spans="1:7">
      <c r="B122" t="s">
        <v>152</v>
      </c>
      <c r="G122" t="s">
        <v>40</v>
      </c>
    </row>
    <row r="123" spans="1:7">
      <c r="B123" t="s">
        <v>153</v>
      </c>
      <c r="G123" t="s">
        <v>40</v>
      </c>
    </row>
    <row r="124" spans="1:7">
      <c r="B124" t="s">
        <v>154</v>
      </c>
      <c r="G124" t="s">
        <v>40</v>
      </c>
    </row>
    <row r="125" spans="1:7">
      <c r="A125" t="s">
        <v>155</v>
      </c>
      <c r="C125">
        <v>2759.43</v>
      </c>
      <c r="D125">
        <v>5315.18</v>
      </c>
      <c r="E125">
        <v>1.4242535999999999</v>
      </c>
      <c r="F125" t="s">
        <v>65</v>
      </c>
      <c r="G125" t="s">
        <v>156</v>
      </c>
    </row>
    <row r="126" spans="1:7">
      <c r="A126" t="s">
        <v>157</v>
      </c>
      <c r="B126" t="s">
        <v>157</v>
      </c>
      <c r="C126">
        <v>0</v>
      </c>
      <c r="D126">
        <v>0</v>
      </c>
      <c r="E126">
        <v>0</v>
      </c>
      <c r="F126" t="s">
        <v>65</v>
      </c>
      <c r="G126" t="s">
        <v>156</v>
      </c>
    </row>
    <row r="127" spans="1:7">
      <c r="A127" t="s">
        <v>158</v>
      </c>
      <c r="C127">
        <v>422.36200000000002</v>
      </c>
      <c r="D127">
        <v>845.24699999999996</v>
      </c>
      <c r="E127">
        <v>0.3116949</v>
      </c>
      <c r="F127" t="s">
        <v>17</v>
      </c>
      <c r="G127" t="s">
        <v>156</v>
      </c>
    </row>
    <row r="128" spans="1:7">
      <c r="A128" t="s">
        <v>159</v>
      </c>
      <c r="C128">
        <v>1064.47</v>
      </c>
      <c r="D128">
        <v>1663.62</v>
      </c>
      <c r="E128">
        <v>0.44436864999999998</v>
      </c>
      <c r="F128" t="s">
        <v>17</v>
      </c>
      <c r="G128" t="s">
        <v>156</v>
      </c>
    </row>
    <row r="129" spans="1:7">
      <c r="A129" t="s">
        <v>160</v>
      </c>
      <c r="B129" t="s">
        <v>160</v>
      </c>
      <c r="C129">
        <v>4998.93</v>
      </c>
      <c r="D129">
        <v>9800.4599999999991</v>
      </c>
      <c r="E129">
        <v>3.559666</v>
      </c>
      <c r="F129" t="s">
        <v>65</v>
      </c>
      <c r="G129" t="s">
        <v>156</v>
      </c>
    </row>
    <row r="130" spans="1:7">
      <c r="A130" t="s">
        <v>161</v>
      </c>
      <c r="B130" t="s">
        <v>161</v>
      </c>
      <c r="C130">
        <v>3692.76</v>
      </c>
      <c r="D130">
        <v>8319.0300000000007</v>
      </c>
      <c r="E130">
        <v>4.3682650000000001</v>
      </c>
      <c r="F130" t="s">
        <v>9</v>
      </c>
      <c r="G130" t="s">
        <v>156</v>
      </c>
    </row>
    <row r="131" spans="1:7">
      <c r="A131" t="s">
        <v>162</v>
      </c>
      <c r="B131" t="s">
        <v>162</v>
      </c>
      <c r="C131">
        <v>2493</v>
      </c>
      <c r="D131">
        <v>5153.09</v>
      </c>
      <c r="E131">
        <v>2.5613169999999998</v>
      </c>
      <c r="F131" t="s">
        <v>65</v>
      </c>
      <c r="G131" t="s">
        <v>156</v>
      </c>
    </row>
    <row r="132" spans="1:7">
      <c r="A132" t="s">
        <v>163</v>
      </c>
      <c r="B132" t="s">
        <v>163</v>
      </c>
      <c r="C132">
        <v>2.4700000000000002</v>
      </c>
      <c r="D132">
        <v>2.4700000000000002</v>
      </c>
      <c r="E132">
        <v>0</v>
      </c>
      <c r="F132" t="s">
        <v>9</v>
      </c>
      <c r="G132" t="s">
        <v>156</v>
      </c>
    </row>
    <row r="133" spans="1:7">
      <c r="A133" t="s">
        <v>164</v>
      </c>
      <c r="B133" t="s">
        <v>164</v>
      </c>
      <c r="C133">
        <v>5163.74</v>
      </c>
      <c r="D133">
        <v>5729.38</v>
      </c>
      <c r="E133">
        <v>3.368376</v>
      </c>
      <c r="F133" t="s">
        <v>17</v>
      </c>
      <c r="G133" t="s">
        <v>156</v>
      </c>
    </row>
    <row r="134" spans="1:7">
      <c r="A134" t="s">
        <v>165</v>
      </c>
      <c r="B134" t="s">
        <v>165</v>
      </c>
      <c r="C134">
        <v>92619.9</v>
      </c>
      <c r="D134">
        <v>127860</v>
      </c>
      <c r="E134">
        <v>15.01951</v>
      </c>
      <c r="F134" t="s">
        <v>17</v>
      </c>
      <c r="G134" t="s">
        <v>156</v>
      </c>
    </row>
    <row r="135" spans="1:7">
      <c r="A135" t="s">
        <v>166</v>
      </c>
      <c r="B135" t="s">
        <v>166</v>
      </c>
      <c r="C135">
        <v>5381.36</v>
      </c>
      <c r="D135">
        <v>7518.45</v>
      </c>
      <c r="E135">
        <v>1.2926880999999999</v>
      </c>
      <c r="F135" t="s">
        <v>17</v>
      </c>
      <c r="G135" t="s">
        <v>156</v>
      </c>
    </row>
    <row r="136" spans="1:7">
      <c r="A136" t="s">
        <v>167</v>
      </c>
      <c r="B136" t="s">
        <v>167</v>
      </c>
      <c r="C136">
        <v>0</v>
      </c>
      <c r="D136">
        <v>0</v>
      </c>
      <c r="E136">
        <v>0</v>
      </c>
      <c r="F136" t="s">
        <v>65</v>
      </c>
      <c r="G136" t="s">
        <v>156</v>
      </c>
    </row>
    <row r="137" spans="1:7">
      <c r="A137" t="s">
        <v>168</v>
      </c>
      <c r="B137" t="s">
        <v>169</v>
      </c>
      <c r="C137">
        <v>7242.83</v>
      </c>
      <c r="D137">
        <v>11128</v>
      </c>
      <c r="E137">
        <v>6.5976020000000002</v>
      </c>
      <c r="F137" t="s">
        <v>21</v>
      </c>
      <c r="G137" t="s">
        <v>156</v>
      </c>
    </row>
    <row r="138" spans="1:7">
      <c r="A138" t="s">
        <v>170</v>
      </c>
      <c r="B138" t="s">
        <v>170</v>
      </c>
      <c r="C138">
        <v>6686.46</v>
      </c>
      <c r="D138">
        <v>7571.61</v>
      </c>
      <c r="E138">
        <v>0.67596650000000003</v>
      </c>
      <c r="F138" t="s">
        <v>17</v>
      </c>
      <c r="G138" t="s">
        <v>156</v>
      </c>
    </row>
    <row r="139" spans="1:7">
      <c r="A139" t="s">
        <v>171</v>
      </c>
      <c r="B139" t="s">
        <v>171</v>
      </c>
      <c r="C139">
        <v>12816.4</v>
      </c>
      <c r="D139">
        <v>20176</v>
      </c>
      <c r="E139">
        <v>5.4141890000000004</v>
      </c>
      <c r="F139" t="s">
        <v>17</v>
      </c>
      <c r="G139" t="s">
        <v>156</v>
      </c>
    </row>
    <row r="140" spans="1:7">
      <c r="A140" t="s">
        <v>172</v>
      </c>
      <c r="B140" t="s">
        <v>172</v>
      </c>
      <c r="C140">
        <v>79668.899999999994</v>
      </c>
      <c r="D140">
        <v>79432.100000000006</v>
      </c>
      <c r="E140">
        <v>1.5635950000000001</v>
      </c>
      <c r="F140" t="s">
        <v>17</v>
      </c>
      <c r="G140" t="s">
        <v>156</v>
      </c>
    </row>
    <row r="141" spans="1:7">
      <c r="A141" t="s">
        <v>173</v>
      </c>
      <c r="B141" t="s">
        <v>173</v>
      </c>
      <c r="C141">
        <v>22148.5</v>
      </c>
      <c r="D141">
        <v>35614.9</v>
      </c>
      <c r="E141">
        <v>14.740824999999999</v>
      </c>
      <c r="F141" t="s">
        <v>65</v>
      </c>
      <c r="G141" t="s">
        <v>156</v>
      </c>
    </row>
    <row r="142" spans="1:7">
      <c r="A142" t="s">
        <v>174</v>
      </c>
      <c r="B142" t="s">
        <v>174</v>
      </c>
      <c r="C142">
        <v>13246.9</v>
      </c>
      <c r="D142">
        <v>15735.7</v>
      </c>
      <c r="E142">
        <v>1.3295755</v>
      </c>
      <c r="F142" t="s">
        <v>17</v>
      </c>
      <c r="G142" t="s">
        <v>156</v>
      </c>
    </row>
    <row r="143" spans="1:7">
      <c r="A143" t="s">
        <v>175</v>
      </c>
      <c r="B143" t="s">
        <v>176</v>
      </c>
      <c r="C143">
        <v>19.950700000000001</v>
      </c>
      <c r="D143">
        <v>25.188600000000001</v>
      </c>
      <c r="E143">
        <v>0</v>
      </c>
      <c r="F143" t="s">
        <v>65</v>
      </c>
      <c r="G143" t="s">
        <v>156</v>
      </c>
    </row>
    <row r="144" spans="1:7">
      <c r="A144" t="s">
        <v>177</v>
      </c>
      <c r="B144" t="s">
        <v>178</v>
      </c>
      <c r="C144">
        <v>1344.45</v>
      </c>
      <c r="D144">
        <v>2549.6799999999998</v>
      </c>
      <c r="E144">
        <v>1.3891031</v>
      </c>
      <c r="F144" t="s">
        <v>65</v>
      </c>
      <c r="G144" t="s">
        <v>156</v>
      </c>
    </row>
    <row r="145" spans="1:7">
      <c r="A145" t="s">
        <v>179</v>
      </c>
      <c r="B145" t="s">
        <v>180</v>
      </c>
      <c r="C145">
        <v>1730.41</v>
      </c>
      <c r="D145">
        <v>2634.36</v>
      </c>
      <c r="E145">
        <v>1.0886381000000001</v>
      </c>
      <c r="F145" t="s">
        <v>65</v>
      </c>
      <c r="G145" t="s">
        <v>156</v>
      </c>
    </row>
    <row r="146" spans="1:7">
      <c r="B146" t="s">
        <v>168</v>
      </c>
      <c r="G146" t="s">
        <v>156</v>
      </c>
    </row>
    <row r="147" spans="1:7">
      <c r="B147" t="s">
        <v>181</v>
      </c>
      <c r="G147" t="s">
        <v>156</v>
      </c>
    </row>
    <row r="148" spans="1:7">
      <c r="A148" t="s">
        <v>291</v>
      </c>
      <c r="C148">
        <v>5.63</v>
      </c>
      <c r="D148">
        <v>2.46</v>
      </c>
      <c r="E148">
        <v>0</v>
      </c>
      <c r="F148" t="s">
        <v>65</v>
      </c>
      <c r="G148" t="s">
        <v>156</v>
      </c>
    </row>
    <row r="149" spans="1:7">
      <c r="A149" t="s">
        <v>294</v>
      </c>
      <c r="C149">
        <v>5.74</v>
      </c>
      <c r="D149">
        <v>6.59</v>
      </c>
      <c r="E149">
        <v>0</v>
      </c>
      <c r="F149" t="s">
        <v>65</v>
      </c>
      <c r="G149" t="s">
        <v>156</v>
      </c>
    </row>
    <row r="150" spans="1:7">
      <c r="A150" t="s">
        <v>182</v>
      </c>
      <c r="B150" t="s">
        <v>182</v>
      </c>
      <c r="C150">
        <v>15356.4</v>
      </c>
      <c r="D150">
        <v>15262.7</v>
      </c>
      <c r="E150">
        <v>1.0372202500000001</v>
      </c>
      <c r="F150" t="s">
        <v>65</v>
      </c>
      <c r="G150" t="s">
        <v>183</v>
      </c>
    </row>
    <row r="151" spans="1:7">
      <c r="A151" t="s">
        <v>184</v>
      </c>
      <c r="B151" t="s">
        <v>184</v>
      </c>
      <c r="C151">
        <v>4091.11</v>
      </c>
      <c r="D151">
        <v>4492.8599999999997</v>
      </c>
      <c r="E151">
        <v>0.87070720000000001</v>
      </c>
      <c r="F151" t="s">
        <v>65</v>
      </c>
      <c r="G151" t="s">
        <v>183</v>
      </c>
    </row>
    <row r="152" spans="1:7">
      <c r="A152" t="s">
        <v>185</v>
      </c>
      <c r="B152" t="s">
        <v>185</v>
      </c>
      <c r="C152">
        <v>4841.8500000000004</v>
      </c>
      <c r="D152">
        <v>5574.05</v>
      </c>
      <c r="E152">
        <v>3.9541645000000001</v>
      </c>
      <c r="F152" t="s">
        <v>65</v>
      </c>
      <c r="G152" t="s">
        <v>183</v>
      </c>
    </row>
    <row r="153" spans="1:7">
      <c r="A153" t="s">
        <v>295</v>
      </c>
      <c r="C153">
        <v>0</v>
      </c>
      <c r="D153">
        <v>2.2099000000000002</v>
      </c>
      <c r="E153">
        <v>1.0197660000000001E-3</v>
      </c>
      <c r="F153" t="s">
        <v>65</v>
      </c>
      <c r="G153" t="s">
        <v>183</v>
      </c>
    </row>
    <row r="154" spans="1:7">
      <c r="A154" t="s">
        <v>186</v>
      </c>
      <c r="B154" t="s">
        <v>186</v>
      </c>
      <c r="C154">
        <v>6667.06</v>
      </c>
      <c r="D154">
        <v>17246.8</v>
      </c>
      <c r="E154">
        <v>0.86084295</v>
      </c>
      <c r="F154" t="s">
        <v>17</v>
      </c>
      <c r="G154" t="s">
        <v>187</v>
      </c>
    </row>
    <row r="155" spans="1:7">
      <c r="A155" t="s">
        <v>188</v>
      </c>
      <c r="B155" t="s">
        <v>188</v>
      </c>
      <c r="C155">
        <v>15310.5</v>
      </c>
      <c r="D155">
        <v>16123.6</v>
      </c>
      <c r="E155">
        <v>8.2195739999999997</v>
      </c>
      <c r="F155" t="s">
        <v>17</v>
      </c>
      <c r="G155" t="s">
        <v>187</v>
      </c>
    </row>
    <row r="156" spans="1:7">
      <c r="A156" t="s">
        <v>189</v>
      </c>
      <c r="B156" t="s">
        <v>189</v>
      </c>
      <c r="C156">
        <v>48.04</v>
      </c>
      <c r="D156">
        <v>66.52</v>
      </c>
      <c r="E156">
        <v>1.3468290000000001E-2</v>
      </c>
      <c r="F156" t="s">
        <v>17</v>
      </c>
      <c r="G156" t="s">
        <v>187</v>
      </c>
    </row>
    <row r="157" spans="1:7">
      <c r="A157" t="s">
        <v>190</v>
      </c>
      <c r="B157" t="s">
        <v>190</v>
      </c>
      <c r="C157">
        <v>1336.58</v>
      </c>
      <c r="D157">
        <v>2520.61</v>
      </c>
      <c r="E157">
        <v>0.61390009999999995</v>
      </c>
      <c r="F157" t="s">
        <v>17</v>
      </c>
      <c r="G157" t="s">
        <v>187</v>
      </c>
    </row>
    <row r="158" spans="1:7">
      <c r="A158" t="s">
        <v>191</v>
      </c>
      <c r="B158" t="s">
        <v>191</v>
      </c>
      <c r="C158">
        <v>8849.02</v>
      </c>
      <c r="D158">
        <v>15401.9</v>
      </c>
      <c r="E158">
        <v>0.81331140000000002</v>
      </c>
      <c r="F158" t="s">
        <v>17</v>
      </c>
      <c r="G158" t="s">
        <v>187</v>
      </c>
    </row>
    <row r="159" spans="1:7">
      <c r="A159" t="s">
        <v>192</v>
      </c>
      <c r="B159" t="s">
        <v>192</v>
      </c>
      <c r="C159">
        <v>100.267</v>
      </c>
      <c r="D159">
        <v>114.047</v>
      </c>
      <c r="E159">
        <v>4.3473980000000002E-2</v>
      </c>
      <c r="F159" t="s">
        <v>17</v>
      </c>
      <c r="G159" t="s">
        <v>187</v>
      </c>
    </row>
    <row r="160" spans="1:7">
      <c r="B160" t="s">
        <v>193</v>
      </c>
      <c r="G160" t="s">
        <v>187</v>
      </c>
    </row>
    <row r="161" spans="1:7">
      <c r="A161" t="s">
        <v>194</v>
      </c>
      <c r="B161" t="s">
        <v>195</v>
      </c>
      <c r="C161">
        <v>11.09</v>
      </c>
      <c r="D161">
        <v>11.89</v>
      </c>
      <c r="E161">
        <v>9.1478859999999992E-3</v>
      </c>
      <c r="F161" t="s">
        <v>17</v>
      </c>
      <c r="G161" t="s">
        <v>196</v>
      </c>
    </row>
    <row r="162" spans="1:7">
      <c r="A162" t="s">
        <v>197</v>
      </c>
      <c r="B162" t="s">
        <v>197</v>
      </c>
      <c r="C162">
        <v>427.52</v>
      </c>
      <c r="D162">
        <v>576.38</v>
      </c>
      <c r="E162">
        <v>0.40575644999999999</v>
      </c>
      <c r="F162" t="s">
        <v>17</v>
      </c>
      <c r="G162" t="s">
        <v>196</v>
      </c>
    </row>
    <row r="163" spans="1:7">
      <c r="A163" t="s">
        <v>198</v>
      </c>
      <c r="B163" t="s">
        <v>199</v>
      </c>
      <c r="C163">
        <v>222.07</v>
      </c>
      <c r="D163">
        <v>364.45</v>
      </c>
      <c r="E163">
        <v>0.28363060000000001</v>
      </c>
      <c r="F163" t="s">
        <v>17</v>
      </c>
      <c r="G163" t="s">
        <v>196</v>
      </c>
    </row>
    <row r="164" spans="1:7">
      <c r="A164" t="s">
        <v>200</v>
      </c>
      <c r="B164" t="s">
        <v>201</v>
      </c>
      <c r="C164">
        <v>7808.63</v>
      </c>
      <c r="D164">
        <v>8632.49</v>
      </c>
      <c r="E164">
        <v>6.1336550000000001</v>
      </c>
      <c r="F164" t="s">
        <v>21</v>
      </c>
      <c r="G164" t="s">
        <v>196</v>
      </c>
    </row>
    <row r="165" spans="1:7">
      <c r="A165" t="s">
        <v>202</v>
      </c>
      <c r="B165" t="s">
        <v>202</v>
      </c>
      <c r="C165">
        <v>162.52000000000001</v>
      </c>
      <c r="D165">
        <v>139.136</v>
      </c>
      <c r="E165">
        <v>4.9931749999999997E-2</v>
      </c>
      <c r="F165" t="s">
        <v>17</v>
      </c>
      <c r="G165" t="s">
        <v>196</v>
      </c>
    </row>
    <row r="166" spans="1:7">
      <c r="A166" t="s">
        <v>203</v>
      </c>
      <c r="B166" t="s">
        <v>203</v>
      </c>
      <c r="C166">
        <v>33.869999999999997</v>
      </c>
      <c r="D166">
        <v>12.54</v>
      </c>
      <c r="E166">
        <v>1.9747481000000001E-2</v>
      </c>
      <c r="F166" t="s">
        <v>17</v>
      </c>
      <c r="G166" t="s">
        <v>196</v>
      </c>
    </row>
    <row r="167" spans="1:7">
      <c r="A167" t="s">
        <v>204</v>
      </c>
      <c r="B167" t="s">
        <v>204</v>
      </c>
      <c r="C167">
        <v>1370.36</v>
      </c>
      <c r="D167">
        <v>1614.55</v>
      </c>
      <c r="E167">
        <v>0.98514900000000005</v>
      </c>
      <c r="F167" t="s">
        <v>17</v>
      </c>
      <c r="G167" t="s">
        <v>196</v>
      </c>
    </row>
    <row r="168" spans="1:7">
      <c r="A168" t="s">
        <v>205</v>
      </c>
      <c r="B168" t="s">
        <v>206</v>
      </c>
      <c r="C168">
        <v>3782.24</v>
      </c>
      <c r="D168">
        <v>4640.43</v>
      </c>
      <c r="E168">
        <v>2.5474239999999999</v>
      </c>
      <c r="F168" t="s">
        <v>17</v>
      </c>
      <c r="G168" t="s">
        <v>196</v>
      </c>
    </row>
    <row r="169" spans="1:7">
      <c r="A169" t="s">
        <v>207</v>
      </c>
      <c r="B169" t="s">
        <v>208</v>
      </c>
      <c r="C169">
        <v>6.44</v>
      </c>
      <c r="D169">
        <v>8.6877600000000008</v>
      </c>
      <c r="E169">
        <v>1.6749199999999999E-4</v>
      </c>
      <c r="F169" t="s">
        <v>17</v>
      </c>
      <c r="G169" t="s">
        <v>196</v>
      </c>
    </row>
    <row r="170" spans="1:7">
      <c r="A170" t="s">
        <v>209</v>
      </c>
      <c r="B170" t="s">
        <v>210</v>
      </c>
      <c r="C170">
        <v>178869</v>
      </c>
      <c r="D170">
        <v>253267</v>
      </c>
      <c r="E170">
        <v>67.380939999999995</v>
      </c>
      <c r="F170" t="s">
        <v>17</v>
      </c>
      <c r="G170" t="s">
        <v>209</v>
      </c>
    </row>
    <row r="171" spans="1:7">
      <c r="A171" t="s">
        <v>211</v>
      </c>
      <c r="C171">
        <v>218471</v>
      </c>
      <c r="D171">
        <v>256662</v>
      </c>
      <c r="E171">
        <v>95.173209999999997</v>
      </c>
      <c r="F171" t="s">
        <v>9</v>
      </c>
      <c r="G171" t="s">
        <v>212</v>
      </c>
    </row>
    <row r="172" spans="1:7">
      <c r="A172" t="s">
        <v>213</v>
      </c>
      <c r="B172" t="s">
        <v>214</v>
      </c>
      <c r="C172">
        <v>27075.3</v>
      </c>
      <c r="D172">
        <v>28642.5</v>
      </c>
      <c r="E172">
        <v>7.1959745000000002</v>
      </c>
      <c r="F172" t="s">
        <v>9</v>
      </c>
      <c r="G172" t="s">
        <v>212</v>
      </c>
    </row>
    <row r="173" spans="1:7">
      <c r="A173" t="s">
        <v>215</v>
      </c>
      <c r="B173" t="s">
        <v>215</v>
      </c>
      <c r="C173">
        <v>30435.8</v>
      </c>
      <c r="D173">
        <v>34086</v>
      </c>
      <c r="E173">
        <v>8.8822910000000004</v>
      </c>
      <c r="F173" t="s">
        <v>9</v>
      </c>
      <c r="G173" t="s">
        <v>212</v>
      </c>
    </row>
    <row r="174" spans="1:7">
      <c r="A174" t="s">
        <v>216</v>
      </c>
      <c r="B174" t="s">
        <v>216</v>
      </c>
      <c r="C174">
        <v>2376.3200000000002</v>
      </c>
      <c r="D174">
        <v>5503.66</v>
      </c>
      <c r="E174">
        <v>2.3783430000000001</v>
      </c>
      <c r="F174" t="s">
        <v>12</v>
      </c>
      <c r="G174" t="s">
        <v>212</v>
      </c>
    </row>
    <row r="175" spans="1:7">
      <c r="A175" t="s">
        <v>217</v>
      </c>
      <c r="B175" t="s">
        <v>217</v>
      </c>
      <c r="C175">
        <v>428.38</v>
      </c>
      <c r="D175">
        <v>911.66300000000001</v>
      </c>
      <c r="E175">
        <v>0.14770233499999999</v>
      </c>
      <c r="F175" t="s">
        <v>9</v>
      </c>
      <c r="G175" t="s">
        <v>212</v>
      </c>
    </row>
    <row r="176" spans="1:7">
      <c r="A176" t="s">
        <v>218</v>
      </c>
      <c r="B176" t="s">
        <v>219</v>
      </c>
      <c r="C176">
        <v>0</v>
      </c>
      <c r="D176">
        <v>0</v>
      </c>
      <c r="E176">
        <v>0</v>
      </c>
      <c r="F176" t="s">
        <v>21</v>
      </c>
      <c r="G176" t="s">
        <v>212</v>
      </c>
    </row>
    <row r="177" spans="1:7">
      <c r="A177" t="s">
        <v>220</v>
      </c>
      <c r="B177" t="s">
        <v>220</v>
      </c>
      <c r="C177">
        <v>2.59</v>
      </c>
      <c r="D177">
        <v>3.09</v>
      </c>
      <c r="E177">
        <v>0</v>
      </c>
      <c r="F177" t="s">
        <v>9</v>
      </c>
      <c r="G177" t="s">
        <v>212</v>
      </c>
    </row>
    <row r="178" spans="1:7">
      <c r="A178" t="s">
        <v>221</v>
      </c>
      <c r="B178" t="s">
        <v>221</v>
      </c>
      <c r="C178">
        <v>102.19</v>
      </c>
      <c r="D178">
        <v>186.4</v>
      </c>
      <c r="E178">
        <v>0.11593527000000001</v>
      </c>
      <c r="F178" t="s">
        <v>9</v>
      </c>
      <c r="G178" t="s">
        <v>212</v>
      </c>
    </row>
    <row r="179" spans="1:7">
      <c r="A179" t="s">
        <v>222</v>
      </c>
      <c r="B179" t="s">
        <v>222</v>
      </c>
      <c r="C179">
        <v>1205.9000000000001</v>
      </c>
      <c r="D179">
        <v>1868.03</v>
      </c>
      <c r="E179">
        <v>1.4246760000000001</v>
      </c>
      <c r="F179" t="s">
        <v>9</v>
      </c>
      <c r="G179" t="s">
        <v>212</v>
      </c>
    </row>
    <row r="180" spans="1:7">
      <c r="A180" t="s">
        <v>223</v>
      </c>
      <c r="B180" t="s">
        <v>223</v>
      </c>
      <c r="C180">
        <v>19131.400000000001</v>
      </c>
      <c r="D180">
        <v>21623.200000000001</v>
      </c>
      <c r="E180">
        <v>5.5540430000000001</v>
      </c>
      <c r="F180" t="s">
        <v>9</v>
      </c>
      <c r="G180" t="s">
        <v>212</v>
      </c>
    </row>
    <row r="181" spans="1:7">
      <c r="A181" t="s">
        <v>224</v>
      </c>
      <c r="B181" t="s">
        <v>224</v>
      </c>
      <c r="C181">
        <v>6.79</v>
      </c>
      <c r="D181">
        <v>11.07</v>
      </c>
      <c r="E181">
        <v>1.4047297E-2</v>
      </c>
      <c r="F181" t="s">
        <v>9</v>
      </c>
      <c r="G181" t="s">
        <v>212</v>
      </c>
    </row>
    <row r="182" spans="1:7">
      <c r="A182" t="s">
        <v>225</v>
      </c>
      <c r="B182" t="s">
        <v>225</v>
      </c>
      <c r="C182">
        <v>4315.75</v>
      </c>
      <c r="D182">
        <v>5930.46</v>
      </c>
      <c r="E182">
        <v>5.6772429999999998</v>
      </c>
      <c r="F182" t="s">
        <v>9</v>
      </c>
      <c r="G182" t="s">
        <v>212</v>
      </c>
    </row>
    <row r="183" spans="1:7">
      <c r="A183" t="s">
        <v>226</v>
      </c>
      <c r="B183" t="s">
        <v>227</v>
      </c>
      <c r="C183">
        <v>2726.93</v>
      </c>
      <c r="D183">
        <v>5901.32</v>
      </c>
      <c r="E183">
        <v>2.9967355000000002</v>
      </c>
      <c r="F183" t="s">
        <v>9</v>
      </c>
      <c r="G183" t="s">
        <v>212</v>
      </c>
    </row>
    <row r="184" spans="1:7">
      <c r="A184" t="s">
        <v>228</v>
      </c>
      <c r="C184">
        <v>22888.5</v>
      </c>
      <c r="D184">
        <v>35325.9</v>
      </c>
      <c r="E184">
        <v>20.227734999999999</v>
      </c>
      <c r="F184" t="s">
        <v>21</v>
      </c>
      <c r="G184" t="s">
        <v>229</v>
      </c>
    </row>
    <row r="185" spans="1:7">
      <c r="A185" t="s">
        <v>230</v>
      </c>
      <c r="B185" t="s">
        <v>230</v>
      </c>
      <c r="C185">
        <v>626.42999999999995</v>
      </c>
      <c r="D185">
        <v>912.31600000000003</v>
      </c>
      <c r="E185">
        <v>0.44323289999999999</v>
      </c>
      <c r="F185" t="s">
        <v>21</v>
      </c>
      <c r="G185" t="s">
        <v>229</v>
      </c>
    </row>
    <row r="186" spans="1:7">
      <c r="A186" t="s">
        <v>231</v>
      </c>
      <c r="B186" t="s">
        <v>231</v>
      </c>
      <c r="C186">
        <v>21016.3</v>
      </c>
      <c r="D186">
        <v>22454.9</v>
      </c>
      <c r="E186">
        <v>7.1066710000000004</v>
      </c>
      <c r="F186" t="s">
        <v>21</v>
      </c>
      <c r="G186" t="s">
        <v>229</v>
      </c>
    </row>
    <row r="187" spans="1:7">
      <c r="A187" t="s">
        <v>232</v>
      </c>
      <c r="B187" t="s">
        <v>232</v>
      </c>
      <c r="C187">
        <v>1935.71</v>
      </c>
      <c r="D187">
        <v>4702.51</v>
      </c>
      <c r="E187">
        <v>1.0505473000000001</v>
      </c>
      <c r="F187" t="s">
        <v>21</v>
      </c>
      <c r="G187" t="s">
        <v>229</v>
      </c>
    </row>
    <row r="188" spans="1:7">
      <c r="A188" t="s">
        <v>233</v>
      </c>
      <c r="B188" t="s">
        <v>233</v>
      </c>
      <c r="C188">
        <v>220.4</v>
      </c>
      <c r="D188">
        <v>429.46100000000001</v>
      </c>
      <c r="E188">
        <v>0.22724130000000001</v>
      </c>
      <c r="F188" t="s">
        <v>21</v>
      </c>
      <c r="G188" t="s">
        <v>229</v>
      </c>
    </row>
    <row r="189" spans="1:7">
      <c r="A189" t="s">
        <v>234</v>
      </c>
      <c r="B189" t="s">
        <v>234</v>
      </c>
      <c r="C189">
        <v>3640.07</v>
      </c>
      <c r="D189">
        <v>6337.41</v>
      </c>
      <c r="E189">
        <v>4.3366565000000001</v>
      </c>
      <c r="F189" t="s">
        <v>21</v>
      </c>
      <c r="G189" t="s">
        <v>229</v>
      </c>
    </row>
    <row r="190" spans="1:7">
      <c r="A190" t="s">
        <v>235</v>
      </c>
      <c r="B190" t="s">
        <v>235</v>
      </c>
      <c r="C190">
        <v>0</v>
      </c>
      <c r="D190">
        <v>0</v>
      </c>
      <c r="E190">
        <v>0</v>
      </c>
      <c r="F190" t="s">
        <v>21</v>
      </c>
      <c r="G190" t="s">
        <v>229</v>
      </c>
    </row>
    <row r="191" spans="1:7">
      <c r="A191" t="s">
        <v>236</v>
      </c>
      <c r="B191" t="s">
        <v>236</v>
      </c>
      <c r="C191">
        <v>9733.06</v>
      </c>
      <c r="D191">
        <v>10693.8</v>
      </c>
      <c r="E191">
        <v>11.033379500000001</v>
      </c>
      <c r="F191" t="s">
        <v>21</v>
      </c>
      <c r="G191" t="s">
        <v>229</v>
      </c>
    </row>
    <row r="192" spans="1:7">
      <c r="A192" t="s">
        <v>237</v>
      </c>
      <c r="B192" t="s">
        <v>237</v>
      </c>
      <c r="C192">
        <v>9783.11</v>
      </c>
      <c r="D192">
        <v>12966.9</v>
      </c>
      <c r="E192">
        <v>1.2950355</v>
      </c>
      <c r="F192" t="s">
        <v>21</v>
      </c>
      <c r="G192" t="s">
        <v>229</v>
      </c>
    </row>
    <row r="193" spans="1:7">
      <c r="A193" t="s">
        <v>238</v>
      </c>
      <c r="B193" t="s">
        <v>238</v>
      </c>
      <c r="C193">
        <v>5.88</v>
      </c>
      <c r="D193">
        <v>5.9246100000000004</v>
      </c>
      <c r="E193">
        <v>0</v>
      </c>
      <c r="F193" t="s">
        <v>21</v>
      </c>
      <c r="G193" t="s">
        <v>229</v>
      </c>
    </row>
    <row r="194" spans="1:7">
      <c r="A194" t="s">
        <v>239</v>
      </c>
      <c r="B194" t="s">
        <v>239</v>
      </c>
      <c r="C194">
        <v>3293.68</v>
      </c>
      <c r="D194">
        <v>5647.06</v>
      </c>
      <c r="E194">
        <v>3.534465</v>
      </c>
      <c r="F194" t="s">
        <v>21</v>
      </c>
      <c r="G194" t="s">
        <v>229</v>
      </c>
    </row>
    <row r="195" spans="1:7">
      <c r="A195" t="s">
        <v>240</v>
      </c>
      <c r="B195" t="s">
        <v>240</v>
      </c>
      <c r="C195">
        <v>4.72</v>
      </c>
      <c r="D195">
        <v>4.7300000000000004</v>
      </c>
      <c r="E195" s="2">
        <v>9.2399999999999996E-6</v>
      </c>
      <c r="F195" t="s">
        <v>21</v>
      </c>
      <c r="G195" t="s">
        <v>229</v>
      </c>
    </row>
    <row r="196" spans="1:7">
      <c r="A196" t="s">
        <v>241</v>
      </c>
      <c r="B196" t="s">
        <v>241</v>
      </c>
      <c r="C196">
        <v>24.06</v>
      </c>
      <c r="D196">
        <v>49.31</v>
      </c>
      <c r="E196">
        <v>0</v>
      </c>
      <c r="F196" t="s">
        <v>21</v>
      </c>
      <c r="G196" t="s">
        <v>229</v>
      </c>
    </row>
    <row r="197" spans="1:7">
      <c r="A197" t="s">
        <v>242</v>
      </c>
      <c r="B197" t="s">
        <v>242</v>
      </c>
      <c r="C197">
        <v>2422</v>
      </c>
      <c r="D197">
        <v>3642.75</v>
      </c>
      <c r="E197">
        <v>0.119872775</v>
      </c>
      <c r="F197" t="s">
        <v>21</v>
      </c>
      <c r="G197" t="s">
        <v>229</v>
      </c>
    </row>
    <row r="198" spans="1:7">
      <c r="A198" t="s">
        <v>243</v>
      </c>
      <c r="B198" t="s">
        <v>243</v>
      </c>
      <c r="C198">
        <v>30144</v>
      </c>
      <c r="D198">
        <v>51989.2</v>
      </c>
      <c r="E198">
        <v>25.376175</v>
      </c>
      <c r="F198" t="s">
        <v>21</v>
      </c>
      <c r="G198" t="s">
        <v>229</v>
      </c>
    </row>
    <row r="199" spans="1:7">
      <c r="A199" t="s">
        <v>244</v>
      </c>
      <c r="B199" t="s">
        <v>244</v>
      </c>
      <c r="C199">
        <v>1596.57</v>
      </c>
      <c r="D199">
        <v>1637.81</v>
      </c>
      <c r="E199">
        <v>0.82950504999999997</v>
      </c>
      <c r="F199" t="s">
        <v>21</v>
      </c>
      <c r="G199" t="s">
        <v>229</v>
      </c>
    </row>
    <row r="200" spans="1:7">
      <c r="A200" t="s">
        <v>245</v>
      </c>
      <c r="B200" t="s">
        <v>246</v>
      </c>
      <c r="C200">
        <v>44.5</v>
      </c>
      <c r="D200">
        <v>68.33</v>
      </c>
      <c r="E200">
        <v>1.8765725E-2</v>
      </c>
      <c r="F200" t="s">
        <v>17</v>
      </c>
      <c r="G200" t="s">
        <v>229</v>
      </c>
    </row>
    <row r="201" spans="1:7">
      <c r="A201" t="s">
        <v>247</v>
      </c>
      <c r="B201" t="s">
        <v>247</v>
      </c>
      <c r="C201">
        <v>3951.38</v>
      </c>
      <c r="D201">
        <v>6901.02</v>
      </c>
      <c r="E201">
        <v>2.9688889999999999</v>
      </c>
      <c r="F201" t="s">
        <v>21</v>
      </c>
      <c r="G201" t="s">
        <v>229</v>
      </c>
    </row>
    <row r="202" spans="1:7">
      <c r="A202" t="s">
        <v>248</v>
      </c>
      <c r="B202" t="s">
        <v>248</v>
      </c>
      <c r="C202">
        <v>3223.51</v>
      </c>
      <c r="D202">
        <v>4952.24</v>
      </c>
      <c r="E202">
        <v>3.3411235000000001</v>
      </c>
      <c r="F202" t="s">
        <v>21</v>
      </c>
      <c r="G202" t="s">
        <v>229</v>
      </c>
    </row>
    <row r="203" spans="1:7">
      <c r="A203" t="s">
        <v>249</v>
      </c>
      <c r="B203" t="s">
        <v>249</v>
      </c>
      <c r="C203">
        <v>200.2</v>
      </c>
      <c r="D203">
        <v>423.55</v>
      </c>
      <c r="E203">
        <v>0.22208449999999999</v>
      </c>
      <c r="F203" t="s">
        <v>21</v>
      </c>
      <c r="G203" t="s">
        <v>229</v>
      </c>
    </row>
    <row r="204" spans="1:7">
      <c r="A204" t="s">
        <v>250</v>
      </c>
      <c r="B204" t="s">
        <v>250</v>
      </c>
      <c r="C204">
        <v>4993.72</v>
      </c>
      <c r="D204">
        <v>10895.1</v>
      </c>
      <c r="E204">
        <v>3.488111</v>
      </c>
      <c r="F204" t="s">
        <v>21</v>
      </c>
      <c r="G204" t="s">
        <v>229</v>
      </c>
    </row>
    <row r="205" spans="1:7">
      <c r="A205" t="s">
        <v>251</v>
      </c>
      <c r="B205" t="s">
        <v>251</v>
      </c>
      <c r="C205">
        <v>2548.46</v>
      </c>
      <c r="D205">
        <v>2947.95</v>
      </c>
      <c r="E205">
        <v>1.3394535000000001</v>
      </c>
      <c r="F205" t="s">
        <v>21</v>
      </c>
      <c r="G205" t="s">
        <v>229</v>
      </c>
    </row>
    <row r="206" spans="1:7">
      <c r="A206" t="s">
        <v>252</v>
      </c>
      <c r="B206" t="s">
        <v>252</v>
      </c>
      <c r="C206">
        <v>30.19</v>
      </c>
      <c r="D206">
        <v>27.83</v>
      </c>
      <c r="E206">
        <v>1.1756536E-2</v>
      </c>
      <c r="F206" t="s">
        <v>21</v>
      </c>
      <c r="G206" t="s">
        <v>229</v>
      </c>
    </row>
    <row r="207" spans="1:7">
      <c r="A207" t="s">
        <v>253</v>
      </c>
      <c r="B207" t="s">
        <v>253</v>
      </c>
      <c r="C207">
        <v>6526.07</v>
      </c>
      <c r="D207">
        <v>9731.2999999999993</v>
      </c>
      <c r="E207">
        <v>5.2778879999999999</v>
      </c>
      <c r="F207" t="s">
        <v>21</v>
      </c>
      <c r="G207" t="s">
        <v>229</v>
      </c>
    </row>
    <row r="208" spans="1:7">
      <c r="A208" t="s">
        <v>254</v>
      </c>
      <c r="B208" t="s">
        <v>254</v>
      </c>
      <c r="C208">
        <v>235.47</v>
      </c>
      <c r="D208">
        <v>1287.6300000000001</v>
      </c>
      <c r="E208">
        <v>0.51946234999999996</v>
      </c>
      <c r="F208" t="s">
        <v>21</v>
      </c>
      <c r="G208" t="s">
        <v>229</v>
      </c>
    </row>
    <row r="209" spans="1:7">
      <c r="A209" t="s">
        <v>255</v>
      </c>
      <c r="B209" t="s">
        <v>255</v>
      </c>
      <c r="C209">
        <v>26192.400000000001</v>
      </c>
      <c r="D209">
        <v>28494.9</v>
      </c>
      <c r="E209">
        <v>1.1537289500000001</v>
      </c>
      <c r="F209" t="s">
        <v>21</v>
      </c>
      <c r="G209" t="s">
        <v>229</v>
      </c>
    </row>
    <row r="210" spans="1:7">
      <c r="A210" t="s">
        <v>256</v>
      </c>
      <c r="B210" t="s">
        <v>256</v>
      </c>
      <c r="C210">
        <v>43541</v>
      </c>
      <c r="D210">
        <v>43477.8</v>
      </c>
      <c r="E210">
        <v>0.66417504999999999</v>
      </c>
      <c r="F210" t="s">
        <v>21</v>
      </c>
      <c r="G210" t="s">
        <v>229</v>
      </c>
    </row>
    <row r="211" spans="1:7">
      <c r="A211" t="s">
        <v>257</v>
      </c>
      <c r="B211" t="s">
        <v>257</v>
      </c>
      <c r="C211">
        <v>0</v>
      </c>
      <c r="D211">
        <v>0</v>
      </c>
      <c r="E211">
        <v>0</v>
      </c>
      <c r="F211" t="s">
        <v>21</v>
      </c>
      <c r="G211" t="s">
        <v>229</v>
      </c>
    </row>
    <row r="212" spans="1:7">
      <c r="A212" t="s">
        <v>258</v>
      </c>
      <c r="B212" t="s">
        <v>258</v>
      </c>
      <c r="C212">
        <v>0</v>
      </c>
      <c r="D212">
        <v>0</v>
      </c>
      <c r="E212">
        <v>0</v>
      </c>
      <c r="F212" t="s">
        <v>21</v>
      </c>
      <c r="G212" t="s">
        <v>229</v>
      </c>
    </row>
    <row r="213" spans="1:7">
      <c r="A213" t="s">
        <v>259</v>
      </c>
      <c r="B213" t="s">
        <v>259</v>
      </c>
      <c r="C213">
        <v>6568.61</v>
      </c>
      <c r="D213">
        <v>13067</v>
      </c>
      <c r="E213">
        <v>8.1905450000000002</v>
      </c>
      <c r="F213" t="s">
        <v>21</v>
      </c>
      <c r="G213" t="s">
        <v>229</v>
      </c>
    </row>
    <row r="214" spans="1:7">
      <c r="A214" t="s">
        <v>260</v>
      </c>
      <c r="B214" t="s">
        <v>260</v>
      </c>
      <c r="C214">
        <v>27361.7</v>
      </c>
      <c r="D214">
        <v>29407.3</v>
      </c>
      <c r="E214">
        <v>6.5298695000000002</v>
      </c>
      <c r="F214" t="s">
        <v>21</v>
      </c>
      <c r="G214" t="s">
        <v>229</v>
      </c>
    </row>
    <row r="215" spans="1:7">
      <c r="A215" t="s">
        <v>261</v>
      </c>
      <c r="B215" t="s">
        <v>261</v>
      </c>
      <c r="C215">
        <v>8039.08</v>
      </c>
      <c r="D215">
        <v>9709.67</v>
      </c>
      <c r="E215">
        <v>0.39317685000000002</v>
      </c>
      <c r="F215" t="s">
        <v>21</v>
      </c>
      <c r="G215" t="s">
        <v>229</v>
      </c>
    </row>
    <row r="216" spans="1:7">
      <c r="A216" t="s">
        <v>262</v>
      </c>
      <c r="B216" t="s">
        <v>262</v>
      </c>
      <c r="C216">
        <v>5237.5200000000004</v>
      </c>
      <c r="D216">
        <v>21339.5</v>
      </c>
      <c r="E216">
        <v>6.5833789999999999</v>
      </c>
      <c r="F216" t="s">
        <v>21</v>
      </c>
      <c r="G216" t="s">
        <v>229</v>
      </c>
    </row>
    <row r="217" spans="1:7">
      <c r="A217" t="s">
        <v>263</v>
      </c>
      <c r="B217" t="s">
        <v>263</v>
      </c>
      <c r="C217">
        <v>2858.22</v>
      </c>
      <c r="D217">
        <v>3662.35</v>
      </c>
      <c r="E217">
        <v>2.5082749999999998</v>
      </c>
      <c r="F217" t="s">
        <v>21</v>
      </c>
      <c r="G217" t="s">
        <v>229</v>
      </c>
    </row>
    <row r="218" spans="1:7">
      <c r="A218" t="s">
        <v>264</v>
      </c>
      <c r="B218" t="s">
        <v>264</v>
      </c>
      <c r="C218">
        <v>0</v>
      </c>
      <c r="D218">
        <v>0</v>
      </c>
      <c r="E218">
        <v>0</v>
      </c>
      <c r="F218" t="s">
        <v>65</v>
      </c>
      <c r="G218" t="s">
        <v>229</v>
      </c>
    </row>
    <row r="219" spans="1:7">
      <c r="A219" t="s">
        <v>265</v>
      </c>
      <c r="B219" t="s">
        <v>265</v>
      </c>
      <c r="C219">
        <v>2677.7</v>
      </c>
      <c r="D219">
        <v>5985.64</v>
      </c>
      <c r="E219">
        <v>1.1921332499999999</v>
      </c>
      <c r="F219" t="s">
        <v>21</v>
      </c>
      <c r="G219" t="s">
        <v>229</v>
      </c>
    </row>
    <row r="220" spans="1:7">
      <c r="A220" t="s">
        <v>266</v>
      </c>
      <c r="B220" t="s">
        <v>266</v>
      </c>
      <c r="C220">
        <v>0</v>
      </c>
      <c r="D220">
        <v>0</v>
      </c>
      <c r="E220">
        <v>0</v>
      </c>
      <c r="F220" t="s">
        <v>21</v>
      </c>
      <c r="G220" t="s">
        <v>229</v>
      </c>
    </row>
    <row r="221" spans="1:7">
      <c r="A221" t="s">
        <v>267</v>
      </c>
      <c r="B221" t="s">
        <v>267</v>
      </c>
      <c r="C221">
        <v>1164.05</v>
      </c>
      <c r="D221">
        <v>1414.03</v>
      </c>
      <c r="E221">
        <v>1.1954480999999999</v>
      </c>
      <c r="F221" t="s">
        <v>21</v>
      </c>
      <c r="G221" t="s">
        <v>229</v>
      </c>
    </row>
    <row r="222" spans="1:7">
      <c r="A222" t="s">
        <v>268</v>
      </c>
      <c r="B222" t="s">
        <v>268</v>
      </c>
      <c r="C222">
        <v>11474</v>
      </c>
      <c r="D222">
        <v>14601.3</v>
      </c>
      <c r="E222">
        <v>0.93713729999999995</v>
      </c>
      <c r="F222" t="s">
        <v>21</v>
      </c>
      <c r="G222" t="s">
        <v>229</v>
      </c>
    </row>
    <row r="223" spans="1:7">
      <c r="A223" t="s">
        <v>269</v>
      </c>
      <c r="B223" t="s">
        <v>269</v>
      </c>
      <c r="C223">
        <v>78607.8</v>
      </c>
      <c r="D223">
        <v>97376.7</v>
      </c>
      <c r="E223">
        <v>33.737935</v>
      </c>
      <c r="F223" t="s">
        <v>21</v>
      </c>
      <c r="G223" t="s">
        <v>229</v>
      </c>
    </row>
    <row r="224" spans="1:7">
      <c r="A224" t="s">
        <v>270</v>
      </c>
      <c r="B224" t="s">
        <v>270</v>
      </c>
      <c r="C224">
        <v>25808.400000000001</v>
      </c>
      <c r="D224">
        <v>36637</v>
      </c>
      <c r="E224">
        <v>1.9363695999999999</v>
      </c>
      <c r="F224" t="s">
        <v>21</v>
      </c>
      <c r="G224" t="s">
        <v>229</v>
      </c>
    </row>
    <row r="225" spans="1:7">
      <c r="A225" t="s">
        <v>271</v>
      </c>
      <c r="B225" t="s">
        <v>271</v>
      </c>
      <c r="C225">
        <v>705.80399999999997</v>
      </c>
      <c r="D225">
        <v>808.17499999999995</v>
      </c>
      <c r="E225">
        <v>0.63923529999999995</v>
      </c>
      <c r="F225" t="s">
        <v>21</v>
      </c>
      <c r="G225" t="s">
        <v>229</v>
      </c>
    </row>
    <row r="226" spans="1:7">
      <c r="A226" t="s">
        <v>272</v>
      </c>
      <c r="B226" t="s">
        <v>272</v>
      </c>
      <c r="C226">
        <v>2412.46</v>
      </c>
      <c r="D226">
        <v>4421.37</v>
      </c>
      <c r="E226">
        <v>1.949233</v>
      </c>
      <c r="F226" t="s">
        <v>21</v>
      </c>
      <c r="G226" t="s">
        <v>229</v>
      </c>
    </row>
    <row r="227" spans="1:7">
      <c r="A227" t="s">
        <v>273</v>
      </c>
      <c r="B227" t="s">
        <v>273</v>
      </c>
      <c r="C227">
        <v>471.25</v>
      </c>
      <c r="D227">
        <v>1712.49</v>
      </c>
      <c r="E227">
        <v>1.0929495499999999</v>
      </c>
      <c r="F227" t="s">
        <v>21</v>
      </c>
      <c r="G227" t="s">
        <v>229</v>
      </c>
    </row>
    <row r="228" spans="1:7">
      <c r="A228" t="s">
        <v>274</v>
      </c>
      <c r="B228" t="s">
        <v>274</v>
      </c>
      <c r="C228">
        <v>13505.9</v>
      </c>
      <c r="D228">
        <v>25586.1</v>
      </c>
      <c r="E228">
        <v>16.100864999999999</v>
      </c>
      <c r="F228" t="s">
        <v>21</v>
      </c>
      <c r="G228" t="s">
        <v>229</v>
      </c>
    </row>
    <row r="229" spans="1:7">
      <c r="A229" t="s">
        <v>275</v>
      </c>
      <c r="B229" t="s">
        <v>275</v>
      </c>
      <c r="C229">
        <v>3514.32</v>
      </c>
      <c r="D229">
        <v>6570.78</v>
      </c>
      <c r="E229">
        <v>3.1322554999999999</v>
      </c>
      <c r="F229" t="s">
        <v>21</v>
      </c>
      <c r="G229" t="s">
        <v>229</v>
      </c>
    </row>
    <row r="230" spans="1:7">
      <c r="A230" t="s">
        <v>276</v>
      </c>
      <c r="B230" t="s">
        <v>277</v>
      </c>
      <c r="C230">
        <v>19556</v>
      </c>
      <c r="D230">
        <v>27393.8</v>
      </c>
      <c r="E230">
        <v>26.435089999999999</v>
      </c>
      <c r="F230" t="s">
        <v>21</v>
      </c>
      <c r="G230" t="s">
        <v>229</v>
      </c>
    </row>
    <row r="231" spans="1:7">
      <c r="A231" t="s">
        <v>278</v>
      </c>
      <c r="B231" t="s">
        <v>279</v>
      </c>
      <c r="C231">
        <v>6972.35</v>
      </c>
      <c r="D231">
        <v>7217.8</v>
      </c>
      <c r="E231">
        <v>4.4790295000000002</v>
      </c>
      <c r="F231" t="s">
        <v>21</v>
      </c>
      <c r="G231" t="s">
        <v>229</v>
      </c>
    </row>
    <row r="232" spans="1:7">
      <c r="A232" t="s">
        <v>280</v>
      </c>
      <c r="B232" t="s">
        <v>281</v>
      </c>
      <c r="C232">
        <v>0</v>
      </c>
      <c r="D232">
        <v>0</v>
      </c>
      <c r="E232">
        <v>0</v>
      </c>
      <c r="F232" t="s">
        <v>21</v>
      </c>
      <c r="G232" t="s">
        <v>229</v>
      </c>
    </row>
    <row r="233" spans="1:7">
      <c r="A233" t="s">
        <v>282</v>
      </c>
      <c r="B233" t="s">
        <v>283</v>
      </c>
      <c r="C233">
        <v>12615.8</v>
      </c>
      <c r="D233">
        <v>19728.400000000001</v>
      </c>
      <c r="E233">
        <v>12.686778500000001</v>
      </c>
      <c r="F233" t="s">
        <v>17</v>
      </c>
      <c r="G233" t="s">
        <v>229</v>
      </c>
    </row>
    <row r="234" spans="1:7">
      <c r="B234" t="s">
        <v>284</v>
      </c>
      <c r="G234" t="s">
        <v>229</v>
      </c>
    </row>
    <row r="235" spans="1:7">
      <c r="A235" t="s">
        <v>285</v>
      </c>
      <c r="B235" t="s">
        <v>286</v>
      </c>
      <c r="C235">
        <v>508942</v>
      </c>
      <c r="D235">
        <v>668924</v>
      </c>
      <c r="E235">
        <v>320.98935</v>
      </c>
      <c r="F235" t="s">
        <v>12</v>
      </c>
      <c r="G235" t="s">
        <v>287</v>
      </c>
    </row>
    <row r="236" spans="1:7">
      <c r="A236" t="s">
        <v>288</v>
      </c>
      <c r="C236">
        <v>0</v>
      </c>
      <c r="D236">
        <v>0</v>
      </c>
      <c r="E236">
        <v>0</v>
      </c>
      <c r="F236" t="s">
        <v>17</v>
      </c>
    </row>
    <row r="237" spans="1:7">
      <c r="A237" t="s">
        <v>289</v>
      </c>
      <c r="C237">
        <v>0</v>
      </c>
      <c r="D237">
        <v>0</v>
      </c>
      <c r="E237">
        <v>0</v>
      </c>
      <c r="F237" t="s">
        <v>63</v>
      </c>
    </row>
    <row r="238" spans="1:7">
      <c r="A238" t="s">
        <v>292</v>
      </c>
      <c r="C238">
        <v>0</v>
      </c>
      <c r="D238">
        <v>0</v>
      </c>
      <c r="E238">
        <v>0</v>
      </c>
      <c r="F238" t="s">
        <v>12</v>
      </c>
    </row>
    <row r="239" spans="1:7">
      <c r="A239" t="s">
        <v>293</v>
      </c>
      <c r="C239">
        <v>0</v>
      </c>
      <c r="D239">
        <v>0</v>
      </c>
      <c r="E239">
        <v>0</v>
      </c>
      <c r="F239" t="s">
        <v>65</v>
      </c>
    </row>
    <row r="240" spans="1:7">
      <c r="A240" t="s">
        <v>296</v>
      </c>
      <c r="C240">
        <v>0</v>
      </c>
      <c r="D240">
        <v>0</v>
      </c>
      <c r="E240">
        <v>0</v>
      </c>
      <c r="F240" t="s">
        <v>21</v>
      </c>
    </row>
    <row r="241" spans="1:6">
      <c r="A241" t="s">
        <v>297</v>
      </c>
      <c r="C241">
        <v>0</v>
      </c>
      <c r="D241">
        <v>0</v>
      </c>
      <c r="E241">
        <v>0</v>
      </c>
      <c r="F241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>
      <pane xSplit="1" ySplit="1" topLeftCell="B2" activePane="bottomRight" state="frozenSplit"/>
      <selection activeCell="J1" sqref="J1:K1"/>
      <selection pane="topRight" activeCell="E1" sqref="E1"/>
      <selection pane="bottomLeft" activeCell="B21" sqref="B21"/>
      <selection pane="bottomRight" activeCell="F6" sqref="A4:F6"/>
    </sheetView>
  </sheetViews>
  <sheetFormatPr defaultRowHeight="15"/>
  <cols>
    <col min="1" max="1" width="13.42578125" bestFit="1" customWidth="1"/>
    <col min="2" max="2" width="26.28515625" bestFit="1" customWidth="1"/>
    <col min="3" max="3" width="26.7109375" bestFit="1" customWidth="1"/>
    <col min="4" max="4" width="51.85546875" bestFit="1" customWidth="1"/>
    <col min="5" max="5" width="26.5703125" bestFit="1" customWidth="1"/>
    <col min="6" max="6" width="26.28515625" bestFit="1" customWidth="1"/>
    <col min="7" max="7" width="26.7109375" bestFit="1" customWidth="1"/>
    <col min="8" max="8" width="34.42578125" bestFit="1" customWidth="1"/>
    <col min="9" max="9" width="31.7109375" bestFit="1" customWidth="1"/>
    <col min="10" max="10" width="34.85546875" bestFit="1" customWidth="1"/>
    <col min="11" max="11" width="31.7109375" bestFit="1" customWidth="1"/>
    <col min="12" max="12" width="34.42578125" bestFit="1" customWidth="1"/>
    <col min="13" max="13" width="31.28515625" bestFit="1" customWidth="1"/>
  </cols>
  <sheetData>
    <row r="1" spans="1:13">
      <c r="A1" s="1" t="s">
        <v>7</v>
      </c>
      <c r="B1" s="1" t="s">
        <v>2</v>
      </c>
      <c r="C1" s="1" t="s">
        <v>3</v>
      </c>
      <c r="D1" s="1" t="s">
        <v>4</v>
      </c>
      <c r="E1" s="1" t="s">
        <v>6</v>
      </c>
      <c r="F1" s="1" t="s">
        <v>301</v>
      </c>
      <c r="G1" s="1" t="s">
        <v>303</v>
      </c>
      <c r="H1" s="1" t="s">
        <v>302</v>
      </c>
      <c r="I1" s="1" t="s">
        <v>305</v>
      </c>
      <c r="J1" s="1" t="s">
        <v>306</v>
      </c>
      <c r="K1" s="1" t="s">
        <v>304</v>
      </c>
      <c r="L1" s="1" t="s">
        <v>309</v>
      </c>
      <c r="M1" s="1" t="s">
        <v>310</v>
      </c>
    </row>
    <row r="2" spans="1:13">
      <c r="A2" t="s">
        <v>8</v>
      </c>
      <c r="B2">
        <f>'All countries_2000'!C3</f>
        <v>238393</v>
      </c>
      <c r="C2">
        <f>'All countries_2000'!D3</f>
        <v>331240</v>
      </c>
      <c r="D2">
        <f>'All countries_2000'!E3</f>
        <v>274.61664999999999</v>
      </c>
      <c r="E2">
        <v>10</v>
      </c>
      <c r="F2">
        <f t="shared" ref="F2:F20" si="0">B2*100</f>
        <v>23839300</v>
      </c>
      <c r="G2">
        <f t="shared" ref="G2:G20" si="1">C2*100</f>
        <v>33124000</v>
      </c>
      <c r="H2">
        <f>F2*(1-$I$26)</f>
        <v>1764108.199999999</v>
      </c>
      <c r="I2">
        <f>F2*$I$26</f>
        <v>22075191.800000001</v>
      </c>
      <c r="J2">
        <f>G2*(1-$I$26)</f>
        <v>2451175.9999999986</v>
      </c>
      <c r="K2">
        <f>G2*$I$26</f>
        <v>30672824</v>
      </c>
      <c r="L2">
        <f>(J2+H2)/2</f>
        <v>2107642.0999999987</v>
      </c>
      <c r="M2">
        <f>(K2+I2)/2</f>
        <v>26374007.899999999</v>
      </c>
    </row>
    <row r="3" spans="1:13">
      <c r="A3" t="s">
        <v>13</v>
      </c>
      <c r="B3">
        <f>SUM('All countries_2000'!C4:C34)</f>
        <v>31487.437600000005</v>
      </c>
      <c r="C3">
        <f>SUM('All countries_2000'!D4:D34)</f>
        <v>53675.208200000008</v>
      </c>
      <c r="D3">
        <f>SUM('All countries_2000'!E4:E34)</f>
        <v>18.741781855999999</v>
      </c>
      <c r="E3" t="e">
        <f>SUM('All countries_2000'!#REF!)</f>
        <v>#REF!</v>
      </c>
      <c r="F3">
        <f t="shared" si="0"/>
        <v>3148743.7600000007</v>
      </c>
      <c r="G3">
        <f t="shared" si="1"/>
        <v>5367520.8200000012</v>
      </c>
      <c r="H3">
        <f>F3*(1-$I$26)</f>
        <v>233007.03823999991</v>
      </c>
      <c r="I3">
        <f>F3*$I$26</f>
        <v>2915736.7217600006</v>
      </c>
      <c r="J3">
        <f>G3*(1-$I$26)</f>
        <v>397196.54067999986</v>
      </c>
      <c r="K3">
        <f>G3*$I$26</f>
        <v>4970324.2793200016</v>
      </c>
      <c r="L3">
        <f>(J3+H3)/2</f>
        <v>315101.78945999988</v>
      </c>
      <c r="M3">
        <f>(K3+I3)/2</f>
        <v>3943030.5005400013</v>
      </c>
    </row>
    <row r="4" spans="1:13">
      <c r="A4" t="s">
        <v>54</v>
      </c>
      <c r="B4">
        <f>'All countries_2000'!C35</f>
        <v>53399.8</v>
      </c>
      <c r="C4">
        <f>'All countries_2000'!D35</f>
        <v>65365.3</v>
      </c>
      <c r="D4">
        <f>'All countries_2000'!E35</f>
        <v>27.789905000000001</v>
      </c>
      <c r="E4">
        <v>15</v>
      </c>
      <c r="F4">
        <f t="shared" si="0"/>
        <v>5339980</v>
      </c>
      <c r="G4">
        <f t="shared" si="1"/>
        <v>6536530</v>
      </c>
      <c r="H4">
        <f>F4*(1-$I$25)</f>
        <v>2061232.28</v>
      </c>
      <c r="I4">
        <f>F4*$I$25</f>
        <v>3278747.7199999997</v>
      </c>
      <c r="J4">
        <f>G4*(1-$I$25)</f>
        <v>2523100.58</v>
      </c>
      <c r="K4">
        <f>G4*$I$25</f>
        <v>4013429.42</v>
      </c>
      <c r="L4">
        <f>(J4+H4)/2</f>
        <v>2292166.4300000002</v>
      </c>
      <c r="M4">
        <f>(K4+I4)/2</f>
        <v>3646088.57</v>
      </c>
    </row>
    <row r="5" spans="1:13">
      <c r="A5" t="s">
        <v>56</v>
      </c>
      <c r="B5">
        <f>'All countries_2000'!C36</f>
        <v>156216</v>
      </c>
      <c r="C5">
        <f>'All countries_2000'!D36</f>
        <v>233570</v>
      </c>
      <c r="D5">
        <f>'All countries_2000'!E36</f>
        <v>37.960450000000002</v>
      </c>
      <c r="E5">
        <v>71</v>
      </c>
      <c r="F5">
        <f t="shared" si="0"/>
        <v>15621600</v>
      </c>
      <c r="G5">
        <f t="shared" si="1"/>
        <v>23357000</v>
      </c>
      <c r="H5">
        <f>F5*(1-$I$29)</f>
        <v>7154692.7999999998</v>
      </c>
      <c r="I5">
        <f>F5*$I$29</f>
        <v>8466907.2000000011</v>
      </c>
      <c r="J5">
        <f>G5*(1-$I$29)</f>
        <v>10697506</v>
      </c>
      <c r="K5">
        <f>G5*$I$29</f>
        <v>12659494</v>
      </c>
      <c r="L5">
        <f>(J5+H5)/2</f>
        <v>8926099.4000000004</v>
      </c>
      <c r="M5">
        <f>(K5+I5)/2</f>
        <v>10563200.600000001</v>
      </c>
    </row>
    <row r="6" spans="1:13">
      <c r="A6" t="s">
        <v>58</v>
      </c>
      <c r="B6">
        <f>SUM('All countries_2000'!C37:C40)</f>
        <v>132397.49</v>
      </c>
      <c r="C6">
        <f>SUM('All countries_2000'!D37:D40)</f>
        <v>131840.897</v>
      </c>
      <c r="D6">
        <f>SUM('All countries_2000'!E37:E40)</f>
        <v>9.3089744000000021</v>
      </c>
      <c r="E6" t="e">
        <f>SUM('All countries_2000'!#REF!)</f>
        <v>#REF!</v>
      </c>
      <c r="F6">
        <f t="shared" si="0"/>
        <v>13239749</v>
      </c>
      <c r="G6">
        <f t="shared" si="1"/>
        <v>13184089.699999999</v>
      </c>
      <c r="H6">
        <f>F6*(1-$I$29)</f>
        <v>6063805.0419999994</v>
      </c>
      <c r="I6">
        <f>F6*$I$29</f>
        <v>7175943.9580000006</v>
      </c>
      <c r="J6">
        <f>G6*(1-$I$29)</f>
        <v>6038313.0825999994</v>
      </c>
      <c r="K6">
        <f>G6*$I$29</f>
        <v>7145776.6173999999</v>
      </c>
      <c r="L6">
        <f>(J6+H6)/2</f>
        <v>6051059.0622999994</v>
      </c>
      <c r="M6">
        <f>(K6+I6)/2</f>
        <v>7160860.2877000002</v>
      </c>
    </row>
    <row r="7" spans="1:13">
      <c r="A7" t="s">
        <v>66</v>
      </c>
      <c r="B7">
        <f>SUM('All countries_2000'!C41:C72)</f>
        <v>402111.09699999995</v>
      </c>
      <c r="C7">
        <f>SUM('All countries_2000'!D41:D72)</f>
        <v>487503.83</v>
      </c>
      <c r="D7">
        <f>SUM('All countries_2000'!E41:E72)</f>
        <v>242.40724796499998</v>
      </c>
      <c r="E7" t="e">
        <f>SUM('All countries_2000'!#REF!)</f>
        <v>#REF!</v>
      </c>
      <c r="F7">
        <f t="shared" si="0"/>
        <v>40211109.699999996</v>
      </c>
      <c r="G7">
        <f t="shared" si="1"/>
        <v>48750383</v>
      </c>
      <c r="H7">
        <f>F7*(1-$I$27)</f>
        <v>2452877.6917000017</v>
      </c>
      <c r="I7">
        <f>F7*$I$27</f>
        <v>37758232.008299991</v>
      </c>
      <c r="J7">
        <f>G7*(1-$I$27)</f>
        <v>2973773.3630000027</v>
      </c>
      <c r="K7">
        <f>G7*$I$27</f>
        <v>45776609.636999995</v>
      </c>
      <c r="L7">
        <f>(J7+H7)/2</f>
        <v>2713325.527350002</v>
      </c>
      <c r="M7">
        <f>(K7+I7)/2</f>
        <v>41767420.822649993</v>
      </c>
    </row>
    <row r="8" spans="1:13">
      <c r="A8" t="s">
        <v>99</v>
      </c>
      <c r="B8">
        <f>'All countries_2000'!C73</f>
        <v>105664</v>
      </c>
      <c r="C8">
        <f>'All countries_2000'!D73</f>
        <v>140286</v>
      </c>
      <c r="D8">
        <f>'All countries_2000'!E73</f>
        <v>50.604565000000001</v>
      </c>
      <c r="E8">
        <v>17</v>
      </c>
      <c r="F8">
        <f t="shared" si="0"/>
        <v>10566400</v>
      </c>
      <c r="G8">
        <f t="shared" si="1"/>
        <v>14028600</v>
      </c>
      <c r="H8">
        <f>F8*(1-$I$29)</f>
        <v>4839411.1999999993</v>
      </c>
      <c r="I8">
        <f>F8*$I$29</f>
        <v>5726988.8000000007</v>
      </c>
      <c r="J8">
        <f>G8*(1-$I$29)</f>
        <v>6425098.7999999998</v>
      </c>
      <c r="K8">
        <f>G8*$I$29</f>
        <v>7603501.2000000002</v>
      </c>
      <c r="L8">
        <f>(J8+H8)/2</f>
        <v>5632255</v>
      </c>
      <c r="M8">
        <f>(K8+I8)/2</f>
        <v>6665245</v>
      </c>
    </row>
    <row r="9" spans="1:13">
      <c r="A9" t="s">
        <v>101</v>
      </c>
      <c r="B9">
        <f>'All countries_2000'!C74</f>
        <v>6459.85</v>
      </c>
      <c r="C9">
        <f>'All countries_2000'!D74</f>
        <v>2698.72</v>
      </c>
      <c r="D9">
        <f>'All countries_2000'!E74</f>
        <v>1.8089059999999999</v>
      </c>
      <c r="E9">
        <v>24</v>
      </c>
      <c r="F9">
        <f t="shared" si="0"/>
        <v>645985</v>
      </c>
      <c r="G9">
        <f t="shared" si="1"/>
        <v>269872</v>
      </c>
      <c r="H9">
        <f>F9*(1-$I$29)</f>
        <v>295861.13</v>
      </c>
      <c r="I9">
        <f>F9*$I$29</f>
        <v>350123.87</v>
      </c>
      <c r="J9">
        <f>G9*(1-$I$29)</f>
        <v>123601.37599999999</v>
      </c>
      <c r="K9">
        <f>G9*$I$29</f>
        <v>146270.62400000001</v>
      </c>
      <c r="L9">
        <f t="shared" ref="L8:L20" si="2">(J9+H9)/2</f>
        <v>209731.253</v>
      </c>
      <c r="M9">
        <f>(K9+I9)/2</f>
        <v>248197.247</v>
      </c>
    </row>
    <row r="10" spans="1:13">
      <c r="A10" t="s">
        <v>103</v>
      </c>
      <c r="B10">
        <f>SUM('All countries_2000'!C75:C76)</f>
        <v>9417.2099999999991</v>
      </c>
      <c r="C10">
        <f>SUM('All countries_2000'!D75:D76)</f>
        <v>11004.727999999999</v>
      </c>
      <c r="D10">
        <f>SUM('All countries_2000'!E75:E76)</f>
        <v>4.6562207999999998</v>
      </c>
      <c r="E10" t="e">
        <f>SUM('All countries_2000'!#REF!)</f>
        <v>#REF!</v>
      </c>
      <c r="F10">
        <f t="shared" si="0"/>
        <v>941720.99999999988</v>
      </c>
      <c r="G10">
        <f t="shared" si="1"/>
        <v>1100472.7999999998</v>
      </c>
      <c r="H10">
        <f>F10*(1-$I$29)</f>
        <v>431308.21799999994</v>
      </c>
      <c r="I10">
        <f>F10*$I$29</f>
        <v>510412.78199999995</v>
      </c>
      <c r="J10">
        <f>G10*(1-$I$29)</f>
        <v>504016.54239999986</v>
      </c>
      <c r="K10">
        <f>G10*$I$29</f>
        <v>596456.2575999999</v>
      </c>
      <c r="L10">
        <f t="shared" si="2"/>
        <v>467662.3801999999</v>
      </c>
      <c r="M10">
        <f>(K10+I10)/2</f>
        <v>553434.51979999989</v>
      </c>
    </row>
    <row r="11" spans="1:13">
      <c r="A11" t="s">
        <v>106</v>
      </c>
      <c r="B11">
        <f>SUM('All countries_2000'!C77:C97)</f>
        <v>164316.82499999998</v>
      </c>
      <c r="C11">
        <f>SUM('All countries_2000'!D77:D97)</f>
        <v>184496.47499999998</v>
      </c>
      <c r="D11">
        <f>SUM('All countries_2000'!E77:E97)</f>
        <v>7.6288171630000008</v>
      </c>
      <c r="E11" t="e">
        <f>SUM('All countries_2000'!#REF!)</f>
        <v>#REF!</v>
      </c>
      <c r="F11">
        <f t="shared" si="0"/>
        <v>16431682.499999998</v>
      </c>
      <c r="G11">
        <f t="shared" si="1"/>
        <v>18449647.499999996</v>
      </c>
      <c r="H11">
        <f>F11*(1-$I$28)</f>
        <v>7870775.9174999986</v>
      </c>
      <c r="I11">
        <f>F11*$I$28</f>
        <v>8560906.5824999996</v>
      </c>
      <c r="J11">
        <f>G11*(1-$I$28)</f>
        <v>8837381.152499998</v>
      </c>
      <c r="K11">
        <f>G11*$I$28</f>
        <v>9612266.3474999983</v>
      </c>
      <c r="L11">
        <f t="shared" si="2"/>
        <v>8354078.5349999983</v>
      </c>
      <c r="M11">
        <f>(K11+I11)/2</f>
        <v>9086586.4649999999</v>
      </c>
    </row>
    <row r="12" spans="1:13">
      <c r="A12" t="s">
        <v>40</v>
      </c>
      <c r="B12">
        <f>SUM('All countries_2000'!C98:C124)</f>
        <v>694765.79</v>
      </c>
      <c r="C12">
        <f>SUM('All countries_2000'!D98:D124)</f>
        <v>741152.05</v>
      </c>
      <c r="D12">
        <f>SUM('All countries_2000'!E98:E124)</f>
        <v>260.80225615400002</v>
      </c>
      <c r="E12" t="e">
        <f>SUM('All countries_2000'!#REF!)</f>
        <v>#REF!</v>
      </c>
      <c r="F12">
        <f t="shared" si="0"/>
        <v>69476579</v>
      </c>
      <c r="G12">
        <f t="shared" si="1"/>
        <v>74115205</v>
      </c>
      <c r="H12">
        <f>F12*(1-0.36)</f>
        <v>44465010.560000002</v>
      </c>
      <c r="I12">
        <f>F12*0.36</f>
        <v>25011568.439999998</v>
      </c>
      <c r="J12">
        <f>G12*(1-0.36)</f>
        <v>47433731.200000003</v>
      </c>
      <c r="K12">
        <f>G12*0.36</f>
        <v>26681473.800000001</v>
      </c>
      <c r="L12">
        <f t="shared" si="2"/>
        <v>45949370.880000003</v>
      </c>
      <c r="M12">
        <f>(K12+I12)/2</f>
        <v>25846521.119999997</v>
      </c>
    </row>
    <row r="13" spans="1:13">
      <c r="A13" t="s">
        <v>156</v>
      </c>
      <c r="B13">
        <f>SUM('All countries_2000'!C125:C149)</f>
        <v>263514.59269999998</v>
      </c>
      <c r="C13">
        <f>SUM('All countries_2000'!D125:D149)</f>
        <v>347083.51560000004</v>
      </c>
      <c r="D13">
        <f>SUM('All countries_2000'!E125:E149)</f>
        <v>65.14963345000001</v>
      </c>
      <c r="E13" t="e">
        <f>SUM('All countries_2000'!#REF!)</f>
        <v>#REF!</v>
      </c>
      <c r="F13">
        <f t="shared" si="0"/>
        <v>26351459.27</v>
      </c>
      <c r="G13">
        <f t="shared" si="1"/>
        <v>34708351.560000002</v>
      </c>
      <c r="H13">
        <f>F13*(1-$I$29)</f>
        <v>12068968.345659999</v>
      </c>
      <c r="I13">
        <f>F13*$I$29</f>
        <v>14282490.92434</v>
      </c>
      <c r="J13">
        <f>G13*(1-$I$29)</f>
        <v>15896425.01448</v>
      </c>
      <c r="K13">
        <f>G13*$I$29</f>
        <v>18811926.545520004</v>
      </c>
      <c r="L13">
        <f t="shared" si="2"/>
        <v>13982696.68007</v>
      </c>
      <c r="M13">
        <f>(K13+I13)/2</f>
        <v>16547208.734930001</v>
      </c>
    </row>
    <row r="14" spans="1:13">
      <c r="A14" t="s">
        <v>183</v>
      </c>
      <c r="B14">
        <f>SUM('All countries_2000'!C150:C153)</f>
        <v>24289.360000000001</v>
      </c>
      <c r="C14">
        <f>SUM('All countries_2000'!D150:D153)</f>
        <v>25331.819900000002</v>
      </c>
      <c r="D14">
        <f>SUM('All countries_2000'!E150:E153)</f>
        <v>5.8631117159999997</v>
      </c>
      <c r="E14" t="e">
        <f>SUM('All countries_2000'!#REF!)</f>
        <v>#REF!</v>
      </c>
      <c r="F14">
        <f t="shared" si="0"/>
        <v>2428936</v>
      </c>
      <c r="G14">
        <f t="shared" si="1"/>
        <v>2533181.9900000002</v>
      </c>
      <c r="H14">
        <f>F14*(1-$I$27)</f>
        <v>148165.09600000014</v>
      </c>
      <c r="I14">
        <f>F14*$I$27</f>
        <v>2280770.9040000001</v>
      </c>
      <c r="J14">
        <f>G14*(1-$I$27)</f>
        <v>154524.10139000014</v>
      </c>
      <c r="K14">
        <f>G14*$I$27</f>
        <v>2378657.8886100003</v>
      </c>
      <c r="L14">
        <f t="shared" si="2"/>
        <v>151344.59869500014</v>
      </c>
      <c r="M14">
        <f>(K14+I14)/2</f>
        <v>2329714.3963050004</v>
      </c>
    </row>
    <row r="15" spans="1:13">
      <c r="A15" t="s">
        <v>187</v>
      </c>
      <c r="B15">
        <f>SUM('All countries_2000'!C154:C160)</f>
        <v>32311.467000000001</v>
      </c>
      <c r="C15">
        <f>SUM('All countries_2000'!D154:D160)</f>
        <v>51473.476999999999</v>
      </c>
      <c r="D15">
        <f>SUM('All countries_2000'!E154:E160)</f>
        <v>10.564570720000001</v>
      </c>
      <c r="E15" t="e">
        <f>SUM('All countries_2000'!#REF!)</f>
        <v>#REF!</v>
      </c>
      <c r="F15">
        <f t="shared" si="0"/>
        <v>3231146.7</v>
      </c>
      <c r="G15">
        <f t="shared" si="1"/>
        <v>5147347.7</v>
      </c>
      <c r="H15">
        <f>F15*(1-$I$29)</f>
        <v>1479865.1886</v>
      </c>
      <c r="I15">
        <f>F15*$I$29</f>
        <v>1751281.5114000002</v>
      </c>
      <c r="J15">
        <f>G15*(1-$I$29)</f>
        <v>2357485.2465999997</v>
      </c>
      <c r="K15">
        <f>G15*$I$29</f>
        <v>2789862.4534000005</v>
      </c>
      <c r="L15">
        <f t="shared" si="2"/>
        <v>1918675.2175999999</v>
      </c>
      <c r="M15">
        <f>(K15+I15)/2</f>
        <v>2270571.9824000001</v>
      </c>
    </row>
    <row r="16" spans="1:13">
      <c r="A16" t="s">
        <v>196</v>
      </c>
      <c r="B16">
        <f>SUM('All countries_2000'!C161:C169)</f>
        <v>13824.740000000002</v>
      </c>
      <c r="C16">
        <f>SUM('All countries_2000'!D161:D169)</f>
        <v>16000.553760000001</v>
      </c>
      <c r="D16">
        <f>SUM('All countries_2000'!E161:E169)</f>
        <v>10.434609658999998</v>
      </c>
      <c r="E16" t="e">
        <f>SUM('All countries_2000'!#REF!)</f>
        <v>#REF!</v>
      </c>
      <c r="F16">
        <f t="shared" si="0"/>
        <v>1382474.0000000002</v>
      </c>
      <c r="G16">
        <f t="shared" si="1"/>
        <v>1600055.3760000002</v>
      </c>
      <c r="H16">
        <f>F16*(1-$I$29)</f>
        <v>633173.09200000006</v>
      </c>
      <c r="I16">
        <f>F16*$I$29</f>
        <v>749300.90800000017</v>
      </c>
      <c r="J16">
        <f>G16*(1-$I$29)</f>
        <v>732825.36220800004</v>
      </c>
      <c r="K16">
        <f>G16*$I$29</f>
        <v>867230.01379200013</v>
      </c>
      <c r="L16">
        <f t="shared" si="2"/>
        <v>682999.22710400005</v>
      </c>
      <c r="M16">
        <f>(K16+I16)/2</f>
        <v>808265.46089600015</v>
      </c>
    </row>
    <row r="17" spans="1:13">
      <c r="A17" t="s">
        <v>209</v>
      </c>
      <c r="B17">
        <f>'All countries_2000'!C170</f>
        <v>178869</v>
      </c>
      <c r="C17">
        <f>'All countries_2000'!D170</f>
        <v>253267</v>
      </c>
      <c r="D17">
        <f>'All countries_2000'!E170</f>
        <v>67.380939999999995</v>
      </c>
      <c r="E17">
        <v>32</v>
      </c>
      <c r="F17">
        <f t="shared" si="0"/>
        <v>17886900</v>
      </c>
      <c r="G17">
        <f t="shared" si="1"/>
        <v>25326700</v>
      </c>
      <c r="H17">
        <f>F17*(1-$I$29)</f>
        <v>8192200.1999999993</v>
      </c>
      <c r="I17">
        <f>F17*$I$29</f>
        <v>9694699.8000000007</v>
      </c>
      <c r="J17">
        <f>G17*(1-$I$29)</f>
        <v>11599628.6</v>
      </c>
      <c r="K17">
        <f>G17*$I$29</f>
        <v>13727071.4</v>
      </c>
      <c r="L17">
        <f t="shared" si="2"/>
        <v>9895914.3999999985</v>
      </c>
      <c r="M17">
        <f>(K17+I17)/2</f>
        <v>11710885.600000001</v>
      </c>
    </row>
    <row r="18" spans="1:13">
      <c r="A18" t="s">
        <v>212</v>
      </c>
      <c r="B18">
        <f>SUM('All countries_2000'!C171:C183)</f>
        <v>306278.35000000003</v>
      </c>
      <c r="C18">
        <f>SUM('All countries_2000'!D171:D183)</f>
        <v>361329.3930000001</v>
      </c>
      <c r="D18">
        <f>SUM('All countries_2000'!E171:E183)</f>
        <v>129.56020090200002</v>
      </c>
      <c r="E18" t="e">
        <f>SUM('All countries_2000'!#REF!)</f>
        <v>#REF!</v>
      </c>
      <c r="F18">
        <f t="shared" si="0"/>
        <v>30627835.000000004</v>
      </c>
      <c r="G18">
        <f t="shared" si="1"/>
        <v>36132939.300000012</v>
      </c>
      <c r="H18">
        <f>F18*(1-$I$26)</f>
        <v>2266459.7899999991</v>
      </c>
      <c r="I18">
        <f>F18*$I$26</f>
        <v>28361375.210000005</v>
      </c>
      <c r="J18">
        <f>G18*(1-$I$26)</f>
        <v>2673837.5081999991</v>
      </c>
      <c r="K18">
        <f>G18*$I$26</f>
        <v>33459101.791800011</v>
      </c>
      <c r="L18">
        <f t="shared" si="2"/>
        <v>2470148.6490999991</v>
      </c>
      <c r="M18">
        <f>(K18+I18)/2</f>
        <v>30910238.500900008</v>
      </c>
    </row>
    <row r="19" spans="1:13">
      <c r="A19" t="s">
        <v>229</v>
      </c>
      <c r="B19">
        <f>SUM('All countries_2000'!C184:C234)</f>
        <v>428372.35399999999</v>
      </c>
      <c r="C19">
        <f>SUM('All countries_2000'!D184:D234)</f>
        <v>592647.03661000007</v>
      </c>
      <c r="D19">
        <f>SUM('All countries_2000'!E184:E234)</f>
        <v>224.30566912599997</v>
      </c>
      <c r="E19" t="e">
        <f>SUM('All countries_2000'!#REF!)</f>
        <v>#REF!</v>
      </c>
      <c r="F19">
        <f t="shared" si="0"/>
        <v>42837235.399999999</v>
      </c>
      <c r="G19">
        <f t="shared" si="1"/>
        <v>59264703.661000006</v>
      </c>
      <c r="H19">
        <f>F19*(1-$I$28)</f>
        <v>20519035.7566</v>
      </c>
      <c r="I19">
        <f>F19*$I$28</f>
        <v>22318199.643399999</v>
      </c>
      <c r="J19">
        <f>G19*(1-$I$28)</f>
        <v>28387793.053619001</v>
      </c>
      <c r="K19">
        <f>G19*$I$28</f>
        <v>30876910.607381005</v>
      </c>
      <c r="L19">
        <f t="shared" si="2"/>
        <v>24453414.405109502</v>
      </c>
      <c r="M19">
        <f>(K19+I19)/2</f>
        <v>26597555.1253905</v>
      </c>
    </row>
    <row r="20" spans="1:13">
      <c r="A20" t="s">
        <v>287</v>
      </c>
      <c r="B20">
        <f>'All countries_2000'!C235</f>
        <v>508942</v>
      </c>
      <c r="C20">
        <f>'All countries_2000'!D235</f>
        <v>668924</v>
      </c>
      <c r="D20">
        <f>'All countries_2000'!E235</f>
        <v>320.98935</v>
      </c>
      <c r="E20">
        <v>106</v>
      </c>
      <c r="F20">
        <f t="shared" si="0"/>
        <v>50894200</v>
      </c>
      <c r="G20">
        <f t="shared" si="1"/>
        <v>66892400</v>
      </c>
      <c r="H20">
        <f>F20*(1-$I$25)</f>
        <v>19645161.199999999</v>
      </c>
      <c r="I20">
        <f>F20*$I$25</f>
        <v>31249038.800000001</v>
      </c>
      <c r="J20">
        <f>G20*(1-$I$25)</f>
        <v>25820466.400000002</v>
      </c>
      <c r="K20">
        <f>G20*$I$25</f>
        <v>41071933.600000001</v>
      </c>
      <c r="L20">
        <f t="shared" si="2"/>
        <v>22732813.800000001</v>
      </c>
      <c r="M20">
        <f>(K20+I20)/2</f>
        <v>36160486.200000003</v>
      </c>
    </row>
    <row r="21" spans="1:13">
      <c r="A21" t="s">
        <v>300</v>
      </c>
      <c r="B21">
        <f t="shared" ref="B21:K21" si="3">SUM(B2:B20)</f>
        <v>3751030.3633000003</v>
      </c>
      <c r="C21">
        <f>SUM(C2:C20)</f>
        <v>4698890.0040700007</v>
      </c>
      <c r="D21">
        <f t="shared" si="3"/>
        <v>1770.5738599110002</v>
      </c>
      <c r="E21" t="e">
        <f t="shared" si="3"/>
        <v>#REF!</v>
      </c>
      <c r="F21">
        <f t="shared" si="3"/>
        <v>375103036.32999998</v>
      </c>
      <c r="G21">
        <f t="shared" si="3"/>
        <v>469889000.40700001</v>
      </c>
      <c r="H21">
        <f t="shared" si="3"/>
        <v>142585118.74629998</v>
      </c>
      <c r="I21">
        <f t="shared" si="3"/>
        <v>232517917.58370006</v>
      </c>
      <c r="J21">
        <f t="shared" si="3"/>
        <v>176027879.923677</v>
      </c>
      <c r="K21">
        <f t="shared" si="3"/>
        <v>293861120.48332304</v>
      </c>
      <c r="L21">
        <f>(J21+H21)/2</f>
        <v>159306499.33498847</v>
      </c>
      <c r="M21">
        <f>(K21+I21)/2</f>
        <v>263189519.03351155</v>
      </c>
    </row>
    <row r="22" spans="1:13">
      <c r="I22">
        <f>SUM(H21:I21)</f>
        <v>375103036.33000004</v>
      </c>
      <c r="K22">
        <f>SUM(J21:K21)</f>
        <v>469889000.40700006</v>
      </c>
      <c r="M22">
        <f>SUM(L21:M21)</f>
        <v>422496018.36849999</v>
      </c>
    </row>
    <row r="24" spans="1:13">
      <c r="H24" s="5" t="s">
        <v>308</v>
      </c>
      <c r="I24" t="s">
        <v>307</v>
      </c>
    </row>
    <row r="25" spans="1:13">
      <c r="H25" t="s">
        <v>12</v>
      </c>
      <c r="I25" s="3">
        <v>0.61399999999999999</v>
      </c>
    </row>
    <row r="26" spans="1:13">
      <c r="H26" t="s">
        <v>9</v>
      </c>
      <c r="I26" s="3">
        <v>0.92600000000000005</v>
      </c>
    </row>
    <row r="27" spans="1:13">
      <c r="H27" t="s">
        <v>65</v>
      </c>
      <c r="I27" s="3">
        <v>0.93899999999999995</v>
      </c>
    </row>
    <row r="28" spans="1:13">
      <c r="H28" t="s">
        <v>21</v>
      </c>
      <c r="I28" s="3">
        <v>0.52100000000000002</v>
      </c>
    </row>
    <row r="29" spans="1:13">
      <c r="H29" t="s">
        <v>17</v>
      </c>
      <c r="I29" s="3">
        <v>0.54200000000000004</v>
      </c>
    </row>
    <row r="30" spans="1:13">
      <c r="H30" t="s">
        <v>40</v>
      </c>
      <c r="I30" s="4">
        <v>0.36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countries_2000</vt:lpstr>
      <vt:lpstr>FOA_Region_Summary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Zumkehr</dc:creator>
  <cp:lastModifiedBy>ewarner</cp:lastModifiedBy>
  <dcterms:created xsi:type="dcterms:W3CDTF">2012-07-16T22:20:09Z</dcterms:created>
  <dcterms:modified xsi:type="dcterms:W3CDTF">2012-07-19T15:45:01Z</dcterms:modified>
</cp:coreProperties>
</file>