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ORNL Work\DOE\GTO 2016 Geo Vision Study\Technical Potential\Commercial Simulations\"/>
    </mc:Choice>
  </mc:AlternateContent>
  <bookViews>
    <workbookView xWindow="0" yWindow="0" windowWidth="28800" windowHeight="14100" firstSheet="9" activeTab="13"/>
  </bookViews>
  <sheets>
    <sheet name="Houston-2A" sheetId="1" r:id="rId1"/>
    <sheet name="Phoenix-2B" sheetId="2" r:id="rId2"/>
    <sheet name="Atlanta-3A" sheetId="3" r:id="rId3"/>
    <sheet name="San Diego-3B (Coast)" sheetId="4" r:id="rId4"/>
    <sheet name="OKC-3B" sheetId="13" r:id="rId5"/>
    <sheet name="San Jose-3C" sheetId="5" r:id="rId6"/>
    <sheet name="Baltimore-4A" sheetId="6" r:id="rId7"/>
    <sheet name="Albuquerque-4B" sheetId="7" r:id="rId8"/>
    <sheet name="Seattle-4C" sheetId="8" r:id="rId9"/>
    <sheet name="Chicago-5A" sheetId="9" r:id="rId10"/>
    <sheet name="Denver-5B" sheetId="10" r:id="rId11"/>
    <sheet name="Minneapolis-6A" sheetId="11" r:id="rId12"/>
    <sheet name="Helena-6B" sheetId="12" r:id="rId13"/>
    <sheet name="Comparison Charts" sheetId="14" r:id="rId14"/>
    <sheet name="GHX Comparison" sheetId="16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4" l="1"/>
  <c r="O5" i="14" s="1"/>
  <c r="M5" i="14"/>
  <c r="L5" i="14"/>
  <c r="I5" i="14"/>
  <c r="H5" i="14"/>
  <c r="G5" i="14"/>
  <c r="F5" i="14"/>
  <c r="E5" i="14"/>
  <c r="D5" i="14"/>
  <c r="C5" i="14"/>
  <c r="O28" i="14"/>
  <c r="O29" i="14"/>
  <c r="O27" i="14"/>
  <c r="N27" i="14"/>
  <c r="M27" i="14"/>
  <c r="I27" i="14"/>
  <c r="H27" i="14"/>
  <c r="G27" i="14"/>
  <c r="F27" i="14"/>
  <c r="E27" i="14"/>
  <c r="D27" i="14"/>
  <c r="C27" i="14"/>
  <c r="O44" i="16" l="1"/>
  <c r="N44" i="16"/>
  <c r="M44" i="16"/>
  <c r="L44" i="16"/>
  <c r="K44" i="16"/>
  <c r="J44" i="16"/>
  <c r="I44" i="16"/>
  <c r="H44" i="16"/>
  <c r="G44" i="16"/>
  <c r="F44" i="16"/>
  <c r="E44" i="16"/>
  <c r="D44" i="16"/>
  <c r="C44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P36" i="16" s="1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P37" i="16" l="1"/>
  <c r="P44" i="16"/>
  <c r="P35" i="16"/>
  <c r="P43" i="16"/>
  <c r="P42" i="16"/>
  <c r="P38" i="16" l="1"/>
  <c r="P45" i="16"/>
  <c r="C30" i="16" l="1"/>
  <c r="D30" i="16"/>
  <c r="E30" i="16"/>
  <c r="F30" i="16"/>
  <c r="G30" i="16"/>
  <c r="H30" i="16"/>
  <c r="I30" i="16"/>
  <c r="J30" i="16"/>
  <c r="K30" i="16"/>
  <c r="L30" i="16"/>
  <c r="M30" i="16"/>
  <c r="N30" i="16"/>
  <c r="O30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12" i="16" l="1"/>
  <c r="P30" i="16"/>
  <c r="P24" i="16"/>
  <c r="P18" i="16"/>
  <c r="P6" i="16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55" i="14" l="1"/>
  <c r="O48" i="14"/>
  <c r="AM51" i="12"/>
  <c r="AL51" i="12"/>
  <c r="AK51" i="12"/>
  <c r="AJ51" i="12"/>
  <c r="AI51" i="12"/>
  <c r="AH51" i="12"/>
  <c r="AG51" i="12"/>
  <c r="AM50" i="12"/>
  <c r="AL50" i="12"/>
  <c r="AK50" i="12"/>
  <c r="AJ50" i="12"/>
  <c r="AI50" i="12"/>
  <c r="AH50" i="12"/>
  <c r="AG50" i="12"/>
  <c r="AM49" i="12"/>
  <c r="AL49" i="12"/>
  <c r="AK49" i="12"/>
  <c r="AJ49" i="12"/>
  <c r="AI49" i="12"/>
  <c r="AH49" i="12"/>
  <c r="AG49" i="12"/>
  <c r="AM29" i="12"/>
  <c r="AL29" i="12"/>
  <c r="AK29" i="12"/>
  <c r="AJ29" i="12"/>
  <c r="AI29" i="12"/>
  <c r="AH29" i="12"/>
  <c r="AG29" i="12"/>
  <c r="AM28" i="12"/>
  <c r="AL28" i="12"/>
  <c r="AK28" i="12"/>
  <c r="AJ28" i="12"/>
  <c r="AI28" i="12"/>
  <c r="AH28" i="12"/>
  <c r="AG28" i="12"/>
  <c r="AM27" i="12"/>
  <c r="AL27" i="12"/>
  <c r="AK27" i="12"/>
  <c r="AJ27" i="12"/>
  <c r="AI27" i="12"/>
  <c r="AH27" i="12"/>
  <c r="AG27" i="12"/>
  <c r="AM7" i="12"/>
  <c r="N41" i="14" s="1"/>
  <c r="AL7" i="12"/>
  <c r="N11" i="14" s="1"/>
  <c r="AK7" i="12"/>
  <c r="N35" i="14" s="1"/>
  <c r="AJ7" i="12"/>
  <c r="N29" i="14" s="1"/>
  <c r="AI7" i="12"/>
  <c r="N23" i="14" s="1"/>
  <c r="AH7" i="12"/>
  <c r="N17" i="14" s="1"/>
  <c r="AG7" i="12"/>
  <c r="AM6" i="12"/>
  <c r="AL6" i="12"/>
  <c r="AK6" i="12"/>
  <c r="AJ6" i="12"/>
  <c r="N28" i="14" s="1"/>
  <c r="AI6" i="12"/>
  <c r="AH6" i="12"/>
  <c r="AG6" i="12"/>
  <c r="AM5" i="12"/>
  <c r="AL5" i="12"/>
  <c r="AK5" i="12"/>
  <c r="AJ5" i="12"/>
  <c r="AI5" i="12"/>
  <c r="AH5" i="12"/>
  <c r="AG5" i="12"/>
  <c r="AM51" i="11"/>
  <c r="AL51" i="11"/>
  <c r="AK51" i="11"/>
  <c r="AJ51" i="11"/>
  <c r="AI51" i="11"/>
  <c r="AH51" i="11"/>
  <c r="AG51" i="11"/>
  <c r="AM50" i="11"/>
  <c r="AL50" i="11"/>
  <c r="AK50" i="11"/>
  <c r="AJ50" i="11"/>
  <c r="AI50" i="11"/>
  <c r="AH50" i="11"/>
  <c r="AG50" i="11"/>
  <c r="AM49" i="11"/>
  <c r="AL49" i="11"/>
  <c r="AK49" i="11"/>
  <c r="AJ49" i="11"/>
  <c r="AI49" i="11"/>
  <c r="AH49" i="11"/>
  <c r="AG49" i="11"/>
  <c r="AM29" i="11"/>
  <c r="AL29" i="11"/>
  <c r="AK29" i="11"/>
  <c r="AJ29" i="11"/>
  <c r="AI29" i="11"/>
  <c r="AH29" i="11"/>
  <c r="AG29" i="11"/>
  <c r="AM28" i="11"/>
  <c r="AL28" i="11"/>
  <c r="AK28" i="11"/>
  <c r="AJ28" i="11"/>
  <c r="AI28" i="11"/>
  <c r="AH28" i="11"/>
  <c r="AG28" i="11"/>
  <c r="AM27" i="11"/>
  <c r="AL27" i="11"/>
  <c r="AK27" i="11"/>
  <c r="AJ27" i="11"/>
  <c r="AI27" i="11"/>
  <c r="AH27" i="11"/>
  <c r="AG27" i="11"/>
  <c r="AM7" i="11"/>
  <c r="M41" i="14" s="1"/>
  <c r="AL7" i="11"/>
  <c r="M11" i="14" s="1"/>
  <c r="AK7" i="11"/>
  <c r="M35" i="14" s="1"/>
  <c r="AJ7" i="11"/>
  <c r="M29" i="14" s="1"/>
  <c r="AI7" i="11"/>
  <c r="M23" i="14" s="1"/>
  <c r="AH7" i="11"/>
  <c r="M17" i="14" s="1"/>
  <c r="AG7" i="11"/>
  <c r="AM6" i="11"/>
  <c r="AL6" i="11"/>
  <c r="AK6" i="11"/>
  <c r="AJ6" i="11"/>
  <c r="M28" i="14" s="1"/>
  <c r="AI6" i="11"/>
  <c r="AH6" i="11"/>
  <c r="AG6" i="11"/>
  <c r="AM5" i="11"/>
  <c r="AL5" i="11"/>
  <c r="AK5" i="11"/>
  <c r="AJ5" i="11"/>
  <c r="AI5" i="11"/>
  <c r="AH5" i="11"/>
  <c r="AG5" i="11"/>
  <c r="AM51" i="10"/>
  <c r="AL51" i="10"/>
  <c r="AK51" i="10"/>
  <c r="AJ51" i="10"/>
  <c r="AI51" i="10"/>
  <c r="AH51" i="10"/>
  <c r="AG51" i="10"/>
  <c r="AM50" i="10"/>
  <c r="AL50" i="10"/>
  <c r="AK50" i="10"/>
  <c r="AJ50" i="10"/>
  <c r="AI50" i="10"/>
  <c r="AH50" i="10"/>
  <c r="AG50" i="10"/>
  <c r="AM49" i="10"/>
  <c r="AL49" i="10"/>
  <c r="AK49" i="10"/>
  <c r="AJ49" i="10"/>
  <c r="AI49" i="10"/>
  <c r="AH49" i="10"/>
  <c r="AG49" i="10"/>
  <c r="AM29" i="10"/>
  <c r="AL29" i="10"/>
  <c r="AK29" i="10"/>
  <c r="AJ29" i="10"/>
  <c r="AI29" i="10"/>
  <c r="AH29" i="10"/>
  <c r="AG29" i="10"/>
  <c r="AM28" i="10"/>
  <c r="AL28" i="10"/>
  <c r="AK28" i="10"/>
  <c r="AJ28" i="10"/>
  <c r="AI28" i="10"/>
  <c r="AH28" i="10"/>
  <c r="AG28" i="10"/>
  <c r="AM27" i="10"/>
  <c r="AL27" i="10"/>
  <c r="AK27" i="10"/>
  <c r="AJ27" i="10"/>
  <c r="AI27" i="10"/>
  <c r="AH27" i="10"/>
  <c r="AG27" i="10"/>
  <c r="AM7" i="10"/>
  <c r="L41" i="14" s="1"/>
  <c r="AL7" i="10"/>
  <c r="L11" i="14" s="1"/>
  <c r="AK7" i="10"/>
  <c r="L35" i="14" s="1"/>
  <c r="AJ7" i="10"/>
  <c r="L29" i="14" s="1"/>
  <c r="AI7" i="10"/>
  <c r="L23" i="14" s="1"/>
  <c r="AH7" i="10"/>
  <c r="L17" i="14" s="1"/>
  <c r="AG7" i="10"/>
  <c r="AM6" i="10"/>
  <c r="AL6" i="10"/>
  <c r="AK6" i="10"/>
  <c r="AJ6" i="10"/>
  <c r="AI6" i="10"/>
  <c r="AH6" i="10"/>
  <c r="AG6" i="10"/>
  <c r="AM5" i="10"/>
  <c r="AL5" i="10"/>
  <c r="AK5" i="10"/>
  <c r="AJ5" i="10"/>
  <c r="AI5" i="10"/>
  <c r="AH5" i="10"/>
  <c r="AG5" i="10"/>
  <c r="AM51" i="9"/>
  <c r="AL51" i="9"/>
  <c r="AK51" i="9"/>
  <c r="AJ51" i="9"/>
  <c r="AI51" i="9"/>
  <c r="AH51" i="9"/>
  <c r="AG51" i="9"/>
  <c r="AM50" i="9"/>
  <c r="AL50" i="9"/>
  <c r="AK50" i="9"/>
  <c r="AJ50" i="9"/>
  <c r="AI50" i="9"/>
  <c r="AH50" i="9"/>
  <c r="AG50" i="9"/>
  <c r="AM49" i="9"/>
  <c r="AL49" i="9"/>
  <c r="AK49" i="9"/>
  <c r="AJ49" i="9"/>
  <c r="AI49" i="9"/>
  <c r="AH49" i="9"/>
  <c r="AG49" i="9"/>
  <c r="AM29" i="9"/>
  <c r="AL29" i="9"/>
  <c r="AK29" i="9"/>
  <c r="AJ29" i="9"/>
  <c r="AI29" i="9"/>
  <c r="AH29" i="9"/>
  <c r="AG29" i="9"/>
  <c r="AM28" i="9"/>
  <c r="AL28" i="9"/>
  <c r="AK28" i="9"/>
  <c r="AJ28" i="9"/>
  <c r="AI28" i="9"/>
  <c r="AH28" i="9"/>
  <c r="AG28" i="9"/>
  <c r="AM27" i="9"/>
  <c r="AL27" i="9"/>
  <c r="AK27" i="9"/>
  <c r="AJ27" i="9"/>
  <c r="AI27" i="9"/>
  <c r="AH27" i="9"/>
  <c r="AG27" i="9"/>
  <c r="AM7" i="9"/>
  <c r="K41" i="14" s="1"/>
  <c r="AL7" i="9"/>
  <c r="K11" i="14" s="1"/>
  <c r="AK7" i="9"/>
  <c r="K35" i="14" s="1"/>
  <c r="AJ7" i="9"/>
  <c r="K29" i="14" s="1"/>
  <c r="AI7" i="9"/>
  <c r="K23" i="14" s="1"/>
  <c r="AH7" i="9"/>
  <c r="K17" i="14" s="1"/>
  <c r="AG7" i="9"/>
  <c r="K5" i="14" s="1"/>
  <c r="AM6" i="9"/>
  <c r="AL6" i="9"/>
  <c r="AK6" i="9"/>
  <c r="AJ6" i="9"/>
  <c r="AI6" i="9"/>
  <c r="AH6" i="9"/>
  <c r="AG6" i="9"/>
  <c r="AM5" i="9"/>
  <c r="AL5" i="9"/>
  <c r="AK5" i="9"/>
  <c r="AJ5" i="9"/>
  <c r="AI5" i="9"/>
  <c r="AH5" i="9"/>
  <c r="AG5" i="9"/>
  <c r="AM51" i="8"/>
  <c r="AL51" i="8"/>
  <c r="AK51" i="8"/>
  <c r="AJ51" i="8"/>
  <c r="AI51" i="8"/>
  <c r="AH51" i="8"/>
  <c r="AG51" i="8"/>
  <c r="AM50" i="8"/>
  <c r="AL50" i="8"/>
  <c r="AK50" i="8"/>
  <c r="AJ50" i="8"/>
  <c r="AI50" i="8"/>
  <c r="AH50" i="8"/>
  <c r="AG50" i="8"/>
  <c r="AM49" i="8"/>
  <c r="AL49" i="8"/>
  <c r="AK49" i="8"/>
  <c r="AJ49" i="8"/>
  <c r="AI49" i="8"/>
  <c r="AH49" i="8"/>
  <c r="AG49" i="8"/>
  <c r="AM29" i="8"/>
  <c r="AL29" i="8"/>
  <c r="AK29" i="8"/>
  <c r="AJ29" i="8"/>
  <c r="AI29" i="8"/>
  <c r="AH29" i="8"/>
  <c r="AG29" i="8"/>
  <c r="AM28" i="8"/>
  <c r="AL28" i="8"/>
  <c r="AK28" i="8"/>
  <c r="AJ28" i="8"/>
  <c r="AI28" i="8"/>
  <c r="AH28" i="8"/>
  <c r="AG28" i="8"/>
  <c r="AM27" i="8"/>
  <c r="AL27" i="8"/>
  <c r="AK27" i="8"/>
  <c r="AJ27" i="8"/>
  <c r="AI27" i="8"/>
  <c r="AH27" i="8"/>
  <c r="AG27" i="8"/>
  <c r="AM7" i="8"/>
  <c r="J41" i="14" s="1"/>
  <c r="AL7" i="8"/>
  <c r="J11" i="14" s="1"/>
  <c r="AK7" i="8"/>
  <c r="J35" i="14" s="1"/>
  <c r="AJ7" i="8"/>
  <c r="J29" i="14" s="1"/>
  <c r="AI7" i="8"/>
  <c r="J23" i="14" s="1"/>
  <c r="AH7" i="8"/>
  <c r="J17" i="14" s="1"/>
  <c r="AG7" i="8"/>
  <c r="J5" i="14" s="1"/>
  <c r="AM6" i="8"/>
  <c r="AL6" i="8"/>
  <c r="AK6" i="8"/>
  <c r="AJ6" i="8"/>
  <c r="AI6" i="8"/>
  <c r="AH6" i="8"/>
  <c r="AG6" i="8"/>
  <c r="AM5" i="8"/>
  <c r="AL5" i="8"/>
  <c r="AK5" i="8"/>
  <c r="AJ5" i="8"/>
  <c r="AI5" i="8"/>
  <c r="AH5" i="8"/>
  <c r="AG5" i="8"/>
  <c r="AM51" i="7"/>
  <c r="AL51" i="7"/>
  <c r="AK51" i="7"/>
  <c r="AJ51" i="7"/>
  <c r="AI51" i="7"/>
  <c r="AH51" i="7"/>
  <c r="AG51" i="7"/>
  <c r="AM50" i="7"/>
  <c r="AL50" i="7"/>
  <c r="AK50" i="7"/>
  <c r="AJ50" i="7"/>
  <c r="AI50" i="7"/>
  <c r="AH50" i="7"/>
  <c r="AG50" i="7"/>
  <c r="AM49" i="7"/>
  <c r="AL49" i="7"/>
  <c r="AK49" i="7"/>
  <c r="AJ49" i="7"/>
  <c r="AI49" i="7"/>
  <c r="AH49" i="7"/>
  <c r="AG49" i="7"/>
  <c r="AM29" i="7"/>
  <c r="AL29" i="7"/>
  <c r="AK29" i="7"/>
  <c r="AJ29" i="7"/>
  <c r="AI29" i="7"/>
  <c r="AH29" i="7"/>
  <c r="AG29" i="7"/>
  <c r="AM28" i="7"/>
  <c r="AL28" i="7"/>
  <c r="AK28" i="7"/>
  <c r="AJ28" i="7"/>
  <c r="AI28" i="7"/>
  <c r="AH28" i="7"/>
  <c r="AG28" i="7"/>
  <c r="AM27" i="7"/>
  <c r="AL27" i="7"/>
  <c r="AK27" i="7"/>
  <c r="AJ27" i="7"/>
  <c r="AI27" i="7"/>
  <c r="AH27" i="7"/>
  <c r="AG27" i="7"/>
  <c r="AM7" i="7"/>
  <c r="I41" i="14" s="1"/>
  <c r="AL7" i="7"/>
  <c r="I11" i="14" s="1"/>
  <c r="AK7" i="7"/>
  <c r="I35" i="14" s="1"/>
  <c r="AJ7" i="7"/>
  <c r="I29" i="14" s="1"/>
  <c r="AI7" i="7"/>
  <c r="I23" i="14" s="1"/>
  <c r="AH7" i="7"/>
  <c r="I17" i="14" s="1"/>
  <c r="AG7" i="7"/>
  <c r="AM6" i="7"/>
  <c r="AL6" i="7"/>
  <c r="AK6" i="7"/>
  <c r="AJ6" i="7"/>
  <c r="I28" i="14" s="1"/>
  <c r="AI6" i="7"/>
  <c r="AH6" i="7"/>
  <c r="AG6" i="7"/>
  <c r="AM5" i="7"/>
  <c r="AL5" i="7"/>
  <c r="AK5" i="7"/>
  <c r="AJ5" i="7"/>
  <c r="AI5" i="7"/>
  <c r="AH5" i="7"/>
  <c r="AG5" i="7"/>
  <c r="AM51" i="6"/>
  <c r="AL51" i="6"/>
  <c r="AK51" i="6"/>
  <c r="AJ51" i="6"/>
  <c r="AI51" i="6"/>
  <c r="AH51" i="6"/>
  <c r="AG51" i="6"/>
  <c r="AM50" i="6"/>
  <c r="AL50" i="6"/>
  <c r="AK50" i="6"/>
  <c r="AJ50" i="6"/>
  <c r="AI50" i="6"/>
  <c r="AH50" i="6"/>
  <c r="AG50" i="6"/>
  <c r="AM49" i="6"/>
  <c r="AL49" i="6"/>
  <c r="AK49" i="6"/>
  <c r="AJ49" i="6"/>
  <c r="AI49" i="6"/>
  <c r="AH49" i="6"/>
  <c r="AG49" i="6"/>
  <c r="AM29" i="6"/>
  <c r="AL29" i="6"/>
  <c r="AK29" i="6"/>
  <c r="AJ29" i="6"/>
  <c r="AI29" i="6"/>
  <c r="AH29" i="6"/>
  <c r="AG29" i="6"/>
  <c r="AM28" i="6"/>
  <c r="AL28" i="6"/>
  <c r="AK28" i="6"/>
  <c r="AJ28" i="6"/>
  <c r="AI28" i="6"/>
  <c r="AH28" i="6"/>
  <c r="AG28" i="6"/>
  <c r="AM27" i="6"/>
  <c r="AL27" i="6"/>
  <c r="AK27" i="6"/>
  <c r="AJ27" i="6"/>
  <c r="AI27" i="6"/>
  <c r="AH27" i="6"/>
  <c r="AG27" i="6"/>
  <c r="AM7" i="6"/>
  <c r="H41" i="14" s="1"/>
  <c r="AL7" i="6"/>
  <c r="H11" i="14" s="1"/>
  <c r="AK7" i="6"/>
  <c r="H35" i="14" s="1"/>
  <c r="AJ7" i="6"/>
  <c r="H29" i="14" s="1"/>
  <c r="AI7" i="6"/>
  <c r="H23" i="14" s="1"/>
  <c r="AH7" i="6"/>
  <c r="H17" i="14" s="1"/>
  <c r="AG7" i="6"/>
  <c r="AM6" i="6"/>
  <c r="AL6" i="6"/>
  <c r="AK6" i="6"/>
  <c r="AJ6" i="6"/>
  <c r="H28" i="14" s="1"/>
  <c r="AI6" i="6"/>
  <c r="AH6" i="6"/>
  <c r="AG6" i="6"/>
  <c r="AM5" i="6"/>
  <c r="AL5" i="6"/>
  <c r="AK5" i="6"/>
  <c r="AJ5" i="6"/>
  <c r="AI5" i="6"/>
  <c r="AH5" i="6"/>
  <c r="AG5" i="6"/>
  <c r="AM51" i="5"/>
  <c r="AL51" i="5"/>
  <c r="AK51" i="5"/>
  <c r="AJ51" i="5"/>
  <c r="AI51" i="5"/>
  <c r="AH51" i="5"/>
  <c r="AG51" i="5"/>
  <c r="AM50" i="5"/>
  <c r="AL50" i="5"/>
  <c r="AK50" i="5"/>
  <c r="AJ50" i="5"/>
  <c r="AI50" i="5"/>
  <c r="AH50" i="5"/>
  <c r="AG50" i="5"/>
  <c r="AM49" i="5"/>
  <c r="AL49" i="5"/>
  <c r="AK49" i="5"/>
  <c r="AJ49" i="5"/>
  <c r="AI49" i="5"/>
  <c r="AH49" i="5"/>
  <c r="AG49" i="5"/>
  <c r="AM29" i="5"/>
  <c r="AL29" i="5"/>
  <c r="AK29" i="5"/>
  <c r="AJ29" i="5"/>
  <c r="AI29" i="5"/>
  <c r="AH29" i="5"/>
  <c r="AG29" i="5"/>
  <c r="AM28" i="5"/>
  <c r="AL28" i="5"/>
  <c r="AK28" i="5"/>
  <c r="AJ28" i="5"/>
  <c r="AI28" i="5"/>
  <c r="AH28" i="5"/>
  <c r="AG28" i="5"/>
  <c r="AM27" i="5"/>
  <c r="AL27" i="5"/>
  <c r="AK27" i="5"/>
  <c r="AJ27" i="5"/>
  <c r="AI27" i="5"/>
  <c r="AH27" i="5"/>
  <c r="AG27" i="5"/>
  <c r="AM7" i="5"/>
  <c r="G41" i="14" s="1"/>
  <c r="AL7" i="5"/>
  <c r="G11" i="14" s="1"/>
  <c r="AK7" i="5"/>
  <c r="G35" i="14" s="1"/>
  <c r="AJ7" i="5"/>
  <c r="G29" i="14" s="1"/>
  <c r="AI7" i="5"/>
  <c r="G23" i="14" s="1"/>
  <c r="AH7" i="5"/>
  <c r="G17" i="14" s="1"/>
  <c r="AG7" i="5"/>
  <c r="AM6" i="5"/>
  <c r="AL6" i="5"/>
  <c r="AK6" i="5"/>
  <c r="AJ6" i="5"/>
  <c r="G28" i="14" s="1"/>
  <c r="AI6" i="5"/>
  <c r="AH6" i="5"/>
  <c r="AG6" i="5"/>
  <c r="AM5" i="5"/>
  <c r="AL5" i="5"/>
  <c r="AK5" i="5"/>
  <c r="AJ5" i="5"/>
  <c r="AI5" i="5"/>
  <c r="AH5" i="5"/>
  <c r="AG5" i="5"/>
  <c r="AM51" i="13"/>
  <c r="AL51" i="13"/>
  <c r="AK51" i="13"/>
  <c r="AJ51" i="13"/>
  <c r="AI51" i="13"/>
  <c r="AH51" i="13"/>
  <c r="AG51" i="13"/>
  <c r="AM50" i="13"/>
  <c r="AL50" i="13"/>
  <c r="AK50" i="13"/>
  <c r="AJ50" i="13"/>
  <c r="AI50" i="13"/>
  <c r="AH50" i="13"/>
  <c r="AG50" i="13"/>
  <c r="AM49" i="13"/>
  <c r="AL49" i="13"/>
  <c r="AK49" i="13"/>
  <c r="AJ49" i="13"/>
  <c r="AI49" i="13"/>
  <c r="AH49" i="13"/>
  <c r="AG49" i="13"/>
  <c r="AM29" i="13"/>
  <c r="AL29" i="13"/>
  <c r="AK29" i="13"/>
  <c r="AJ29" i="13"/>
  <c r="AI29" i="13"/>
  <c r="AH29" i="13"/>
  <c r="AG29" i="13"/>
  <c r="AM28" i="13"/>
  <c r="AL28" i="13"/>
  <c r="AK28" i="13"/>
  <c r="AJ28" i="13"/>
  <c r="AI28" i="13"/>
  <c r="AH28" i="13"/>
  <c r="AG28" i="13"/>
  <c r="AM27" i="13"/>
  <c r="AL27" i="13"/>
  <c r="AK27" i="13"/>
  <c r="AJ27" i="13"/>
  <c r="AI27" i="13"/>
  <c r="AH27" i="13"/>
  <c r="AG27" i="13"/>
  <c r="AM7" i="13"/>
  <c r="F41" i="14" s="1"/>
  <c r="AL7" i="13"/>
  <c r="F11" i="14" s="1"/>
  <c r="AK7" i="13"/>
  <c r="F35" i="14" s="1"/>
  <c r="AJ7" i="13"/>
  <c r="F29" i="14" s="1"/>
  <c r="AI7" i="13"/>
  <c r="F23" i="14" s="1"/>
  <c r="AH7" i="13"/>
  <c r="F17" i="14" s="1"/>
  <c r="AG7" i="13"/>
  <c r="AM6" i="13"/>
  <c r="AL6" i="13"/>
  <c r="AK6" i="13"/>
  <c r="AJ6" i="13"/>
  <c r="F28" i="14" s="1"/>
  <c r="AI6" i="13"/>
  <c r="AH6" i="13"/>
  <c r="AG6" i="13"/>
  <c r="AM5" i="13"/>
  <c r="AL5" i="13"/>
  <c r="AK5" i="13"/>
  <c r="AJ5" i="13"/>
  <c r="AI5" i="13"/>
  <c r="AH5" i="13"/>
  <c r="AG5" i="13"/>
  <c r="AM51" i="4"/>
  <c r="AL51" i="4"/>
  <c r="AK51" i="4"/>
  <c r="AJ51" i="4"/>
  <c r="AI51" i="4"/>
  <c r="AH51" i="4"/>
  <c r="AG51" i="4"/>
  <c r="AM50" i="4"/>
  <c r="AL50" i="4"/>
  <c r="AK50" i="4"/>
  <c r="AJ50" i="4"/>
  <c r="AI50" i="4"/>
  <c r="AH50" i="4"/>
  <c r="AG50" i="4"/>
  <c r="AM49" i="4"/>
  <c r="AL49" i="4"/>
  <c r="AK49" i="4"/>
  <c r="AJ49" i="4"/>
  <c r="AI49" i="4"/>
  <c r="AH49" i="4"/>
  <c r="AG49" i="4"/>
  <c r="AM29" i="4"/>
  <c r="AL29" i="4"/>
  <c r="AK29" i="4"/>
  <c r="AJ29" i="4"/>
  <c r="AI29" i="4"/>
  <c r="AH29" i="4"/>
  <c r="AG29" i="4"/>
  <c r="AM28" i="4"/>
  <c r="AL28" i="4"/>
  <c r="AK28" i="4"/>
  <c r="AJ28" i="4"/>
  <c r="AI28" i="4"/>
  <c r="AH28" i="4"/>
  <c r="AG28" i="4"/>
  <c r="AM27" i="4"/>
  <c r="AL27" i="4"/>
  <c r="AK27" i="4"/>
  <c r="AJ27" i="4"/>
  <c r="AI27" i="4"/>
  <c r="AH27" i="4"/>
  <c r="AG27" i="4"/>
  <c r="AM7" i="4"/>
  <c r="E41" i="14" s="1"/>
  <c r="AL7" i="4"/>
  <c r="E11" i="14" s="1"/>
  <c r="AK7" i="4"/>
  <c r="E35" i="14" s="1"/>
  <c r="AJ7" i="4"/>
  <c r="E29" i="14" s="1"/>
  <c r="AI7" i="4"/>
  <c r="E23" i="14" s="1"/>
  <c r="AH7" i="4"/>
  <c r="E17" i="14" s="1"/>
  <c r="AG7" i="4"/>
  <c r="AM6" i="4"/>
  <c r="AL6" i="4"/>
  <c r="AK6" i="4"/>
  <c r="AJ6" i="4"/>
  <c r="E28" i="14" s="1"/>
  <c r="AI6" i="4"/>
  <c r="AH6" i="4"/>
  <c r="AG6" i="4"/>
  <c r="AM5" i="4"/>
  <c r="AL5" i="4"/>
  <c r="AK5" i="4"/>
  <c r="AJ5" i="4"/>
  <c r="AI5" i="4"/>
  <c r="AH5" i="4"/>
  <c r="E15" i="14" s="1"/>
  <c r="AG5" i="4"/>
  <c r="AM51" i="3"/>
  <c r="AL51" i="3"/>
  <c r="AK51" i="3"/>
  <c r="AJ51" i="3"/>
  <c r="AI51" i="3"/>
  <c r="AH51" i="3"/>
  <c r="AG51" i="3"/>
  <c r="AM50" i="3"/>
  <c r="AL50" i="3"/>
  <c r="AK50" i="3"/>
  <c r="AJ50" i="3"/>
  <c r="AI50" i="3"/>
  <c r="AH50" i="3"/>
  <c r="AG50" i="3"/>
  <c r="AM49" i="3"/>
  <c r="AL49" i="3"/>
  <c r="AK49" i="3"/>
  <c r="AJ49" i="3"/>
  <c r="AI49" i="3"/>
  <c r="AH49" i="3"/>
  <c r="AG49" i="3"/>
  <c r="AM29" i="3"/>
  <c r="AL29" i="3"/>
  <c r="AK29" i="3"/>
  <c r="AJ29" i="3"/>
  <c r="AI29" i="3"/>
  <c r="AH29" i="3"/>
  <c r="AG29" i="3"/>
  <c r="AM28" i="3"/>
  <c r="AL28" i="3"/>
  <c r="AK28" i="3"/>
  <c r="AJ28" i="3"/>
  <c r="AI28" i="3"/>
  <c r="AH28" i="3"/>
  <c r="AG28" i="3"/>
  <c r="AM27" i="3"/>
  <c r="AL27" i="3"/>
  <c r="AK27" i="3"/>
  <c r="AJ27" i="3"/>
  <c r="AI27" i="3"/>
  <c r="AH27" i="3"/>
  <c r="AG27" i="3"/>
  <c r="AM7" i="3"/>
  <c r="D41" i="14" s="1"/>
  <c r="AL7" i="3"/>
  <c r="D11" i="14" s="1"/>
  <c r="AK7" i="3"/>
  <c r="D35" i="14" s="1"/>
  <c r="AJ7" i="3"/>
  <c r="D29" i="14" s="1"/>
  <c r="AI7" i="3"/>
  <c r="D23" i="14" s="1"/>
  <c r="AH7" i="3"/>
  <c r="D17" i="14" s="1"/>
  <c r="AG7" i="3"/>
  <c r="AM6" i="3"/>
  <c r="AL6" i="3"/>
  <c r="AK6" i="3"/>
  <c r="AJ6" i="3"/>
  <c r="D28" i="14" s="1"/>
  <c r="AI6" i="3"/>
  <c r="AH6" i="3"/>
  <c r="AG6" i="3"/>
  <c r="D4" i="14" s="1"/>
  <c r="AM5" i="3"/>
  <c r="AL5" i="3"/>
  <c r="AK5" i="3"/>
  <c r="AJ5" i="3"/>
  <c r="AI5" i="3"/>
  <c r="AH5" i="3"/>
  <c r="AG5" i="3"/>
  <c r="D3" i="14" s="1"/>
  <c r="AM51" i="2"/>
  <c r="AL51" i="2"/>
  <c r="AK51" i="2"/>
  <c r="AJ51" i="2"/>
  <c r="AI51" i="2"/>
  <c r="AH51" i="2"/>
  <c r="AG51" i="2"/>
  <c r="AM50" i="2"/>
  <c r="AL50" i="2"/>
  <c r="AK50" i="2"/>
  <c r="AJ50" i="2"/>
  <c r="AI50" i="2"/>
  <c r="AH50" i="2"/>
  <c r="AG50" i="2"/>
  <c r="AM49" i="2"/>
  <c r="AL49" i="2"/>
  <c r="AK49" i="2"/>
  <c r="AJ49" i="2"/>
  <c r="AI49" i="2"/>
  <c r="AH49" i="2"/>
  <c r="AG49" i="2"/>
  <c r="AM29" i="2"/>
  <c r="AL29" i="2"/>
  <c r="AK29" i="2"/>
  <c r="AJ29" i="2"/>
  <c r="AI29" i="2"/>
  <c r="AH29" i="2"/>
  <c r="AG29" i="2"/>
  <c r="AM28" i="2"/>
  <c r="AL28" i="2"/>
  <c r="AK28" i="2"/>
  <c r="AJ28" i="2"/>
  <c r="AI28" i="2"/>
  <c r="AH28" i="2"/>
  <c r="AG28" i="2"/>
  <c r="AM27" i="2"/>
  <c r="AL27" i="2"/>
  <c r="AK27" i="2"/>
  <c r="AJ27" i="2"/>
  <c r="AI27" i="2"/>
  <c r="AH27" i="2"/>
  <c r="AG27" i="2"/>
  <c r="AM7" i="2"/>
  <c r="C41" i="14" s="1"/>
  <c r="AL7" i="2"/>
  <c r="C11" i="14" s="1"/>
  <c r="AK7" i="2"/>
  <c r="C35" i="14" s="1"/>
  <c r="AJ7" i="2"/>
  <c r="C29" i="14" s="1"/>
  <c r="AI7" i="2"/>
  <c r="C23" i="14" s="1"/>
  <c r="AH7" i="2"/>
  <c r="C17" i="14" s="1"/>
  <c r="AG7" i="2"/>
  <c r="AM6" i="2"/>
  <c r="AL6" i="2"/>
  <c r="AK6" i="2"/>
  <c r="AJ6" i="2"/>
  <c r="C28" i="14" s="1"/>
  <c r="AI6" i="2"/>
  <c r="AH6" i="2"/>
  <c r="AG6" i="2"/>
  <c r="C4" i="14" s="1"/>
  <c r="AM5" i="2"/>
  <c r="AL5" i="2"/>
  <c r="AK5" i="2"/>
  <c r="AJ5" i="2"/>
  <c r="AI5" i="2"/>
  <c r="AH5" i="2"/>
  <c r="AG5" i="2"/>
  <c r="AG51" i="1"/>
  <c r="AH51" i="1"/>
  <c r="AI51" i="1"/>
  <c r="AJ51" i="1"/>
  <c r="AK51" i="1"/>
  <c r="AL51" i="1"/>
  <c r="AM51" i="1"/>
  <c r="AG29" i="1"/>
  <c r="AH29" i="1"/>
  <c r="AI29" i="1"/>
  <c r="AJ29" i="1"/>
  <c r="AK29" i="1"/>
  <c r="AL29" i="1"/>
  <c r="AM29" i="1"/>
  <c r="AG7" i="1"/>
  <c r="B5" i="14" s="1"/>
  <c r="AH7" i="1"/>
  <c r="B17" i="14" s="1"/>
  <c r="AI7" i="1"/>
  <c r="B23" i="14" s="1"/>
  <c r="AJ7" i="1"/>
  <c r="B29" i="14" s="1"/>
  <c r="AK7" i="1"/>
  <c r="B35" i="14" s="1"/>
  <c r="AL7" i="1"/>
  <c r="B11" i="14" s="1"/>
  <c r="AM7" i="1"/>
  <c r="B41" i="14" s="1"/>
  <c r="O23" i="14" l="1"/>
  <c r="O41" i="14"/>
  <c r="O11" i="14"/>
  <c r="O35" i="14"/>
  <c r="O17" i="14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P29" i="16" l="1"/>
  <c r="P23" i="16"/>
  <c r="P17" i="16"/>
  <c r="P16" i="16"/>
  <c r="P28" i="16"/>
  <c r="P22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P5" i="16" l="1"/>
  <c r="P11" i="16"/>
  <c r="P10" i="16"/>
  <c r="P4" i="16"/>
  <c r="AG5" i="1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B53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O47" i="14" l="1"/>
  <c r="O54" i="14"/>
  <c r="P13" i="16"/>
  <c r="O53" i="14"/>
  <c r="O46" i="14"/>
  <c r="B3" i="14"/>
  <c r="N15" i="14" l="1"/>
  <c r="N21" i="14"/>
  <c r="N33" i="14"/>
  <c r="N9" i="14"/>
  <c r="N39" i="14"/>
  <c r="N3" i="14"/>
  <c r="M15" i="14"/>
  <c r="M21" i="14"/>
  <c r="M33" i="14"/>
  <c r="M9" i="14"/>
  <c r="M39" i="14"/>
  <c r="M3" i="14"/>
  <c r="L15" i="14"/>
  <c r="L21" i="14"/>
  <c r="L27" i="14"/>
  <c r="L33" i="14"/>
  <c r="L9" i="14"/>
  <c r="L39" i="14"/>
  <c r="L3" i="14"/>
  <c r="K15" i="14"/>
  <c r="K21" i="14"/>
  <c r="K27" i="14"/>
  <c r="K33" i="14"/>
  <c r="K9" i="14"/>
  <c r="K39" i="14"/>
  <c r="K3" i="14"/>
  <c r="J39" i="14"/>
  <c r="J15" i="14"/>
  <c r="J21" i="14"/>
  <c r="J27" i="14"/>
  <c r="J33" i="14"/>
  <c r="J9" i="14"/>
  <c r="J3" i="14"/>
  <c r="I15" i="14"/>
  <c r="I21" i="14"/>
  <c r="I33" i="14"/>
  <c r="I9" i="14"/>
  <c r="I39" i="14"/>
  <c r="I3" i="14"/>
  <c r="H15" i="14"/>
  <c r="H21" i="14"/>
  <c r="H33" i="14"/>
  <c r="H9" i="14"/>
  <c r="H39" i="14"/>
  <c r="H3" i="14"/>
  <c r="G15" i="14"/>
  <c r="G21" i="14"/>
  <c r="G33" i="14"/>
  <c r="G9" i="14"/>
  <c r="G39" i="14"/>
  <c r="G3" i="14"/>
  <c r="F15" i="14"/>
  <c r="F21" i="14"/>
  <c r="F33" i="14"/>
  <c r="F9" i="14"/>
  <c r="F39" i="14"/>
  <c r="F3" i="14"/>
  <c r="E21" i="14"/>
  <c r="E33" i="14"/>
  <c r="E9" i="14"/>
  <c r="E39" i="14"/>
  <c r="E3" i="14"/>
  <c r="D15" i="14"/>
  <c r="D21" i="14"/>
  <c r="D33" i="14"/>
  <c r="D9" i="14"/>
  <c r="D39" i="14"/>
  <c r="C15" i="14"/>
  <c r="C21" i="14"/>
  <c r="C33" i="14"/>
  <c r="C9" i="14"/>
  <c r="C39" i="14"/>
  <c r="C3" i="14"/>
  <c r="AH5" i="1"/>
  <c r="B15" i="14" s="1"/>
  <c r="AI5" i="1"/>
  <c r="B21" i="14" s="1"/>
  <c r="AJ5" i="1"/>
  <c r="B27" i="14" s="1"/>
  <c r="AK5" i="1"/>
  <c r="B33" i="14" s="1"/>
  <c r="AL5" i="1"/>
  <c r="B9" i="14" s="1"/>
  <c r="AM5" i="1"/>
  <c r="B39" i="14" s="1"/>
  <c r="O39" i="14" l="1"/>
  <c r="O21" i="14"/>
  <c r="O3" i="14"/>
  <c r="O9" i="14"/>
  <c r="O15" i="14"/>
  <c r="O33" i="14"/>
  <c r="N40" i="14"/>
  <c r="N10" i="14"/>
  <c r="N34" i="14"/>
  <c r="N22" i="14"/>
  <c r="N16" i="14"/>
  <c r="N4" i="14"/>
  <c r="M40" i="14"/>
  <c r="M10" i="14"/>
  <c r="M34" i="14"/>
  <c r="M22" i="14"/>
  <c r="M16" i="14"/>
  <c r="M4" i="14"/>
  <c r="L40" i="14"/>
  <c r="L10" i="14"/>
  <c r="L34" i="14"/>
  <c r="L28" i="14"/>
  <c r="L22" i="14"/>
  <c r="L16" i="14"/>
  <c r="L4" i="14"/>
  <c r="K40" i="14"/>
  <c r="K10" i="14"/>
  <c r="K34" i="14"/>
  <c r="K28" i="14"/>
  <c r="K22" i="14"/>
  <c r="K16" i="14"/>
  <c r="K4" i="14"/>
  <c r="J40" i="14"/>
  <c r="J10" i="14"/>
  <c r="J34" i="14"/>
  <c r="J28" i="14"/>
  <c r="J22" i="14"/>
  <c r="J16" i="14"/>
  <c r="J4" i="14"/>
  <c r="I40" i="14"/>
  <c r="I10" i="14"/>
  <c r="I34" i="14"/>
  <c r="I22" i="14"/>
  <c r="I16" i="14"/>
  <c r="I4" i="14"/>
  <c r="H40" i="14"/>
  <c r="H10" i="14"/>
  <c r="H34" i="14"/>
  <c r="H22" i="14"/>
  <c r="H16" i="14"/>
  <c r="H4" i="14"/>
  <c r="G40" i="14"/>
  <c r="G10" i="14"/>
  <c r="G34" i="14"/>
  <c r="G22" i="14"/>
  <c r="G16" i="14"/>
  <c r="G4" i="14"/>
  <c r="F40" i="14"/>
  <c r="F10" i="14"/>
  <c r="F34" i="14"/>
  <c r="F22" i="14"/>
  <c r="F16" i="14"/>
  <c r="F4" i="14"/>
  <c r="E40" i="14"/>
  <c r="E10" i="14"/>
  <c r="E34" i="14"/>
  <c r="E22" i="14"/>
  <c r="E16" i="14"/>
  <c r="E4" i="14"/>
  <c r="D40" i="14"/>
  <c r="D10" i="14"/>
  <c r="D34" i="14"/>
  <c r="D22" i="14"/>
  <c r="D16" i="14"/>
  <c r="C40" i="14"/>
  <c r="C10" i="14"/>
  <c r="C34" i="14"/>
  <c r="C22" i="14"/>
  <c r="C16" i="14"/>
  <c r="AM50" i="1" l="1"/>
  <c r="AL50" i="1"/>
  <c r="AK50" i="1"/>
  <c r="AJ50" i="1"/>
  <c r="AI50" i="1"/>
  <c r="AH50" i="1"/>
  <c r="AG50" i="1"/>
  <c r="AM49" i="1"/>
  <c r="AL49" i="1"/>
  <c r="AK49" i="1"/>
  <c r="AJ49" i="1"/>
  <c r="AI49" i="1"/>
  <c r="AH49" i="1"/>
  <c r="AG49" i="1"/>
  <c r="AM28" i="1"/>
  <c r="AL28" i="1"/>
  <c r="AK28" i="1"/>
  <c r="AJ28" i="1"/>
  <c r="AI28" i="1"/>
  <c r="AH28" i="1"/>
  <c r="AG28" i="1"/>
  <c r="AM27" i="1"/>
  <c r="AL27" i="1"/>
  <c r="AK27" i="1"/>
  <c r="AJ27" i="1"/>
  <c r="AI27" i="1"/>
  <c r="AH27" i="1"/>
  <c r="AG27" i="1"/>
  <c r="AH6" i="1" l="1"/>
  <c r="B16" i="14" s="1"/>
  <c r="O16" i="14" s="1"/>
  <c r="AI6" i="1"/>
  <c r="B22" i="14" s="1"/>
  <c r="O22" i="14" s="1"/>
  <c r="AJ6" i="1"/>
  <c r="B28" i="14" s="1"/>
  <c r="AK6" i="1"/>
  <c r="B34" i="14" s="1"/>
  <c r="O34" i="14" s="1"/>
  <c r="AL6" i="1"/>
  <c r="B10" i="14" s="1"/>
  <c r="O10" i="14" s="1"/>
  <c r="AM6" i="1"/>
  <c r="B40" i="14" s="1"/>
  <c r="O40" i="14" s="1"/>
  <c r="AG6" i="1"/>
  <c r="B4" i="14" s="1"/>
  <c r="O4" i="14" s="1"/>
</calcChain>
</file>

<file path=xl/sharedStrings.xml><?xml version="1.0" encoding="utf-8"?>
<sst xmlns="http://schemas.openxmlformats.org/spreadsheetml/2006/main" count="5177" uniqueCount="147">
  <si>
    <t>Building Type</t>
  </si>
  <si>
    <t>Medium Office</t>
  </si>
  <si>
    <t>Small Hotel</t>
  </si>
  <si>
    <t>Electricity consumption (kWh)</t>
  </si>
  <si>
    <t>Natural gas consumption (MBTU)</t>
  </si>
  <si>
    <t>Site energy (MBTU)</t>
  </si>
  <si>
    <t>Source energy (MBTU)</t>
  </si>
  <si>
    <t>Carbon emissions (Mt)</t>
  </si>
  <si>
    <t>Energy Cost ($)</t>
  </si>
  <si>
    <t>Peak electricity demand (kW)</t>
  </si>
  <si>
    <t>GSHP</t>
  </si>
  <si>
    <t>Savings</t>
  </si>
  <si>
    <t>Building Tye</t>
  </si>
  <si>
    <t>Savings Percentage</t>
  </si>
  <si>
    <t xml:space="preserve">Ground &amp; GHX </t>
  </si>
  <si>
    <t>Total GHX Length</t>
  </si>
  <si>
    <t>Cooling capacity (ton)</t>
  </si>
  <si>
    <t>Length per Ton of Capacity (ft/ton)</t>
  </si>
  <si>
    <t>Max LFT (F)</t>
  </si>
  <si>
    <t>Min LFT (F)</t>
  </si>
  <si>
    <t>Houston-2A Building Comparison</t>
  </si>
  <si>
    <t>Btu/h-ft-F</t>
  </si>
  <si>
    <t>Groud thermal conductivity</t>
  </si>
  <si>
    <t>building type 4</t>
  </si>
  <si>
    <t>building type 5</t>
  </si>
  <si>
    <t>building type 6</t>
  </si>
  <si>
    <t>building type 7</t>
  </si>
  <si>
    <t>building type 8</t>
  </si>
  <si>
    <t>building type 9</t>
  </si>
  <si>
    <t>building type 10</t>
  </si>
  <si>
    <t>building type 11</t>
  </si>
  <si>
    <t>building type 12</t>
  </si>
  <si>
    <t>building type 13</t>
  </si>
  <si>
    <t>building type 14</t>
  </si>
  <si>
    <t>building type 15</t>
  </si>
  <si>
    <t>building type 16</t>
  </si>
  <si>
    <t>GSHP Electricity consumption (kWh) MC</t>
  </si>
  <si>
    <t>Electricity consumption (kWh) LC</t>
  </si>
  <si>
    <t>GSHP Natural gas consumption (MBTU) MC</t>
  </si>
  <si>
    <t>GSHP Site energy (MBTU) MC</t>
  </si>
  <si>
    <t>GSHP Source energy (MBTU) MC</t>
  </si>
  <si>
    <t>GSHP Carbon emissions (Mt) MC</t>
  </si>
  <si>
    <t>GSHP Energy Cost ($) MC</t>
  </si>
  <si>
    <t>GSHP Peak electricity demand (kW) MC</t>
  </si>
  <si>
    <t>GSHP Electricity consumption (kWh) LC</t>
  </si>
  <si>
    <t>GSHP Natural gas consumption (MBTU) LC</t>
  </si>
  <si>
    <t>GSHP Site energy (MBTU) LC</t>
  </si>
  <si>
    <t>GSHP Source energy (MBTU) LC</t>
  </si>
  <si>
    <t>GSHP Carbon emissions (Mt) LC</t>
  </si>
  <si>
    <t>GSHP Energy Cost ($) LC</t>
  </si>
  <si>
    <t>GSHP Peak electricity demand (kW) LC</t>
  </si>
  <si>
    <t>GSHP Electricity consumption (kWh) HC</t>
  </si>
  <si>
    <t>GSHP Natural gas consumption (MBTU) HC</t>
  </si>
  <si>
    <t>GSHP Site energy (MBTU) HC</t>
  </si>
  <si>
    <t>GSHP Source energy (MBTU) HC</t>
  </si>
  <si>
    <t>GSHP Carbon emissions (Mt) HC</t>
  </si>
  <si>
    <t>GSHP Energy Cost ($) HC</t>
  </si>
  <si>
    <t>GSHP Peak electricity demand (kW) HC</t>
  </si>
  <si>
    <t>Electricity consumption (kWh) MC</t>
  </si>
  <si>
    <t>Natural gas consumption (MBTU) MC</t>
  </si>
  <si>
    <t>Site energy (MBTU) MC</t>
  </si>
  <si>
    <t>Source energy (MBTU) MC</t>
  </si>
  <si>
    <t>Carbon emissions (Mt) MC</t>
  </si>
  <si>
    <t>Energy Cost ($) MC</t>
  </si>
  <si>
    <t>Peak electricity demand (kW) MC</t>
  </si>
  <si>
    <t xml:space="preserve">Site energy (MBTU) MC </t>
  </si>
  <si>
    <t>Natural gas consumption (MBTU) LC</t>
  </si>
  <si>
    <t xml:space="preserve">Site energy (MBTU) LC </t>
  </si>
  <si>
    <t>Source energy (MBTU) LC</t>
  </si>
  <si>
    <t>Carbon emissions (Mt) LC</t>
  </si>
  <si>
    <t>Energy Cost ($) LC</t>
  </si>
  <si>
    <t>Peak electricity demand (kW) LC</t>
  </si>
  <si>
    <t>Site energy (MBTU) LC</t>
  </si>
  <si>
    <t>Electricity consumption (kWh) HC</t>
  </si>
  <si>
    <t xml:space="preserve">Natural gas consumption (MBTU) HC </t>
  </si>
  <si>
    <t>Site energy (MBTU) HC</t>
  </si>
  <si>
    <t>Source energy (MBTU) HC</t>
  </si>
  <si>
    <t>Carbon emissions (Mt) HC</t>
  </si>
  <si>
    <t>Energy Cost ($) HC</t>
  </si>
  <si>
    <t>Peak electricity demand (kW) HC</t>
  </si>
  <si>
    <t>Houston-2a</t>
  </si>
  <si>
    <t>Phoenix-2B</t>
  </si>
  <si>
    <t>Atlanta-3A</t>
  </si>
  <si>
    <t>OKC-3B</t>
  </si>
  <si>
    <t>San Jose-3C</t>
  </si>
  <si>
    <t>Baltimore-4A</t>
  </si>
  <si>
    <t>Albuquerque-4B</t>
  </si>
  <si>
    <t>Seattle-4C</t>
  </si>
  <si>
    <t>Chicago-5A</t>
  </si>
  <si>
    <t>Denver-5B</t>
  </si>
  <si>
    <t>Minneapolis-6A</t>
  </si>
  <si>
    <t>Helena-6B</t>
  </si>
  <si>
    <t>San Diego-3B (Coast)</t>
  </si>
  <si>
    <t>Electricity Consumption Savings</t>
  </si>
  <si>
    <t>Energy Cost Savings</t>
  </si>
  <si>
    <t>Site Energy Savings</t>
  </si>
  <si>
    <t>Source Energy Savings</t>
  </si>
  <si>
    <t>Total GHX Length (ft)</t>
  </si>
  <si>
    <t>Cooling Capacity (tons)</t>
  </si>
  <si>
    <t>Max LFT</t>
  </si>
  <si>
    <t>Min LFT</t>
  </si>
  <si>
    <t>School</t>
  </si>
  <si>
    <t>Avg.</t>
  </si>
  <si>
    <t>Length per Ton of cooling capacity (ft/ton) - 25th quartile</t>
  </si>
  <si>
    <t>Length per Ton of cooling capacity (ft/ton) -50th quartile</t>
  </si>
  <si>
    <t>Heating Days (Base 65)</t>
  </si>
  <si>
    <t>Houston-2A</t>
  </si>
  <si>
    <t>Baseline Electricity Consumption (MWh)</t>
  </si>
  <si>
    <t>GSHP Electricity Consupmtion (MWh)</t>
  </si>
  <si>
    <t>Peak electricity reduction</t>
  </si>
  <si>
    <t>Carbon emisison reduction</t>
  </si>
  <si>
    <t>Natural Gas Consumption Savings</t>
  </si>
  <si>
    <t>Length per Ton of cooling capacity (ft/ton) - 75th quartile</t>
  </si>
  <si>
    <t>Baseline</t>
  </si>
  <si>
    <t>Helena-6B Building Comparison</t>
  </si>
  <si>
    <t>Baseline Electricity consumption (kWh) MC</t>
  </si>
  <si>
    <t>Baseline Natural gas consumption (MBTU) MC</t>
  </si>
  <si>
    <t>Baseline Site energy (MBTU) MC</t>
  </si>
  <si>
    <t>Baseline Source energy (MBTU) MC</t>
  </si>
  <si>
    <t>Baseline Carbon emissions (Mt) MC</t>
  </si>
  <si>
    <t>Baseline Energy Cost ($) MC</t>
  </si>
  <si>
    <t>Baseline Peak electricity demand (kW) MC</t>
  </si>
  <si>
    <t>Baseline Electricity consumption (kWh) LC</t>
  </si>
  <si>
    <t>Baseline Natural gas consumption (MBTU) LC</t>
  </si>
  <si>
    <t>Baseline Site energy (MBTU) LC</t>
  </si>
  <si>
    <t>Baseline Source energy (MBTU) LC</t>
  </si>
  <si>
    <t>Baseline Carbon emissions (Mt) LC</t>
  </si>
  <si>
    <t>Baseline Energy Cost ($) LC</t>
  </si>
  <si>
    <t>Baseline Peak electricity demand (kW) LC</t>
  </si>
  <si>
    <t>Baseline Electricity consumption (kWh) HC</t>
  </si>
  <si>
    <t>Baseline Natural gas consumption (MBTU) HC</t>
  </si>
  <si>
    <t>Baseline Site energy (MBTU) HC</t>
  </si>
  <si>
    <t>Baseline Source energy (MBTU) HC</t>
  </si>
  <si>
    <t>Baseline Carbon emissions (Mt) HC</t>
  </si>
  <si>
    <t>Baseline Energy Cost ($) HC</t>
  </si>
  <si>
    <t>Baseline Peak electricity demand (kW) HC</t>
  </si>
  <si>
    <r>
      <t>Minneapolis-6A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Building Comparison</t>
    </r>
  </si>
  <si>
    <t>Denver-5B Building Comparison</t>
  </si>
  <si>
    <t>Chicago-5A Building Comparison</t>
  </si>
  <si>
    <t>Seattle-4C Building Comparison</t>
  </si>
  <si>
    <t>Albuquerque-4B Building Comparison</t>
  </si>
  <si>
    <t>Baltimore-4A Building Comparison</t>
  </si>
  <si>
    <t>San Jose-3C Building Comparison</t>
  </si>
  <si>
    <t>OKC-3B Building Comparison</t>
  </si>
  <si>
    <t>San Diego-3B (Coast) Building Comparison</t>
  </si>
  <si>
    <t>Atlanta-3A Building Comparison</t>
  </si>
  <si>
    <t>Phoenix-2B Building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</si>
</sst>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1" xfId="0" applyFont="1" applyBorder="1" applyAlignment="1">
      <alignment wrapText="1"/>
    </xf>
    <xf numFmtId="3" fontId="4" fillId="0" borderId="3" xfId="0" applyNumberFormat="1" applyFont="1" applyBorder="1" applyAlignment="1">
      <alignment vertical="top"/>
    </xf>
    <xf numFmtId="1" fontId="4" fillId="0" borderId="3" xfId="0" applyNumberFormat="1" applyFont="1" applyBorder="1" applyAlignment="1">
      <alignment vertical="top"/>
    </xf>
    <xf numFmtId="164" fontId="4" fillId="0" borderId="3" xfId="1" applyNumberFormat="1" applyFont="1" applyBorder="1" applyAlignment="1">
      <alignment vertical="top"/>
    </xf>
    <xf numFmtId="3" fontId="4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vertical="top"/>
    </xf>
    <xf numFmtId="1" fontId="4" fillId="0" borderId="0" xfId="0" applyNumberFormat="1" applyFont="1" applyBorder="1" applyAlignment="1">
      <alignment vertical="top"/>
    </xf>
    <xf numFmtId="164" fontId="4" fillId="0" borderId="0" xfId="1" applyNumberFormat="1" applyFont="1" applyBorder="1" applyAlignment="1">
      <alignment vertical="top"/>
    </xf>
    <xf numFmtId="9" fontId="4" fillId="0" borderId="0" xfId="2" applyFont="1" applyBorder="1" applyAlignment="1">
      <alignment vertical="top"/>
    </xf>
    <xf numFmtId="0" fontId="2" fillId="0" borderId="0" xfId="0" applyFont="1" applyBorder="1" applyAlignment="1"/>
    <xf numFmtId="0" fontId="0" fillId="2" borderId="0" xfId="0" applyFill="1"/>
    <xf numFmtId="0" fontId="0" fillId="0" borderId="0" xfId="0" applyFill="1"/>
    <xf numFmtId="164" fontId="0" fillId="0" borderId="0" xfId="1" applyNumberFormat="1" applyFont="1"/>
    <xf numFmtId="43" fontId="0" fillId="0" borderId="0" xfId="0" applyNumberFormat="1"/>
    <xf numFmtId="165" fontId="5" fillId="0" borderId="0" xfId="0" applyNumberFormat="1" applyFont="1"/>
    <xf numFmtId="0" fontId="0" fillId="0" borderId="0" xfId="0" applyBorder="1"/>
    <xf numFmtId="165" fontId="6" fillId="0" borderId="0" xfId="0" applyNumberFormat="1" applyFont="1"/>
    <xf numFmtId="164" fontId="6" fillId="0" borderId="0" xfId="1" applyNumberFormat="1" applyFont="1"/>
    <xf numFmtId="164" fontId="5" fillId="0" borderId="0" xfId="1" applyNumberFormat="1" applyFont="1"/>
    <xf numFmtId="9" fontId="0" fillId="0" borderId="0" xfId="0" applyNumberFormat="1"/>
    <xf numFmtId="0" fontId="0" fillId="0" borderId="2" xfId="0" applyBorder="1"/>
    <xf numFmtId="166" fontId="0" fillId="0" borderId="0" xfId="1" applyNumberFormat="1" applyFont="1"/>
    <xf numFmtId="3" fontId="4" fillId="2" borderId="0" xfId="0" applyNumberFormat="1" applyFont="1" applyFill="1" applyBorder="1" applyAlignment="1">
      <alignment vertical="top"/>
    </xf>
    <xf numFmtId="0" fontId="0" fillId="0" borderId="0" xfId="0" applyFill="1" applyBorder="1"/>
    <xf numFmtId="164" fontId="0" fillId="0" borderId="0" xfId="0" applyNumberFormat="1"/>
    <xf numFmtId="166" fontId="0" fillId="0" borderId="0" xfId="0" applyNumberFormat="1"/>
    <xf numFmtId="9" fontId="0" fillId="0" borderId="0" xfId="2" applyFont="1"/>
    <xf numFmtId="164" fontId="0" fillId="3" borderId="0" xfId="0" applyNumberFormat="1" applyFill="1"/>
    <xf numFmtId="9" fontId="0" fillId="0" borderId="0" xfId="0" applyNumberFormat="1" applyBorder="1"/>
    <xf numFmtId="164" fontId="0" fillId="0" borderId="0" xfId="1" applyNumberFormat="1" applyFont="1" applyBorder="1"/>
    <xf numFmtId="1" fontId="7" fillId="0" borderId="0" xfId="0" applyNumberFormat="1" applyFont="1"/>
    <xf numFmtId="0" fontId="2" fillId="0" borderId="2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Energy</a:t>
            </a:r>
            <a:r>
              <a:rPr lang="en-US" baseline="0"/>
              <a:t> Savings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Charts'!$A$27</c:f>
              <c:strCache>
                <c:ptCount val="1"/>
                <c:pt idx="0">
                  <c:v>Medium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Charts'!$B$26:$N$26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Charts'!$B$27:$N$27</c:f>
              <c:numCache>
                <c:formatCode>0%</c:formatCode>
                <c:ptCount val="13"/>
                <c:pt idx="0">
                  <c:v>0.13002740759160561</c:v>
                </c:pt>
                <c:pt idx="1">
                  <c:v>-3.5683771837011269E-2</c:v>
                </c:pt>
                <c:pt idx="2">
                  <c:v>0.168890685194554</c:v>
                </c:pt>
                <c:pt idx="3">
                  <c:v>-2.9488287450121529E-2</c:v>
                </c:pt>
                <c:pt idx="4">
                  <c:v>0.31730703902299673</c:v>
                </c:pt>
                <c:pt idx="5">
                  <c:v>8.5787509453505495E-2</c:v>
                </c:pt>
                <c:pt idx="6">
                  <c:v>0.34259633307587123</c:v>
                </c:pt>
                <c:pt idx="7">
                  <c:v>0.11981701563195289</c:v>
                </c:pt>
                <c:pt idx="8">
                  <c:v>0.40369322884125119</c:v>
                </c:pt>
                <c:pt idx="9">
                  <c:v>0.37448240435793911</c:v>
                </c:pt>
                <c:pt idx="10">
                  <c:v>0.44464856594599661</c:v>
                </c:pt>
                <c:pt idx="11">
                  <c:v>0.19009299835464444</c:v>
                </c:pt>
                <c:pt idx="12">
                  <c:v>0.49564407301678648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E-43F4-96C8-1FCA213B3941}"/>
            </c:ext>
          </c:extLst>
        </c:ser>
        <c:ser>
          <c:idx val="1"/>
          <c:order val="1"/>
          <c:tx>
            <c:strRef>
              <c:f>'Comparison Charts'!$A$28</c:f>
              <c:strCache>
                <c:ptCount val="1"/>
                <c:pt idx="0">
                  <c:v>Small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Charts'!$B$26:$N$26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Charts'!$B$28:$N$28</c:f>
              <c:numCache>
                <c:formatCode>0%</c:formatCode>
                <c:ptCount val="13"/>
                <c:pt idx="0">
                  <c:v>0.19534284118566125</c:v>
                </c:pt>
                <c:pt idx="1">
                  <c:v>0.17717338687412337</c:v>
                </c:pt>
                <c:pt idx="2">
                  <c:v>0.23870887422143061</c:v>
                </c:pt>
                <c:pt idx="3">
                  <c:v>0.20115761526899686</c:v>
                </c:pt>
                <c:pt idx="4">
                  <c:v>0.25861943013376476</c:v>
                </c:pt>
                <c:pt idx="5">
                  <c:v>0.23414326862360316</c:v>
                </c:pt>
                <c:pt idx="6">
                  <c:v>0.27891424054681868</c:v>
                </c:pt>
                <c:pt idx="7">
                  <c:v>0.24246118275470241</c:v>
                </c:pt>
                <c:pt idx="8">
                  <c:v>0.27879321995954059</c:v>
                </c:pt>
                <c:pt idx="9">
                  <c:v>0.32446297778553501</c:v>
                </c:pt>
                <c:pt idx="10">
                  <c:v>0.2823276674140317</c:v>
                </c:pt>
                <c:pt idx="11">
                  <c:v>0.36005574139090929</c:v>
                </c:pt>
                <c:pt idx="12">
                  <c:v>0.35252096380075015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E-43F4-96C8-1FCA213B3941}"/>
            </c:ext>
          </c:extLst>
        </c:ser>
        <c:ser>
          <c:idx val="2"/>
          <c:order val="2"/>
          <c:tx>
            <c:strRef>
              <c:f>'Comparison Charts'!$A$29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'Comparison Charts'!$B$29:$N$29</c:f>
              <c:numCache>
                <c:formatCode>0%</c:formatCode>
                <c:ptCount val="13"/>
                <c:pt idx="0">
                  <c:v>4.7475541052487615E-2</c:v>
                </c:pt>
                <c:pt idx="1">
                  <c:v>7.1478226711610138E-2</c:v>
                </c:pt>
                <c:pt idx="2">
                  <c:v>0.16709712245055794</c:v>
                </c:pt>
                <c:pt idx="3">
                  <c:v>0.12277671857939577</c:v>
                </c:pt>
                <c:pt idx="4">
                  <c:v>0.22075242595411523</c:v>
                </c:pt>
                <c:pt idx="5">
                  <c:v>0.21129010919649313</c:v>
                </c:pt>
                <c:pt idx="6">
                  <c:v>0.2471722316739349</c:v>
                </c:pt>
                <c:pt idx="7">
                  <c:v>0.15467823197383085</c:v>
                </c:pt>
                <c:pt idx="8">
                  <c:v>0.26438946769784294</c:v>
                </c:pt>
                <c:pt idx="9">
                  <c:v>0.29326455300688675</c:v>
                </c:pt>
                <c:pt idx="10">
                  <c:v>0.22145980906731735</c:v>
                </c:pt>
                <c:pt idx="11">
                  <c:v>0.32361701197189613</c:v>
                </c:pt>
                <c:pt idx="12">
                  <c:v>0.27884966304789049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B-4F98-8AEE-8B73D1C73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894496"/>
        <c:axId val="528895808"/>
      </c:barChart>
      <c:catAx>
        <c:axId val="5288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95808"/>
        <c:crosses val="autoZero"/>
        <c:auto val="1"/>
        <c:lblAlgn val="ctr"/>
        <c:lblOffset val="100"/>
        <c:noMultiLvlLbl val="0"/>
      </c:catAx>
      <c:valAx>
        <c:axId val="5288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GSHP Electricity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Charts'!$A$53</c:f>
              <c:strCache>
                <c:ptCount val="1"/>
                <c:pt idx="0">
                  <c:v>Medium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'Comparison Charts'!$B$51:$N$52</c:f>
              <c:multiLvlStrCache>
                <c:ptCount val="13"/>
                <c:lvl>
                  <c:pt idx="0">
                    <c:v>Houston-2A</c:v>
                  </c:pt>
                  <c:pt idx="1">
                    <c:v>Phoenix-2B</c:v>
                  </c:pt>
                  <c:pt idx="2">
                    <c:v>Atlanta-3A</c:v>
                  </c:pt>
                  <c:pt idx="3">
                    <c:v>San Diego-3B (Coast)</c:v>
                  </c:pt>
                  <c:pt idx="4">
                    <c:v>OKC-3B</c:v>
                  </c:pt>
                  <c:pt idx="5">
                    <c:v>San Jose-3C</c:v>
                  </c:pt>
                  <c:pt idx="6">
                    <c:v>Baltimore-4A</c:v>
                  </c:pt>
                  <c:pt idx="7">
                    <c:v>Albuquerque-4B</c:v>
                  </c:pt>
                  <c:pt idx="8">
                    <c:v>Seattle-4C</c:v>
                  </c:pt>
                  <c:pt idx="9">
                    <c:v>Chicago-5A</c:v>
                  </c:pt>
                  <c:pt idx="10">
                    <c:v>Denver-5B</c:v>
                  </c:pt>
                  <c:pt idx="11">
                    <c:v>Minneapolis-6A</c:v>
                  </c:pt>
                  <c:pt idx="12">
                    <c:v>Helena-6B</c:v>
                  </c:pt>
                </c:lvl>
                <c:lvl>
                  <c:pt idx="0">
                    <c:v>GSHP Electricity Consupmtion (MWh)</c:v>
                  </c:pt>
                </c:lvl>
              </c:multiLvlStrCache>
            </c:multiLvlStrRef>
          </c:cat>
          <c:val>
            <c:numRef>
              <c:f>'Comparison Charts'!$B$53:$N$53</c:f>
              <c:numCache>
                <c:formatCode>_(* #,##0_);_(* \(#,##0\);_(* "-"??_);_(@_)</c:formatCode>
                <c:ptCount val="13"/>
                <c:pt idx="0">
                  <c:v>194519.99999999997</c:v>
                </c:pt>
                <c:pt idx="1">
                  <c:v>233400</c:v>
                </c:pt>
                <c:pt idx="2">
                  <c:v>157640</c:v>
                </c:pt>
                <c:pt idx="3">
                  <c:v>140370</c:v>
                </c:pt>
                <c:pt idx="4">
                  <c:v>157160.00000000003</c:v>
                </c:pt>
                <c:pt idx="5">
                  <c:v>109560</c:v>
                </c:pt>
                <c:pt idx="6">
                  <c:v>134720</c:v>
                </c:pt>
                <c:pt idx="7">
                  <c:v>129590</c:v>
                </c:pt>
                <c:pt idx="8">
                  <c:v>86210.000000000015</c:v>
                </c:pt>
                <c:pt idx="9">
                  <c:v>87930</c:v>
                </c:pt>
                <c:pt idx="10">
                  <c:v>134790</c:v>
                </c:pt>
                <c:pt idx="11">
                  <c:v>134790</c:v>
                </c:pt>
                <c:pt idx="12">
                  <c:v>140830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C-42E8-A5D6-545DA675AF3B}"/>
            </c:ext>
          </c:extLst>
        </c:ser>
        <c:ser>
          <c:idx val="1"/>
          <c:order val="1"/>
          <c:tx>
            <c:strRef>
              <c:f>'Comparison Charts'!$A$54</c:f>
              <c:strCache>
                <c:ptCount val="1"/>
                <c:pt idx="0">
                  <c:v>Small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'Comparison Charts'!$B$51:$N$52</c:f>
              <c:multiLvlStrCache>
                <c:ptCount val="13"/>
                <c:lvl>
                  <c:pt idx="0">
                    <c:v>Houston-2A</c:v>
                  </c:pt>
                  <c:pt idx="1">
                    <c:v>Phoenix-2B</c:v>
                  </c:pt>
                  <c:pt idx="2">
                    <c:v>Atlanta-3A</c:v>
                  </c:pt>
                  <c:pt idx="3">
                    <c:v>San Diego-3B (Coast)</c:v>
                  </c:pt>
                  <c:pt idx="4">
                    <c:v>OKC-3B</c:v>
                  </c:pt>
                  <c:pt idx="5">
                    <c:v>San Jose-3C</c:v>
                  </c:pt>
                  <c:pt idx="6">
                    <c:v>Baltimore-4A</c:v>
                  </c:pt>
                  <c:pt idx="7">
                    <c:v>Albuquerque-4B</c:v>
                  </c:pt>
                  <c:pt idx="8">
                    <c:v>Seattle-4C</c:v>
                  </c:pt>
                  <c:pt idx="9">
                    <c:v>Chicago-5A</c:v>
                  </c:pt>
                  <c:pt idx="10">
                    <c:v>Denver-5B</c:v>
                  </c:pt>
                  <c:pt idx="11">
                    <c:v>Minneapolis-6A</c:v>
                  </c:pt>
                  <c:pt idx="12">
                    <c:v>Helena-6B</c:v>
                  </c:pt>
                </c:lvl>
                <c:lvl>
                  <c:pt idx="0">
                    <c:v>GSHP Electricity Consupmtion (MWh)</c:v>
                  </c:pt>
                </c:lvl>
              </c:multiLvlStrCache>
            </c:multiLvlStrRef>
          </c:cat>
          <c:val>
            <c:numRef>
              <c:f>'Comparison Charts'!$B$54:$N$54</c:f>
              <c:numCache>
                <c:formatCode>_(* #,##0_);_(* \(#,##0\);_(* "-"??_);_(@_)</c:formatCode>
                <c:ptCount val="13"/>
                <c:pt idx="0">
                  <c:v>223470</c:v>
                </c:pt>
                <c:pt idx="1">
                  <c:v>242520</c:v>
                </c:pt>
                <c:pt idx="2">
                  <c:v>184500</c:v>
                </c:pt>
                <c:pt idx="3">
                  <c:v>160930</c:v>
                </c:pt>
                <c:pt idx="4">
                  <c:v>191660.00000000003</c:v>
                </c:pt>
                <c:pt idx="5">
                  <c:v>136630</c:v>
                </c:pt>
                <c:pt idx="6">
                  <c:v>174410</c:v>
                </c:pt>
                <c:pt idx="7">
                  <c:v>160670.00000000003</c:v>
                </c:pt>
                <c:pt idx="8">
                  <c:v>126999.99999999999</c:v>
                </c:pt>
                <c:pt idx="9">
                  <c:v>181829.99999999997</c:v>
                </c:pt>
                <c:pt idx="10">
                  <c:v>158360.00000000003</c:v>
                </c:pt>
                <c:pt idx="11">
                  <c:v>195920</c:v>
                </c:pt>
                <c:pt idx="12">
                  <c:v>157880.00000000003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C-42E8-A5D6-545DA675AF3B}"/>
            </c:ext>
          </c:extLst>
        </c:ser>
        <c:ser>
          <c:idx val="2"/>
          <c:order val="2"/>
          <c:tx>
            <c:strRef>
              <c:f>'Comparison Charts'!$A$55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'Comparison Charts'!$B$55:$N$55</c:f>
              <c:numCache>
                <c:formatCode>_(* #,##0_);_(* \(#,##0\);_(* "-"??_);_(@_)</c:formatCode>
                <c:ptCount val="13"/>
                <c:pt idx="0">
                  <c:v>1602600.0000000002</c:v>
                </c:pt>
                <c:pt idx="1">
                  <c:v>1601399.9999999998</c:v>
                </c:pt>
                <c:pt idx="2">
                  <c:v>1081300</c:v>
                </c:pt>
                <c:pt idx="3">
                  <c:v>866400</c:v>
                </c:pt>
                <c:pt idx="4">
                  <c:v>1035900.0000000001</c:v>
                </c:pt>
                <c:pt idx="5">
                  <c:v>731600</c:v>
                </c:pt>
                <c:pt idx="6">
                  <c:v>920200</c:v>
                </c:pt>
                <c:pt idx="7">
                  <c:v>854700</c:v>
                </c:pt>
                <c:pt idx="8">
                  <c:v>588800</c:v>
                </c:pt>
                <c:pt idx="9">
                  <c:v>930600</c:v>
                </c:pt>
                <c:pt idx="10">
                  <c:v>812300</c:v>
                </c:pt>
                <c:pt idx="11">
                  <c:v>952800</c:v>
                </c:pt>
                <c:pt idx="12">
                  <c:v>749999.99999999988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0C-42E8-A5D6-545DA675A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341088"/>
        <c:axId val="323348632"/>
      </c:barChart>
      <c:catAx>
        <c:axId val="3233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48632"/>
        <c:crosses val="autoZero"/>
        <c:auto val="1"/>
        <c:lblAlgn val="ctr"/>
        <c:lblOffset val="100"/>
        <c:noMultiLvlLbl val="0"/>
      </c:catAx>
      <c:valAx>
        <c:axId val="32334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GHX Length (ft)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'GHX Comparison'!$B$4</c:f>
              <c:strCache>
                <c:ptCount val="1"/>
                <c:pt idx="0">
                  <c:v>Medium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'GHX Comparison'!$C$3:$O$3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'GHX Comparison'!$C$4:$O$4</c:f>
              <c:numCache>
                <c:formatCode>_(* #,##0_);_(* \(#,##0\);_(* "-"??_);_(@_)</c:formatCode>
                <c:ptCount val="13"/>
                <c:pt idx="0">
                  <c:v>42000</c:v>
                </c:pt>
                <c:pt idx="1">
                  <c:v>62100</c:v>
                </c:pt>
                <c:pt idx="2">
                  <c:v>40800</c:v>
                </c:pt>
                <c:pt idx="3">
                  <c:v>36480</c:v>
                </c:pt>
                <c:pt idx="4">
                  <c:v>36720</c:v>
                </c:pt>
                <c:pt idx="5">
                  <c:v>25080</c:v>
                </c:pt>
                <c:pt idx="6">
                  <c:v>33180</c:v>
                </c:pt>
                <c:pt idx="7">
                  <c:v>29250</c:v>
                </c:pt>
                <c:pt idx="8">
                  <c:v>14400</c:v>
                </c:pt>
                <c:pt idx="9">
                  <c:v>16200</c:v>
                </c:pt>
                <c:pt idx="10">
                  <c:v>20400</c:v>
                </c:pt>
                <c:pt idx="11">
                  <c:v>19500</c:v>
                </c:pt>
                <c:pt idx="12">
                  <c:v>23400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0-44F3-92E7-3D6AFCF7289D}"/>
            </c:ext>
          </c:extLst>
        </c:ser>
        <c:ser>
          <c:idx val="1"/>
          <c:order val="1"/>
          <c:tx>
            <c:strRef>
              <c:f>'GHX Comparison'!$B$5</c:f>
              <c:strCache>
                <c:ptCount val="1"/>
                <c:pt idx="0">
                  <c:v>Small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'GHX Comparison'!$C$3:$O$3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'GHX Comparison'!$C$5:$O$5</c:f>
              <c:numCache>
                <c:formatCode>_(* #,##0_);_(* \(#,##0\);_(* "-"??_);_(@_)</c:formatCode>
                <c:ptCount val="13"/>
                <c:pt idx="0">
                  <c:v>40950</c:v>
                </c:pt>
                <c:pt idx="1">
                  <c:v>76000</c:v>
                </c:pt>
                <c:pt idx="2">
                  <c:v>23760</c:v>
                </c:pt>
                <c:pt idx="3">
                  <c:v>27000</c:v>
                </c:pt>
                <c:pt idx="4">
                  <c:v>20400</c:v>
                </c:pt>
                <c:pt idx="5">
                  <c:v>16200</c:v>
                </c:pt>
                <c:pt idx="6">
                  <c:v>18000</c:v>
                </c:pt>
                <c:pt idx="7">
                  <c:v>18000</c:v>
                </c:pt>
                <c:pt idx="8">
                  <c:v>10800</c:v>
                </c:pt>
                <c:pt idx="9">
                  <c:v>11100</c:v>
                </c:pt>
                <c:pt idx="10">
                  <c:v>11700</c:v>
                </c:pt>
                <c:pt idx="11">
                  <c:v>12210</c:v>
                </c:pt>
                <c:pt idx="12">
                  <c:v>14400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0-44F3-92E7-3D6AFCF7289D}"/>
            </c:ext>
          </c:extLst>
        </c:ser>
        <c:ser>
          <c:idx val="2"/>
          <c:order val="2"/>
          <c:tx>
            <c:strRef>
              <c:f>'GHX Comparison'!$B$6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'GHX Comparison'!$C$6:$O$6</c:f>
              <c:numCache>
                <c:formatCode>_(* #,##0_);_(* \(#,##0\);_(* "-"??_);_(@_)</c:formatCode>
                <c:ptCount val="13"/>
                <c:pt idx="0">
                  <c:v>136500</c:v>
                </c:pt>
                <c:pt idx="1">
                  <c:v>152000</c:v>
                </c:pt>
                <c:pt idx="2">
                  <c:v>160000</c:v>
                </c:pt>
                <c:pt idx="3">
                  <c:v>160000</c:v>
                </c:pt>
                <c:pt idx="4">
                  <c:v>160000</c:v>
                </c:pt>
                <c:pt idx="5">
                  <c:v>160000</c:v>
                </c:pt>
                <c:pt idx="6">
                  <c:v>160000</c:v>
                </c:pt>
                <c:pt idx="7">
                  <c:v>160000</c:v>
                </c:pt>
                <c:pt idx="8">
                  <c:v>80000</c:v>
                </c:pt>
                <c:pt idx="9">
                  <c:v>126000</c:v>
                </c:pt>
                <c:pt idx="10">
                  <c:v>114000</c:v>
                </c:pt>
                <c:pt idx="11">
                  <c:v>120000</c:v>
                </c:pt>
                <c:pt idx="12">
                  <c:v>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E0-44F3-92E7-3D6AFCF72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871224"/>
        <c:axId val="383871552"/>
      </c:barChart>
      <c:catAx>
        <c:axId val="38387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71552"/>
        <c:crosses val="autoZero"/>
        <c:auto val="1"/>
        <c:lblAlgn val="ctr"/>
        <c:lblOffset val="100"/>
        <c:noMultiLvlLbl val="0"/>
      </c:catAx>
      <c:valAx>
        <c:axId val="3838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7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Cooling Capacity (Ton)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'GHX Comparison'!$B$16</c:f>
              <c:strCache>
                <c:ptCount val="1"/>
                <c:pt idx="0">
                  <c:v>Medium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'GHX Comparison'!$C$15:$O$15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'GHX Comparison'!$C$16:$O$16</c:f>
              <c:numCache>
                <c:formatCode>_(* #,##0_);_(* \(#,##0\);_(* "-"??_);_(@_)</c:formatCode>
                <c:ptCount val="13"/>
                <c:pt idx="0">
                  <c:v>113</c:v>
                </c:pt>
                <c:pt idx="1">
                  <c:v>125</c:v>
                </c:pt>
                <c:pt idx="2">
                  <c:v>136</c:v>
                </c:pt>
                <c:pt idx="3">
                  <c:v>112</c:v>
                </c:pt>
                <c:pt idx="4">
                  <c:v>125</c:v>
                </c:pt>
                <c:pt idx="5">
                  <c:v>112</c:v>
                </c:pt>
                <c:pt idx="6">
                  <c:v>126</c:v>
                </c:pt>
                <c:pt idx="7">
                  <c:v>116</c:v>
                </c:pt>
                <c:pt idx="8">
                  <c:v>110</c:v>
                </c:pt>
                <c:pt idx="9">
                  <c:v>109</c:v>
                </c:pt>
                <c:pt idx="10">
                  <c:v>151</c:v>
                </c:pt>
                <c:pt idx="11">
                  <c:v>116</c:v>
                </c:pt>
                <c:pt idx="12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5-4286-999D-D917956C61B9}"/>
            </c:ext>
          </c:extLst>
        </c:ser>
        <c:ser>
          <c:idx val="1"/>
          <c:order val="1"/>
          <c:tx>
            <c:strRef>
              <c:f>'GHX Comparison'!$B$17</c:f>
              <c:strCache>
                <c:ptCount val="1"/>
                <c:pt idx="0">
                  <c:v>Small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'GHX Comparison'!$C$15:$O$15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'GHX Comparison'!$C$17:$O$17</c:f>
              <c:numCache>
                <c:formatCode>_(* #,##0_);_(* \(#,##0\);_(* "-"??_);_(@_)</c:formatCode>
                <c:ptCount val="13"/>
                <c:pt idx="0">
                  <c:v>85</c:v>
                </c:pt>
                <c:pt idx="1">
                  <c:v>82</c:v>
                </c:pt>
                <c:pt idx="2">
                  <c:v>80</c:v>
                </c:pt>
                <c:pt idx="3">
                  <c:v>65</c:v>
                </c:pt>
                <c:pt idx="4">
                  <c:v>79</c:v>
                </c:pt>
                <c:pt idx="5">
                  <c:v>63</c:v>
                </c:pt>
                <c:pt idx="6">
                  <c:v>73</c:v>
                </c:pt>
                <c:pt idx="7">
                  <c:v>77</c:v>
                </c:pt>
                <c:pt idx="8">
                  <c:v>68</c:v>
                </c:pt>
                <c:pt idx="9">
                  <c:v>82</c:v>
                </c:pt>
                <c:pt idx="10">
                  <c:v>77</c:v>
                </c:pt>
                <c:pt idx="11">
                  <c:v>88</c:v>
                </c:pt>
                <c:pt idx="1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5-4286-999D-D917956C61B9}"/>
            </c:ext>
          </c:extLst>
        </c:ser>
        <c:ser>
          <c:idx val="2"/>
          <c:order val="2"/>
          <c:tx>
            <c:strRef>
              <c:f>'GHX Comparison'!$B$18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'GHX Comparison'!$C$18:$O$18</c:f>
              <c:numCache>
                <c:formatCode>_(* #,##0_);_(* \(#,##0\);_(* "-"??_);_(@_)</c:formatCode>
                <c:ptCount val="13"/>
                <c:pt idx="0">
                  <c:v>713</c:v>
                </c:pt>
                <c:pt idx="1">
                  <c:v>685</c:v>
                </c:pt>
                <c:pt idx="2">
                  <c:v>698</c:v>
                </c:pt>
                <c:pt idx="3">
                  <c:v>488</c:v>
                </c:pt>
                <c:pt idx="4">
                  <c:v>601</c:v>
                </c:pt>
                <c:pt idx="5">
                  <c:v>556</c:v>
                </c:pt>
                <c:pt idx="6">
                  <c:v>596</c:v>
                </c:pt>
                <c:pt idx="7">
                  <c:v>589</c:v>
                </c:pt>
                <c:pt idx="8">
                  <c:v>448</c:v>
                </c:pt>
                <c:pt idx="9">
                  <c:v>710</c:v>
                </c:pt>
                <c:pt idx="10">
                  <c:v>613</c:v>
                </c:pt>
                <c:pt idx="11">
                  <c:v>633</c:v>
                </c:pt>
                <c:pt idx="12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5-4286-999D-D917956C6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090352"/>
        <c:axId val="377091008"/>
      </c:barChart>
      <c:catAx>
        <c:axId val="37709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91008"/>
        <c:crosses val="autoZero"/>
        <c:auto val="1"/>
        <c:lblAlgn val="ctr"/>
        <c:lblOffset val="100"/>
        <c:noMultiLvlLbl val="0"/>
      </c:catAx>
      <c:valAx>
        <c:axId val="3770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9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GHX Length</a:t>
            </a:r>
            <a:r>
              <a:rPr lang="en-US" baseline="0"/>
              <a:t> per Cooling Ton - 50th Quartile GTC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'GHX Comparison'!$B$10</c:f>
              <c:strCache>
                <c:ptCount val="1"/>
                <c:pt idx="0">
                  <c:v>Medium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'GHX Comparison'!$C$9:$O$9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'GHX Comparison'!$C$10:$O$10</c:f>
              <c:numCache>
                <c:formatCode>_(* #,##0_);_(* \(#,##0\);_(* "-"??_);_(@_)</c:formatCode>
                <c:ptCount val="13"/>
                <c:pt idx="0">
                  <c:v>371.68141592920352</c:v>
                </c:pt>
                <c:pt idx="1">
                  <c:v>496.8</c:v>
                </c:pt>
                <c:pt idx="2">
                  <c:v>300</c:v>
                </c:pt>
                <c:pt idx="3">
                  <c:v>325.71428571428572</c:v>
                </c:pt>
                <c:pt idx="4">
                  <c:v>293.76</c:v>
                </c:pt>
                <c:pt idx="5">
                  <c:v>223.92857142857142</c:v>
                </c:pt>
                <c:pt idx="6">
                  <c:v>263.33333333333331</c:v>
                </c:pt>
                <c:pt idx="7">
                  <c:v>252.15517241379311</c:v>
                </c:pt>
                <c:pt idx="8">
                  <c:v>130.90909090909091</c:v>
                </c:pt>
                <c:pt idx="9">
                  <c:v>148.62385321100916</c:v>
                </c:pt>
                <c:pt idx="10">
                  <c:v>135.09933774834437</c:v>
                </c:pt>
                <c:pt idx="11">
                  <c:v>168.10344827586206</c:v>
                </c:pt>
                <c:pt idx="12">
                  <c:v>201.72413793103448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6-4CD6-9EA3-8858637C2F60}"/>
            </c:ext>
          </c:extLst>
        </c:ser>
        <c:ser>
          <c:idx val="1"/>
          <c:order val="1"/>
          <c:tx>
            <c:strRef>
              <c:f>'GHX Comparison'!$B$11</c:f>
              <c:strCache>
                <c:ptCount val="1"/>
                <c:pt idx="0">
                  <c:v>Small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'GHX Comparison'!$C$9:$O$9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'GHX Comparison'!$C$11:$O$11</c:f>
              <c:numCache>
                <c:formatCode>_(* #,##0_);_(* \(#,##0\);_(* "-"??_);_(@_)</c:formatCode>
                <c:ptCount val="13"/>
                <c:pt idx="0">
                  <c:v>481.76470588235293</c:v>
                </c:pt>
                <c:pt idx="1">
                  <c:v>926.82926829268297</c:v>
                </c:pt>
                <c:pt idx="2">
                  <c:v>297</c:v>
                </c:pt>
                <c:pt idx="3">
                  <c:v>415.38461538461536</c:v>
                </c:pt>
                <c:pt idx="4">
                  <c:v>258.22784810126581</c:v>
                </c:pt>
                <c:pt idx="5">
                  <c:v>257.14285714285717</c:v>
                </c:pt>
                <c:pt idx="6">
                  <c:v>246.57534246575344</c:v>
                </c:pt>
                <c:pt idx="7">
                  <c:v>233.76623376623377</c:v>
                </c:pt>
                <c:pt idx="8">
                  <c:v>158.8235294117647</c:v>
                </c:pt>
                <c:pt idx="9">
                  <c:v>135.36585365853659</c:v>
                </c:pt>
                <c:pt idx="10">
                  <c:v>151.94805194805195</c:v>
                </c:pt>
                <c:pt idx="11">
                  <c:v>138.75</c:v>
                </c:pt>
                <c:pt idx="12">
                  <c:v>205.71428571428572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6-4CD6-9EA3-8858637C2F60}"/>
            </c:ext>
          </c:extLst>
        </c:ser>
        <c:ser>
          <c:idx val="2"/>
          <c:order val="2"/>
          <c:tx>
            <c:strRef>
              <c:f>'GHX Comparison'!$B$12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'GHX Comparison'!$C$12:$O$12</c:f>
              <c:numCache>
                <c:formatCode>_(* #,##0_);_(* \(#,##0\);_(* "-"??_);_(@_)</c:formatCode>
                <c:ptCount val="13"/>
                <c:pt idx="0">
                  <c:v>191.44460028050491</c:v>
                </c:pt>
                <c:pt idx="1">
                  <c:v>221.89781021897809</c:v>
                </c:pt>
                <c:pt idx="2">
                  <c:v>229.22636103151862</c:v>
                </c:pt>
                <c:pt idx="3">
                  <c:v>327.86885245901641</c:v>
                </c:pt>
                <c:pt idx="4">
                  <c:v>266.22296173044924</c:v>
                </c:pt>
                <c:pt idx="5">
                  <c:v>287.76978417266184</c:v>
                </c:pt>
                <c:pt idx="6">
                  <c:v>268.45637583892619</c:v>
                </c:pt>
                <c:pt idx="7">
                  <c:v>271.64685908319183</c:v>
                </c:pt>
                <c:pt idx="8">
                  <c:v>178.57142857142858</c:v>
                </c:pt>
                <c:pt idx="9">
                  <c:v>177.46478873239437</c:v>
                </c:pt>
                <c:pt idx="10">
                  <c:v>185.97063621533442</c:v>
                </c:pt>
                <c:pt idx="11">
                  <c:v>189.57345971563981</c:v>
                </c:pt>
                <c:pt idx="12">
                  <c:v>182.29166666666666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6-4CD6-9EA3-8858637C2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664584"/>
        <c:axId val="320664912"/>
      </c:barChart>
      <c:catAx>
        <c:axId val="32066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64912"/>
        <c:crosses val="autoZero"/>
        <c:auto val="1"/>
        <c:lblAlgn val="ctr"/>
        <c:lblOffset val="100"/>
        <c:noMultiLvlLbl val="0"/>
      </c:catAx>
      <c:valAx>
        <c:axId val="3206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6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</a:t>
            </a:r>
            <a:r>
              <a:rPr lang="en-US" baseline="0"/>
              <a:t> per Ton of Cooling - 25th Quartile GTC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'GHX Comparison'!$B$35</c:f>
              <c:strCache>
                <c:ptCount val="1"/>
                <c:pt idx="0">
                  <c:v>Medium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'GHX Comparison'!$C$34:$O$34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'GHX Comparison'!$C$35:$O$35</c:f>
              <c:numCache>
                <c:formatCode>_(* #,##0_);_(* \(#,##0\);_(* "-"??_);_(@_)</c:formatCode>
                <c:ptCount val="13"/>
                <c:pt idx="0">
                  <c:v>724.77876106194685</c:v>
                </c:pt>
                <c:pt idx="1">
                  <c:v>842.4</c:v>
                </c:pt>
                <c:pt idx="2">
                  <c:v>352.94117647058823</c:v>
                </c:pt>
                <c:pt idx="3">
                  <c:v>407.14285714285717</c:v>
                </c:pt>
                <c:pt idx="4">
                  <c:v>345.6</c:v>
                </c:pt>
                <c:pt idx="5">
                  <c:v>300</c:v>
                </c:pt>
                <c:pt idx="6">
                  <c:v>304.76190476190476</c:v>
                </c:pt>
                <c:pt idx="7">
                  <c:v>362.06896551724139</c:v>
                </c:pt>
                <c:pt idx="8">
                  <c:v>158.18181818181819</c:v>
                </c:pt>
                <c:pt idx="9">
                  <c:v>181.651376146789</c:v>
                </c:pt>
                <c:pt idx="10">
                  <c:v>147.01986754966887</c:v>
                </c:pt>
                <c:pt idx="11">
                  <c:v>206.89655172413794</c:v>
                </c:pt>
                <c:pt idx="12">
                  <c:v>239.22413793103448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C-4C7E-A7EA-5BF67C49E07F}"/>
            </c:ext>
          </c:extLst>
        </c:ser>
        <c:ser>
          <c:idx val="1"/>
          <c:order val="1"/>
          <c:tx>
            <c:strRef>
              <c:f>'GHX Comparison'!$B$36</c:f>
              <c:strCache>
                <c:ptCount val="1"/>
                <c:pt idx="0">
                  <c:v>Small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'GHX Comparison'!$C$34:$O$34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'GHX Comparison'!$C$36:$O$36</c:f>
              <c:numCache>
                <c:formatCode>_(* #,##0_);_(* \(#,##0\);_(* "-"??_);_(@_)</c:formatCode>
                <c:ptCount val="13"/>
                <c:pt idx="0">
                  <c:v>720.58823529411768</c:v>
                </c:pt>
                <c:pt idx="1">
                  <c:v>1219.5121951219512</c:v>
                </c:pt>
                <c:pt idx="2">
                  <c:v>337.5</c:v>
                </c:pt>
                <c:pt idx="3">
                  <c:v>664.61538461538464</c:v>
                </c:pt>
                <c:pt idx="4">
                  <c:v>322.78481012658227</c:v>
                </c:pt>
                <c:pt idx="5">
                  <c:v>369.04761904761904</c:v>
                </c:pt>
                <c:pt idx="6">
                  <c:v>295.89041095890411</c:v>
                </c:pt>
                <c:pt idx="7">
                  <c:v>288.31168831168833</c:v>
                </c:pt>
                <c:pt idx="8">
                  <c:v>235.29411764705881</c:v>
                </c:pt>
                <c:pt idx="9">
                  <c:v>151.21951219512195</c:v>
                </c:pt>
                <c:pt idx="10">
                  <c:v>189.93506493506493</c:v>
                </c:pt>
                <c:pt idx="11">
                  <c:v>172.84090909090909</c:v>
                </c:pt>
                <c:pt idx="12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3C-4C7E-A7EA-5BF67C49E07F}"/>
            </c:ext>
          </c:extLst>
        </c:ser>
        <c:ser>
          <c:idx val="2"/>
          <c:order val="2"/>
          <c:tx>
            <c:strRef>
              <c:f>'GHX Comparison'!$B$37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'GHX Comparison'!$C$34:$O$34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'GHX Comparison'!$C$37:$O$37</c:f>
              <c:numCache>
                <c:formatCode>_(* #,##0_);_(* \(#,##0\);_(* "-"??_);_(@_)</c:formatCode>
                <c:ptCount val="13"/>
                <c:pt idx="0">
                  <c:v>224.4039270687237</c:v>
                </c:pt>
                <c:pt idx="1">
                  <c:v>233.57664233576642</c:v>
                </c:pt>
                <c:pt idx="2">
                  <c:v>229.22636103151862</c:v>
                </c:pt>
                <c:pt idx="3">
                  <c:v>327.86885245901641</c:v>
                </c:pt>
                <c:pt idx="4">
                  <c:v>266.22296173044924</c:v>
                </c:pt>
                <c:pt idx="5">
                  <c:v>287.76978417266184</c:v>
                </c:pt>
                <c:pt idx="6">
                  <c:v>268.45637583892619</c:v>
                </c:pt>
                <c:pt idx="7">
                  <c:v>271.64685908319183</c:v>
                </c:pt>
                <c:pt idx="8">
                  <c:v>227.67857142857142</c:v>
                </c:pt>
                <c:pt idx="9">
                  <c:v>191.54929577464787</c:v>
                </c:pt>
                <c:pt idx="10">
                  <c:v>221.85970636215333</c:v>
                </c:pt>
                <c:pt idx="11">
                  <c:v>221.1690363349131</c:v>
                </c:pt>
                <c:pt idx="12">
                  <c:v>237.5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3C-4C7E-A7EA-5BF67C49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659952"/>
        <c:axId val="596658312"/>
      </c:barChart>
      <c:catAx>
        <c:axId val="59665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58312"/>
        <c:crosses val="autoZero"/>
        <c:auto val="1"/>
        <c:lblAlgn val="ctr"/>
        <c:lblOffset val="100"/>
        <c:noMultiLvlLbl val="0"/>
      </c:catAx>
      <c:valAx>
        <c:axId val="59665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5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per Ton</a:t>
            </a:r>
            <a:r>
              <a:rPr lang="en-US" baseline="0"/>
              <a:t> of Cooling -75th Quartile GTC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'GHX Comparison'!$B$42</c:f>
              <c:strCache>
                <c:ptCount val="1"/>
                <c:pt idx="0">
                  <c:v>Medium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'GHX Comparison'!$C$41:$O$41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'GHX Comparison'!$C$42:$O$42</c:f>
              <c:numCache>
                <c:formatCode>_(* #,##0_);_(* \(#,##0\);_(* "-"??_);_(@_)</c:formatCode>
                <c:ptCount val="13"/>
                <c:pt idx="0">
                  <c:v>477.87610619469024</c:v>
                </c:pt>
                <c:pt idx="1">
                  <c:v>777.6</c:v>
                </c:pt>
                <c:pt idx="2">
                  <c:v>266.54411764705884</c:v>
                </c:pt>
                <c:pt idx="3">
                  <c:v>249.10714285714286</c:v>
                </c:pt>
                <c:pt idx="4">
                  <c:v>241.92</c:v>
                </c:pt>
                <c:pt idx="5">
                  <c:v>166.07142857142858</c:v>
                </c:pt>
                <c:pt idx="6">
                  <c:v>228.57142857142858</c:v>
                </c:pt>
                <c:pt idx="7">
                  <c:v>191.37931034482759</c:v>
                </c:pt>
                <c:pt idx="8">
                  <c:v>117.27272727272727</c:v>
                </c:pt>
                <c:pt idx="9">
                  <c:v>126.60550458715596</c:v>
                </c:pt>
                <c:pt idx="10">
                  <c:v>123.17880794701986</c:v>
                </c:pt>
                <c:pt idx="11">
                  <c:v>142.24137931034483</c:v>
                </c:pt>
                <c:pt idx="12">
                  <c:v>172.41379310344828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2-436E-B66A-9D686074DE08}"/>
            </c:ext>
          </c:extLst>
        </c:ser>
        <c:ser>
          <c:idx val="1"/>
          <c:order val="1"/>
          <c:tx>
            <c:strRef>
              <c:f>'GHX Comparison'!$B$43</c:f>
              <c:strCache>
                <c:ptCount val="1"/>
                <c:pt idx="0">
                  <c:v>Small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'GHX Comparison'!$C$41:$O$41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'GHX Comparison'!$C$43:$O$43</c:f>
              <c:numCache>
                <c:formatCode>_(* #,##0_);_(* \(#,##0\);_(* "-"??_);_(@_)</c:formatCode>
                <c:ptCount val="13"/>
                <c:pt idx="0">
                  <c:v>364.70588235294116</c:v>
                </c:pt>
                <c:pt idx="1">
                  <c:v>1219.5121951219512</c:v>
                </c:pt>
                <c:pt idx="2">
                  <c:v>232.5</c:v>
                </c:pt>
                <c:pt idx="3">
                  <c:v>292.30769230769232</c:v>
                </c:pt>
                <c:pt idx="4">
                  <c:v>216.45569620253164</c:v>
                </c:pt>
                <c:pt idx="5">
                  <c:v>190.47619047619048</c:v>
                </c:pt>
                <c:pt idx="6">
                  <c:v>213.69863013698631</c:v>
                </c:pt>
                <c:pt idx="7">
                  <c:v>166.23376623376623</c:v>
                </c:pt>
                <c:pt idx="8">
                  <c:v>132.35294117647058</c:v>
                </c:pt>
                <c:pt idx="9">
                  <c:v>120.73170731707317</c:v>
                </c:pt>
                <c:pt idx="10">
                  <c:v>128.57142857142858</c:v>
                </c:pt>
                <c:pt idx="11">
                  <c:v>119.65909090909091</c:v>
                </c:pt>
                <c:pt idx="12">
                  <c:v>154.28571428571428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2-436E-B66A-9D686074DE08}"/>
            </c:ext>
          </c:extLst>
        </c:ser>
        <c:ser>
          <c:idx val="2"/>
          <c:order val="2"/>
          <c:tx>
            <c:strRef>
              <c:f>'GHX Comparison'!$B$44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'GHX Comparison'!$C$41:$O$41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'GHX Comparison'!$C$44:$O$44</c:f>
              <c:numCache>
                <c:formatCode>_(* #,##0_);_(* \(#,##0\);_(* "-"??_);_(@_)</c:formatCode>
                <c:ptCount val="13"/>
                <c:pt idx="0">
                  <c:v>224.4039270687237</c:v>
                </c:pt>
                <c:pt idx="1">
                  <c:v>233.57664233576642</c:v>
                </c:pt>
                <c:pt idx="2">
                  <c:v>229.22636103151862</c:v>
                </c:pt>
                <c:pt idx="3">
                  <c:v>327.86885245901641</c:v>
                </c:pt>
                <c:pt idx="4">
                  <c:v>266.22296173044924</c:v>
                </c:pt>
                <c:pt idx="5">
                  <c:v>220.32374100719426</c:v>
                </c:pt>
                <c:pt idx="6">
                  <c:v>268.45637583892619</c:v>
                </c:pt>
                <c:pt idx="7">
                  <c:v>213.92190152801359</c:v>
                </c:pt>
                <c:pt idx="8">
                  <c:v>165.17857142857142</c:v>
                </c:pt>
                <c:pt idx="9">
                  <c:v>172.53521126760563</c:v>
                </c:pt>
                <c:pt idx="10">
                  <c:v>161.50081566068516</c:v>
                </c:pt>
                <c:pt idx="11">
                  <c:v>165.87677725118485</c:v>
                </c:pt>
                <c:pt idx="12">
                  <c:v>137.5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62-436E-B66A-9D686074D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542304"/>
        <c:axId val="602542632"/>
      </c:barChart>
      <c:catAx>
        <c:axId val="6025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42632"/>
        <c:crosses val="autoZero"/>
        <c:auto val="1"/>
        <c:lblAlgn val="ctr"/>
        <c:lblOffset val="100"/>
        <c:noMultiLvlLbl val="0"/>
      </c:catAx>
      <c:valAx>
        <c:axId val="6025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4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LFT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'GHX Comparison'!$B$22</c:f>
              <c:strCache>
                <c:ptCount val="1"/>
                <c:pt idx="0">
                  <c:v>Medium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'GHX Comparison'!$C$21:$O$21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'GHX Comparison'!$C$22:$O$22</c:f>
              <c:numCache>
                <c:formatCode>_(* #,##0.0_);_(* \(#,##0.0\);_(* "-"??_);_(@_)</c:formatCode>
                <c:ptCount val="13"/>
                <c:pt idx="0">
                  <c:v>85.3</c:v>
                </c:pt>
                <c:pt idx="1">
                  <c:v>91</c:v>
                </c:pt>
                <c:pt idx="2">
                  <c:v>80.8</c:v>
                </c:pt>
                <c:pt idx="3">
                  <c:v>81</c:v>
                </c:pt>
                <c:pt idx="4">
                  <c:v>80.099999999999994</c:v>
                </c:pt>
                <c:pt idx="5">
                  <c:v>80.599999999999994</c:v>
                </c:pt>
                <c:pt idx="6">
                  <c:v>80.7</c:v>
                </c:pt>
                <c:pt idx="7">
                  <c:v>80.599999999999994</c:v>
                </c:pt>
                <c:pt idx="8">
                  <c:v>81</c:v>
                </c:pt>
                <c:pt idx="9">
                  <c:v>80.599999999999994</c:v>
                </c:pt>
                <c:pt idx="10">
                  <c:v>80.400000000000006</c:v>
                </c:pt>
                <c:pt idx="11">
                  <c:v>80.599999999999994</c:v>
                </c:pt>
                <c:pt idx="12">
                  <c:v>80.7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4-43CF-B6FB-AE26E582FD46}"/>
            </c:ext>
          </c:extLst>
        </c:ser>
        <c:ser>
          <c:idx val="1"/>
          <c:order val="1"/>
          <c:tx>
            <c:strRef>
              <c:f>'GHX Comparison'!$B$23</c:f>
              <c:strCache>
                <c:ptCount val="1"/>
                <c:pt idx="0">
                  <c:v>Small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'GHX Comparison'!$C$21:$O$21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'GHX Comparison'!$C$23:$O$23</c:f>
              <c:numCache>
                <c:formatCode>_(* #,##0.0_);_(* \(#,##0.0\);_(* "-"??_);_(@_)</c:formatCode>
                <c:ptCount val="13"/>
                <c:pt idx="0">
                  <c:v>80.900000000000006</c:v>
                </c:pt>
                <c:pt idx="1">
                  <c:v>85.5</c:v>
                </c:pt>
                <c:pt idx="2">
                  <c:v>80.2</c:v>
                </c:pt>
                <c:pt idx="3">
                  <c:v>80.2</c:v>
                </c:pt>
                <c:pt idx="4">
                  <c:v>80.599999999999994</c:v>
                </c:pt>
                <c:pt idx="5">
                  <c:v>80.400000000000006</c:v>
                </c:pt>
                <c:pt idx="6">
                  <c:v>80.400000000000006</c:v>
                </c:pt>
                <c:pt idx="7">
                  <c:v>80.3</c:v>
                </c:pt>
                <c:pt idx="8">
                  <c:v>80</c:v>
                </c:pt>
                <c:pt idx="9">
                  <c:v>80.3</c:v>
                </c:pt>
                <c:pt idx="10">
                  <c:v>81</c:v>
                </c:pt>
                <c:pt idx="11">
                  <c:v>80.8</c:v>
                </c:pt>
                <c:pt idx="12">
                  <c:v>66.8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4-43CF-B6FB-AE26E582FD46}"/>
            </c:ext>
          </c:extLst>
        </c:ser>
        <c:ser>
          <c:idx val="2"/>
          <c:order val="2"/>
          <c:tx>
            <c:strRef>
              <c:f>'GHX Comparison'!$B$24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'GHX Comparison'!$C$24:$O$24</c:f>
              <c:numCache>
                <c:formatCode>_(* #,##0.0_);_(* \(#,##0.0\);_(* "-"??_);_(@_)</c:formatCode>
                <c:ptCount val="13"/>
                <c:pt idx="0">
                  <c:v>110</c:v>
                </c:pt>
                <c:pt idx="1">
                  <c:v>111.5</c:v>
                </c:pt>
                <c:pt idx="2">
                  <c:v>91.4</c:v>
                </c:pt>
                <c:pt idx="3">
                  <c:v>84.5</c:v>
                </c:pt>
                <c:pt idx="4">
                  <c:v>85.2</c:v>
                </c:pt>
                <c:pt idx="5">
                  <c:v>79.900000000000006</c:v>
                </c:pt>
                <c:pt idx="6">
                  <c:v>84</c:v>
                </c:pt>
                <c:pt idx="7">
                  <c:v>80.3</c:v>
                </c:pt>
                <c:pt idx="8">
                  <c:v>80.7</c:v>
                </c:pt>
                <c:pt idx="9">
                  <c:v>80.599999999999994</c:v>
                </c:pt>
                <c:pt idx="10">
                  <c:v>81.2</c:v>
                </c:pt>
                <c:pt idx="11">
                  <c:v>80.7</c:v>
                </c:pt>
                <c:pt idx="12">
                  <c:v>78.900000000000006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4-43CF-B6FB-AE26E582F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454040"/>
        <c:axId val="456457976"/>
      </c:barChart>
      <c:catAx>
        <c:axId val="45645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57976"/>
        <c:crosses val="autoZero"/>
        <c:auto val="1"/>
        <c:lblAlgn val="ctr"/>
        <c:lblOffset val="100"/>
        <c:noMultiLvlLbl val="0"/>
      </c:catAx>
      <c:valAx>
        <c:axId val="45645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5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</a:t>
            </a:r>
            <a:r>
              <a:rPr lang="en-US" baseline="0"/>
              <a:t> LFT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'GHX Comparison'!$B$28</c:f>
              <c:strCache>
                <c:ptCount val="1"/>
                <c:pt idx="0">
                  <c:v>Medium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'GHX Comparison'!$C$27:$O$27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'GHX Comparison'!$C$28:$O$28</c:f>
              <c:numCache>
                <c:formatCode>_(* #,##0.0_);_(* \(#,##0.0\);_(* "-"??_);_(@_)</c:formatCode>
                <c:ptCount val="13"/>
                <c:pt idx="0">
                  <c:v>67.8</c:v>
                </c:pt>
                <c:pt idx="1">
                  <c:v>76.3</c:v>
                </c:pt>
                <c:pt idx="2">
                  <c:v>60.6</c:v>
                </c:pt>
                <c:pt idx="3">
                  <c:v>66.3</c:v>
                </c:pt>
                <c:pt idx="4">
                  <c:v>56</c:v>
                </c:pt>
                <c:pt idx="5">
                  <c:v>58.9</c:v>
                </c:pt>
                <c:pt idx="6">
                  <c:v>51.4</c:v>
                </c:pt>
                <c:pt idx="7">
                  <c:v>54.6</c:v>
                </c:pt>
                <c:pt idx="8">
                  <c:v>40.1</c:v>
                </c:pt>
                <c:pt idx="9">
                  <c:v>42.9</c:v>
                </c:pt>
                <c:pt idx="10">
                  <c:v>36.1</c:v>
                </c:pt>
                <c:pt idx="11">
                  <c:v>43.2</c:v>
                </c:pt>
                <c:pt idx="12">
                  <c:v>29.9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2-4CFB-BCDF-F521B66EE3E7}"/>
            </c:ext>
          </c:extLst>
        </c:ser>
        <c:ser>
          <c:idx val="1"/>
          <c:order val="1"/>
          <c:tx>
            <c:strRef>
              <c:f>'GHX Comparison'!$B$29</c:f>
              <c:strCache>
                <c:ptCount val="1"/>
                <c:pt idx="0">
                  <c:v>Small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'GHX Comparison'!$C$27:$O$27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'GHX Comparison'!$C$29:$O$29</c:f>
              <c:numCache>
                <c:formatCode>_(* #,##0.0_);_(* \(#,##0.0\);_(* "-"??_);_(@_)</c:formatCode>
                <c:ptCount val="13"/>
                <c:pt idx="0">
                  <c:v>70.2</c:v>
                </c:pt>
                <c:pt idx="1">
                  <c:v>77.599999999999994</c:v>
                </c:pt>
                <c:pt idx="2">
                  <c:v>62.2</c:v>
                </c:pt>
                <c:pt idx="3">
                  <c:v>66.2</c:v>
                </c:pt>
                <c:pt idx="4">
                  <c:v>57.9</c:v>
                </c:pt>
                <c:pt idx="5">
                  <c:v>60.1</c:v>
                </c:pt>
                <c:pt idx="6">
                  <c:v>53.3</c:v>
                </c:pt>
                <c:pt idx="7">
                  <c:v>57.5</c:v>
                </c:pt>
                <c:pt idx="8">
                  <c:v>50</c:v>
                </c:pt>
                <c:pt idx="9">
                  <c:v>40.9</c:v>
                </c:pt>
                <c:pt idx="10">
                  <c:v>46.7</c:v>
                </c:pt>
                <c:pt idx="11">
                  <c:v>31.9</c:v>
                </c:pt>
                <c:pt idx="12">
                  <c:v>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2-4CFB-BCDF-F521B66EE3E7}"/>
            </c:ext>
          </c:extLst>
        </c:ser>
        <c:ser>
          <c:idx val="2"/>
          <c:order val="2"/>
          <c:tx>
            <c:strRef>
              <c:f>'GHX Comparison'!$B$30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'GHX Comparison'!$C$30:$O$30</c:f>
              <c:numCache>
                <c:formatCode>_(* #,##0.0_);_(* \(#,##0.0\);_(* "-"??_);_(@_)</c:formatCode>
                <c:ptCount val="13"/>
                <c:pt idx="0">
                  <c:v>67.3</c:v>
                </c:pt>
                <c:pt idx="1">
                  <c:v>77.400000000000006</c:v>
                </c:pt>
                <c:pt idx="2">
                  <c:v>58.8</c:v>
                </c:pt>
                <c:pt idx="3">
                  <c:v>67</c:v>
                </c:pt>
                <c:pt idx="4">
                  <c:v>55.1</c:v>
                </c:pt>
                <c:pt idx="5">
                  <c:v>59.5</c:v>
                </c:pt>
                <c:pt idx="6">
                  <c:v>51.1</c:v>
                </c:pt>
                <c:pt idx="7">
                  <c:v>55.2</c:v>
                </c:pt>
                <c:pt idx="8">
                  <c:v>44.9</c:v>
                </c:pt>
                <c:pt idx="9">
                  <c:v>39.5</c:v>
                </c:pt>
                <c:pt idx="10">
                  <c:v>44.2</c:v>
                </c:pt>
                <c:pt idx="11">
                  <c:v>31.2</c:v>
                </c:pt>
                <c:pt idx="12">
                  <c:v>31.3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62-4CFB-BCDF-F521B66EE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613568"/>
        <c:axId val="314609632"/>
      </c:barChart>
      <c:catAx>
        <c:axId val="3146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09632"/>
        <c:crosses val="autoZero"/>
        <c:auto val="1"/>
        <c:lblAlgn val="ctr"/>
        <c:lblOffset val="100"/>
        <c:noMultiLvlLbl val="0"/>
      </c:catAx>
      <c:valAx>
        <c:axId val="3146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Emission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Charts'!$A$33</c:f>
              <c:strCache>
                <c:ptCount val="1"/>
                <c:pt idx="0">
                  <c:v>Medium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Charts'!$B$32:$N$32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Charts'!$B$33:$N$33</c:f>
              <c:numCache>
                <c:formatCode>0%</c:formatCode>
                <c:ptCount val="13"/>
                <c:pt idx="0">
                  <c:v>0.12996624884491995</c:v>
                </c:pt>
                <c:pt idx="1">
                  <c:v>-3.5686361865442523E-2</c:v>
                </c:pt>
                <c:pt idx="2">
                  <c:v>0.16828962627200245</c:v>
                </c:pt>
                <c:pt idx="3">
                  <c:v>-2.9493015455474687E-2</c:v>
                </c:pt>
                <c:pt idx="4">
                  <c:v>0.31669981139245229</c:v>
                </c:pt>
                <c:pt idx="5">
                  <c:v>8.5745948192270258E-2</c:v>
                </c:pt>
                <c:pt idx="6">
                  <c:v>0.34114538588216203</c:v>
                </c:pt>
                <c:pt idx="7">
                  <c:v>0.1188246099002073</c:v>
                </c:pt>
                <c:pt idx="8">
                  <c:v>0.40311645079651393</c:v>
                </c:pt>
                <c:pt idx="9">
                  <c:v>0.37405885778258446</c:v>
                </c:pt>
                <c:pt idx="10">
                  <c:v>0.44228243125524436</c:v>
                </c:pt>
                <c:pt idx="11">
                  <c:v>0.187917468299521</c:v>
                </c:pt>
                <c:pt idx="12">
                  <c:v>0.49267793856898895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7-4D72-B09E-99927D0D99C3}"/>
            </c:ext>
          </c:extLst>
        </c:ser>
        <c:ser>
          <c:idx val="1"/>
          <c:order val="1"/>
          <c:tx>
            <c:strRef>
              <c:f>'Comparison Charts'!$A$34</c:f>
              <c:strCache>
                <c:ptCount val="1"/>
                <c:pt idx="0">
                  <c:v>Small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Charts'!$B$32:$N$32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Charts'!$B$34:$N$34</c:f>
              <c:numCache>
                <c:formatCode>0%</c:formatCode>
                <c:ptCount val="13"/>
                <c:pt idx="0">
                  <c:v>0.19551205337245264</c:v>
                </c:pt>
                <c:pt idx="1">
                  <c:v>0.17738126655934769</c:v>
                </c:pt>
                <c:pt idx="2">
                  <c:v>0.23898999767509291</c:v>
                </c:pt>
                <c:pt idx="3">
                  <c:v>0.20170202557457548</c:v>
                </c:pt>
                <c:pt idx="4">
                  <c:v>0.25872232152450142</c:v>
                </c:pt>
                <c:pt idx="5">
                  <c:v>0.23521875796448891</c:v>
                </c:pt>
                <c:pt idx="6">
                  <c:v>0.27901119307281141</c:v>
                </c:pt>
                <c:pt idx="7">
                  <c:v>0.24296666208071466</c:v>
                </c:pt>
                <c:pt idx="8">
                  <c:v>0.27986109946150878</c:v>
                </c:pt>
                <c:pt idx="9">
                  <c:v>0.32430747509752428</c:v>
                </c:pt>
                <c:pt idx="10">
                  <c:v>0.28264985626328903</c:v>
                </c:pt>
                <c:pt idx="11">
                  <c:v>0.35946405459938746</c:v>
                </c:pt>
                <c:pt idx="12">
                  <c:v>0.35264837174545721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7-4D72-B09E-99927D0D99C3}"/>
            </c:ext>
          </c:extLst>
        </c:ser>
        <c:ser>
          <c:idx val="2"/>
          <c:order val="2"/>
          <c:tx>
            <c:strRef>
              <c:f>'Comparison Charts'!$A$35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'Comparison Charts'!$B$35:$N$35</c:f>
              <c:numCache>
                <c:formatCode>0%</c:formatCode>
                <c:ptCount val="13"/>
                <c:pt idx="0">
                  <c:v>4.502095161820846E-2</c:v>
                </c:pt>
                <c:pt idx="1">
                  <c:v>6.9905573403349436E-2</c:v>
                </c:pt>
                <c:pt idx="2">
                  <c:v>0.16184921812383851</c:v>
                </c:pt>
                <c:pt idx="3">
                  <c:v>0.12011964639588249</c:v>
                </c:pt>
                <c:pt idx="4">
                  <c:v>0.21278132865347271</c:v>
                </c:pt>
                <c:pt idx="5">
                  <c:v>0.20549593517124842</c:v>
                </c:pt>
                <c:pt idx="6">
                  <c:v>0.23647147264257862</c:v>
                </c:pt>
                <c:pt idx="7">
                  <c:v>0.14813840284173127</c:v>
                </c:pt>
                <c:pt idx="8">
                  <c:v>0.25204645577402851</c:v>
                </c:pt>
                <c:pt idx="9">
                  <c:v>0.27879101007491602</c:v>
                </c:pt>
                <c:pt idx="10">
                  <c:v>0.21017320507169343</c:v>
                </c:pt>
                <c:pt idx="11">
                  <c:v>0.30454246855307654</c:v>
                </c:pt>
                <c:pt idx="12">
                  <c:v>0.25981972498190686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5-4F85-81AC-3434B5541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477616"/>
        <c:axId val="528477944"/>
      </c:barChart>
      <c:catAx>
        <c:axId val="52847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77944"/>
        <c:crosses val="autoZero"/>
        <c:auto val="1"/>
        <c:lblAlgn val="ctr"/>
        <c:lblOffset val="100"/>
        <c:noMultiLvlLbl val="0"/>
      </c:catAx>
      <c:valAx>
        <c:axId val="52847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7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</a:t>
            </a:r>
            <a:r>
              <a:rPr lang="en-US" baseline="0"/>
              <a:t> Consumption Savings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Charts'!$A$3</c:f>
              <c:strCache>
                <c:ptCount val="1"/>
                <c:pt idx="0">
                  <c:v>Medium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Charts'!$B$2:$N$2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Charts'!$B$3:$N$3</c:f>
              <c:numCache>
                <c:formatCode>0%</c:formatCode>
                <c:ptCount val="13"/>
                <c:pt idx="0">
                  <c:v>0.12911891117478522</c:v>
                </c:pt>
                <c:pt idx="1">
                  <c:v>-3.5722209895717776E-2</c:v>
                </c:pt>
                <c:pt idx="2">
                  <c:v>0.15988062246855694</c:v>
                </c:pt>
                <c:pt idx="3">
                  <c:v>-2.9558456799178744E-2</c:v>
                </c:pt>
                <c:pt idx="4">
                  <c:v>0.30818329885108053</c:v>
                </c:pt>
                <c:pt idx="5">
                  <c:v>8.5170340681362616E-2</c:v>
                </c:pt>
                <c:pt idx="6">
                  <c:v>0.32038541088634415</c:v>
                </c:pt>
                <c:pt idx="7">
                  <c:v>0.1048559784485736</c:v>
                </c:pt>
                <c:pt idx="8">
                  <c:v>0.39501754385964905</c:v>
                </c:pt>
                <c:pt idx="9">
                  <c:v>0.36813739580339166</c:v>
                </c:pt>
                <c:pt idx="10">
                  <c:v>0.40733412478564818</c:v>
                </c:pt>
                <c:pt idx="11">
                  <c:v>0.15656091608785433</c:v>
                </c:pt>
                <c:pt idx="12">
                  <c:v>0.44772549019607849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A-4752-BE4D-F1C0A201B043}"/>
            </c:ext>
          </c:extLst>
        </c:ser>
        <c:ser>
          <c:idx val="1"/>
          <c:order val="1"/>
          <c:tx>
            <c:strRef>
              <c:f>'Comparison Charts'!$A$4</c:f>
              <c:strCache>
                <c:ptCount val="1"/>
                <c:pt idx="0">
                  <c:v>Small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Charts'!$B$2:$N$2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Charts'!$B$4:$N$4</c:f>
              <c:numCache>
                <c:formatCode>0%</c:formatCode>
                <c:ptCount val="13"/>
                <c:pt idx="0">
                  <c:v>0.19791105846882739</c:v>
                </c:pt>
                <c:pt idx="1">
                  <c:v>0.18031567918342514</c:v>
                </c:pt>
                <c:pt idx="2">
                  <c:v>0.24307692307692308</c:v>
                </c:pt>
                <c:pt idx="3">
                  <c:v>0.20953877891841446</c:v>
                </c:pt>
                <c:pt idx="4">
                  <c:v>0.26022850084915838</c:v>
                </c:pt>
                <c:pt idx="5">
                  <c:v>0.25130144117485892</c:v>
                </c:pt>
                <c:pt idx="6">
                  <c:v>0.28045711456743266</c:v>
                </c:pt>
                <c:pt idx="7">
                  <c:v>0.25043153720550498</c:v>
                </c:pt>
                <c:pt idx="8">
                  <c:v>0.29624293472237612</c:v>
                </c:pt>
                <c:pt idx="9">
                  <c:v>0.32195995077749201</c:v>
                </c:pt>
                <c:pt idx="10">
                  <c:v>0.28750112480878237</c:v>
                </c:pt>
                <c:pt idx="11">
                  <c:v>0.35039787798408489</c:v>
                </c:pt>
                <c:pt idx="12">
                  <c:v>0.35461717696112482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A-4752-BE4D-F1C0A201B043}"/>
            </c:ext>
          </c:extLst>
        </c:ser>
        <c:ser>
          <c:idx val="2"/>
          <c:order val="2"/>
          <c:tx>
            <c:strRef>
              <c:f>'Comparison Charts'!$A$5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'Comparison Charts'!$B$5:$N$5</c:f>
              <c:numCache>
                <c:formatCode>0%</c:formatCode>
                <c:ptCount val="13"/>
                <c:pt idx="0">
                  <c:v>9.7015386516713636E-3</c:v>
                </c:pt>
                <c:pt idx="1">
                  <c:v>4.7579398120613778E-2</c:v>
                </c:pt>
                <c:pt idx="2">
                  <c:v>8.1776494565217572E-2</c:v>
                </c:pt>
                <c:pt idx="3">
                  <c:v>8.1619673521305919E-2</c:v>
                </c:pt>
                <c:pt idx="4">
                  <c:v>8.2949716713880919E-2</c:v>
                </c:pt>
                <c:pt idx="5">
                  <c:v>0.1155705996131528</c:v>
                </c:pt>
                <c:pt idx="6">
                  <c:v>4.9478359673587324E-2</c:v>
                </c:pt>
                <c:pt idx="7">
                  <c:v>4.5987275365554067E-2</c:v>
                </c:pt>
                <c:pt idx="8">
                  <c:v>2.5810721376571807E-2</c:v>
                </c:pt>
                <c:pt idx="9">
                  <c:v>-6.4892926670994128E-3</c:v>
                </c:pt>
                <c:pt idx="10">
                  <c:v>1.1920690913514172E-2</c:v>
                </c:pt>
                <c:pt idx="11">
                  <c:v>-0.14066802346462348</c:v>
                </c:pt>
                <c:pt idx="12">
                  <c:v>-0.1660447761194028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DA-4752-BE4D-F1C0A201B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431384"/>
        <c:axId val="241430728"/>
      </c:barChart>
      <c:catAx>
        <c:axId val="24143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30728"/>
        <c:crosses val="autoZero"/>
        <c:auto val="1"/>
        <c:lblAlgn val="ctr"/>
        <c:lblOffset val="100"/>
        <c:noMultiLvlLbl val="0"/>
      </c:catAx>
      <c:valAx>
        <c:axId val="2414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3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Natrual Gas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Charts'!$A$15</c:f>
              <c:strCache>
                <c:ptCount val="1"/>
                <c:pt idx="0">
                  <c:v>Medium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Charts'!$B$14:$N$14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Charts'!$B$15:$N$15</c:f>
              <c:numCache>
                <c:formatCode>0%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5-4DE7-8018-9E39520F4A5E}"/>
            </c:ext>
          </c:extLst>
        </c:ser>
        <c:ser>
          <c:idx val="1"/>
          <c:order val="1"/>
          <c:tx>
            <c:strRef>
              <c:f>'Comparison Charts'!$A$16</c:f>
              <c:strCache>
                <c:ptCount val="1"/>
                <c:pt idx="0">
                  <c:v>Small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Charts'!$B$14:$N$14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Charts'!$B$16:$N$16</c:f>
              <c:numCache>
                <c:formatCode>0%</c:formatCode>
                <c:ptCount val="13"/>
                <c:pt idx="0">
                  <c:v>8.9938398357289437E-2</c:v>
                </c:pt>
                <c:pt idx="1">
                  <c:v>1.9397571360984023E-2</c:v>
                </c:pt>
                <c:pt idx="2">
                  <c:v>0.15204236006051433</c:v>
                </c:pt>
                <c:pt idx="3">
                  <c:v>-7.9726651480638133E-3</c:v>
                </c:pt>
                <c:pt idx="4">
                  <c:v>0.23072139303482592</c:v>
                </c:pt>
                <c:pt idx="5">
                  <c:v>2.0886075949367162E-2</c:v>
                </c:pt>
                <c:pt idx="6">
                  <c:v>0.25902125556104794</c:v>
                </c:pt>
                <c:pt idx="7">
                  <c:v>0.12354463130659764</c:v>
                </c:pt>
                <c:pt idx="8">
                  <c:v>0.11781472684085516</c:v>
                </c:pt>
                <c:pt idx="9">
                  <c:v>0.35204276441389842</c:v>
                </c:pt>
                <c:pt idx="10">
                  <c:v>0.22349025202092249</c:v>
                </c:pt>
                <c:pt idx="11">
                  <c:v>0.45023014959723828</c:v>
                </c:pt>
                <c:pt idx="12">
                  <c:v>0.33452885555917833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5-4DE7-8018-9E39520F4A5E}"/>
            </c:ext>
          </c:extLst>
        </c:ser>
        <c:ser>
          <c:idx val="2"/>
          <c:order val="2"/>
          <c:tx>
            <c:strRef>
              <c:f>'Comparison Charts'!$A$17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'Comparison Charts'!$B$17:$N$17</c:f>
              <c:numCache>
                <c:formatCode>0%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B5-4DE7-8018-9E39520F4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852112"/>
        <c:axId val="524845224"/>
      </c:barChart>
      <c:catAx>
        <c:axId val="52485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45224"/>
        <c:crosses val="autoZero"/>
        <c:auto val="1"/>
        <c:lblAlgn val="ctr"/>
        <c:lblOffset val="100"/>
        <c:noMultiLvlLbl val="0"/>
      </c:catAx>
      <c:valAx>
        <c:axId val="52484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5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</a:t>
            </a:r>
            <a:r>
              <a:rPr lang="en-US" baseline="0"/>
              <a:t> energy Savings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Charts'!$A$21</c:f>
              <c:strCache>
                <c:ptCount val="1"/>
                <c:pt idx="0">
                  <c:v>Medium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Charts'!$B$20:$N$20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Charts'!$B$21:$N$21</c:f>
              <c:numCache>
                <c:formatCode>0%</c:formatCode>
                <c:ptCount val="13"/>
                <c:pt idx="0">
                  <c:v>0.13197691829199645</c:v>
                </c:pt>
                <c:pt idx="1">
                  <c:v>-3.5601027054331401E-2</c:v>
                </c:pt>
                <c:pt idx="2">
                  <c:v>0.18764759431496048</c:v>
                </c:pt>
                <c:pt idx="3">
                  <c:v>-2.9337250183390378E-2</c:v>
                </c:pt>
                <c:pt idx="4">
                  <c:v>0.33615559808381951</c:v>
                </c:pt>
                <c:pt idx="5">
                  <c:v>8.7113408706331191E-2</c:v>
                </c:pt>
                <c:pt idx="6">
                  <c:v>0.38581144179308363</c:v>
                </c:pt>
                <c:pt idx="7">
                  <c:v>0.15038867896598648</c:v>
                </c:pt>
                <c:pt idx="8">
                  <c:v>0.4215521490182586</c:v>
                </c:pt>
                <c:pt idx="9">
                  <c:v>0.38771941858283487</c:v>
                </c:pt>
                <c:pt idx="10">
                  <c:v>0.51094023390569365</c:v>
                </c:pt>
                <c:pt idx="11">
                  <c:v>0.25394948584610982</c:v>
                </c:pt>
                <c:pt idx="12">
                  <c:v>0.57502903118852366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0-4ED4-A408-F222A4D14843}"/>
            </c:ext>
          </c:extLst>
        </c:ser>
        <c:ser>
          <c:idx val="1"/>
          <c:order val="1"/>
          <c:tx>
            <c:strRef>
              <c:f>'Comparison Charts'!$A$22</c:f>
              <c:strCache>
                <c:ptCount val="1"/>
                <c:pt idx="0">
                  <c:v>Small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Charts'!$B$20:$N$20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Charts'!$B$22:$N$22</c:f>
              <c:numCache>
                <c:formatCode>0%</c:formatCode>
                <c:ptCount val="13"/>
                <c:pt idx="0">
                  <c:v>0.19020810991455384</c:v>
                </c:pt>
                <c:pt idx="1">
                  <c:v>0.17080796285692471</c:v>
                </c:pt>
                <c:pt idx="2">
                  <c:v>0.2305942603024782</c:v>
                </c:pt>
                <c:pt idx="3">
                  <c:v>0.18513778276639614</c:v>
                </c:pt>
                <c:pt idx="4">
                  <c:v>0.25568825094969555</c:v>
                </c:pt>
                <c:pt idx="5">
                  <c:v>0.20467767228190892</c:v>
                </c:pt>
                <c:pt idx="6">
                  <c:v>0.27624521591181123</c:v>
                </c:pt>
                <c:pt idx="7">
                  <c:v>0.22829518564895449</c:v>
                </c:pt>
                <c:pt idx="8">
                  <c:v>0.25079438174258267</c:v>
                </c:pt>
                <c:pt idx="9">
                  <c:v>0.32865289032190337</c:v>
                </c:pt>
                <c:pt idx="10">
                  <c:v>0.27360716629452653</c:v>
                </c:pt>
                <c:pt idx="11">
                  <c:v>0.37559953776461896</c:v>
                </c:pt>
                <c:pt idx="12">
                  <c:v>0.34922039313198683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0-4ED4-A408-F222A4D14843}"/>
            </c:ext>
          </c:extLst>
        </c:ser>
        <c:ser>
          <c:idx val="2"/>
          <c:order val="2"/>
          <c:tx>
            <c:strRef>
              <c:f>'Comparison Charts'!$A$23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'Comparison Charts'!$B$23:$N$23</c:f>
              <c:numCache>
                <c:formatCode>0%</c:formatCode>
                <c:ptCount val="13"/>
                <c:pt idx="0">
                  <c:v>0.11976200807553058</c:v>
                </c:pt>
                <c:pt idx="1">
                  <c:v>0.11906868348564069</c:v>
                </c:pt>
                <c:pt idx="2">
                  <c:v>0.30594240766014197</c:v>
                </c:pt>
                <c:pt idx="3">
                  <c:v>0.19996649463240443</c:v>
                </c:pt>
                <c:pt idx="4">
                  <c:v>0.41122881338996942</c:v>
                </c:pt>
                <c:pt idx="5">
                  <c:v>0.36033577372050796</c:v>
                </c:pt>
                <c:pt idx="6">
                  <c:v>0.48001101952402492</c:v>
                </c:pt>
                <c:pt idx="7">
                  <c:v>0.32118154377950248</c:v>
                </c:pt>
                <c:pt idx="8">
                  <c:v>0.51834377174802893</c:v>
                </c:pt>
                <c:pt idx="9">
                  <c:v>0.56937577299864062</c:v>
                </c:pt>
                <c:pt idx="10">
                  <c:v>0.46549600754974046</c:v>
                </c:pt>
                <c:pt idx="11">
                  <c:v>0.63951335163140255</c:v>
                </c:pt>
                <c:pt idx="12">
                  <c:v>0.60407512071938663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0-4ED4-A408-F222A4D14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35520"/>
        <c:axId val="177336504"/>
      </c:barChart>
      <c:catAx>
        <c:axId val="17733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6504"/>
        <c:crosses val="autoZero"/>
        <c:auto val="1"/>
        <c:lblAlgn val="ctr"/>
        <c:lblOffset val="100"/>
        <c:noMultiLvlLbl val="0"/>
      </c:catAx>
      <c:valAx>
        <c:axId val="17733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Electricity Demand</a:t>
            </a:r>
            <a:r>
              <a:rPr lang="en-US" baseline="0"/>
              <a:t>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Charts'!$A$39</c:f>
              <c:strCache>
                <c:ptCount val="1"/>
                <c:pt idx="0">
                  <c:v>Medium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Charts'!$B$38:$N$38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Charts'!$B$39:$N$39</c:f>
              <c:numCache>
                <c:formatCode>0%</c:formatCode>
                <c:ptCount val="13"/>
                <c:pt idx="0">
                  <c:v>0.14467493427204767</c:v>
                </c:pt>
                <c:pt idx="1">
                  <c:v>0.14657844622676924</c:v>
                </c:pt>
                <c:pt idx="2">
                  <c:v>0.23306560977503005</c:v>
                </c:pt>
                <c:pt idx="3">
                  <c:v>9.6606719105725283E-2</c:v>
                </c:pt>
                <c:pt idx="4">
                  <c:v>0.33985790021921303</c:v>
                </c:pt>
                <c:pt idx="5">
                  <c:v>7.664964423316889E-2</c:v>
                </c:pt>
                <c:pt idx="6">
                  <c:v>0.31539751788205511</c:v>
                </c:pt>
                <c:pt idx="7">
                  <c:v>0.20352418459052812</c:v>
                </c:pt>
                <c:pt idx="8">
                  <c:v>0.36681061329568571</c:v>
                </c:pt>
                <c:pt idx="9">
                  <c:v>0.36681061329568571</c:v>
                </c:pt>
                <c:pt idx="10">
                  <c:v>0.34549907547360881</c:v>
                </c:pt>
                <c:pt idx="11">
                  <c:v>0.34247301505146549</c:v>
                </c:pt>
                <c:pt idx="12">
                  <c:v>0.37045899577831665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7-4D6A-8FBC-D70D48E8B5D9}"/>
            </c:ext>
          </c:extLst>
        </c:ser>
        <c:ser>
          <c:idx val="1"/>
          <c:order val="1"/>
          <c:tx>
            <c:strRef>
              <c:f>'Comparison Charts'!$A$40</c:f>
              <c:strCache>
                <c:ptCount val="1"/>
                <c:pt idx="0">
                  <c:v>Small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Charts'!$B$38:$N$38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Charts'!$B$40:$N$40</c:f>
              <c:numCache>
                <c:formatCode>0%</c:formatCode>
                <c:ptCount val="13"/>
                <c:pt idx="0">
                  <c:v>4.988280545705874E-2</c:v>
                </c:pt>
                <c:pt idx="1">
                  <c:v>8.8734262642247139E-2</c:v>
                </c:pt>
                <c:pt idx="2">
                  <c:v>0.12367096154483126</c:v>
                </c:pt>
                <c:pt idx="3">
                  <c:v>3.6718803763308723E-2</c:v>
                </c:pt>
                <c:pt idx="4">
                  <c:v>0.2695167286245353</c:v>
                </c:pt>
                <c:pt idx="5">
                  <c:v>3.6165497237286889E-2</c:v>
                </c:pt>
                <c:pt idx="6">
                  <c:v>0.22918914284489464</c:v>
                </c:pt>
                <c:pt idx="7">
                  <c:v>3.7743646918611283E-2</c:v>
                </c:pt>
                <c:pt idx="8">
                  <c:v>0.17809976605539199</c:v>
                </c:pt>
                <c:pt idx="9">
                  <c:v>0.31881882149287549</c:v>
                </c:pt>
                <c:pt idx="10">
                  <c:v>0.18825901137005083</c:v>
                </c:pt>
                <c:pt idx="11">
                  <c:v>0.31883579367622045</c:v>
                </c:pt>
                <c:pt idx="12">
                  <c:v>0.28882510145501339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7-4D6A-8FBC-D70D48E8B5D9}"/>
            </c:ext>
          </c:extLst>
        </c:ser>
        <c:ser>
          <c:idx val="2"/>
          <c:order val="2"/>
          <c:tx>
            <c:strRef>
              <c:f>'Comparison Charts'!$A$41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'Comparison Charts'!$B$41:$N$41</c:f>
              <c:numCache>
                <c:formatCode>0%</c:formatCode>
                <c:ptCount val="13"/>
                <c:pt idx="0">
                  <c:v>-3.3334194359801561E-2</c:v>
                </c:pt>
                <c:pt idx="1">
                  <c:v>7.5973734607399965E-2</c:v>
                </c:pt>
                <c:pt idx="2">
                  <c:v>8.2469775474956791E-2</c:v>
                </c:pt>
                <c:pt idx="3">
                  <c:v>5.8783567622133319E-2</c:v>
                </c:pt>
                <c:pt idx="4">
                  <c:v>0.12045145310982747</c:v>
                </c:pt>
                <c:pt idx="5">
                  <c:v>0.12524000910322219</c:v>
                </c:pt>
                <c:pt idx="6">
                  <c:v>0.13849323235483352</c:v>
                </c:pt>
                <c:pt idx="7">
                  <c:v>0.12754193458950491</c:v>
                </c:pt>
                <c:pt idx="8">
                  <c:v>5.5468216090647934E-2</c:v>
                </c:pt>
                <c:pt idx="9">
                  <c:v>0.1407698687067287</c:v>
                </c:pt>
                <c:pt idx="10">
                  <c:v>0.15516623123815371</c:v>
                </c:pt>
                <c:pt idx="11">
                  <c:v>0.10270374786503808</c:v>
                </c:pt>
                <c:pt idx="12">
                  <c:v>9.1384787890114033E-2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7-4D6A-8FBC-D70D48E8B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895080"/>
        <c:axId val="533895408"/>
      </c:barChart>
      <c:catAx>
        <c:axId val="53389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95408"/>
        <c:crosses val="autoZero"/>
        <c:auto val="1"/>
        <c:lblAlgn val="ctr"/>
        <c:lblOffset val="100"/>
        <c:noMultiLvlLbl val="0"/>
      </c:catAx>
      <c:valAx>
        <c:axId val="5338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9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Cost Savings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Charts'!$A$9</c:f>
              <c:strCache>
                <c:ptCount val="1"/>
                <c:pt idx="0">
                  <c:v>Medium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Charts'!$B$8:$N$8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Charts'!$B$9:$N$9</c:f>
              <c:numCache>
                <c:formatCode>0%</c:formatCode>
                <c:ptCount val="13"/>
                <c:pt idx="0">
                  <c:v>0.13001352147617168</c:v>
                </c:pt>
                <c:pt idx="1">
                  <c:v>-3.5682953764743647E-2</c:v>
                </c:pt>
                <c:pt idx="2">
                  <c:v>0.16842331249767611</c:v>
                </c:pt>
                <c:pt idx="3">
                  <c:v>-2.95584567991789E-2</c:v>
                </c:pt>
                <c:pt idx="4">
                  <c:v>0.31562528389900146</c:v>
                </c:pt>
                <c:pt idx="5">
                  <c:v>8.5553886674936935E-2</c:v>
                </c:pt>
                <c:pt idx="6">
                  <c:v>0.34208047919458651</c:v>
                </c:pt>
                <c:pt idx="7">
                  <c:v>0.11631677732980913</c:v>
                </c:pt>
                <c:pt idx="8">
                  <c:v>0.40566188762137517</c:v>
                </c:pt>
                <c:pt idx="9">
                  <c:v>0.37593172874561559</c:v>
                </c:pt>
                <c:pt idx="10">
                  <c:v>0.44041285084722803</c:v>
                </c:pt>
                <c:pt idx="11">
                  <c:v>0.18435961696780598</c:v>
                </c:pt>
                <c:pt idx="12">
                  <c:v>0.4918284965497331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C-4EF9-8905-AFF5E2F240ED}"/>
            </c:ext>
          </c:extLst>
        </c:ser>
        <c:ser>
          <c:idx val="1"/>
          <c:order val="1"/>
          <c:tx>
            <c:strRef>
              <c:f>'Comparison Charts'!$A$10</c:f>
              <c:strCache>
                <c:ptCount val="1"/>
                <c:pt idx="0">
                  <c:v>Small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Charts'!$B$8:$N$8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Charts'!$B$10:$N$10</c:f>
              <c:numCache>
                <c:formatCode>0%</c:formatCode>
                <c:ptCount val="13"/>
                <c:pt idx="0">
                  <c:v>0.19514154885868032</c:v>
                </c:pt>
                <c:pt idx="1">
                  <c:v>0.17692687203023844</c:v>
                </c:pt>
                <c:pt idx="2">
                  <c:v>0.23848088434271614</c:v>
                </c:pt>
                <c:pt idx="3">
                  <c:v>0.20418594956497804</c:v>
                </c:pt>
                <c:pt idx="4">
                  <c:v>0.25892647019871018</c:v>
                </c:pt>
                <c:pt idx="5">
                  <c:v>0.24085218917340623</c:v>
                </c:pt>
                <c:pt idx="6">
                  <c:v>0.27951585099398057</c:v>
                </c:pt>
                <c:pt idx="7">
                  <c:v>0.24462856634581315</c:v>
                </c:pt>
                <c:pt idx="8">
                  <c:v>0.27635529283149018</c:v>
                </c:pt>
                <c:pt idx="9">
                  <c:v>0.32171470275536579</c:v>
                </c:pt>
                <c:pt idx="10">
                  <c:v>0.28314792104628211</c:v>
                </c:pt>
                <c:pt idx="11">
                  <c:v>0.35948599104679813</c:v>
                </c:pt>
                <c:pt idx="12">
                  <c:v>0.35075713770219252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C-4EF9-8905-AFF5E2F240ED}"/>
            </c:ext>
          </c:extLst>
        </c:ser>
        <c:ser>
          <c:idx val="2"/>
          <c:order val="2"/>
          <c:tx>
            <c:strRef>
              <c:f>'Comparison Charts'!$A$11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'Comparison Charts'!$B$11:$N$11</c:f>
              <c:numCache>
                <c:formatCode>0%</c:formatCode>
                <c:ptCount val="13"/>
                <c:pt idx="0">
                  <c:v>4.9553412440958247E-2</c:v>
                </c:pt>
                <c:pt idx="1">
                  <c:v>7.3460837179330399E-2</c:v>
                </c:pt>
                <c:pt idx="2">
                  <c:v>0.16585977521088408</c:v>
                </c:pt>
                <c:pt idx="3">
                  <c:v>0.1080746602416202</c:v>
                </c:pt>
                <c:pt idx="4">
                  <c:v>0.1983100013007397</c:v>
                </c:pt>
                <c:pt idx="5">
                  <c:v>0.17834014908198856</c:v>
                </c:pt>
                <c:pt idx="6">
                  <c:v>0.24545228083151308</c:v>
                </c:pt>
                <c:pt idx="7">
                  <c:v>0.13411092141514103</c:v>
                </c:pt>
                <c:pt idx="8">
                  <c:v>0.30305691773668902</c:v>
                </c:pt>
                <c:pt idx="9">
                  <c:v>0.2841074881968656</c:v>
                </c:pt>
                <c:pt idx="10">
                  <c:v>0.1951706190887196</c:v>
                </c:pt>
                <c:pt idx="11">
                  <c:v>0.30185832357419412</c:v>
                </c:pt>
                <c:pt idx="12">
                  <c:v>0.25957023701122184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C-4EF9-8905-AFF5E2F24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939496"/>
        <c:axId val="533939168"/>
      </c:barChart>
      <c:catAx>
        <c:axId val="53393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39168"/>
        <c:crosses val="autoZero"/>
        <c:auto val="1"/>
        <c:lblAlgn val="ctr"/>
        <c:lblOffset val="100"/>
        <c:noMultiLvlLbl val="0"/>
      </c:catAx>
      <c:valAx>
        <c:axId val="5339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3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</a:t>
            </a:r>
            <a:r>
              <a:rPr lang="en-US" baseline="0"/>
              <a:t> Energy Savings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201871505192285E-2"/>
          <c:y val="0.1487318060929006"/>
          <c:w val="0.88138326354690633"/>
          <c:h val="0.69429878723599747"/>
        </c:manualLayout>
      </c:layout>
      <c:lineChart>
        <c:grouping val="standard"/>
        <c:varyColors val="0"/>
        <c:ser>
          <c:idx val="0"/>
          <c:order val="0"/>
          <c:tx>
            <c:strRef>
              <c:f>'Comparison Charts'!$A$21</c:f>
              <c:strCache>
                <c:ptCount val="1"/>
                <c:pt idx="0">
                  <c:v>Medium Office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'Comparison Charts'!$B$20:$N$20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Charts'!$B$21:$N$21</c:f>
              <c:numCache>
                <c:formatCode>0%</c:formatCode>
                <c:ptCount val="13"/>
                <c:pt idx="0">
                  <c:v>0.13197691829199645</c:v>
                </c:pt>
                <c:pt idx="1">
                  <c:v>-3.5601027054331401E-2</c:v>
                </c:pt>
                <c:pt idx="2">
                  <c:v>0.18764759431496048</c:v>
                </c:pt>
                <c:pt idx="3">
                  <c:v>-2.9337250183390378E-2</c:v>
                </c:pt>
                <c:pt idx="4">
                  <c:v>0.33615559808381951</c:v>
                </c:pt>
                <c:pt idx="5">
                  <c:v>8.7113408706331191E-2</c:v>
                </c:pt>
                <c:pt idx="6">
                  <c:v>0.38581144179308363</c:v>
                </c:pt>
                <c:pt idx="7">
                  <c:v>0.15038867896598648</c:v>
                </c:pt>
                <c:pt idx="8">
                  <c:v>0.4215521490182586</c:v>
                </c:pt>
                <c:pt idx="9">
                  <c:v>0.38771941858283487</c:v>
                </c:pt>
                <c:pt idx="10">
                  <c:v>0.51094023390569365</c:v>
                </c:pt>
                <c:pt idx="11">
                  <c:v>0.25394948584610982</c:v>
                </c:pt>
                <c:pt idx="12">
                  <c:v>0.57502903118852366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8-44A3-979D-EEFF50CB0AC0}"/>
            </c:ext>
          </c:extLst>
        </c:ser>
        <c:ser>
          <c:idx val="1"/>
          <c:order val="1"/>
          <c:tx>
            <c:strRef>
              <c:f>'Comparison Charts'!$A$22</c:f>
              <c:strCache>
                <c:ptCount val="1"/>
                <c:pt idx="0">
                  <c:v>Small Hotel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'Comparison Charts'!$B$20:$N$20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Charts'!$B$22:$N$22</c:f>
              <c:numCache>
                <c:formatCode>0%</c:formatCode>
                <c:ptCount val="13"/>
                <c:pt idx="0">
                  <c:v>0.19020810991455384</c:v>
                </c:pt>
                <c:pt idx="1">
                  <c:v>0.17080796285692471</c:v>
                </c:pt>
                <c:pt idx="2">
                  <c:v>0.2305942603024782</c:v>
                </c:pt>
                <c:pt idx="3">
                  <c:v>0.18513778276639614</c:v>
                </c:pt>
                <c:pt idx="4">
                  <c:v>0.25568825094969555</c:v>
                </c:pt>
                <c:pt idx="5">
                  <c:v>0.20467767228190892</c:v>
                </c:pt>
                <c:pt idx="6">
                  <c:v>0.27624521591181123</c:v>
                </c:pt>
                <c:pt idx="7">
                  <c:v>0.22829518564895449</c:v>
                </c:pt>
                <c:pt idx="8">
                  <c:v>0.25079438174258267</c:v>
                </c:pt>
                <c:pt idx="9">
                  <c:v>0.32865289032190337</c:v>
                </c:pt>
                <c:pt idx="10">
                  <c:v>0.27360716629452653</c:v>
                </c:pt>
                <c:pt idx="11">
                  <c:v>0.37559953776461896</c:v>
                </c:pt>
                <c:pt idx="12">
                  <c:v>0.34922039313198683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8-44A3-979D-EEFF50CB0AC0}"/>
            </c:ext>
          </c:extLst>
        </c:ser>
        <c:ser>
          <c:idx val="2"/>
          <c:order val="2"/>
          <c:tx>
            <c:strRef>
              <c:f>'Comparison Charts'!$A$23</c:f>
              <c:strCache>
                <c:ptCount val="1"/>
                <c:pt idx="0">
                  <c:v>School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'Comparison Charts'!$B$20:$N$20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Charts'!$B$23:$N$23</c:f>
              <c:numCache>
                <c:formatCode>0%</c:formatCode>
                <c:ptCount val="13"/>
                <c:pt idx="0">
                  <c:v>0.11976200807553058</c:v>
                </c:pt>
                <c:pt idx="1">
                  <c:v>0.11906868348564069</c:v>
                </c:pt>
                <c:pt idx="2">
                  <c:v>0.30594240766014197</c:v>
                </c:pt>
                <c:pt idx="3">
                  <c:v>0.19996649463240443</c:v>
                </c:pt>
                <c:pt idx="4">
                  <c:v>0.41122881338996942</c:v>
                </c:pt>
                <c:pt idx="5">
                  <c:v>0.36033577372050796</c:v>
                </c:pt>
                <c:pt idx="6">
                  <c:v>0.48001101952402492</c:v>
                </c:pt>
                <c:pt idx="7">
                  <c:v>0.32118154377950248</c:v>
                </c:pt>
                <c:pt idx="8">
                  <c:v>0.51834377174802893</c:v>
                </c:pt>
                <c:pt idx="9">
                  <c:v>0.56937577299864062</c:v>
                </c:pt>
                <c:pt idx="10">
                  <c:v>0.46549600754974046</c:v>
                </c:pt>
                <c:pt idx="11">
                  <c:v>0.63951335163140255</c:v>
                </c:pt>
                <c:pt idx="12">
                  <c:v>0.60407512071938663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E8-44A3-979D-EEFF50CB0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094432"/>
        <c:axId val="376081312"/>
      </c:lineChart>
      <c:lineChart>
        <c:grouping val="standard"/>
        <c:varyColors val="0"/>
        <c:ser>
          <c:idx val="3"/>
          <c:order val="3"/>
          <c:tx>
            <c:strRef>
              <c:f>'Comparison Charts'!$A$24</c:f>
              <c:strCache>
                <c:ptCount val="1"/>
                <c:pt idx="0">
                  <c:v>Heating Days (Base 65)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'Comparison Charts'!$B$20:$N$20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Charts'!$B$24:$N$24</c:f>
              <c:numCache>
                <c:formatCode>General</c:formatCode>
                <c:ptCount val="13"/>
                <c:pt idx="0" formatCode="0">
                  <c:v>1402</c:v>
                </c:pt>
                <c:pt idx="1">
                  <c:v>996.5</c:v>
                </c:pt>
                <c:pt idx="2">
                  <c:v>2772.5</c:v>
                </c:pt>
                <c:pt idx="3">
                  <c:v>1591.5</c:v>
                </c:pt>
                <c:pt idx="4">
                  <c:v>3992.5</c:v>
                </c:pt>
                <c:pt idx="5">
                  <c:v>2300.5</c:v>
                </c:pt>
                <c:pt idx="6">
                  <c:v>4631</c:v>
                </c:pt>
                <c:pt idx="7">
                  <c:v>4157</c:v>
                </c:pt>
                <c:pt idx="8">
                  <c:v>4371.5</c:v>
                </c:pt>
                <c:pt idx="9">
                  <c:v>6399</c:v>
                </c:pt>
                <c:pt idx="10">
                  <c:v>5655</c:v>
                </c:pt>
                <c:pt idx="11">
                  <c:v>7783</c:v>
                </c:pt>
                <c:pt idx="12">
                  <c:v>7586.5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E8-44A3-979D-EEFF50CB0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857472"/>
        <c:axId val="511856488"/>
      </c:lineChart>
      <c:catAx>
        <c:axId val="37609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81312"/>
        <c:crosses val="autoZero"/>
        <c:auto val="1"/>
        <c:lblAlgn val="ctr"/>
        <c:lblOffset val="100"/>
        <c:noMultiLvlLbl val="0"/>
      </c:catAx>
      <c:valAx>
        <c:axId val="3760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 Energy Savings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94432"/>
        <c:crosses val="autoZero"/>
        <c:crossBetween val="between"/>
      </c:valAx>
      <c:valAx>
        <c:axId val="5118564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Heating</a:t>
                </a:r>
                <a:r>
                  <a:rPr lang="en-US" baseline="0"/>
                  <a:t> degree days (base 65)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57472"/>
        <c:crosses val="max"/>
        <c:crossBetween val="between"/>
      </c:valAx>
      <c:catAx>
        <c:axId val="51185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1856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Electricity</a:t>
            </a:r>
            <a:r>
              <a:rPr lang="en-US" baseline="0"/>
              <a:t> Consumption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Charts'!$A$46</c:f>
              <c:strCache>
                <c:ptCount val="1"/>
                <c:pt idx="0">
                  <c:v>Medium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Charts'!$B$45:$N$45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Charts'!$B$46:$N$46</c:f>
              <c:numCache>
                <c:formatCode>_(* #,##0_);_(* \(#,##0\);_(* "-"??_);_(@_)</c:formatCode>
                <c:ptCount val="13"/>
                <c:pt idx="0" formatCode="0.000">
                  <c:v>1.571</c:v>
                </c:pt>
                <c:pt idx="1">
                  <c:v>225350</c:v>
                </c:pt>
                <c:pt idx="2">
                  <c:v>187640.00000000003</c:v>
                </c:pt>
                <c:pt idx="3">
                  <c:v>136339.99999999997</c:v>
                </c:pt>
                <c:pt idx="4">
                  <c:v>227170</c:v>
                </c:pt>
                <c:pt idx="5">
                  <c:v>119759.99999999999</c:v>
                </c:pt>
                <c:pt idx="6">
                  <c:v>198230</c:v>
                </c:pt>
                <c:pt idx="7">
                  <c:v>144770</c:v>
                </c:pt>
                <c:pt idx="8">
                  <c:v>142500</c:v>
                </c:pt>
                <c:pt idx="9">
                  <c:v>139159.99999999997</c:v>
                </c:pt>
                <c:pt idx="10">
                  <c:v>227429.99999999994</c:v>
                </c:pt>
                <c:pt idx="11">
                  <c:v>159810</c:v>
                </c:pt>
                <c:pt idx="12">
                  <c:v>255000.00000000003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6-4E8A-A4CE-FDFC0AE835A4}"/>
            </c:ext>
          </c:extLst>
        </c:ser>
        <c:ser>
          <c:idx val="1"/>
          <c:order val="1"/>
          <c:tx>
            <c:strRef>
              <c:f>'Comparison Charts'!$A$47</c:f>
              <c:strCache>
                <c:ptCount val="1"/>
                <c:pt idx="0">
                  <c:v>Small Hotel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Charts'!$B$45:$N$45</c:f>
              <c:strCache>
                <c:ptCount val="13"/>
                <c:pt idx="0">
                  <c:v>Houston-2A</c:v>
                </c:pt>
                <c:pt idx="1">
                  <c:v>Phoenix-2B</c:v>
                </c:pt>
                <c:pt idx="2">
                  <c:v>Atlanta-3A</c:v>
                </c:pt>
                <c:pt idx="3">
                  <c:v>San Diego-3B (Coast)</c:v>
                </c:pt>
                <c:pt idx="4">
                  <c:v>OKC-3B</c:v>
                </c:pt>
                <c:pt idx="5">
                  <c:v>San Jose-3C</c:v>
                </c:pt>
                <c:pt idx="6">
                  <c:v>Baltimore-4A</c:v>
                </c:pt>
                <c:pt idx="7">
                  <c:v>Albuquerque-4B</c:v>
                </c:pt>
                <c:pt idx="8">
                  <c:v>Seattle-4C</c:v>
                </c:pt>
                <c:pt idx="9">
                  <c:v>Chicago-5A</c:v>
                </c:pt>
                <c:pt idx="10">
                  <c:v>Denver-5B</c:v>
                </c:pt>
                <c:pt idx="11">
                  <c:v>Minneapolis-6A</c:v>
                </c:pt>
                <c:pt idx="12">
                  <c:v>Helena-6B</c:v>
                </c:pt>
              </c:strCache>
            </c:strRef>
          </c:cat>
          <c:val>
            <c:numRef>
              <c:f>'Comparison Charts'!$B$47:$N$47</c:f>
              <c:numCache>
                <c:formatCode>_(* #,##0_);_(* \(#,##0\);_(* "-"??_);_(@_)</c:formatCode>
                <c:ptCount val="13"/>
                <c:pt idx="0">
                  <c:v>278610</c:v>
                </c:pt>
                <c:pt idx="1">
                  <c:v>295870</c:v>
                </c:pt>
                <c:pt idx="2">
                  <c:v>243750</c:v>
                </c:pt>
                <c:pt idx="3">
                  <c:v>203590</c:v>
                </c:pt>
                <c:pt idx="4">
                  <c:v>259079.99999999997</c:v>
                </c:pt>
                <c:pt idx="5">
                  <c:v>182490</c:v>
                </c:pt>
                <c:pt idx="6">
                  <c:v>242390</c:v>
                </c:pt>
                <c:pt idx="7">
                  <c:v>214350.00000000003</c:v>
                </c:pt>
                <c:pt idx="8">
                  <c:v>180459.99999999997</c:v>
                </c:pt>
                <c:pt idx="9">
                  <c:v>268170</c:v>
                </c:pt>
                <c:pt idx="10">
                  <c:v>222260</c:v>
                </c:pt>
                <c:pt idx="11">
                  <c:v>301600</c:v>
                </c:pt>
                <c:pt idx="12">
                  <c:v>244630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6-4E8A-A4CE-FDFC0AE835A4}"/>
            </c:ext>
          </c:extLst>
        </c:ser>
        <c:ser>
          <c:idx val="2"/>
          <c:order val="2"/>
          <c:tx>
            <c:strRef>
              <c:f>'Comparison Charts'!$A$48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'Comparison Charts'!$B$48:$N$48</c:f>
              <c:numCache>
                <c:formatCode>_(* #,##0_);_(* \(#,##0\);_(* "-"??_);_(@_)</c:formatCode>
                <c:ptCount val="13"/>
                <c:pt idx="0">
                  <c:v>1618300</c:v>
                </c:pt>
                <c:pt idx="1">
                  <c:v>1681399.9999999998</c:v>
                </c:pt>
                <c:pt idx="2">
                  <c:v>1177600.0000000002</c:v>
                </c:pt>
                <c:pt idx="3">
                  <c:v>943400</c:v>
                </c:pt>
                <c:pt idx="4">
                  <c:v>1129600</c:v>
                </c:pt>
                <c:pt idx="5">
                  <c:v>827200</c:v>
                </c:pt>
                <c:pt idx="6">
                  <c:v>968099.99999999988</c:v>
                </c:pt>
                <c:pt idx="7">
                  <c:v>895899.99999999988</c:v>
                </c:pt>
                <c:pt idx="8">
                  <c:v>604400</c:v>
                </c:pt>
                <c:pt idx="9">
                  <c:v>924599.99999999988</c:v>
                </c:pt>
                <c:pt idx="10">
                  <c:v>822100</c:v>
                </c:pt>
                <c:pt idx="11">
                  <c:v>835300</c:v>
                </c:pt>
                <c:pt idx="12">
                  <c:v>643200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06-4E8A-A4CE-FDFC0AE83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589648"/>
        <c:axId val="314589976"/>
      </c:barChart>
      <c:catAx>
        <c:axId val="31458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89976"/>
        <c:crosses val="autoZero"/>
        <c:auto val="1"/>
        <c:lblAlgn val="ctr"/>
        <c:lblOffset val="100"/>
        <c:noMultiLvlLbl val="0"/>
      </c:catAx>
      <c:valAx>
        <c:axId val="31458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606742</xdr:colOff>
      <xdr:row>1</xdr:row>
      <xdr:rowOff>5263</xdr:rowOff>
    </xdr:from>
    <xdr:to>
      <xdr:col>51</xdr:col>
      <xdr:colOff>570647</xdr:colOff>
      <xdr:row>15</xdr:row>
      <xdr:rowOff>38952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</xdr:colOff>
      <xdr:row>16</xdr:row>
      <xdr:rowOff>4762</xdr:rowOff>
    </xdr:from>
    <xdr:to>
      <xdr:col>51</xdr:col>
      <xdr:colOff>575511</xdr:colOff>
      <xdr:row>30</xdr:row>
      <xdr:rowOff>38450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33</xdr:col>
      <xdr:colOff>575511</xdr:colOff>
      <xdr:row>15</xdr:row>
      <xdr:rowOff>33689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33</xdr:col>
      <xdr:colOff>575511</xdr:colOff>
      <xdr:row>30</xdr:row>
      <xdr:rowOff>33688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33</xdr:col>
      <xdr:colOff>575511</xdr:colOff>
      <xdr:row>45</xdr:row>
      <xdr:rowOff>33688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31</xdr:row>
      <xdr:rowOff>0</xdr:rowOff>
    </xdr:from>
    <xdr:to>
      <xdr:col>51</xdr:col>
      <xdr:colOff>575510</xdr:colOff>
      <xdr:row>45</xdr:row>
      <xdr:rowOff>33688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46</xdr:row>
      <xdr:rowOff>0</xdr:rowOff>
    </xdr:from>
    <xdr:to>
      <xdr:col>51</xdr:col>
      <xdr:colOff>575510</xdr:colOff>
      <xdr:row>60</xdr:row>
      <xdr:rowOff>33688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46</xdr:row>
      <xdr:rowOff>0</xdr:rowOff>
    </xdr:from>
    <xdr:to>
      <xdr:col>33</xdr:col>
      <xdr:colOff>575511</xdr:colOff>
      <xdr:row>60</xdr:row>
      <xdr:rowOff>33688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13</xdr:col>
      <xdr:colOff>254669</xdr:colOff>
      <xdr:row>75</xdr:row>
      <xdr:rowOff>33689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50131</xdr:colOff>
      <xdr:row>76</xdr:row>
      <xdr:rowOff>0</xdr:rowOff>
    </xdr:from>
    <xdr:to>
      <xdr:col>13</xdr:col>
      <xdr:colOff>304800</xdr:colOff>
      <xdr:row>90</xdr:row>
      <xdr:rowOff>33688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35</xdr:col>
      <xdr:colOff>0</xdr:colOff>
      <xdr:row>16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35</xdr:col>
      <xdr:colOff>0</xdr:colOff>
      <xdr:row>31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35</xdr:col>
      <xdr:colOff>0</xdr:colOff>
      <xdr:row>46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35</xdr:col>
      <xdr:colOff>94593</xdr:colOff>
      <xdr:row>60</xdr:row>
      <xdr:rowOff>169217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62</xdr:row>
      <xdr:rowOff>0</xdr:rowOff>
    </xdr:from>
    <xdr:to>
      <xdr:col>35</xdr:col>
      <xdr:colOff>94593</xdr:colOff>
      <xdr:row>75</xdr:row>
      <xdr:rowOff>169216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</xdr:row>
      <xdr:rowOff>0</xdr:rowOff>
    </xdr:from>
    <xdr:to>
      <xdr:col>54</xdr:col>
      <xdr:colOff>94593</xdr:colOff>
      <xdr:row>15</xdr:row>
      <xdr:rowOff>169216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17</xdr:row>
      <xdr:rowOff>0</xdr:rowOff>
    </xdr:from>
    <xdr:to>
      <xdr:col>54</xdr:col>
      <xdr:colOff>94593</xdr:colOff>
      <xdr:row>30</xdr:row>
      <xdr:rowOff>169217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CK64"/>
  <sheetViews>
    <sheetView zoomScale="75" zoomScaleNormal="75" workbookViewId="0">
      <selection activeCell="E39" sqref="E39"/>
    </sheetView>
  </sheetViews>
  <sheetFormatPr defaultRowHeight="14.4" x14ac:dyDescent="0.3"/>
  <cols>
    <col min="1" max="1" width="15.6640625" customWidth="1"/>
    <col min="2" max="2" width="15.88671875" customWidth="1"/>
    <col min="3" max="3" width="20.6640625" customWidth="1"/>
    <col min="4" max="4" width="21.44140625" customWidth="1"/>
    <col min="5" max="8" width="15.6640625" customWidth="1"/>
    <col min="9" max="9" width="23.33203125" customWidth="1"/>
    <col min="12" max="12" width="17.88671875" customWidth="1"/>
    <col min="13" max="13" width="19" customWidth="1"/>
    <col min="14" max="14" width="16.6640625" customWidth="1"/>
    <col min="15" max="15" width="13.109375" customWidth="1"/>
    <col min="16" max="16" width="16" bestFit="1" customWidth="1"/>
    <col min="17" max="17" width="15.5546875" customWidth="1"/>
    <col min="18" max="18" width="13.44140625" customWidth="1"/>
    <col min="19" max="19" width="18.33203125" customWidth="1"/>
    <col min="21" max="21" width="14.6640625" customWidth="1"/>
    <col min="22" max="22" width="16.44140625" customWidth="1"/>
    <col min="23" max="24" width="13.109375" customWidth="1"/>
    <col min="25" max="25" width="12" customWidth="1"/>
    <col min="26" max="26" width="16.109375" customWidth="1"/>
    <col min="27" max="27" width="11.44140625" customWidth="1"/>
    <col min="28" max="28" width="13.44140625" customWidth="1"/>
    <col min="29" max="29" width="16.44140625" customWidth="1"/>
    <col min="32" max="32" width="17.109375" customWidth="1"/>
    <col min="33" max="33" width="12.88671875" customWidth="1"/>
    <col min="34" max="34" width="14" customWidth="1"/>
    <col min="35" max="35" width="12.44140625" customWidth="1"/>
    <col min="36" max="36" width="13.109375" customWidth="1"/>
    <col min="37" max="37" width="12.33203125" customWidth="1"/>
    <col min="38" max="38" width="9.33203125" bestFit="1" customWidth="1"/>
    <col min="39" max="39" width="15.44140625" customWidth="1"/>
    <col min="42" max="42" width="17.109375" customWidth="1"/>
    <col min="43" max="43" width="13.88671875" customWidth="1"/>
    <col min="44" max="44" width="11.88671875" customWidth="1"/>
    <col min="45" max="45" width="16" customWidth="1"/>
    <col min="46" max="46" width="14.44140625" customWidth="1"/>
    <col min="47" max="47" width="13.5546875" customWidth="1"/>
  </cols>
  <sheetData>
    <row r="1" spans="2:89" x14ac:dyDescent="0.3">
      <c r="B1" t="s">
        <v>20</v>
      </c>
    </row>
    <row r="2" spans="2:89" x14ac:dyDescent="0.3">
      <c r="B2">
        <v>1.3480000000000001</v>
      </c>
      <c r="C2" s="11" t="s">
        <v>21</v>
      </c>
      <c r="D2" s="11" t="s">
        <v>22</v>
      </c>
      <c r="E2" s="11"/>
      <c r="F2" s="11"/>
      <c r="G2" s="12"/>
      <c r="H2" s="12"/>
      <c r="I2" s="12"/>
    </row>
    <row r="3" spans="2:89" ht="22.5" customHeight="1" x14ac:dyDescent="0.3">
      <c r="B3" s="32" t="s">
        <v>113</v>
      </c>
      <c r="C3" s="32"/>
      <c r="D3" s="32"/>
      <c r="E3" s="32"/>
      <c r="F3" s="32"/>
      <c r="G3" s="32"/>
      <c r="H3" s="32"/>
      <c r="I3" s="32"/>
      <c r="L3" s="32" t="s">
        <v>10</v>
      </c>
      <c r="M3" s="32"/>
      <c r="N3" s="32"/>
      <c r="O3" s="32"/>
      <c r="P3" s="32"/>
      <c r="Q3" s="32"/>
      <c r="R3" s="32"/>
      <c r="S3" s="32"/>
      <c r="V3" s="32" t="s">
        <v>11</v>
      </c>
      <c r="W3" s="32"/>
      <c r="X3" s="32"/>
      <c r="Y3" s="32"/>
      <c r="Z3" s="32"/>
      <c r="AA3" s="32"/>
      <c r="AB3" s="32"/>
      <c r="AC3" s="32"/>
      <c r="AF3" s="32" t="s">
        <v>13</v>
      </c>
      <c r="AG3" s="32"/>
      <c r="AH3" s="32"/>
      <c r="AI3" s="32"/>
      <c r="AJ3" s="32"/>
      <c r="AK3" s="32"/>
      <c r="AL3" s="32"/>
      <c r="AM3" s="32"/>
      <c r="AP3" s="32" t="s">
        <v>14</v>
      </c>
      <c r="AQ3" s="32"/>
      <c r="AR3" s="32"/>
      <c r="AS3" s="32"/>
      <c r="AT3" s="32"/>
      <c r="AU3" s="32"/>
      <c r="AV3" s="10"/>
    </row>
    <row r="4" spans="2:89" ht="51.75" customHeight="1" thickBot="1" x14ac:dyDescent="0.35">
      <c r="B4" s="1" t="s">
        <v>0</v>
      </c>
      <c r="C4" s="1" t="s">
        <v>115</v>
      </c>
      <c r="D4" s="1" t="s">
        <v>116</v>
      </c>
      <c r="E4" s="1" t="s">
        <v>117</v>
      </c>
      <c r="F4" s="1" t="s">
        <v>118</v>
      </c>
      <c r="G4" s="1" t="s">
        <v>119</v>
      </c>
      <c r="H4" s="1" t="s">
        <v>120</v>
      </c>
      <c r="I4" s="1" t="s">
        <v>121</v>
      </c>
      <c r="L4" s="1" t="s">
        <v>0</v>
      </c>
      <c r="M4" s="1" t="s">
        <v>36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1" t="s">
        <v>43</v>
      </c>
      <c r="V4" s="1" t="s">
        <v>12</v>
      </c>
      <c r="W4" s="1" t="s">
        <v>58</v>
      </c>
      <c r="X4" s="1" t="s">
        <v>59</v>
      </c>
      <c r="Y4" s="1" t="s">
        <v>60</v>
      </c>
      <c r="Z4" s="1" t="s">
        <v>61</v>
      </c>
      <c r="AA4" s="1" t="s">
        <v>62</v>
      </c>
      <c r="AB4" s="1" t="s">
        <v>63</v>
      </c>
      <c r="AC4" s="1" t="s">
        <v>64</v>
      </c>
      <c r="AF4" s="1" t="s">
        <v>12</v>
      </c>
      <c r="AG4" s="1" t="s">
        <v>58</v>
      </c>
      <c r="AH4" s="1" t="s">
        <v>59</v>
      </c>
      <c r="AI4" s="1" t="s">
        <v>65</v>
      </c>
      <c r="AJ4" s="1" t="s">
        <v>61</v>
      </c>
      <c r="AK4" s="1" t="s">
        <v>62</v>
      </c>
      <c r="AL4" s="1" t="s">
        <v>63</v>
      </c>
      <c r="AM4" s="1" t="s">
        <v>64</v>
      </c>
      <c r="AP4" s="1" t="s">
        <v>12</v>
      </c>
      <c r="AQ4" s="1" t="s">
        <v>15</v>
      </c>
      <c r="AR4" s="1" t="s">
        <v>16</v>
      </c>
      <c r="AS4" s="1" t="s">
        <v>17</v>
      </c>
      <c r="AT4" s="1" t="s">
        <v>18</v>
      </c>
      <c r="AU4" s="1" t="s">
        <v>19</v>
      </c>
      <c r="BK4" s="16"/>
      <c r="BL4" s="16"/>
      <c r="BM4" s="16"/>
      <c r="BN4" s="16"/>
      <c r="BO4" s="16"/>
      <c r="BP4" s="16"/>
    </row>
    <row r="5" spans="2:89" ht="15" thickBot="1" x14ac:dyDescent="0.35">
      <c r="B5" t="s">
        <v>1</v>
      </c>
      <c r="C5" s="2">
        <v>223360</v>
      </c>
      <c r="D5" s="2">
        <v>2.5099999999999998</v>
      </c>
      <c r="E5" s="2">
        <v>764.83767999999998</v>
      </c>
      <c r="F5" s="2">
        <v>2627.4351222400001</v>
      </c>
      <c r="G5" s="3">
        <v>176.45873000875196</v>
      </c>
      <c r="H5" s="4">
        <v>18252.371033333337</v>
      </c>
      <c r="I5">
        <v>204.251</v>
      </c>
      <c r="L5" t="s">
        <v>1</v>
      </c>
      <c r="M5" s="5">
        <v>194519.99999999997</v>
      </c>
      <c r="N5" s="6">
        <v>0</v>
      </c>
      <c r="O5" s="7">
        <v>663.89675999999986</v>
      </c>
      <c r="P5" s="8">
        <v>2285.7965446799994</v>
      </c>
      <c r="Q5" s="7">
        <v>153.52505079357596</v>
      </c>
      <c r="R5" s="8">
        <v>15879.315999999999</v>
      </c>
      <c r="S5">
        <v>174.70099999999999</v>
      </c>
      <c r="V5" t="s">
        <v>1</v>
      </c>
      <c r="W5" s="5">
        <v>28840.000000000029</v>
      </c>
      <c r="X5" s="5">
        <v>2.5099999999999998</v>
      </c>
      <c r="Y5" s="5">
        <v>100.94092000000012</v>
      </c>
      <c r="Z5" s="5">
        <v>341.63857756000061</v>
      </c>
      <c r="AA5" s="5">
        <v>22.933679215175999</v>
      </c>
      <c r="AB5" s="5">
        <v>2373.0550333333376</v>
      </c>
      <c r="AC5" s="5">
        <v>29.550000000000011</v>
      </c>
      <c r="AD5" s="5"/>
      <c r="AE5" s="5"/>
      <c r="AF5" t="s">
        <v>1</v>
      </c>
      <c r="AG5" s="9">
        <f>(C5-M5)/C5</f>
        <v>0.12911891117478522</v>
      </c>
      <c r="AH5" s="9">
        <f t="shared" ref="AH5:AM5" si="0">(D5-N5)/D5</f>
        <v>1</v>
      </c>
      <c r="AI5" s="9">
        <f t="shared" si="0"/>
        <v>0.13197691829199645</v>
      </c>
      <c r="AJ5" s="9">
        <f t="shared" si="0"/>
        <v>0.13002740759160561</v>
      </c>
      <c r="AK5" s="9">
        <f t="shared" si="0"/>
        <v>0.12996624884491995</v>
      </c>
      <c r="AL5" s="9">
        <f t="shared" si="0"/>
        <v>0.13001352147617168</v>
      </c>
      <c r="AM5" s="9">
        <f t="shared" si="0"/>
        <v>0.14467493427204767</v>
      </c>
      <c r="AP5" t="s">
        <v>1</v>
      </c>
      <c r="AQ5" s="13">
        <v>42000</v>
      </c>
      <c r="AR5">
        <v>113</v>
      </c>
      <c r="AS5" s="14">
        <v>371.68141592920352</v>
      </c>
      <c r="AT5">
        <v>85.3</v>
      </c>
      <c r="AU5">
        <v>67.8</v>
      </c>
      <c r="AV5" s="8"/>
      <c r="BA5" s="5"/>
      <c r="BB5" s="5"/>
      <c r="BC5" s="5"/>
      <c r="BD5" s="5"/>
      <c r="BE5" s="5"/>
      <c r="BF5" s="5"/>
      <c r="BG5" s="5"/>
      <c r="BK5" s="5"/>
      <c r="BL5" s="5"/>
      <c r="BM5" s="5"/>
      <c r="BN5" s="5"/>
      <c r="BO5" s="7"/>
      <c r="BP5" s="8"/>
      <c r="BU5" s="5"/>
      <c r="BV5" s="6"/>
      <c r="BW5" s="7"/>
      <c r="BX5" s="8"/>
      <c r="BY5" s="7"/>
      <c r="BZ5" s="8"/>
      <c r="CE5" s="5"/>
      <c r="CF5" s="5"/>
      <c r="CG5" s="5"/>
      <c r="CH5" s="5"/>
      <c r="CI5" s="5"/>
      <c r="CJ5" s="5"/>
      <c r="CK5" s="5"/>
    </row>
    <row r="6" spans="2:89" ht="15" thickBot="1" x14ac:dyDescent="0.35">
      <c r="B6" t="s">
        <v>2</v>
      </c>
      <c r="C6" s="2">
        <v>278610</v>
      </c>
      <c r="D6" s="2">
        <v>73.05</v>
      </c>
      <c r="E6" s="2">
        <v>1023.94593</v>
      </c>
      <c r="F6" s="2">
        <v>3353.7052869899999</v>
      </c>
      <c r="G6" s="3">
        <v>224.88989049029581</v>
      </c>
      <c r="H6" s="4">
        <v>23324.4869</v>
      </c>
      <c r="I6">
        <v>116.473</v>
      </c>
      <c r="L6" t="s">
        <v>2</v>
      </c>
      <c r="M6" s="5">
        <v>223470</v>
      </c>
      <c r="N6" s="7">
        <v>66.48</v>
      </c>
      <c r="O6" s="7">
        <v>829.18310999999994</v>
      </c>
      <c r="P6" s="8">
        <v>2698.5829677299998</v>
      </c>
      <c r="Q6" s="7">
        <v>180.92120621783207</v>
      </c>
      <c r="R6" s="8">
        <v>18772.910400000001</v>
      </c>
      <c r="S6">
        <v>110.663</v>
      </c>
      <c r="V6" t="s">
        <v>2</v>
      </c>
      <c r="W6" s="5">
        <v>55140</v>
      </c>
      <c r="X6" s="5">
        <v>6.5699999999999932</v>
      </c>
      <c r="Y6" s="5">
        <v>194.76282000000003</v>
      </c>
      <c r="Z6" s="5">
        <v>655.12231926000004</v>
      </c>
      <c r="AA6" s="5">
        <v>43.968684272463747</v>
      </c>
      <c r="AB6" s="5">
        <v>4551.5764999999992</v>
      </c>
      <c r="AC6" s="5">
        <v>5.8100000000000023</v>
      </c>
      <c r="AF6" t="s">
        <v>2</v>
      </c>
      <c r="AG6" s="9">
        <f>(C6-M6)/C6</f>
        <v>0.19791105846882739</v>
      </c>
      <c r="AH6" s="9">
        <f t="shared" ref="AH6:AM6" si="1">(D6-N6)/D6</f>
        <v>8.9938398357289437E-2</v>
      </c>
      <c r="AI6" s="9">
        <f t="shared" si="1"/>
        <v>0.19020810991455384</v>
      </c>
      <c r="AJ6" s="9">
        <f t="shared" si="1"/>
        <v>0.19534284118566125</v>
      </c>
      <c r="AK6" s="9">
        <f t="shared" si="1"/>
        <v>0.19551205337245264</v>
      </c>
      <c r="AL6" s="9">
        <f t="shared" si="1"/>
        <v>0.19514154885868032</v>
      </c>
      <c r="AM6" s="9">
        <f t="shared" si="1"/>
        <v>4.988280545705874E-2</v>
      </c>
      <c r="AP6" t="s">
        <v>2</v>
      </c>
      <c r="AQ6" s="13">
        <v>40950</v>
      </c>
      <c r="AR6">
        <v>85</v>
      </c>
      <c r="AS6" s="14">
        <v>481.76470588235293</v>
      </c>
      <c r="AT6">
        <v>80.900000000000006</v>
      </c>
      <c r="AU6">
        <v>70.2</v>
      </c>
    </row>
    <row r="7" spans="2:89" x14ac:dyDescent="0.3">
      <c r="B7" t="s">
        <v>101</v>
      </c>
      <c r="C7" s="2">
        <v>1618300</v>
      </c>
      <c r="D7" s="2">
        <v>690.6</v>
      </c>
      <c r="E7" s="2">
        <v>6213.8579</v>
      </c>
      <c r="F7" s="2">
        <v>19770.712149700001</v>
      </c>
      <c r="G7" s="3">
        <v>1324.4826806464175</v>
      </c>
      <c r="H7" s="4">
        <v>137646.43033333332</v>
      </c>
      <c r="I7">
        <v>1122.691</v>
      </c>
      <c r="L7" t="s">
        <v>101</v>
      </c>
      <c r="M7" s="5">
        <v>1602600.0000000002</v>
      </c>
      <c r="N7" s="7">
        <v>0</v>
      </c>
      <c r="O7" s="7">
        <v>5469.6738000000005</v>
      </c>
      <c r="P7" s="8">
        <v>18832.086893400003</v>
      </c>
      <c r="Q7" s="7">
        <v>1264.8532099618801</v>
      </c>
      <c r="R7" s="8">
        <v>130825.58000000003</v>
      </c>
      <c r="S7">
        <v>1160.115</v>
      </c>
      <c r="V7" t="s">
        <v>101</v>
      </c>
      <c r="W7" s="5">
        <v>15699.999999999767</v>
      </c>
      <c r="X7" s="5">
        <v>690.6</v>
      </c>
      <c r="Y7" s="5">
        <v>744.18409999999949</v>
      </c>
      <c r="Z7" s="5">
        <v>938.625256299998</v>
      </c>
      <c r="AA7" s="5">
        <v>59.629470684537409</v>
      </c>
      <c r="AB7" s="5">
        <v>6820.8503333332919</v>
      </c>
      <c r="AC7" s="5">
        <v>-37.423999999999978</v>
      </c>
      <c r="AF7" t="s">
        <v>101</v>
      </c>
      <c r="AG7" s="9">
        <f>(C7-M7)/C7</f>
        <v>9.7015386516713636E-3</v>
      </c>
      <c r="AH7" s="9">
        <f t="shared" ref="AH7" si="2">(D7-N7)/D7</f>
        <v>1</v>
      </c>
      <c r="AI7" s="9">
        <f t="shared" ref="AI7" si="3">(E7-O7)/E7</f>
        <v>0.11976200807553058</v>
      </c>
      <c r="AJ7" s="9">
        <f t="shared" ref="AJ7" si="4">(F7-P7)/F7</f>
        <v>4.7475541052487615E-2</v>
      </c>
      <c r="AK7" s="9">
        <f t="shared" ref="AK7" si="5">(G7-Q7)/G7</f>
        <v>4.502095161820846E-2</v>
      </c>
      <c r="AL7" s="9">
        <f t="shared" ref="AL7" si="6">(H7-R7)/H7</f>
        <v>4.9553412440958247E-2</v>
      </c>
      <c r="AM7" s="9">
        <f t="shared" ref="AM7" si="7">(I7-S7)/I7</f>
        <v>-3.3334194359801561E-2</v>
      </c>
      <c r="AP7" t="s">
        <v>101</v>
      </c>
      <c r="AQ7" s="13">
        <v>136500</v>
      </c>
      <c r="AR7">
        <v>713</v>
      </c>
      <c r="AS7" s="14">
        <v>191.44460028050491</v>
      </c>
      <c r="AT7">
        <v>110</v>
      </c>
      <c r="AU7">
        <v>67.3</v>
      </c>
    </row>
    <row r="8" spans="2:89" x14ac:dyDescent="0.3">
      <c r="B8" t="s">
        <v>23</v>
      </c>
      <c r="L8" t="s">
        <v>23</v>
      </c>
      <c r="V8" t="s">
        <v>23</v>
      </c>
      <c r="AF8" t="s">
        <v>23</v>
      </c>
      <c r="AP8" t="s">
        <v>23</v>
      </c>
    </row>
    <row r="9" spans="2:89" x14ac:dyDescent="0.3">
      <c r="B9" t="s">
        <v>24</v>
      </c>
      <c r="L9" t="s">
        <v>24</v>
      </c>
      <c r="V9" t="s">
        <v>24</v>
      </c>
      <c r="AF9" t="s">
        <v>24</v>
      </c>
      <c r="AP9" t="s">
        <v>24</v>
      </c>
    </row>
    <row r="10" spans="2:89" x14ac:dyDescent="0.3">
      <c r="B10" t="s">
        <v>25</v>
      </c>
      <c r="L10" t="s">
        <v>25</v>
      </c>
      <c r="V10" t="s">
        <v>25</v>
      </c>
      <c r="AF10" t="s">
        <v>25</v>
      </c>
      <c r="AP10" t="s">
        <v>25</v>
      </c>
    </row>
    <row r="11" spans="2:89" x14ac:dyDescent="0.3">
      <c r="B11" t="s">
        <v>26</v>
      </c>
      <c r="L11" t="s">
        <v>26</v>
      </c>
      <c r="V11" t="s">
        <v>26</v>
      </c>
      <c r="AF11" t="s">
        <v>26</v>
      </c>
      <c r="AP11" t="s">
        <v>26</v>
      </c>
    </row>
    <row r="12" spans="2:89" x14ac:dyDescent="0.3">
      <c r="B12" t="s">
        <v>27</v>
      </c>
      <c r="L12" t="s">
        <v>27</v>
      </c>
      <c r="V12" t="s">
        <v>27</v>
      </c>
      <c r="AF12" t="s">
        <v>27</v>
      </c>
      <c r="AP12" t="s">
        <v>27</v>
      </c>
    </row>
    <row r="13" spans="2:89" x14ac:dyDescent="0.3">
      <c r="B13" t="s">
        <v>28</v>
      </c>
      <c r="L13" t="s">
        <v>28</v>
      </c>
      <c r="V13" t="s">
        <v>28</v>
      </c>
      <c r="AF13" t="s">
        <v>28</v>
      </c>
      <c r="AP13" t="s">
        <v>28</v>
      </c>
    </row>
    <row r="14" spans="2:89" x14ac:dyDescent="0.3">
      <c r="B14" t="s">
        <v>29</v>
      </c>
      <c r="L14" t="s">
        <v>29</v>
      </c>
      <c r="V14" t="s">
        <v>29</v>
      </c>
      <c r="AF14" t="s">
        <v>29</v>
      </c>
      <c r="AP14" t="s">
        <v>29</v>
      </c>
    </row>
    <row r="15" spans="2:89" x14ac:dyDescent="0.3">
      <c r="B15" t="s">
        <v>30</v>
      </c>
      <c r="L15" t="s">
        <v>30</v>
      </c>
      <c r="V15" t="s">
        <v>30</v>
      </c>
      <c r="AF15" t="s">
        <v>30</v>
      </c>
      <c r="AP15" t="s">
        <v>30</v>
      </c>
    </row>
    <row r="16" spans="2:89" x14ac:dyDescent="0.3">
      <c r="B16" t="s">
        <v>31</v>
      </c>
      <c r="L16" t="s">
        <v>31</v>
      </c>
      <c r="V16" t="s">
        <v>31</v>
      </c>
      <c r="AF16" t="s">
        <v>31</v>
      </c>
      <c r="AP16" t="s">
        <v>31</v>
      </c>
    </row>
    <row r="17" spans="2:54" x14ac:dyDescent="0.3">
      <c r="B17" t="s">
        <v>32</v>
      </c>
      <c r="L17" t="s">
        <v>32</v>
      </c>
      <c r="V17" t="s">
        <v>32</v>
      </c>
      <c r="AF17" t="s">
        <v>32</v>
      </c>
      <c r="AP17" t="s">
        <v>32</v>
      </c>
    </row>
    <row r="18" spans="2:54" x14ac:dyDescent="0.3">
      <c r="B18" t="s">
        <v>33</v>
      </c>
      <c r="L18" t="s">
        <v>33</v>
      </c>
      <c r="V18" t="s">
        <v>33</v>
      </c>
      <c r="AF18" t="s">
        <v>33</v>
      </c>
      <c r="AP18" t="s">
        <v>33</v>
      </c>
    </row>
    <row r="19" spans="2:54" x14ac:dyDescent="0.3">
      <c r="B19" t="s">
        <v>34</v>
      </c>
      <c r="L19" t="s">
        <v>34</v>
      </c>
      <c r="V19" t="s">
        <v>34</v>
      </c>
      <c r="AF19" t="s">
        <v>34</v>
      </c>
      <c r="AP19" t="s">
        <v>34</v>
      </c>
    </row>
    <row r="20" spans="2:54" x14ac:dyDescent="0.3">
      <c r="B20" t="s">
        <v>35</v>
      </c>
      <c r="L20" t="s">
        <v>35</v>
      </c>
      <c r="V20" t="s">
        <v>35</v>
      </c>
      <c r="AF20" t="s">
        <v>35</v>
      </c>
      <c r="AP20" t="s">
        <v>35</v>
      </c>
    </row>
    <row r="24" spans="2:54" x14ac:dyDescent="0.3">
      <c r="B24" s="17">
        <v>1.0129999999999999</v>
      </c>
      <c r="C24" s="11" t="s">
        <v>21</v>
      </c>
      <c r="D24" s="11" t="s">
        <v>22</v>
      </c>
      <c r="E24" s="11"/>
      <c r="F24" s="11"/>
    </row>
    <row r="25" spans="2:54" x14ac:dyDescent="0.3">
      <c r="B25" s="32" t="s">
        <v>113</v>
      </c>
      <c r="C25" s="32"/>
      <c r="D25" s="32"/>
      <c r="E25" s="32"/>
      <c r="F25" s="32"/>
      <c r="G25" s="32"/>
      <c r="H25" s="32"/>
      <c r="I25" s="32"/>
      <c r="L25" s="32" t="s">
        <v>10</v>
      </c>
      <c r="M25" s="32"/>
      <c r="N25" s="32"/>
      <c r="O25" s="32"/>
      <c r="P25" s="32"/>
      <c r="Q25" s="32"/>
      <c r="R25" s="32"/>
      <c r="S25" s="32"/>
      <c r="V25" s="32" t="s">
        <v>11</v>
      </c>
      <c r="W25" s="32"/>
      <c r="X25" s="32"/>
      <c r="Y25" s="32"/>
      <c r="Z25" s="32"/>
      <c r="AA25" s="32"/>
      <c r="AB25" s="32"/>
      <c r="AC25" s="32"/>
      <c r="AF25" s="32" t="s">
        <v>13</v>
      </c>
      <c r="AG25" s="32"/>
      <c r="AH25" s="32"/>
      <c r="AI25" s="32"/>
      <c r="AJ25" s="32"/>
      <c r="AK25" s="32"/>
      <c r="AL25" s="32"/>
      <c r="AM25" s="32"/>
      <c r="AP25" s="32" t="s">
        <v>14</v>
      </c>
      <c r="AQ25" s="32"/>
      <c r="AR25" s="32"/>
      <c r="AS25" s="32"/>
      <c r="AT25" s="32"/>
      <c r="AU25" s="32"/>
    </row>
    <row r="26" spans="2:54" ht="42.6" thickBot="1" x14ac:dyDescent="0.35">
      <c r="B26" s="1" t="s">
        <v>0</v>
      </c>
      <c r="C26" s="1" t="s">
        <v>122</v>
      </c>
      <c r="D26" s="1" t="s">
        <v>123</v>
      </c>
      <c r="E26" s="1" t="s">
        <v>124</v>
      </c>
      <c r="F26" s="1" t="s">
        <v>125</v>
      </c>
      <c r="G26" s="1" t="s">
        <v>126</v>
      </c>
      <c r="H26" s="1" t="s">
        <v>127</v>
      </c>
      <c r="I26" s="1" t="s">
        <v>128</v>
      </c>
      <c r="L26" s="1" t="s">
        <v>0</v>
      </c>
      <c r="M26" s="1" t="s">
        <v>44</v>
      </c>
      <c r="N26" s="1" t="s">
        <v>45</v>
      </c>
      <c r="O26" s="1" t="s">
        <v>46</v>
      </c>
      <c r="P26" s="1" t="s">
        <v>47</v>
      </c>
      <c r="Q26" s="1" t="s">
        <v>48</v>
      </c>
      <c r="R26" s="1" t="s">
        <v>49</v>
      </c>
      <c r="S26" s="1" t="s">
        <v>50</v>
      </c>
      <c r="V26" s="1" t="s">
        <v>12</v>
      </c>
      <c r="W26" s="1" t="s">
        <v>37</v>
      </c>
      <c r="X26" s="1" t="s">
        <v>66</v>
      </c>
      <c r="Y26" s="1" t="s">
        <v>67</v>
      </c>
      <c r="Z26" s="1" t="s">
        <v>68</v>
      </c>
      <c r="AA26" s="1" t="s">
        <v>69</v>
      </c>
      <c r="AB26" s="1" t="s">
        <v>70</v>
      </c>
      <c r="AC26" s="1" t="s">
        <v>71</v>
      </c>
      <c r="AF26" s="1" t="s">
        <v>12</v>
      </c>
      <c r="AG26" s="1" t="s">
        <v>37</v>
      </c>
      <c r="AH26" s="1" t="s">
        <v>66</v>
      </c>
      <c r="AI26" s="1" t="s">
        <v>72</v>
      </c>
      <c r="AJ26" s="1" t="s">
        <v>68</v>
      </c>
      <c r="AK26" s="1" t="s">
        <v>69</v>
      </c>
      <c r="AL26" s="1" t="s">
        <v>70</v>
      </c>
      <c r="AM26" s="1" t="s">
        <v>71</v>
      </c>
      <c r="AP26" s="1" t="s">
        <v>12</v>
      </c>
      <c r="AQ26" s="1" t="s">
        <v>15</v>
      </c>
      <c r="AR26" s="1" t="s">
        <v>16</v>
      </c>
      <c r="AS26" s="1" t="s">
        <v>17</v>
      </c>
      <c r="AT26" s="1" t="s">
        <v>18</v>
      </c>
      <c r="AU26" s="1" t="s">
        <v>19</v>
      </c>
    </row>
    <row r="27" spans="2:54" ht="15" thickBot="1" x14ac:dyDescent="0.35">
      <c r="B27" t="s">
        <v>1</v>
      </c>
      <c r="C27" s="2">
        <v>223360</v>
      </c>
      <c r="D27" s="2">
        <v>2.5099999999999998</v>
      </c>
      <c r="E27" s="2">
        <v>764.83767999999998</v>
      </c>
      <c r="F27" s="2">
        <v>2627.4351222400001</v>
      </c>
      <c r="G27" s="3">
        <v>176.45873000875196</v>
      </c>
      <c r="H27" s="4">
        <v>18252.371033333337</v>
      </c>
      <c r="I27">
        <v>204.251</v>
      </c>
      <c r="J27" s="5"/>
      <c r="K27" s="6"/>
      <c r="L27" s="7" t="s">
        <v>1</v>
      </c>
      <c r="M27" s="5">
        <v>190740</v>
      </c>
      <c r="N27" s="6">
        <v>0</v>
      </c>
      <c r="O27" s="7">
        <v>650.99562000000003</v>
      </c>
      <c r="P27" s="8">
        <v>2241.3779196600003</v>
      </c>
      <c r="Q27" s="7">
        <v>150.54168305761198</v>
      </c>
      <c r="R27" s="8">
        <v>15570.742000000002</v>
      </c>
      <c r="S27">
        <v>170.84899999999999</v>
      </c>
      <c r="V27" t="s">
        <v>1</v>
      </c>
      <c r="W27" s="5">
        <v>32620</v>
      </c>
      <c r="X27" s="5">
        <v>2.5099999999999998</v>
      </c>
      <c r="Y27" s="5">
        <v>113.84205999999995</v>
      </c>
      <c r="Z27" s="5">
        <v>386.05720257999974</v>
      </c>
      <c r="AA27" s="5">
        <v>25.91704695113998</v>
      </c>
      <c r="AB27" s="5">
        <v>2681.6290333333345</v>
      </c>
      <c r="AC27" s="5">
        <v>33.402000000000015</v>
      </c>
      <c r="AD27" s="5"/>
      <c r="AE27" s="5"/>
      <c r="AF27" t="s">
        <v>1</v>
      </c>
      <c r="AG27" s="9">
        <f>(C27-M27)/C27</f>
        <v>0.14604226361031519</v>
      </c>
      <c r="AH27" s="9">
        <f t="shared" ref="AH27:AH28" si="8">(D27-N27)/D27</f>
        <v>1</v>
      </c>
      <c r="AI27" s="9">
        <f t="shared" ref="AI27:AI28" si="9">(E27-O27)/E27</f>
        <v>0.14884473264967796</v>
      </c>
      <c r="AJ27" s="9">
        <f t="shared" ref="AJ27:AJ28" si="10">(F27-P27)/F27</f>
        <v>0.146933105716753</v>
      </c>
      <c r="AK27" s="9">
        <f t="shared" ref="AK27:AK28" si="11">(G27-Q27)/G27</f>
        <v>0.14687313543429986</v>
      </c>
      <c r="AL27" s="9">
        <f t="shared" ref="AL27:AL28" si="12">(H27-R27)/H27</f>
        <v>0.14691948944255065</v>
      </c>
      <c r="AM27" s="9">
        <f t="shared" ref="AM27:AM28" si="13">(I27-S27)/I27</f>
        <v>0.16353408306446487</v>
      </c>
      <c r="AP27" t="s">
        <v>1</v>
      </c>
      <c r="AQ27" s="13">
        <v>81900</v>
      </c>
      <c r="AR27">
        <v>113</v>
      </c>
      <c r="AS27" s="14">
        <v>724.77876106194685</v>
      </c>
      <c r="AT27">
        <v>81.099999999999994</v>
      </c>
      <c r="AU27">
        <v>71.2</v>
      </c>
    </row>
    <row r="28" spans="2:54" ht="15" thickBot="1" x14ac:dyDescent="0.35">
      <c r="B28" t="s">
        <v>2</v>
      </c>
      <c r="C28" s="2">
        <v>278610</v>
      </c>
      <c r="D28" s="2">
        <v>73.05</v>
      </c>
      <c r="E28" s="2">
        <v>1023.94593</v>
      </c>
      <c r="F28" s="2">
        <v>3353.7052869899999</v>
      </c>
      <c r="G28" s="3">
        <v>224.88989049029581</v>
      </c>
      <c r="H28" s="4">
        <v>23324.4869</v>
      </c>
      <c r="I28">
        <v>116.473</v>
      </c>
      <c r="L28" t="s">
        <v>2</v>
      </c>
      <c r="M28" s="5">
        <v>222570.00000000003</v>
      </c>
      <c r="N28" s="6">
        <v>66.48</v>
      </c>
      <c r="O28" s="7">
        <v>826.11141000000009</v>
      </c>
      <c r="P28" s="8">
        <v>2688.0071046300004</v>
      </c>
      <c r="Q28" s="7">
        <v>180.2108805664121</v>
      </c>
      <c r="R28" s="8">
        <v>18699.440400000003</v>
      </c>
      <c r="S28">
        <v>110.026</v>
      </c>
      <c r="V28" t="s">
        <v>2</v>
      </c>
      <c r="W28" s="5">
        <v>56039.999999999971</v>
      </c>
      <c r="X28" s="5">
        <v>6.5699999999999932</v>
      </c>
      <c r="Y28" s="5">
        <v>197.83451999999988</v>
      </c>
      <c r="Z28" s="5">
        <v>665.69818235999946</v>
      </c>
      <c r="AA28" s="5">
        <v>44.679009923883712</v>
      </c>
      <c r="AB28" s="5">
        <v>4625.0464999999967</v>
      </c>
      <c r="AC28" s="5">
        <v>6.4470000000000027</v>
      </c>
      <c r="AF28" t="s">
        <v>2</v>
      </c>
      <c r="AG28" s="9">
        <f>(C28-M28)/C28</f>
        <v>0.20114138042424884</v>
      </c>
      <c r="AH28" s="9">
        <f t="shared" si="8"/>
        <v>8.9938398357289437E-2</v>
      </c>
      <c r="AI28" s="9">
        <f t="shared" si="9"/>
        <v>0.19320797534690126</v>
      </c>
      <c r="AJ28" s="9">
        <f t="shared" si="10"/>
        <v>0.19849632731368397</v>
      </c>
      <c r="AK28" s="9">
        <f t="shared" si="11"/>
        <v>0.19867060198427039</v>
      </c>
      <c r="AL28" s="9">
        <f t="shared" si="12"/>
        <v>0.19829145737821124</v>
      </c>
      <c r="AM28" s="9">
        <f t="shared" si="13"/>
        <v>5.5351884127651928E-2</v>
      </c>
      <c r="AP28" t="s">
        <v>2</v>
      </c>
      <c r="AQ28" s="13">
        <v>61250</v>
      </c>
      <c r="AR28">
        <v>85</v>
      </c>
      <c r="AS28" s="14">
        <v>720.58823529411768</v>
      </c>
      <c r="AT28">
        <v>79.8</v>
      </c>
      <c r="AU28">
        <v>70.599999999999994</v>
      </c>
    </row>
    <row r="29" spans="2:54" x14ac:dyDescent="0.3">
      <c r="B29" t="s">
        <v>101</v>
      </c>
      <c r="C29" s="2">
        <v>1618300</v>
      </c>
      <c r="D29" s="2">
        <v>690.6</v>
      </c>
      <c r="E29" s="2">
        <v>6213.8579</v>
      </c>
      <c r="F29" s="2">
        <v>19770.712149700001</v>
      </c>
      <c r="G29" s="3">
        <v>1324.4826806464175</v>
      </c>
      <c r="H29" s="4">
        <v>137646.43033333332</v>
      </c>
      <c r="I29">
        <v>1122.691</v>
      </c>
      <c r="L29" t="s">
        <v>101</v>
      </c>
      <c r="M29" s="5">
        <v>1614200</v>
      </c>
      <c r="N29" s="6">
        <v>0</v>
      </c>
      <c r="O29" s="7">
        <v>5509.2645999999995</v>
      </c>
      <c r="P29" s="8">
        <v>18968.398017799998</v>
      </c>
      <c r="Q29" s="7">
        <v>1274.0085183579599</v>
      </c>
      <c r="R29" s="8">
        <v>131772.52666666667</v>
      </c>
      <c r="S29">
        <v>1134.33</v>
      </c>
      <c r="V29" t="s">
        <v>101</v>
      </c>
      <c r="W29" s="5">
        <v>4100</v>
      </c>
      <c r="X29" s="5">
        <v>690.6</v>
      </c>
      <c r="Y29" s="5">
        <v>704.59330000000045</v>
      </c>
      <c r="Z29" s="5">
        <v>802.31413190000239</v>
      </c>
      <c r="AA29" s="5">
        <v>50.474162288457592</v>
      </c>
      <c r="AB29" s="5">
        <v>5873.9036666666507</v>
      </c>
      <c r="AC29" s="5">
        <v>-11.638999999999896</v>
      </c>
      <c r="AF29" t="s">
        <v>101</v>
      </c>
      <c r="AG29" s="9">
        <f>(C29-M29)/C29</f>
        <v>2.5335228326021134E-3</v>
      </c>
      <c r="AH29" s="9">
        <f t="shared" ref="AH29" si="14">(D29-N29)/D29</f>
        <v>1</v>
      </c>
      <c r="AI29" s="9">
        <f t="shared" ref="AI29" si="15">(E29-O29)/E29</f>
        <v>0.1133906361135166</v>
      </c>
      <c r="AJ29" s="9">
        <f t="shared" ref="AJ29" si="16">(F29-P29)/F29</f>
        <v>4.0580942447850904E-2</v>
      </c>
      <c r="AK29" s="9">
        <f t="shared" ref="AK29" si="17">(G29-Q29)/G29</f>
        <v>3.8108586111389189E-2</v>
      </c>
      <c r="AL29" s="9">
        <f t="shared" ref="AL29" si="18">(H29-R29)/H29</f>
        <v>4.2673853963680952E-2</v>
      </c>
      <c r="AM29" s="9">
        <f t="shared" ref="AM29" si="19">(I29-S29)/I29</f>
        <v>-1.0367055583415113E-2</v>
      </c>
      <c r="AP29" t="s">
        <v>101</v>
      </c>
      <c r="AQ29" s="13">
        <v>160000</v>
      </c>
      <c r="AR29">
        <v>713</v>
      </c>
      <c r="AS29" s="14">
        <v>224.4039270687237</v>
      </c>
      <c r="AT29">
        <v>110.8</v>
      </c>
      <c r="AU29">
        <v>68.099999999999994</v>
      </c>
    </row>
    <row r="30" spans="2:54" x14ac:dyDescent="0.3">
      <c r="B30" t="s">
        <v>23</v>
      </c>
      <c r="C30" s="5"/>
      <c r="D30" s="5"/>
      <c r="L30" t="s">
        <v>23</v>
      </c>
      <c r="V30" t="s">
        <v>23</v>
      </c>
      <c r="AF30" t="s">
        <v>23</v>
      </c>
      <c r="AP30" t="s">
        <v>23</v>
      </c>
      <c r="BB30" s="14"/>
    </row>
    <row r="31" spans="2:54" x14ac:dyDescent="0.3">
      <c r="B31" t="s">
        <v>24</v>
      </c>
      <c r="L31" t="s">
        <v>24</v>
      </c>
      <c r="V31" t="s">
        <v>24</v>
      </c>
      <c r="AF31" t="s">
        <v>24</v>
      </c>
      <c r="AP31" t="s">
        <v>24</v>
      </c>
    </row>
    <row r="32" spans="2:54" x14ac:dyDescent="0.3">
      <c r="B32" t="s">
        <v>25</v>
      </c>
      <c r="L32" t="s">
        <v>25</v>
      </c>
      <c r="V32" t="s">
        <v>25</v>
      </c>
      <c r="AF32" t="s">
        <v>25</v>
      </c>
      <c r="AP32" t="s">
        <v>25</v>
      </c>
    </row>
    <row r="33" spans="2:47" x14ac:dyDescent="0.3">
      <c r="B33" t="s">
        <v>26</v>
      </c>
      <c r="L33" t="s">
        <v>26</v>
      </c>
      <c r="V33" t="s">
        <v>26</v>
      </c>
      <c r="AF33" t="s">
        <v>26</v>
      </c>
      <c r="AP33" t="s">
        <v>26</v>
      </c>
    </row>
    <row r="34" spans="2:47" x14ac:dyDescent="0.3">
      <c r="B34" t="s">
        <v>27</v>
      </c>
      <c r="L34" t="s">
        <v>27</v>
      </c>
      <c r="V34" t="s">
        <v>27</v>
      </c>
      <c r="AF34" t="s">
        <v>27</v>
      </c>
      <c r="AP34" t="s">
        <v>27</v>
      </c>
    </row>
    <row r="35" spans="2:47" x14ac:dyDescent="0.3">
      <c r="B35" t="s">
        <v>28</v>
      </c>
      <c r="L35" t="s">
        <v>28</v>
      </c>
      <c r="V35" t="s">
        <v>28</v>
      </c>
      <c r="AF35" t="s">
        <v>28</v>
      </c>
      <c r="AP35" t="s">
        <v>28</v>
      </c>
    </row>
    <row r="36" spans="2:47" x14ac:dyDescent="0.3">
      <c r="B36" t="s">
        <v>29</v>
      </c>
      <c r="L36" t="s">
        <v>29</v>
      </c>
      <c r="V36" t="s">
        <v>29</v>
      </c>
      <c r="AF36" t="s">
        <v>29</v>
      </c>
      <c r="AP36" t="s">
        <v>29</v>
      </c>
    </row>
    <row r="37" spans="2:47" x14ac:dyDescent="0.3">
      <c r="B37" t="s">
        <v>30</v>
      </c>
      <c r="L37" t="s">
        <v>30</v>
      </c>
      <c r="V37" t="s">
        <v>30</v>
      </c>
      <c r="AF37" t="s">
        <v>30</v>
      </c>
      <c r="AP37" t="s">
        <v>30</v>
      </c>
    </row>
    <row r="38" spans="2:47" x14ac:dyDescent="0.3">
      <c r="B38" t="s">
        <v>31</v>
      </c>
      <c r="L38" t="s">
        <v>31</v>
      </c>
      <c r="V38" t="s">
        <v>31</v>
      </c>
      <c r="AF38" t="s">
        <v>31</v>
      </c>
      <c r="AP38" t="s">
        <v>31</v>
      </c>
    </row>
    <row r="39" spans="2:47" x14ac:dyDescent="0.3">
      <c r="B39" t="s">
        <v>32</v>
      </c>
      <c r="L39" t="s">
        <v>32</v>
      </c>
      <c r="V39" t="s">
        <v>32</v>
      </c>
      <c r="AF39" t="s">
        <v>32</v>
      </c>
      <c r="AP39" t="s">
        <v>32</v>
      </c>
    </row>
    <row r="40" spans="2:47" x14ac:dyDescent="0.3">
      <c r="B40" t="s">
        <v>33</v>
      </c>
      <c r="L40" t="s">
        <v>33</v>
      </c>
      <c r="V40" t="s">
        <v>33</v>
      </c>
      <c r="AF40" t="s">
        <v>33</v>
      </c>
      <c r="AP40" t="s">
        <v>33</v>
      </c>
    </row>
    <row r="41" spans="2:47" x14ac:dyDescent="0.3">
      <c r="B41" t="s">
        <v>34</v>
      </c>
      <c r="L41" t="s">
        <v>34</v>
      </c>
      <c r="V41" t="s">
        <v>34</v>
      </c>
      <c r="AF41" t="s">
        <v>34</v>
      </c>
      <c r="AP41" t="s">
        <v>34</v>
      </c>
    </row>
    <row r="42" spans="2:47" x14ac:dyDescent="0.3">
      <c r="B42" t="s">
        <v>35</v>
      </c>
      <c r="L42" t="s">
        <v>35</v>
      </c>
      <c r="V42" t="s">
        <v>35</v>
      </c>
      <c r="AF42" t="s">
        <v>35</v>
      </c>
      <c r="AP42" t="s">
        <v>35</v>
      </c>
    </row>
    <row r="46" spans="2:47" x14ac:dyDescent="0.3">
      <c r="B46" s="15">
        <v>1.7829999999999999</v>
      </c>
      <c r="C46" s="11" t="s">
        <v>21</v>
      </c>
      <c r="D46" s="11" t="s">
        <v>22</v>
      </c>
      <c r="E46" s="11"/>
      <c r="F46" s="11"/>
    </row>
    <row r="47" spans="2:47" x14ac:dyDescent="0.3">
      <c r="B47" s="32" t="s">
        <v>113</v>
      </c>
      <c r="C47" s="32"/>
      <c r="D47" s="32"/>
      <c r="E47" s="32"/>
      <c r="F47" s="32"/>
      <c r="G47" s="32"/>
      <c r="H47" s="32"/>
      <c r="I47" s="32"/>
      <c r="L47" s="32" t="s">
        <v>10</v>
      </c>
      <c r="M47" s="32"/>
      <c r="N47" s="32"/>
      <c r="O47" s="32"/>
      <c r="P47" s="32"/>
      <c r="Q47" s="32"/>
      <c r="R47" s="32"/>
      <c r="S47" s="32"/>
      <c r="V47" s="32" t="s">
        <v>11</v>
      </c>
      <c r="W47" s="32"/>
      <c r="X47" s="32"/>
      <c r="Y47" s="32"/>
      <c r="Z47" s="32"/>
      <c r="AA47" s="32"/>
      <c r="AB47" s="32"/>
      <c r="AC47" s="32"/>
      <c r="AF47" s="32" t="s">
        <v>13</v>
      </c>
      <c r="AG47" s="32"/>
      <c r="AH47" s="32"/>
      <c r="AI47" s="32"/>
      <c r="AJ47" s="32"/>
      <c r="AK47" s="32"/>
      <c r="AL47" s="32"/>
      <c r="AM47" s="32"/>
      <c r="AP47" s="32" t="s">
        <v>14</v>
      </c>
      <c r="AQ47" s="32"/>
      <c r="AR47" s="32"/>
      <c r="AS47" s="32"/>
      <c r="AT47" s="32"/>
      <c r="AU47" s="32"/>
    </row>
    <row r="48" spans="2:47" ht="42.6" thickBot="1" x14ac:dyDescent="0.35">
      <c r="B48" s="1" t="s">
        <v>0</v>
      </c>
      <c r="C48" s="1" t="s">
        <v>129</v>
      </c>
      <c r="D48" s="1" t="s">
        <v>130</v>
      </c>
      <c r="E48" s="1" t="s">
        <v>131</v>
      </c>
      <c r="F48" s="1" t="s">
        <v>132</v>
      </c>
      <c r="G48" s="1" t="s">
        <v>133</v>
      </c>
      <c r="H48" s="1" t="s">
        <v>134</v>
      </c>
      <c r="I48" s="1" t="s">
        <v>135</v>
      </c>
      <c r="L48" s="1" t="s">
        <v>0</v>
      </c>
      <c r="M48" s="1" t="s">
        <v>51</v>
      </c>
      <c r="N48" s="1" t="s">
        <v>52</v>
      </c>
      <c r="O48" s="1" t="s">
        <v>53</v>
      </c>
      <c r="P48" s="1" t="s">
        <v>54</v>
      </c>
      <c r="Q48" s="1" t="s">
        <v>55</v>
      </c>
      <c r="R48" s="1" t="s">
        <v>56</v>
      </c>
      <c r="S48" s="1" t="s">
        <v>57</v>
      </c>
      <c r="V48" s="1" t="s">
        <v>12</v>
      </c>
      <c r="W48" s="1" t="s">
        <v>73</v>
      </c>
      <c r="X48" s="1" t="s">
        <v>74</v>
      </c>
      <c r="Y48" s="1" t="s">
        <v>75</v>
      </c>
      <c r="Z48" s="1" t="s">
        <v>76</v>
      </c>
      <c r="AA48" s="1" t="s">
        <v>77</v>
      </c>
      <c r="AB48" s="1" t="s">
        <v>78</v>
      </c>
      <c r="AC48" s="1" t="s">
        <v>79</v>
      </c>
      <c r="AF48" s="1" t="s">
        <v>12</v>
      </c>
      <c r="AG48" s="1" t="s">
        <v>3</v>
      </c>
      <c r="AH48" s="1" t="s">
        <v>4</v>
      </c>
      <c r="AI48" s="1" t="s">
        <v>5</v>
      </c>
      <c r="AJ48" s="1" t="s">
        <v>6</v>
      </c>
      <c r="AK48" s="1" t="s">
        <v>7</v>
      </c>
      <c r="AL48" s="1" t="s">
        <v>8</v>
      </c>
      <c r="AM48" s="1" t="s">
        <v>9</v>
      </c>
      <c r="AP48" s="1" t="s">
        <v>12</v>
      </c>
      <c r="AQ48" s="1" t="s">
        <v>15</v>
      </c>
      <c r="AR48" s="1" t="s">
        <v>16</v>
      </c>
      <c r="AS48" s="1" t="s">
        <v>17</v>
      </c>
      <c r="AT48" s="1" t="s">
        <v>18</v>
      </c>
      <c r="AU48" s="1" t="s">
        <v>19</v>
      </c>
    </row>
    <row r="49" spans="2:54" ht="15" thickBot="1" x14ac:dyDescent="0.35">
      <c r="B49" t="s">
        <v>1</v>
      </c>
      <c r="C49" s="2">
        <v>223360</v>
      </c>
      <c r="D49" s="2">
        <v>2.5099999999999998</v>
      </c>
      <c r="E49" s="2">
        <v>764.83767999999998</v>
      </c>
      <c r="F49" s="2">
        <v>2627.4351222400001</v>
      </c>
      <c r="G49" s="3">
        <v>176.45873000875196</v>
      </c>
      <c r="H49" s="4">
        <v>18252.371033333337</v>
      </c>
      <c r="I49">
        <v>204.251</v>
      </c>
      <c r="L49" t="s">
        <v>1</v>
      </c>
      <c r="M49" s="5">
        <v>187190</v>
      </c>
      <c r="N49" s="6">
        <v>0</v>
      </c>
      <c r="O49" s="7">
        <v>638.87946999999997</v>
      </c>
      <c r="P49" s="8">
        <v>2199.6620152099999</v>
      </c>
      <c r="Q49" s="7">
        <v>147.73984298812198</v>
      </c>
      <c r="R49" s="8">
        <v>15280.943666666666</v>
      </c>
      <c r="S49">
        <v>169.512</v>
      </c>
      <c r="V49" t="s">
        <v>1</v>
      </c>
      <c r="W49" s="5">
        <v>36170</v>
      </c>
      <c r="X49" s="5">
        <v>2.5099999999999998</v>
      </c>
      <c r="Y49" s="5">
        <v>125.95821000000001</v>
      </c>
      <c r="Z49" s="5">
        <v>427.77310703000012</v>
      </c>
      <c r="AA49" s="5">
        <v>28.718887020629978</v>
      </c>
      <c r="AB49" s="5">
        <v>2971.4273666666704</v>
      </c>
      <c r="AC49" s="5">
        <v>34.739000000000004</v>
      </c>
      <c r="AD49" s="5"/>
      <c r="AE49" s="5"/>
      <c r="AF49" t="s">
        <v>1</v>
      </c>
      <c r="AG49" s="9">
        <f>(C49-M49)/C49</f>
        <v>0.161935888252149</v>
      </c>
      <c r="AH49" s="9">
        <f t="shared" ref="AH49:AH50" si="20">(D49-N49)/D49</f>
        <v>1</v>
      </c>
      <c r="AI49" s="9">
        <f t="shared" ref="AI49:AI50" si="21">(E49-O49)/E49</f>
        <v>0.16468619851469662</v>
      </c>
      <c r="AJ49" s="9">
        <f t="shared" ref="AJ49:AJ50" si="22">(F49-P49)/F49</f>
        <v>0.16281015025227544</v>
      </c>
      <c r="AK49" s="9">
        <f t="shared" ref="AK49:AK50" si="23">(G49-Q49)/G49</f>
        <v>0.16275129612009326</v>
      </c>
      <c r="AL49" s="9">
        <f t="shared" ref="AL49:AL50" si="24">(H49-R49)/H49</f>
        <v>0.16279678740039363</v>
      </c>
      <c r="AM49" s="9">
        <f t="shared" ref="AM49:AM50" si="25">(I49-S49)/I49</f>
        <v>0.17007995064895645</v>
      </c>
      <c r="AP49" t="s">
        <v>1</v>
      </c>
      <c r="AQ49" s="13">
        <v>54000</v>
      </c>
      <c r="AR49">
        <v>113</v>
      </c>
      <c r="AS49" s="14">
        <v>477.87610619469024</v>
      </c>
      <c r="AT49">
        <v>80.8</v>
      </c>
      <c r="AU49">
        <v>35</v>
      </c>
    </row>
    <row r="50" spans="2:54" ht="15" thickBot="1" x14ac:dyDescent="0.35">
      <c r="B50" t="s">
        <v>2</v>
      </c>
      <c r="C50" s="2">
        <v>278610</v>
      </c>
      <c r="D50" s="2">
        <v>73.05</v>
      </c>
      <c r="E50" s="2">
        <v>1023.94593</v>
      </c>
      <c r="F50" s="2">
        <v>3353.7052869899999</v>
      </c>
      <c r="G50" s="3">
        <v>224.88989049029581</v>
      </c>
      <c r="H50" s="4">
        <v>23324.4869</v>
      </c>
      <c r="I50">
        <v>116.473</v>
      </c>
      <c r="L50" t="s">
        <v>2</v>
      </c>
      <c r="M50" s="5">
        <v>221480</v>
      </c>
      <c r="N50" s="6">
        <v>66.48</v>
      </c>
      <c r="O50" s="7">
        <v>822.39123999999993</v>
      </c>
      <c r="P50" s="8">
        <v>2675.1985593199997</v>
      </c>
      <c r="Q50" s="7">
        <v>179.35059727747009</v>
      </c>
      <c r="R50" s="8">
        <v>18610.460066666667</v>
      </c>
      <c r="S50">
        <v>110.023</v>
      </c>
      <c r="V50" t="s">
        <v>2</v>
      </c>
      <c r="W50" s="5">
        <v>57130</v>
      </c>
      <c r="X50" s="5">
        <v>6.5699999999999932</v>
      </c>
      <c r="Y50" s="5">
        <v>201.55469000000005</v>
      </c>
      <c r="Z50" s="5">
        <v>678.50672767000015</v>
      </c>
      <c r="AA50" s="5">
        <v>45.539293212825726</v>
      </c>
      <c r="AB50" s="5">
        <v>4714.0268333333333</v>
      </c>
      <c r="AC50" s="5">
        <v>6.4500000000000028</v>
      </c>
      <c r="AF50" t="s">
        <v>2</v>
      </c>
      <c r="AG50" s="9">
        <f>(C50-M50)/C50</f>
        <v>0.20505365923692617</v>
      </c>
      <c r="AH50" s="9">
        <f t="shared" si="20"/>
        <v>8.9938398357289437E-2</v>
      </c>
      <c r="AI50" s="9">
        <f t="shared" si="21"/>
        <v>0.19684114570385572</v>
      </c>
      <c r="AJ50" s="9">
        <f t="shared" si="22"/>
        <v>0.20231554940206745</v>
      </c>
      <c r="AK50" s="9">
        <f t="shared" si="23"/>
        <v>0.20249595530302766</v>
      </c>
      <c r="AL50" s="9">
        <f t="shared" si="24"/>
        <v>0.20210634658519899</v>
      </c>
      <c r="AM50" s="9">
        <f t="shared" si="25"/>
        <v>5.5377641170056606E-2</v>
      </c>
      <c r="AP50" t="s">
        <v>2</v>
      </c>
      <c r="AQ50" s="13">
        <v>31000</v>
      </c>
      <c r="AR50">
        <v>85</v>
      </c>
      <c r="AS50" s="14">
        <v>364.70588235294116</v>
      </c>
      <c r="AT50">
        <v>79.900000000000006</v>
      </c>
      <c r="AU50">
        <v>69.3</v>
      </c>
    </row>
    <row r="51" spans="2:54" x14ac:dyDescent="0.3">
      <c r="B51" t="s">
        <v>101</v>
      </c>
      <c r="C51" s="2">
        <v>1618300</v>
      </c>
      <c r="D51" s="2">
        <v>690.6</v>
      </c>
      <c r="E51" s="2">
        <v>6213.8579</v>
      </c>
      <c r="F51" s="2">
        <v>19770.712149700001</v>
      </c>
      <c r="G51" s="3">
        <v>1324.4826806464175</v>
      </c>
      <c r="H51" s="4">
        <v>137646.43033333332</v>
      </c>
      <c r="I51">
        <v>1122.691</v>
      </c>
      <c r="L51" t="s">
        <v>101</v>
      </c>
      <c r="M51" s="5">
        <v>1490800</v>
      </c>
      <c r="N51" s="6">
        <v>0</v>
      </c>
      <c r="O51" s="7">
        <v>5088.1003999999994</v>
      </c>
      <c r="P51" s="8">
        <v>17518.329677199999</v>
      </c>
      <c r="Q51" s="7">
        <v>1176.61497904104</v>
      </c>
      <c r="R51" s="8">
        <v>121698.97333333334</v>
      </c>
      <c r="S51">
        <v>1073.25</v>
      </c>
      <c r="V51" t="s">
        <v>101</v>
      </c>
      <c r="W51" s="5">
        <v>127500</v>
      </c>
      <c r="X51" s="5">
        <v>690.6</v>
      </c>
      <c r="Y51" s="5">
        <v>1125.7575000000006</v>
      </c>
      <c r="Z51" s="5">
        <v>2252.3824725000013</v>
      </c>
      <c r="AA51" s="5">
        <v>147.86770160537753</v>
      </c>
      <c r="AB51" s="5">
        <v>15947.45699999998</v>
      </c>
      <c r="AC51" s="5">
        <v>49.441000000000031</v>
      </c>
      <c r="AF51" t="s">
        <v>101</v>
      </c>
      <c r="AG51" s="9">
        <f>(C51-M51)/C51</f>
        <v>7.8786380769943765E-2</v>
      </c>
      <c r="AH51" s="9">
        <f t="shared" ref="AH51" si="26">(D51-N51)/D51</f>
        <v>1</v>
      </c>
      <c r="AI51" s="9">
        <f t="shared" ref="AI51" si="27">(E51-O51)/E51</f>
        <v>0.18116885164046004</v>
      </c>
      <c r="AJ51" s="9">
        <f t="shared" ref="AJ51" si="28">(F51-P51)/F51</f>
        <v>0.11392520691441956</v>
      </c>
      <c r="AK51" s="9">
        <f t="shared" ref="AK51" si="29">(G51-Q51)/G51</f>
        <v>0.11164185365807146</v>
      </c>
      <c r="AL51" s="9">
        <f t="shared" ref="AL51" si="30">(H51-R51)/H51</f>
        <v>0.11585812259264994</v>
      </c>
      <c r="AM51" s="9">
        <f t="shared" ref="AM51" si="31">(I51-S51)/I51</f>
        <v>4.4037940982870644E-2</v>
      </c>
      <c r="AP51" t="s">
        <v>101</v>
      </c>
      <c r="AQ51" s="13">
        <v>160000</v>
      </c>
      <c r="AR51">
        <v>713</v>
      </c>
      <c r="AS51" s="14">
        <v>224.4039270687237</v>
      </c>
      <c r="AT51">
        <v>98.1</v>
      </c>
      <c r="AU51">
        <v>66.900000000000006</v>
      </c>
    </row>
    <row r="52" spans="2:54" x14ac:dyDescent="0.3">
      <c r="B52" t="s">
        <v>23</v>
      </c>
      <c r="L52" t="s">
        <v>23</v>
      </c>
      <c r="V52" t="s">
        <v>23</v>
      </c>
      <c r="AF52" t="s">
        <v>23</v>
      </c>
      <c r="AP52" t="s">
        <v>23</v>
      </c>
    </row>
    <row r="53" spans="2:54" x14ac:dyDescent="0.3">
      <c r="B53" t="s">
        <v>24</v>
      </c>
      <c r="L53" t="s">
        <v>24</v>
      </c>
      <c r="V53" t="s">
        <v>24</v>
      </c>
      <c r="AF53" t="s">
        <v>24</v>
      </c>
      <c r="AP53" t="s">
        <v>24</v>
      </c>
    </row>
    <row r="54" spans="2:54" x14ac:dyDescent="0.3">
      <c r="B54" t="s">
        <v>25</v>
      </c>
      <c r="L54" t="s">
        <v>25</v>
      </c>
      <c r="V54" t="s">
        <v>25</v>
      </c>
      <c r="AF54" t="s">
        <v>25</v>
      </c>
      <c r="AP54" t="s">
        <v>25</v>
      </c>
    </row>
    <row r="55" spans="2:54" x14ac:dyDescent="0.3">
      <c r="B55" t="s">
        <v>26</v>
      </c>
      <c r="L55" t="s">
        <v>26</v>
      </c>
      <c r="V55" t="s">
        <v>26</v>
      </c>
      <c r="AF55" t="s">
        <v>26</v>
      </c>
      <c r="AP55" t="s">
        <v>26</v>
      </c>
      <c r="BB55" s="14"/>
    </row>
    <row r="56" spans="2:54" x14ac:dyDescent="0.3">
      <c r="B56" t="s">
        <v>27</v>
      </c>
      <c r="L56" t="s">
        <v>27</v>
      </c>
      <c r="V56" t="s">
        <v>27</v>
      </c>
      <c r="AF56" t="s">
        <v>27</v>
      </c>
      <c r="AP56" t="s">
        <v>27</v>
      </c>
    </row>
    <row r="57" spans="2:54" x14ac:dyDescent="0.3">
      <c r="B57" t="s">
        <v>28</v>
      </c>
      <c r="L57" t="s">
        <v>28</v>
      </c>
      <c r="V57" t="s">
        <v>28</v>
      </c>
      <c r="AF57" t="s">
        <v>28</v>
      </c>
      <c r="AP57" t="s">
        <v>28</v>
      </c>
    </row>
    <row r="58" spans="2:54" x14ac:dyDescent="0.3">
      <c r="B58" t="s">
        <v>29</v>
      </c>
      <c r="L58" t="s">
        <v>29</v>
      </c>
      <c r="V58" t="s">
        <v>29</v>
      </c>
      <c r="AF58" t="s">
        <v>29</v>
      </c>
      <c r="AP58" t="s">
        <v>29</v>
      </c>
    </row>
    <row r="59" spans="2:54" x14ac:dyDescent="0.3">
      <c r="B59" t="s">
        <v>30</v>
      </c>
      <c r="L59" t="s">
        <v>30</v>
      </c>
      <c r="V59" t="s">
        <v>30</v>
      </c>
      <c r="AF59" t="s">
        <v>30</v>
      </c>
      <c r="AP59" t="s">
        <v>30</v>
      </c>
    </row>
    <row r="60" spans="2:54" x14ac:dyDescent="0.3">
      <c r="B60" t="s">
        <v>31</v>
      </c>
      <c r="L60" t="s">
        <v>31</v>
      </c>
      <c r="V60" t="s">
        <v>31</v>
      </c>
      <c r="AF60" t="s">
        <v>31</v>
      </c>
      <c r="AP60" t="s">
        <v>31</v>
      </c>
    </row>
    <row r="61" spans="2:54" x14ac:dyDescent="0.3">
      <c r="B61" t="s">
        <v>32</v>
      </c>
      <c r="L61" t="s">
        <v>32</v>
      </c>
      <c r="V61" t="s">
        <v>32</v>
      </c>
      <c r="AF61" t="s">
        <v>32</v>
      </c>
      <c r="AP61" t="s">
        <v>32</v>
      </c>
    </row>
    <row r="62" spans="2:54" x14ac:dyDescent="0.3">
      <c r="B62" t="s">
        <v>33</v>
      </c>
      <c r="L62" t="s">
        <v>33</v>
      </c>
      <c r="V62" t="s">
        <v>33</v>
      </c>
      <c r="AF62" t="s">
        <v>33</v>
      </c>
      <c r="AP62" t="s">
        <v>33</v>
      </c>
    </row>
    <row r="63" spans="2:54" x14ac:dyDescent="0.3">
      <c r="B63" t="s">
        <v>34</v>
      </c>
      <c r="L63" t="s">
        <v>34</v>
      </c>
      <c r="V63" t="s">
        <v>34</v>
      </c>
      <c r="AF63" t="s">
        <v>34</v>
      </c>
      <c r="AP63" t="s">
        <v>34</v>
      </c>
    </row>
    <row r="64" spans="2:54" x14ac:dyDescent="0.3">
      <c r="B64" t="s">
        <v>35</v>
      </c>
      <c r="L64" t="s">
        <v>35</v>
      </c>
      <c r="V64" t="s">
        <v>35</v>
      </c>
      <c r="AF64" t="s">
        <v>35</v>
      </c>
      <c r="AP64" t="s">
        <v>35</v>
      </c>
    </row>
  </sheetData>
  <mergeCells count="15">
    <mergeCell ref="B47:I47"/>
    <mergeCell ref="L47:S47"/>
    <mergeCell ref="V47:AC47"/>
    <mergeCell ref="AF47:AM47"/>
    <mergeCell ref="AP47:AU47"/>
    <mergeCell ref="B25:I25"/>
    <mergeCell ref="L25:S25"/>
    <mergeCell ref="V25:AC25"/>
    <mergeCell ref="AF25:AM25"/>
    <mergeCell ref="AP25:AU25"/>
    <mergeCell ref="L3:S3"/>
    <mergeCell ref="B3:I3"/>
    <mergeCell ref="V3:AC3"/>
    <mergeCell ref="AF3:AM3"/>
    <mergeCell ref="AP3:AU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CK64"/>
  <sheetViews>
    <sheetView zoomScale="75" zoomScaleNormal="75" workbookViewId="0">
      <selection activeCell="B51" sqref="B51"/>
    </sheetView>
  </sheetViews>
  <sheetFormatPr defaultRowHeight="14.4" x14ac:dyDescent="0.3"/>
  <cols>
    <col min="1" max="1" width="15.6640625" customWidth="1"/>
    <col min="2" max="2" width="15.88671875" customWidth="1"/>
    <col min="3" max="3" width="20.6640625" customWidth="1"/>
    <col min="4" max="4" width="21.44140625" customWidth="1"/>
    <col min="5" max="8" width="15.6640625" customWidth="1"/>
    <col min="9" max="9" width="23.33203125" customWidth="1"/>
    <col min="12" max="12" width="17.88671875" customWidth="1"/>
    <col min="13" max="13" width="19" customWidth="1"/>
    <col min="14" max="14" width="16.6640625" customWidth="1"/>
    <col min="15" max="15" width="13.109375" customWidth="1"/>
    <col min="16" max="16" width="16" bestFit="1" customWidth="1"/>
    <col min="17" max="17" width="15.5546875" customWidth="1"/>
    <col min="18" max="18" width="13.44140625" customWidth="1"/>
    <col min="19" max="19" width="18.33203125" customWidth="1"/>
    <col min="21" max="21" width="14.6640625" customWidth="1"/>
    <col min="22" max="22" width="16.44140625" customWidth="1"/>
    <col min="23" max="24" width="13.109375" customWidth="1"/>
    <col min="25" max="25" width="12" customWidth="1"/>
    <col min="26" max="26" width="16.109375" customWidth="1"/>
    <col min="27" max="27" width="11.44140625" customWidth="1"/>
    <col min="28" max="28" width="13.44140625" customWidth="1"/>
    <col min="29" max="29" width="16.44140625" customWidth="1"/>
    <col min="32" max="32" width="17.109375" customWidth="1"/>
    <col min="33" max="33" width="12.88671875" customWidth="1"/>
    <col min="34" max="34" width="14" customWidth="1"/>
    <col min="35" max="35" width="12.44140625" customWidth="1"/>
    <col min="36" max="36" width="13.109375" customWidth="1"/>
    <col min="37" max="37" width="12.33203125" customWidth="1"/>
    <col min="38" max="38" width="9.33203125" bestFit="1" customWidth="1"/>
    <col min="39" max="39" width="15.44140625" customWidth="1"/>
    <col min="42" max="42" width="17.109375" customWidth="1"/>
    <col min="43" max="43" width="13.88671875" customWidth="1"/>
    <col min="44" max="44" width="11.88671875" customWidth="1"/>
    <col min="45" max="45" width="16" customWidth="1"/>
    <col min="46" max="46" width="14.44140625" customWidth="1"/>
    <col min="47" max="47" width="13.5546875" customWidth="1"/>
  </cols>
  <sheetData>
    <row r="1" spans="2:89" x14ac:dyDescent="0.3">
      <c r="B1" t="s">
        <v>138</v>
      </c>
    </row>
    <row r="2" spans="2:89" x14ac:dyDescent="0.3">
      <c r="B2">
        <v>1.726</v>
      </c>
      <c r="C2" s="11" t="s">
        <v>21</v>
      </c>
      <c r="D2" s="11" t="s">
        <v>22</v>
      </c>
      <c r="E2" s="11"/>
      <c r="F2" s="11"/>
      <c r="G2" s="12"/>
      <c r="H2" s="12"/>
      <c r="I2" s="12"/>
    </row>
    <row r="3" spans="2:89" ht="22.5" customHeight="1" x14ac:dyDescent="0.3">
      <c r="B3" s="32" t="s">
        <v>113</v>
      </c>
      <c r="C3" s="32"/>
      <c r="D3" s="32"/>
      <c r="E3" s="32"/>
      <c r="F3" s="32"/>
      <c r="G3" s="32"/>
      <c r="H3" s="32"/>
      <c r="I3" s="32"/>
      <c r="L3" s="32" t="s">
        <v>10</v>
      </c>
      <c r="M3" s="32"/>
      <c r="N3" s="32"/>
      <c r="O3" s="32"/>
      <c r="P3" s="32"/>
      <c r="Q3" s="32"/>
      <c r="R3" s="32"/>
      <c r="S3" s="32"/>
      <c r="V3" s="32" t="s">
        <v>11</v>
      </c>
      <c r="W3" s="32"/>
      <c r="X3" s="32"/>
      <c r="Y3" s="32"/>
      <c r="Z3" s="32"/>
      <c r="AA3" s="32"/>
      <c r="AB3" s="32"/>
      <c r="AC3" s="32"/>
      <c r="AF3" s="32" t="s">
        <v>13</v>
      </c>
      <c r="AG3" s="32"/>
      <c r="AH3" s="32"/>
      <c r="AI3" s="32"/>
      <c r="AJ3" s="32"/>
      <c r="AK3" s="32"/>
      <c r="AL3" s="32"/>
      <c r="AM3" s="32"/>
      <c r="AP3" s="32" t="s">
        <v>14</v>
      </c>
      <c r="AQ3" s="32"/>
      <c r="AR3" s="32"/>
      <c r="AS3" s="32"/>
      <c r="AT3" s="32"/>
      <c r="AU3" s="32"/>
      <c r="AV3" s="10"/>
    </row>
    <row r="4" spans="2:89" ht="51.75" customHeight="1" thickBot="1" x14ac:dyDescent="0.35">
      <c r="B4" s="1" t="s">
        <v>0</v>
      </c>
      <c r="C4" s="1" t="s">
        <v>115</v>
      </c>
      <c r="D4" s="1" t="s">
        <v>116</v>
      </c>
      <c r="E4" s="1" t="s">
        <v>117</v>
      </c>
      <c r="F4" s="1" t="s">
        <v>118</v>
      </c>
      <c r="G4" s="1" t="s">
        <v>119</v>
      </c>
      <c r="H4" s="1" t="s">
        <v>120</v>
      </c>
      <c r="I4" s="1" t="s">
        <v>121</v>
      </c>
      <c r="L4" s="1" t="s">
        <v>0</v>
      </c>
      <c r="M4" s="1" t="s">
        <v>36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1" t="s">
        <v>43</v>
      </c>
      <c r="V4" s="1" t="s">
        <v>12</v>
      </c>
      <c r="W4" s="1" t="s">
        <v>58</v>
      </c>
      <c r="X4" s="1" t="s">
        <v>59</v>
      </c>
      <c r="Y4" s="1" t="s">
        <v>60</v>
      </c>
      <c r="Z4" s="1" t="s">
        <v>61</v>
      </c>
      <c r="AA4" s="1" t="s">
        <v>62</v>
      </c>
      <c r="AB4" s="1" t="s">
        <v>63</v>
      </c>
      <c r="AC4" s="1" t="s">
        <v>64</v>
      </c>
      <c r="AF4" s="1" t="s">
        <v>12</v>
      </c>
      <c r="AG4" s="1" t="s">
        <v>58</v>
      </c>
      <c r="AH4" s="1" t="s">
        <v>59</v>
      </c>
      <c r="AI4" s="1" t="s">
        <v>65</v>
      </c>
      <c r="AJ4" s="1" t="s">
        <v>61</v>
      </c>
      <c r="AK4" s="1" t="s">
        <v>62</v>
      </c>
      <c r="AL4" s="1" t="s">
        <v>63</v>
      </c>
      <c r="AM4" s="1" t="s">
        <v>64</v>
      </c>
      <c r="AP4" s="1" t="s">
        <v>12</v>
      </c>
      <c r="AQ4" s="1" t="s">
        <v>15</v>
      </c>
      <c r="AR4" s="1" t="s">
        <v>16</v>
      </c>
      <c r="AS4" s="1" t="s">
        <v>17</v>
      </c>
      <c r="AT4" s="1" t="s">
        <v>18</v>
      </c>
      <c r="AU4" s="1" t="s">
        <v>19</v>
      </c>
      <c r="BK4" s="16"/>
      <c r="BL4" s="16"/>
      <c r="BM4" s="16"/>
      <c r="BN4" s="16"/>
      <c r="BO4" s="16"/>
      <c r="BP4" s="16"/>
    </row>
    <row r="5" spans="2:89" ht="15" thickBot="1" x14ac:dyDescent="0.35">
      <c r="B5" t="s">
        <v>1</v>
      </c>
      <c r="C5" s="2">
        <v>139159.99999999997</v>
      </c>
      <c r="D5" s="2">
        <v>15.19</v>
      </c>
      <c r="E5" s="2">
        <v>490.14307999999988</v>
      </c>
      <c r="F5" s="2">
        <v>1651.8509344399995</v>
      </c>
      <c r="G5" s="3">
        <v>110.87115299353322</v>
      </c>
      <c r="H5" s="4">
        <v>11227.225966666663</v>
      </c>
      <c r="I5">
        <v>240.83</v>
      </c>
      <c r="L5" t="s">
        <v>1</v>
      </c>
      <c r="M5" s="5">
        <v>87930</v>
      </c>
      <c r="N5" s="6">
        <v>0</v>
      </c>
      <c r="O5" s="7">
        <v>300.10509000000002</v>
      </c>
      <c r="P5" s="8">
        <v>1033.2618248700001</v>
      </c>
      <c r="Q5" s="7">
        <v>69.39881614373401</v>
      </c>
      <c r="R5" s="8">
        <v>7006.5554999999995</v>
      </c>
      <c r="S5">
        <v>152.49100000000001</v>
      </c>
      <c r="V5" t="s">
        <v>1</v>
      </c>
      <c r="W5" s="5">
        <v>51229.999999999971</v>
      </c>
      <c r="X5" s="5">
        <v>15.19</v>
      </c>
      <c r="Y5" s="5">
        <v>190.03798999999987</v>
      </c>
      <c r="Z5" s="5">
        <v>618.58910956999944</v>
      </c>
      <c r="AA5" s="5">
        <v>41.472336849799206</v>
      </c>
      <c r="AB5" s="5">
        <v>4220.6704666666637</v>
      </c>
      <c r="AC5" s="5">
        <v>88.338999999999999</v>
      </c>
      <c r="AD5" s="5"/>
      <c r="AE5" s="5"/>
      <c r="AF5" t="s">
        <v>1</v>
      </c>
      <c r="AG5" s="9">
        <f>(C5-M5)/C5</f>
        <v>0.36813739580339166</v>
      </c>
      <c r="AH5" s="9">
        <f t="shared" ref="AH5:AM7" si="0">(D5-N5)/D5</f>
        <v>1</v>
      </c>
      <c r="AI5" s="9">
        <f t="shared" si="0"/>
        <v>0.38771941858283487</v>
      </c>
      <c r="AJ5" s="9">
        <f t="shared" si="0"/>
        <v>0.37448240435793911</v>
      </c>
      <c r="AK5" s="9">
        <f t="shared" si="0"/>
        <v>0.37405885778258446</v>
      </c>
      <c r="AL5" s="9">
        <f t="shared" si="0"/>
        <v>0.37593172874561559</v>
      </c>
      <c r="AM5" s="9">
        <f t="shared" si="0"/>
        <v>0.36681061329568571</v>
      </c>
      <c r="AP5" t="s">
        <v>1</v>
      </c>
      <c r="AQ5" s="13">
        <v>16200</v>
      </c>
      <c r="AR5">
        <v>109</v>
      </c>
      <c r="AS5" s="14">
        <v>148.62385321100916</v>
      </c>
      <c r="AT5">
        <v>80.599999999999994</v>
      </c>
      <c r="AU5">
        <v>42.9</v>
      </c>
      <c r="AV5" s="8"/>
      <c r="BA5" s="5"/>
      <c r="BB5" s="5"/>
      <c r="BC5" s="5"/>
      <c r="BD5" s="5"/>
      <c r="BE5" s="5"/>
      <c r="BF5" s="5"/>
      <c r="BG5" s="5"/>
      <c r="BK5" s="5"/>
      <c r="BL5" s="5"/>
      <c r="BM5" s="5"/>
      <c r="BN5" s="5"/>
      <c r="BO5" s="7"/>
      <c r="BP5" s="8"/>
      <c r="BU5" s="5"/>
      <c r="BV5" s="6"/>
      <c r="BW5" s="7"/>
      <c r="BX5" s="8"/>
      <c r="BY5" s="7"/>
      <c r="BZ5" s="8"/>
      <c r="CE5" s="5"/>
      <c r="CF5" s="5"/>
      <c r="CG5" s="5"/>
      <c r="CH5" s="5"/>
      <c r="CI5" s="5"/>
      <c r="CJ5" s="5"/>
      <c r="CK5" s="5"/>
    </row>
    <row r="6" spans="2:89" ht="15" thickBot="1" x14ac:dyDescent="0.35">
      <c r="B6" t="s">
        <v>2</v>
      </c>
      <c r="C6" s="2">
        <v>268170</v>
      </c>
      <c r="D6" s="2">
        <v>261.89999999999998</v>
      </c>
      <c r="E6" s="2">
        <v>1177.1642099999999</v>
      </c>
      <c r="F6" s="2">
        <v>3437.2494750300002</v>
      </c>
      <c r="G6" s="3">
        <v>229.56777953025841</v>
      </c>
      <c r="H6" s="4">
        <v>27133.3325</v>
      </c>
      <c r="I6">
        <v>187.16900000000001</v>
      </c>
      <c r="L6" t="s">
        <v>2</v>
      </c>
      <c r="M6" s="5">
        <v>181829.99999999997</v>
      </c>
      <c r="N6" s="6">
        <v>169.7</v>
      </c>
      <c r="O6" s="7">
        <v>790.28578999999991</v>
      </c>
      <c r="P6" s="8">
        <v>2321.9892749699993</v>
      </c>
      <c r="Q6" s="7">
        <v>155.11723258705518</v>
      </c>
      <c r="R6" s="8">
        <v>18404.140499999994</v>
      </c>
      <c r="S6">
        <v>127.496</v>
      </c>
      <c r="V6" t="s">
        <v>2</v>
      </c>
      <c r="W6" s="5">
        <v>86340.000000000029</v>
      </c>
      <c r="X6" s="5">
        <v>92.199999999999989</v>
      </c>
      <c r="Y6" s="5">
        <v>386.87842000000001</v>
      </c>
      <c r="Z6" s="5">
        <v>1115.2602000600009</v>
      </c>
      <c r="AA6" s="5">
        <v>74.450546943203221</v>
      </c>
      <c r="AB6" s="5">
        <v>8729.1920000000064</v>
      </c>
      <c r="AC6" s="5">
        <v>59.673000000000016</v>
      </c>
      <c r="AF6" t="s">
        <v>2</v>
      </c>
      <c r="AG6" s="9">
        <f>(C6-M6)/C6</f>
        <v>0.32195995077749201</v>
      </c>
      <c r="AH6" s="9">
        <f t="shared" si="0"/>
        <v>0.35204276441389842</v>
      </c>
      <c r="AI6" s="9">
        <f t="shared" si="0"/>
        <v>0.32865289032190337</v>
      </c>
      <c r="AJ6" s="9">
        <f t="shared" si="0"/>
        <v>0.32446297778553501</v>
      </c>
      <c r="AK6" s="9">
        <f t="shared" si="0"/>
        <v>0.32430747509752428</v>
      </c>
      <c r="AL6" s="9">
        <f t="shared" si="0"/>
        <v>0.32171470275536579</v>
      </c>
      <c r="AM6" s="9">
        <f t="shared" si="0"/>
        <v>0.31881882149287549</v>
      </c>
      <c r="AP6" t="s">
        <v>2</v>
      </c>
      <c r="AQ6" s="13">
        <v>11100</v>
      </c>
      <c r="AR6">
        <v>82</v>
      </c>
      <c r="AS6" s="14">
        <v>135.36585365853659</v>
      </c>
      <c r="AT6">
        <v>80.3</v>
      </c>
      <c r="AU6">
        <v>40.9</v>
      </c>
    </row>
    <row r="7" spans="2:89" x14ac:dyDescent="0.3">
      <c r="B7" t="s">
        <v>101</v>
      </c>
      <c r="C7" s="2">
        <v>924599.99999999988</v>
      </c>
      <c r="D7" s="2">
        <v>4220</v>
      </c>
      <c r="E7" s="2">
        <v>7375.6597999999994</v>
      </c>
      <c r="F7" s="2">
        <v>15473.1766914</v>
      </c>
      <c r="G7" s="3">
        <v>1018.3965172766</v>
      </c>
      <c r="H7" s="4">
        <v>120393.86999999997</v>
      </c>
      <c r="I7">
        <v>1073.17</v>
      </c>
      <c r="L7" t="s">
        <v>101</v>
      </c>
      <c r="M7" s="5">
        <v>930600</v>
      </c>
      <c r="N7" s="6">
        <v>0</v>
      </c>
      <c r="O7" s="7">
        <v>3176.1378</v>
      </c>
      <c r="P7" s="8">
        <v>10935.4424454</v>
      </c>
      <c r="Q7" s="7">
        <v>734.47672356828002</v>
      </c>
      <c r="R7" s="8">
        <v>86189.07</v>
      </c>
      <c r="S7">
        <v>922.1</v>
      </c>
      <c r="V7" t="s">
        <v>101</v>
      </c>
      <c r="W7" s="5">
        <v>-6000.0000000001164</v>
      </c>
      <c r="X7" s="5">
        <v>4220</v>
      </c>
      <c r="Y7" s="5">
        <v>4199.521999999999</v>
      </c>
      <c r="Z7" s="5">
        <v>4537.734246</v>
      </c>
      <c r="AA7" s="5">
        <v>283.91979370831996</v>
      </c>
      <c r="AB7" s="5">
        <v>34204.799999999959</v>
      </c>
      <c r="AC7" s="5">
        <v>151.07000000000005</v>
      </c>
      <c r="AF7" t="s">
        <v>101</v>
      </c>
      <c r="AG7" s="9">
        <f>(C7-M7)/C7</f>
        <v>-6.4892926670994128E-3</v>
      </c>
      <c r="AH7" s="9">
        <f t="shared" si="0"/>
        <v>1</v>
      </c>
      <c r="AI7" s="9">
        <f t="shared" si="0"/>
        <v>0.56937577299864062</v>
      </c>
      <c r="AJ7" s="9">
        <f t="shared" si="0"/>
        <v>0.29326455300688675</v>
      </c>
      <c r="AK7" s="9">
        <f t="shared" si="0"/>
        <v>0.27879101007491602</v>
      </c>
      <c r="AL7" s="9">
        <f t="shared" si="0"/>
        <v>0.2841074881968656</v>
      </c>
      <c r="AM7" s="9">
        <f t="shared" si="0"/>
        <v>0.1407698687067287</v>
      </c>
      <c r="AP7" t="s">
        <v>101</v>
      </c>
      <c r="AQ7" s="13">
        <v>126000</v>
      </c>
      <c r="AR7">
        <v>710</v>
      </c>
      <c r="AS7" s="14">
        <v>177.46478873239437</v>
      </c>
      <c r="AT7">
        <v>80.599999999999994</v>
      </c>
      <c r="AU7">
        <v>39.5</v>
      </c>
    </row>
    <row r="8" spans="2:89" x14ac:dyDescent="0.3">
      <c r="B8" t="s">
        <v>23</v>
      </c>
      <c r="L8" t="s">
        <v>23</v>
      </c>
      <c r="V8" t="s">
        <v>23</v>
      </c>
      <c r="AF8" t="s">
        <v>23</v>
      </c>
      <c r="AP8" t="s">
        <v>23</v>
      </c>
    </row>
    <row r="9" spans="2:89" x14ac:dyDescent="0.3">
      <c r="B9" t="s">
        <v>24</v>
      </c>
      <c r="L9" t="s">
        <v>24</v>
      </c>
      <c r="V9" t="s">
        <v>24</v>
      </c>
      <c r="AF9" t="s">
        <v>24</v>
      </c>
      <c r="AP9" t="s">
        <v>24</v>
      </c>
    </row>
    <row r="10" spans="2:89" x14ac:dyDescent="0.3">
      <c r="B10" t="s">
        <v>25</v>
      </c>
      <c r="L10" t="s">
        <v>25</v>
      </c>
      <c r="V10" t="s">
        <v>25</v>
      </c>
      <c r="AF10" t="s">
        <v>25</v>
      </c>
      <c r="AP10" t="s">
        <v>25</v>
      </c>
    </row>
    <row r="11" spans="2:89" x14ac:dyDescent="0.3">
      <c r="B11" t="s">
        <v>26</v>
      </c>
      <c r="L11" t="s">
        <v>26</v>
      </c>
      <c r="V11" t="s">
        <v>26</v>
      </c>
      <c r="AF11" t="s">
        <v>26</v>
      </c>
      <c r="AP11" t="s">
        <v>26</v>
      </c>
    </row>
    <row r="12" spans="2:89" x14ac:dyDescent="0.3">
      <c r="B12" t="s">
        <v>27</v>
      </c>
      <c r="L12" t="s">
        <v>27</v>
      </c>
      <c r="V12" t="s">
        <v>27</v>
      </c>
      <c r="AF12" t="s">
        <v>27</v>
      </c>
      <c r="AP12" t="s">
        <v>27</v>
      </c>
    </row>
    <row r="13" spans="2:89" x14ac:dyDescent="0.3">
      <c r="B13" t="s">
        <v>28</v>
      </c>
      <c r="L13" t="s">
        <v>28</v>
      </c>
      <c r="V13" t="s">
        <v>28</v>
      </c>
      <c r="AF13" t="s">
        <v>28</v>
      </c>
      <c r="AP13" t="s">
        <v>28</v>
      </c>
    </row>
    <row r="14" spans="2:89" x14ac:dyDescent="0.3">
      <c r="B14" t="s">
        <v>29</v>
      </c>
      <c r="L14" t="s">
        <v>29</v>
      </c>
      <c r="V14" t="s">
        <v>29</v>
      </c>
      <c r="AF14" t="s">
        <v>29</v>
      </c>
      <c r="AP14" t="s">
        <v>29</v>
      </c>
    </row>
    <row r="15" spans="2:89" x14ac:dyDescent="0.3">
      <c r="B15" t="s">
        <v>30</v>
      </c>
      <c r="L15" t="s">
        <v>30</v>
      </c>
      <c r="V15" t="s">
        <v>30</v>
      </c>
      <c r="AF15" t="s">
        <v>30</v>
      </c>
      <c r="AP15" t="s">
        <v>30</v>
      </c>
    </row>
    <row r="16" spans="2:89" x14ac:dyDescent="0.3">
      <c r="B16" t="s">
        <v>31</v>
      </c>
      <c r="L16" t="s">
        <v>31</v>
      </c>
      <c r="V16" t="s">
        <v>31</v>
      </c>
      <c r="AF16" t="s">
        <v>31</v>
      </c>
      <c r="AP16" t="s">
        <v>31</v>
      </c>
    </row>
    <row r="17" spans="2:54" x14ac:dyDescent="0.3">
      <c r="B17" t="s">
        <v>32</v>
      </c>
      <c r="L17" t="s">
        <v>32</v>
      </c>
      <c r="V17" t="s">
        <v>32</v>
      </c>
      <c r="AF17" t="s">
        <v>32</v>
      </c>
      <c r="AP17" t="s">
        <v>32</v>
      </c>
    </row>
    <row r="18" spans="2:54" x14ac:dyDescent="0.3">
      <c r="B18" t="s">
        <v>33</v>
      </c>
      <c r="L18" t="s">
        <v>33</v>
      </c>
      <c r="V18" t="s">
        <v>33</v>
      </c>
      <c r="AF18" t="s">
        <v>33</v>
      </c>
      <c r="AP18" t="s">
        <v>33</v>
      </c>
    </row>
    <row r="19" spans="2:54" x14ac:dyDescent="0.3">
      <c r="B19" t="s">
        <v>34</v>
      </c>
      <c r="L19" t="s">
        <v>34</v>
      </c>
      <c r="V19" t="s">
        <v>34</v>
      </c>
      <c r="AF19" t="s">
        <v>34</v>
      </c>
      <c r="AP19" t="s">
        <v>34</v>
      </c>
    </row>
    <row r="20" spans="2:54" x14ac:dyDescent="0.3">
      <c r="B20" t="s">
        <v>35</v>
      </c>
      <c r="L20" t="s">
        <v>35</v>
      </c>
      <c r="V20" t="s">
        <v>35</v>
      </c>
      <c r="AF20" t="s">
        <v>35</v>
      </c>
      <c r="AP20" t="s">
        <v>35</v>
      </c>
    </row>
    <row r="24" spans="2:54" x14ac:dyDescent="0.3">
      <c r="B24" s="17">
        <v>1.4390000000000001</v>
      </c>
      <c r="C24" s="11" t="s">
        <v>21</v>
      </c>
      <c r="D24" s="11" t="s">
        <v>22</v>
      </c>
      <c r="E24" s="11"/>
      <c r="F24" s="11"/>
    </row>
    <row r="25" spans="2:54" x14ac:dyDescent="0.3">
      <c r="B25" s="32" t="s">
        <v>113</v>
      </c>
      <c r="C25" s="32"/>
      <c r="D25" s="32"/>
      <c r="E25" s="32"/>
      <c r="F25" s="32"/>
      <c r="G25" s="32"/>
      <c r="H25" s="32"/>
      <c r="I25" s="32"/>
      <c r="L25" s="32" t="s">
        <v>10</v>
      </c>
      <c r="M25" s="32"/>
      <c r="N25" s="32"/>
      <c r="O25" s="32"/>
      <c r="P25" s="32"/>
      <c r="Q25" s="32"/>
      <c r="R25" s="32"/>
      <c r="S25" s="32"/>
      <c r="V25" s="32" t="s">
        <v>11</v>
      </c>
      <c r="W25" s="32"/>
      <c r="X25" s="32"/>
      <c r="Y25" s="32"/>
      <c r="Z25" s="32"/>
      <c r="AA25" s="32"/>
      <c r="AB25" s="32"/>
      <c r="AC25" s="32"/>
      <c r="AF25" s="32" t="s">
        <v>13</v>
      </c>
      <c r="AG25" s="32"/>
      <c r="AH25" s="32"/>
      <c r="AI25" s="32"/>
      <c r="AJ25" s="32"/>
      <c r="AK25" s="32"/>
      <c r="AL25" s="32"/>
      <c r="AM25" s="32"/>
      <c r="AP25" s="32" t="s">
        <v>14</v>
      </c>
      <c r="AQ25" s="32"/>
      <c r="AR25" s="32"/>
      <c r="AS25" s="32"/>
      <c r="AT25" s="32"/>
      <c r="AU25" s="32"/>
    </row>
    <row r="26" spans="2:54" ht="42.6" thickBot="1" x14ac:dyDescent="0.35">
      <c r="B26" s="1" t="s">
        <v>0</v>
      </c>
      <c r="C26" s="1" t="s">
        <v>122</v>
      </c>
      <c r="D26" s="1" t="s">
        <v>123</v>
      </c>
      <c r="E26" s="1" t="s">
        <v>124</v>
      </c>
      <c r="F26" s="1" t="s">
        <v>125</v>
      </c>
      <c r="G26" s="1" t="s">
        <v>126</v>
      </c>
      <c r="H26" s="1" t="s">
        <v>127</v>
      </c>
      <c r="I26" s="1" t="s">
        <v>128</v>
      </c>
      <c r="L26" s="1" t="s">
        <v>0</v>
      </c>
      <c r="M26" s="1" t="s">
        <v>44</v>
      </c>
      <c r="N26" s="1" t="s">
        <v>45</v>
      </c>
      <c r="O26" s="1" t="s">
        <v>46</v>
      </c>
      <c r="P26" s="1" t="s">
        <v>47</v>
      </c>
      <c r="Q26" s="1" t="s">
        <v>48</v>
      </c>
      <c r="R26" s="1" t="s">
        <v>49</v>
      </c>
      <c r="S26" s="1" t="s">
        <v>50</v>
      </c>
      <c r="V26" s="1" t="s">
        <v>12</v>
      </c>
      <c r="W26" s="1" t="s">
        <v>37</v>
      </c>
      <c r="X26" s="1" t="s">
        <v>66</v>
      </c>
      <c r="Y26" s="1" t="s">
        <v>67</v>
      </c>
      <c r="Z26" s="1" t="s">
        <v>68</v>
      </c>
      <c r="AA26" s="1" t="s">
        <v>69</v>
      </c>
      <c r="AB26" s="1" t="s">
        <v>70</v>
      </c>
      <c r="AC26" s="1" t="s">
        <v>71</v>
      </c>
      <c r="AF26" s="1" t="s">
        <v>12</v>
      </c>
      <c r="AG26" s="1" t="s">
        <v>37</v>
      </c>
      <c r="AH26" s="1" t="s">
        <v>66</v>
      </c>
      <c r="AI26" s="1" t="s">
        <v>72</v>
      </c>
      <c r="AJ26" s="1" t="s">
        <v>68</v>
      </c>
      <c r="AK26" s="1" t="s">
        <v>69</v>
      </c>
      <c r="AL26" s="1" t="s">
        <v>70</v>
      </c>
      <c r="AM26" s="1" t="s">
        <v>71</v>
      </c>
      <c r="AP26" s="1" t="s">
        <v>12</v>
      </c>
      <c r="AQ26" s="1" t="s">
        <v>15</v>
      </c>
      <c r="AR26" s="1" t="s">
        <v>16</v>
      </c>
      <c r="AS26" s="1" t="s">
        <v>17</v>
      </c>
      <c r="AT26" s="1" t="s">
        <v>18</v>
      </c>
      <c r="AU26" s="1" t="s">
        <v>19</v>
      </c>
    </row>
    <row r="27" spans="2:54" ht="15" thickBot="1" x14ac:dyDescent="0.35">
      <c r="B27" t="s">
        <v>1</v>
      </c>
      <c r="C27" s="2">
        <v>139159.99999999997</v>
      </c>
      <c r="D27" s="2">
        <v>15.19</v>
      </c>
      <c r="E27" s="2">
        <v>490.14307999999988</v>
      </c>
      <c r="F27" s="2">
        <v>1651.8509344399995</v>
      </c>
      <c r="G27" s="3">
        <v>110.87115299353322</v>
      </c>
      <c r="H27" s="4">
        <v>11227.225966666663</v>
      </c>
      <c r="I27">
        <v>240.83</v>
      </c>
      <c r="J27" s="5"/>
      <c r="K27" s="6"/>
      <c r="L27" s="7" t="s">
        <v>1</v>
      </c>
      <c r="M27" s="5">
        <v>88350.000000000015</v>
      </c>
      <c r="N27" s="6">
        <v>0</v>
      </c>
      <c r="O27" s="7">
        <v>301.53854999999999</v>
      </c>
      <c r="P27" s="8">
        <v>1038.1972276500001</v>
      </c>
      <c r="Q27" s="7">
        <v>69.730301447730014</v>
      </c>
      <c r="R27" s="8">
        <v>7040.0225000000009</v>
      </c>
      <c r="S27">
        <v>152.16</v>
      </c>
      <c r="V27" t="s">
        <v>1</v>
      </c>
      <c r="W27" s="5">
        <v>50809.999999999956</v>
      </c>
      <c r="X27" s="5">
        <v>15.19</v>
      </c>
      <c r="Y27" s="5">
        <v>188.6045299999999</v>
      </c>
      <c r="Z27" s="5">
        <v>613.65370678999943</v>
      </c>
      <c r="AA27" s="5">
        <v>41.140851545803201</v>
      </c>
      <c r="AB27" s="5">
        <v>4187.2034666666623</v>
      </c>
      <c r="AC27" s="5">
        <v>88.670000000000016</v>
      </c>
      <c r="AD27" s="5"/>
      <c r="AE27" s="5"/>
      <c r="AF27" t="s">
        <v>1</v>
      </c>
      <c r="AG27" s="9">
        <f>(C27-M27)/C27</f>
        <v>0.36511928715148007</v>
      </c>
      <c r="AH27" s="9">
        <f t="shared" ref="AH27:AM29" si="1">(D27-N27)/D27</f>
        <v>1</v>
      </c>
      <c r="AI27" s="9">
        <f t="shared" si="1"/>
        <v>0.38479484398718827</v>
      </c>
      <c r="AJ27" s="9">
        <f t="shared" si="1"/>
        <v>0.37149460280932467</v>
      </c>
      <c r="AK27" s="9">
        <f t="shared" si="1"/>
        <v>0.37106903315240913</v>
      </c>
      <c r="AL27" s="9">
        <f t="shared" si="1"/>
        <v>0.37295084993375555</v>
      </c>
      <c r="AM27" s="9">
        <f t="shared" si="1"/>
        <v>0.36818502678237763</v>
      </c>
      <c r="AP27" t="s">
        <v>1</v>
      </c>
      <c r="AQ27" s="18">
        <v>19800</v>
      </c>
      <c r="AR27">
        <v>109</v>
      </c>
      <c r="AS27" s="14">
        <v>181.651376146789</v>
      </c>
      <c r="AT27">
        <v>80.400000000000006</v>
      </c>
      <c r="AU27">
        <v>45.4</v>
      </c>
    </row>
    <row r="28" spans="2:54" ht="15" thickBot="1" x14ac:dyDescent="0.35">
      <c r="B28" t="s">
        <v>2</v>
      </c>
      <c r="C28" s="2">
        <v>268170</v>
      </c>
      <c r="D28" s="2">
        <v>261.89999999999998</v>
      </c>
      <c r="E28" s="2">
        <v>1177.1642099999999</v>
      </c>
      <c r="F28" s="2">
        <v>3437.2494750300002</v>
      </c>
      <c r="G28" s="3">
        <v>229.56777953025841</v>
      </c>
      <c r="H28" s="4">
        <v>27133.3325</v>
      </c>
      <c r="I28">
        <v>187.16900000000001</v>
      </c>
      <c r="L28" t="s">
        <v>2</v>
      </c>
      <c r="M28" s="5">
        <v>181769.99999999997</v>
      </c>
      <c r="N28" s="6">
        <v>169.7</v>
      </c>
      <c r="O28" s="7">
        <v>790.08100999999988</v>
      </c>
      <c r="P28" s="8">
        <v>2321.2842174299994</v>
      </c>
      <c r="Q28" s="7">
        <v>155.06987754362717</v>
      </c>
      <c r="R28" s="8">
        <v>18398.583499999993</v>
      </c>
      <c r="S28">
        <v>127.45</v>
      </c>
      <c r="V28" t="s">
        <v>2</v>
      </c>
      <c r="W28" s="5">
        <v>86400.000000000029</v>
      </c>
      <c r="X28" s="5">
        <v>92.199999999999989</v>
      </c>
      <c r="Y28" s="5">
        <v>387.08320000000003</v>
      </c>
      <c r="Z28" s="5">
        <v>1115.9652576000008</v>
      </c>
      <c r="AA28" s="5">
        <v>74.497901986631234</v>
      </c>
      <c r="AB28" s="5">
        <v>8734.7490000000071</v>
      </c>
      <c r="AC28" s="5">
        <v>59.719000000000008</v>
      </c>
      <c r="AF28" t="s">
        <v>2</v>
      </c>
      <c r="AG28" s="9">
        <f>(C28-M28)/C28</f>
        <v>0.32218368945072168</v>
      </c>
      <c r="AH28" s="9">
        <f t="shared" si="1"/>
        <v>0.35204276441389842</v>
      </c>
      <c r="AI28" s="9">
        <f t="shared" si="1"/>
        <v>0.3288268507585701</v>
      </c>
      <c r="AJ28" s="9">
        <f t="shared" si="1"/>
        <v>0.32466810038286809</v>
      </c>
      <c r="AK28" s="9">
        <f t="shared" si="1"/>
        <v>0.32451375423445245</v>
      </c>
      <c r="AL28" s="9">
        <f t="shared" si="1"/>
        <v>0.32191950620145932</v>
      </c>
      <c r="AM28" s="9">
        <f t="shared" si="1"/>
        <v>0.3190645886872292</v>
      </c>
      <c r="AP28" t="s">
        <v>2</v>
      </c>
      <c r="AQ28" s="13">
        <v>12400</v>
      </c>
      <c r="AR28">
        <v>82</v>
      </c>
      <c r="AS28" s="14">
        <v>151.21951219512195</v>
      </c>
      <c r="AT28">
        <v>79.8</v>
      </c>
      <c r="AU28">
        <v>41.2</v>
      </c>
    </row>
    <row r="29" spans="2:54" x14ac:dyDescent="0.3">
      <c r="B29" t="s">
        <v>101</v>
      </c>
      <c r="C29" s="2">
        <v>924599.99999999988</v>
      </c>
      <c r="D29" s="2">
        <v>4220</v>
      </c>
      <c r="E29" s="2">
        <v>7375.6597999999994</v>
      </c>
      <c r="F29" s="2">
        <v>15473.1766914</v>
      </c>
      <c r="G29" s="3">
        <v>1018.3965172766</v>
      </c>
      <c r="H29" s="4">
        <v>120393.86999999997</v>
      </c>
      <c r="I29">
        <v>1073.17</v>
      </c>
      <c r="L29" t="s">
        <v>101</v>
      </c>
      <c r="M29" s="5">
        <v>932500</v>
      </c>
      <c r="N29" s="6">
        <v>0</v>
      </c>
      <c r="O29" s="7">
        <v>3182.6224999999999</v>
      </c>
      <c r="P29" s="8">
        <v>10957.7692675</v>
      </c>
      <c r="Q29" s="7">
        <v>735.97629994349995</v>
      </c>
      <c r="R29" s="8">
        <v>86365.041666666657</v>
      </c>
      <c r="S29">
        <v>922.4</v>
      </c>
      <c r="V29" t="s">
        <v>101</v>
      </c>
      <c r="W29" s="5">
        <v>-7900.0000000001164</v>
      </c>
      <c r="X29" s="5">
        <v>4220</v>
      </c>
      <c r="Y29" s="5">
        <v>4193.0373</v>
      </c>
      <c r="Z29" s="5">
        <v>4515.4074239000001</v>
      </c>
      <c r="AA29" s="5">
        <v>282.42021733310003</v>
      </c>
      <c r="AB29" s="5">
        <v>34028.828333333309</v>
      </c>
      <c r="AC29" s="5">
        <v>150.7700000000001</v>
      </c>
      <c r="AF29" t="s">
        <v>101</v>
      </c>
      <c r="AG29" s="9">
        <f>(C29-M29)/C29</f>
        <v>-8.5442353450141863E-3</v>
      </c>
      <c r="AH29" s="9">
        <f t="shared" si="1"/>
        <v>1</v>
      </c>
      <c r="AI29" s="9">
        <f t="shared" si="1"/>
        <v>0.5684965703000564</v>
      </c>
      <c r="AJ29" s="9">
        <f t="shared" si="1"/>
        <v>0.29182161581659349</v>
      </c>
      <c r="AK29" s="9">
        <f t="shared" si="1"/>
        <v>0.27731852234564713</v>
      </c>
      <c r="AL29" s="9">
        <f t="shared" si="1"/>
        <v>0.28264585508658635</v>
      </c>
      <c r="AM29" s="9">
        <f t="shared" si="1"/>
        <v>0.14049032306158399</v>
      </c>
      <c r="AP29" t="s">
        <v>101</v>
      </c>
      <c r="AQ29" s="13">
        <v>136000</v>
      </c>
      <c r="AR29">
        <v>710</v>
      </c>
      <c r="AS29" s="14">
        <v>191.54929577464787</v>
      </c>
      <c r="AT29">
        <v>80.599999999999994</v>
      </c>
      <c r="AU29">
        <v>39.799999999999997</v>
      </c>
    </row>
    <row r="30" spans="2:54" x14ac:dyDescent="0.3">
      <c r="B30" t="s">
        <v>23</v>
      </c>
      <c r="C30" s="5"/>
      <c r="D30" s="5"/>
      <c r="L30" t="s">
        <v>23</v>
      </c>
      <c r="V30" t="s">
        <v>23</v>
      </c>
      <c r="AF30" t="s">
        <v>23</v>
      </c>
      <c r="AP30" t="s">
        <v>23</v>
      </c>
      <c r="BB30" s="14"/>
    </row>
    <row r="31" spans="2:54" x14ac:dyDescent="0.3">
      <c r="B31" t="s">
        <v>24</v>
      </c>
      <c r="L31" t="s">
        <v>24</v>
      </c>
      <c r="V31" t="s">
        <v>24</v>
      </c>
      <c r="AF31" t="s">
        <v>24</v>
      </c>
      <c r="AP31" t="s">
        <v>24</v>
      </c>
    </row>
    <row r="32" spans="2:54" x14ac:dyDescent="0.3">
      <c r="B32" t="s">
        <v>25</v>
      </c>
      <c r="L32" t="s">
        <v>25</v>
      </c>
      <c r="V32" t="s">
        <v>25</v>
      </c>
      <c r="AF32" t="s">
        <v>25</v>
      </c>
      <c r="AP32" t="s">
        <v>25</v>
      </c>
    </row>
    <row r="33" spans="2:47" x14ac:dyDescent="0.3">
      <c r="B33" t="s">
        <v>26</v>
      </c>
      <c r="L33" t="s">
        <v>26</v>
      </c>
      <c r="V33" t="s">
        <v>26</v>
      </c>
      <c r="AF33" t="s">
        <v>26</v>
      </c>
      <c r="AP33" t="s">
        <v>26</v>
      </c>
    </row>
    <row r="34" spans="2:47" x14ac:dyDescent="0.3">
      <c r="B34" t="s">
        <v>27</v>
      </c>
      <c r="L34" t="s">
        <v>27</v>
      </c>
      <c r="V34" t="s">
        <v>27</v>
      </c>
      <c r="AF34" t="s">
        <v>27</v>
      </c>
      <c r="AP34" t="s">
        <v>27</v>
      </c>
    </row>
    <row r="35" spans="2:47" x14ac:dyDescent="0.3">
      <c r="B35" t="s">
        <v>28</v>
      </c>
      <c r="L35" t="s">
        <v>28</v>
      </c>
      <c r="V35" t="s">
        <v>28</v>
      </c>
      <c r="AF35" t="s">
        <v>28</v>
      </c>
      <c r="AP35" t="s">
        <v>28</v>
      </c>
    </row>
    <row r="36" spans="2:47" x14ac:dyDescent="0.3">
      <c r="B36" t="s">
        <v>29</v>
      </c>
      <c r="L36" t="s">
        <v>29</v>
      </c>
      <c r="V36" t="s">
        <v>29</v>
      </c>
      <c r="AF36" t="s">
        <v>29</v>
      </c>
      <c r="AP36" t="s">
        <v>29</v>
      </c>
    </row>
    <row r="37" spans="2:47" x14ac:dyDescent="0.3">
      <c r="B37" t="s">
        <v>30</v>
      </c>
      <c r="L37" t="s">
        <v>30</v>
      </c>
      <c r="V37" t="s">
        <v>30</v>
      </c>
      <c r="AF37" t="s">
        <v>30</v>
      </c>
      <c r="AP37" t="s">
        <v>30</v>
      </c>
    </row>
    <row r="38" spans="2:47" x14ac:dyDescent="0.3">
      <c r="B38" t="s">
        <v>31</v>
      </c>
      <c r="L38" t="s">
        <v>31</v>
      </c>
      <c r="V38" t="s">
        <v>31</v>
      </c>
      <c r="AF38" t="s">
        <v>31</v>
      </c>
      <c r="AP38" t="s">
        <v>31</v>
      </c>
    </row>
    <row r="39" spans="2:47" x14ac:dyDescent="0.3">
      <c r="B39" t="s">
        <v>32</v>
      </c>
      <c r="L39" t="s">
        <v>32</v>
      </c>
      <c r="V39" t="s">
        <v>32</v>
      </c>
      <c r="AF39" t="s">
        <v>32</v>
      </c>
      <c r="AP39" t="s">
        <v>32</v>
      </c>
    </row>
    <row r="40" spans="2:47" x14ac:dyDescent="0.3">
      <c r="B40" t="s">
        <v>33</v>
      </c>
      <c r="L40" t="s">
        <v>33</v>
      </c>
      <c r="V40" t="s">
        <v>33</v>
      </c>
      <c r="AF40" t="s">
        <v>33</v>
      </c>
      <c r="AP40" t="s">
        <v>33</v>
      </c>
    </row>
    <row r="41" spans="2:47" x14ac:dyDescent="0.3">
      <c r="B41" t="s">
        <v>34</v>
      </c>
      <c r="L41" t="s">
        <v>34</v>
      </c>
      <c r="V41" t="s">
        <v>34</v>
      </c>
      <c r="AF41" t="s">
        <v>34</v>
      </c>
      <c r="AP41" t="s">
        <v>34</v>
      </c>
    </row>
    <row r="42" spans="2:47" x14ac:dyDescent="0.3">
      <c r="B42" t="s">
        <v>35</v>
      </c>
      <c r="L42" t="s">
        <v>35</v>
      </c>
      <c r="V42" t="s">
        <v>35</v>
      </c>
      <c r="AF42" t="s">
        <v>35</v>
      </c>
      <c r="AP42" t="s">
        <v>35</v>
      </c>
    </row>
    <row r="46" spans="2:47" x14ac:dyDescent="0.3">
      <c r="B46" s="15">
        <v>2.0720000000000001</v>
      </c>
      <c r="C46" s="11" t="s">
        <v>21</v>
      </c>
      <c r="D46" s="11" t="s">
        <v>22</v>
      </c>
      <c r="E46" s="11"/>
      <c r="F46" s="11"/>
    </row>
    <row r="47" spans="2:47" x14ac:dyDescent="0.3">
      <c r="B47" s="32" t="s">
        <v>113</v>
      </c>
      <c r="C47" s="32"/>
      <c r="D47" s="32"/>
      <c r="E47" s="32"/>
      <c r="F47" s="32"/>
      <c r="G47" s="32"/>
      <c r="H47" s="32"/>
      <c r="I47" s="32"/>
      <c r="L47" s="32" t="s">
        <v>10</v>
      </c>
      <c r="M47" s="32"/>
      <c r="N47" s="32"/>
      <c r="O47" s="32"/>
      <c r="P47" s="32"/>
      <c r="Q47" s="32"/>
      <c r="R47" s="32"/>
      <c r="S47" s="32"/>
      <c r="V47" s="32" t="s">
        <v>11</v>
      </c>
      <c r="W47" s="32"/>
      <c r="X47" s="32"/>
      <c r="Y47" s="32"/>
      <c r="Z47" s="32"/>
      <c r="AA47" s="32"/>
      <c r="AB47" s="32"/>
      <c r="AC47" s="32"/>
      <c r="AF47" s="32" t="s">
        <v>13</v>
      </c>
      <c r="AG47" s="32"/>
      <c r="AH47" s="32"/>
      <c r="AI47" s="32"/>
      <c r="AJ47" s="32"/>
      <c r="AK47" s="32"/>
      <c r="AL47" s="32"/>
      <c r="AM47" s="32"/>
      <c r="AP47" s="32" t="s">
        <v>14</v>
      </c>
      <c r="AQ47" s="32"/>
      <c r="AR47" s="32"/>
      <c r="AS47" s="32"/>
      <c r="AT47" s="32"/>
      <c r="AU47" s="32"/>
    </row>
    <row r="48" spans="2:47" ht="42.6" thickBot="1" x14ac:dyDescent="0.35">
      <c r="B48" s="1" t="s">
        <v>0</v>
      </c>
      <c r="C48" s="1" t="s">
        <v>129</v>
      </c>
      <c r="D48" s="1" t="s">
        <v>130</v>
      </c>
      <c r="E48" s="1" t="s">
        <v>131</v>
      </c>
      <c r="F48" s="1" t="s">
        <v>132</v>
      </c>
      <c r="G48" s="1" t="s">
        <v>133</v>
      </c>
      <c r="H48" s="1" t="s">
        <v>134</v>
      </c>
      <c r="I48" s="1" t="s">
        <v>135</v>
      </c>
      <c r="L48" s="1" t="s">
        <v>0</v>
      </c>
      <c r="M48" s="1" t="s">
        <v>51</v>
      </c>
      <c r="N48" s="1" t="s">
        <v>52</v>
      </c>
      <c r="O48" s="1" t="s">
        <v>53</v>
      </c>
      <c r="P48" s="1" t="s">
        <v>54</v>
      </c>
      <c r="Q48" s="1" t="s">
        <v>55</v>
      </c>
      <c r="R48" s="1" t="s">
        <v>56</v>
      </c>
      <c r="S48" s="1" t="s">
        <v>57</v>
      </c>
      <c r="V48" s="1" t="s">
        <v>12</v>
      </c>
      <c r="W48" s="1" t="s">
        <v>73</v>
      </c>
      <c r="X48" s="1" t="s">
        <v>74</v>
      </c>
      <c r="Y48" s="1" t="s">
        <v>75</v>
      </c>
      <c r="Z48" s="1" t="s">
        <v>76</v>
      </c>
      <c r="AA48" s="1" t="s">
        <v>77</v>
      </c>
      <c r="AB48" s="1" t="s">
        <v>78</v>
      </c>
      <c r="AC48" s="1" t="s">
        <v>79</v>
      </c>
      <c r="AF48" s="1" t="s">
        <v>12</v>
      </c>
      <c r="AG48" s="1" t="s">
        <v>3</v>
      </c>
      <c r="AH48" s="1" t="s">
        <v>4</v>
      </c>
      <c r="AI48" s="1" t="s">
        <v>5</v>
      </c>
      <c r="AJ48" s="1" t="s">
        <v>6</v>
      </c>
      <c r="AK48" s="1" t="s">
        <v>7</v>
      </c>
      <c r="AL48" s="1" t="s">
        <v>8</v>
      </c>
      <c r="AM48" s="1" t="s">
        <v>9</v>
      </c>
      <c r="AP48" s="1" t="s">
        <v>12</v>
      </c>
      <c r="AQ48" s="1" t="s">
        <v>15</v>
      </c>
      <c r="AR48" s="1" t="s">
        <v>16</v>
      </c>
      <c r="AS48" s="1" t="s">
        <v>17</v>
      </c>
      <c r="AT48" s="1" t="s">
        <v>18</v>
      </c>
      <c r="AU48" s="1" t="s">
        <v>19</v>
      </c>
    </row>
    <row r="49" spans="2:54" ht="15" thickBot="1" x14ac:dyDescent="0.35">
      <c r="B49" t="s">
        <v>1</v>
      </c>
      <c r="C49" s="2">
        <v>139159.99999999997</v>
      </c>
      <c r="D49" s="2">
        <v>15.19</v>
      </c>
      <c r="E49" s="2">
        <v>490.14307999999988</v>
      </c>
      <c r="F49" s="2">
        <v>1651.8509344399995</v>
      </c>
      <c r="G49" s="3">
        <v>110.87115299353322</v>
      </c>
      <c r="H49" s="4">
        <v>11227.225966666663</v>
      </c>
      <c r="I49">
        <v>240.83</v>
      </c>
      <c r="L49" t="s">
        <v>1</v>
      </c>
      <c r="M49" s="5">
        <v>87710.000000000015</v>
      </c>
      <c r="N49" s="6">
        <v>0</v>
      </c>
      <c r="O49" s="7">
        <v>299.35423000000003</v>
      </c>
      <c r="P49" s="8">
        <v>1030.6766138900002</v>
      </c>
      <c r="Q49" s="7">
        <v>69.22518098449801</v>
      </c>
      <c r="R49" s="8">
        <v>6989.0251666666672</v>
      </c>
      <c r="S49">
        <v>151.96600000000001</v>
      </c>
      <c r="V49" t="s">
        <v>1</v>
      </c>
      <c r="W49" s="5">
        <v>51449.999999999956</v>
      </c>
      <c r="X49" s="5">
        <v>15.19</v>
      </c>
      <c r="Y49" s="5">
        <v>190.78884999999985</v>
      </c>
      <c r="Z49" s="5">
        <v>621.17432054999927</v>
      </c>
      <c r="AA49" s="5">
        <v>41.645972009035205</v>
      </c>
      <c r="AB49" s="5">
        <v>4238.200799999996</v>
      </c>
      <c r="AC49" s="5">
        <v>88.864000000000004</v>
      </c>
      <c r="AD49" s="5"/>
      <c r="AE49" s="5"/>
      <c r="AF49" t="s">
        <v>1</v>
      </c>
      <c r="AG49" s="9">
        <f>(C49-M49)/C49</f>
        <v>0.36971830985915471</v>
      </c>
      <c r="AH49" s="9">
        <f t="shared" ref="AH49:AM51" si="2">(D49-N49)/D49</f>
        <v>1</v>
      </c>
      <c r="AI49" s="9">
        <f t="shared" si="2"/>
        <v>0.38925133860912592</v>
      </c>
      <c r="AJ49" s="9">
        <f t="shared" si="2"/>
        <v>0.37604744326435607</v>
      </c>
      <c r="AK49" s="9">
        <f t="shared" si="2"/>
        <v>0.37562495639839055</v>
      </c>
      <c r="AL49" s="9">
        <f t="shared" si="2"/>
        <v>0.37749314145658974</v>
      </c>
      <c r="AM49" s="9">
        <f t="shared" si="2"/>
        <v>0.36899057426400367</v>
      </c>
      <c r="AP49" t="s">
        <v>1</v>
      </c>
      <c r="AQ49" s="18">
        <v>13800</v>
      </c>
      <c r="AR49">
        <v>109</v>
      </c>
      <c r="AS49" s="14">
        <v>126.60550458715596</v>
      </c>
      <c r="AT49">
        <v>80.900000000000006</v>
      </c>
      <c r="AU49">
        <v>41.1</v>
      </c>
    </row>
    <row r="50" spans="2:54" ht="15" thickBot="1" x14ac:dyDescent="0.35">
      <c r="B50" t="s">
        <v>2</v>
      </c>
      <c r="C50" s="2">
        <v>268170</v>
      </c>
      <c r="D50" s="2">
        <v>261.89999999999998</v>
      </c>
      <c r="E50" s="2">
        <v>1177.1642099999999</v>
      </c>
      <c r="F50" s="2">
        <v>3437.2494750300002</v>
      </c>
      <c r="G50" s="3">
        <v>229.56777953025841</v>
      </c>
      <c r="H50" s="4">
        <v>27133.3325</v>
      </c>
      <c r="I50">
        <v>187.16900000000001</v>
      </c>
      <c r="L50" t="s">
        <v>2</v>
      </c>
      <c r="M50" s="5">
        <v>181740</v>
      </c>
      <c r="N50" s="6">
        <v>169.7</v>
      </c>
      <c r="O50" s="7">
        <v>789.97862000000009</v>
      </c>
      <c r="P50" s="8">
        <v>2320.93168866</v>
      </c>
      <c r="Q50" s="7">
        <v>155.04620002191319</v>
      </c>
      <c r="R50" s="8">
        <v>16832.153000000002</v>
      </c>
      <c r="S50">
        <v>127.64400000000001</v>
      </c>
      <c r="V50" t="s">
        <v>2</v>
      </c>
      <c r="W50" s="5">
        <v>86430</v>
      </c>
      <c r="X50" s="5">
        <v>92.199999999999989</v>
      </c>
      <c r="Y50" s="5">
        <v>387.18558999999982</v>
      </c>
      <c r="Z50" s="5">
        <v>1116.3177863700002</v>
      </c>
      <c r="AA50" s="5">
        <v>74.521579508345212</v>
      </c>
      <c r="AB50" s="5">
        <v>10301.179499999998</v>
      </c>
      <c r="AC50" s="5">
        <v>59.525000000000006</v>
      </c>
      <c r="AF50" t="s">
        <v>2</v>
      </c>
      <c r="AG50" s="9">
        <f>(C50-M50)/C50</f>
        <v>0.3222955587873364</v>
      </c>
      <c r="AH50" s="9">
        <f t="shared" si="2"/>
        <v>0.35204276441389842</v>
      </c>
      <c r="AI50" s="9">
        <f t="shared" si="2"/>
        <v>0.32891383097690324</v>
      </c>
      <c r="AJ50" s="9">
        <f t="shared" si="2"/>
        <v>0.32477066168153451</v>
      </c>
      <c r="AK50" s="9">
        <f t="shared" si="2"/>
        <v>0.32461689380291636</v>
      </c>
      <c r="AL50" s="9">
        <f t="shared" si="2"/>
        <v>0.37965036178287348</v>
      </c>
      <c r="AM50" s="9">
        <f t="shared" si="2"/>
        <v>0.31802809225886769</v>
      </c>
      <c r="AP50" t="s">
        <v>2</v>
      </c>
      <c r="AQ50" s="13">
        <v>9900</v>
      </c>
      <c r="AR50">
        <v>82</v>
      </c>
      <c r="AS50" s="14">
        <v>120.73170731707317</v>
      </c>
      <c r="AT50">
        <v>80.8</v>
      </c>
      <c r="AU50">
        <v>39.9</v>
      </c>
    </row>
    <row r="51" spans="2:54" x14ac:dyDescent="0.3">
      <c r="B51" t="s">
        <v>101</v>
      </c>
      <c r="C51" s="2">
        <v>924599.99999999988</v>
      </c>
      <c r="D51" s="2">
        <v>4220</v>
      </c>
      <c r="E51" s="2">
        <v>7375.6597999999994</v>
      </c>
      <c r="F51" s="2">
        <v>15473.1766914</v>
      </c>
      <c r="G51" s="3">
        <v>1018.3965172766</v>
      </c>
      <c r="H51" s="4">
        <v>120393.86999999997</v>
      </c>
      <c r="I51">
        <v>1073.17</v>
      </c>
      <c r="L51" t="s">
        <v>101</v>
      </c>
      <c r="M51" s="5">
        <v>923800</v>
      </c>
      <c r="N51" s="6">
        <v>0</v>
      </c>
      <c r="O51" s="7">
        <v>3152.9293999999995</v>
      </c>
      <c r="P51" s="8">
        <v>10855.535924199998</v>
      </c>
      <c r="Q51" s="7">
        <v>729.10981864643998</v>
      </c>
      <c r="R51" s="8">
        <v>85559.276666666658</v>
      </c>
      <c r="S51">
        <v>912.54</v>
      </c>
      <c r="V51" t="s">
        <v>101</v>
      </c>
      <c r="W51" s="5">
        <v>799.99999999988358</v>
      </c>
      <c r="X51" s="5">
        <v>4220</v>
      </c>
      <c r="Y51" s="5">
        <v>4222.7304000000004</v>
      </c>
      <c r="Z51" s="5">
        <v>4617.6407672000023</v>
      </c>
      <c r="AA51" s="5">
        <v>289.28669863016</v>
      </c>
      <c r="AB51" s="5">
        <v>34834.593333333309</v>
      </c>
      <c r="AC51" s="5">
        <v>160.63000000000011</v>
      </c>
      <c r="AF51" t="s">
        <v>101</v>
      </c>
      <c r="AG51" s="9">
        <f>(C51-M51)/C51</f>
        <v>8.65239022279779E-4</v>
      </c>
      <c r="AH51" s="9">
        <f t="shared" si="2"/>
        <v>1</v>
      </c>
      <c r="AI51" s="9">
        <f t="shared" si="2"/>
        <v>0.57252239318304798</v>
      </c>
      <c r="AJ51" s="9">
        <f t="shared" si="2"/>
        <v>0.29842874926688384</v>
      </c>
      <c r="AK51" s="9">
        <f t="shared" si="2"/>
        <v>0.28406096615861537</v>
      </c>
      <c r="AL51" s="9">
        <f t="shared" si="2"/>
        <v>0.28933859617049706</v>
      </c>
      <c r="AM51" s="9">
        <f t="shared" si="2"/>
        <v>0.14967805659867506</v>
      </c>
      <c r="AP51" t="s">
        <v>101</v>
      </c>
      <c r="AQ51" s="13">
        <v>122500</v>
      </c>
      <c r="AR51">
        <v>710</v>
      </c>
      <c r="AS51" s="14">
        <v>172.53521126760563</v>
      </c>
      <c r="AT51">
        <v>80.599999999999994</v>
      </c>
      <c r="AU51">
        <v>39.6</v>
      </c>
    </row>
    <row r="52" spans="2:54" x14ac:dyDescent="0.3">
      <c r="B52" t="s">
        <v>23</v>
      </c>
      <c r="L52" t="s">
        <v>23</v>
      </c>
      <c r="V52" t="s">
        <v>23</v>
      </c>
      <c r="AF52" t="s">
        <v>23</v>
      </c>
      <c r="AP52" t="s">
        <v>23</v>
      </c>
    </row>
    <row r="53" spans="2:54" x14ac:dyDescent="0.3">
      <c r="B53" t="s">
        <v>24</v>
      </c>
      <c r="L53" t="s">
        <v>24</v>
      </c>
      <c r="V53" t="s">
        <v>24</v>
      </c>
      <c r="AF53" t="s">
        <v>24</v>
      </c>
      <c r="AP53" t="s">
        <v>24</v>
      </c>
    </row>
    <row r="54" spans="2:54" x14ac:dyDescent="0.3">
      <c r="B54" t="s">
        <v>25</v>
      </c>
      <c r="L54" t="s">
        <v>25</v>
      </c>
      <c r="V54" t="s">
        <v>25</v>
      </c>
      <c r="AF54" t="s">
        <v>25</v>
      </c>
      <c r="AP54" t="s">
        <v>25</v>
      </c>
    </row>
    <row r="55" spans="2:54" x14ac:dyDescent="0.3">
      <c r="B55" t="s">
        <v>26</v>
      </c>
      <c r="L55" t="s">
        <v>26</v>
      </c>
      <c r="V55" t="s">
        <v>26</v>
      </c>
      <c r="AF55" t="s">
        <v>26</v>
      </c>
      <c r="AP55" t="s">
        <v>26</v>
      </c>
      <c r="BB55" s="14"/>
    </row>
    <row r="56" spans="2:54" x14ac:dyDescent="0.3">
      <c r="B56" t="s">
        <v>27</v>
      </c>
      <c r="L56" t="s">
        <v>27</v>
      </c>
      <c r="V56" t="s">
        <v>27</v>
      </c>
      <c r="AF56" t="s">
        <v>27</v>
      </c>
      <c r="AP56" t="s">
        <v>27</v>
      </c>
    </row>
    <row r="57" spans="2:54" x14ac:dyDescent="0.3">
      <c r="B57" t="s">
        <v>28</v>
      </c>
      <c r="L57" t="s">
        <v>28</v>
      </c>
      <c r="V57" t="s">
        <v>28</v>
      </c>
      <c r="AF57" t="s">
        <v>28</v>
      </c>
      <c r="AP57" t="s">
        <v>28</v>
      </c>
    </row>
    <row r="58" spans="2:54" x14ac:dyDescent="0.3">
      <c r="B58" t="s">
        <v>29</v>
      </c>
      <c r="L58" t="s">
        <v>29</v>
      </c>
      <c r="V58" t="s">
        <v>29</v>
      </c>
      <c r="AF58" t="s">
        <v>29</v>
      </c>
      <c r="AP58" t="s">
        <v>29</v>
      </c>
    </row>
    <row r="59" spans="2:54" x14ac:dyDescent="0.3">
      <c r="B59" t="s">
        <v>30</v>
      </c>
      <c r="L59" t="s">
        <v>30</v>
      </c>
      <c r="V59" t="s">
        <v>30</v>
      </c>
      <c r="AF59" t="s">
        <v>30</v>
      </c>
      <c r="AP59" t="s">
        <v>30</v>
      </c>
    </row>
    <row r="60" spans="2:54" x14ac:dyDescent="0.3">
      <c r="B60" t="s">
        <v>31</v>
      </c>
      <c r="L60" t="s">
        <v>31</v>
      </c>
      <c r="V60" t="s">
        <v>31</v>
      </c>
      <c r="AF60" t="s">
        <v>31</v>
      </c>
      <c r="AP60" t="s">
        <v>31</v>
      </c>
    </row>
    <row r="61" spans="2:54" x14ac:dyDescent="0.3">
      <c r="B61" t="s">
        <v>32</v>
      </c>
      <c r="L61" t="s">
        <v>32</v>
      </c>
      <c r="V61" t="s">
        <v>32</v>
      </c>
      <c r="AF61" t="s">
        <v>32</v>
      </c>
      <c r="AP61" t="s">
        <v>32</v>
      </c>
    </row>
    <row r="62" spans="2:54" x14ac:dyDescent="0.3">
      <c r="B62" t="s">
        <v>33</v>
      </c>
      <c r="L62" t="s">
        <v>33</v>
      </c>
      <c r="V62" t="s">
        <v>33</v>
      </c>
      <c r="AF62" t="s">
        <v>33</v>
      </c>
      <c r="AP62" t="s">
        <v>33</v>
      </c>
    </row>
    <row r="63" spans="2:54" x14ac:dyDescent="0.3">
      <c r="B63" t="s">
        <v>34</v>
      </c>
      <c r="L63" t="s">
        <v>34</v>
      </c>
      <c r="V63" t="s">
        <v>34</v>
      </c>
      <c r="AF63" t="s">
        <v>34</v>
      </c>
      <c r="AP63" t="s">
        <v>34</v>
      </c>
    </row>
    <row r="64" spans="2:54" x14ac:dyDescent="0.3">
      <c r="B64" t="s">
        <v>35</v>
      </c>
      <c r="L64" t="s">
        <v>35</v>
      </c>
      <c r="V64" t="s">
        <v>35</v>
      </c>
      <c r="AF64" t="s">
        <v>35</v>
      </c>
      <c r="AP64" t="s">
        <v>35</v>
      </c>
    </row>
  </sheetData>
  <mergeCells count="15">
    <mergeCell ref="B3:I3"/>
    <mergeCell ref="L3:S3"/>
    <mergeCell ref="V3:AC3"/>
    <mergeCell ref="AF3:AM3"/>
    <mergeCell ref="AP3:AU3"/>
    <mergeCell ref="B25:I25"/>
    <mergeCell ref="L25:S25"/>
    <mergeCell ref="V25:AC25"/>
    <mergeCell ref="AF25:AM25"/>
    <mergeCell ref="AP25:AU25"/>
    <mergeCell ref="B47:I47"/>
    <mergeCell ref="L47:S47"/>
    <mergeCell ref="V47:AC47"/>
    <mergeCell ref="AF47:AM47"/>
    <mergeCell ref="AP47:AU4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CK64"/>
  <sheetViews>
    <sheetView zoomScale="75" zoomScaleNormal="75" workbookViewId="0">
      <selection activeCell="B47" sqref="B47:I48"/>
    </sheetView>
  </sheetViews>
  <sheetFormatPr defaultRowHeight="14.4" x14ac:dyDescent="0.3"/>
  <cols>
    <col min="1" max="1" width="15.6640625" customWidth="1"/>
    <col min="2" max="2" width="15.88671875" customWidth="1"/>
    <col min="3" max="3" width="20.6640625" customWidth="1"/>
    <col min="4" max="4" width="21.44140625" customWidth="1"/>
    <col min="5" max="8" width="15.6640625" customWidth="1"/>
    <col min="9" max="9" width="23.33203125" customWidth="1"/>
    <col min="12" max="12" width="17.88671875" customWidth="1"/>
    <col min="13" max="13" width="19" customWidth="1"/>
    <col min="14" max="14" width="16.6640625" customWidth="1"/>
    <col min="15" max="15" width="13.109375" customWidth="1"/>
    <col min="16" max="16" width="16" bestFit="1" customWidth="1"/>
    <col min="17" max="17" width="15.5546875" customWidth="1"/>
    <col min="18" max="18" width="13.44140625" customWidth="1"/>
    <col min="19" max="19" width="18.33203125" customWidth="1"/>
    <col min="21" max="21" width="14.6640625" customWidth="1"/>
    <col min="22" max="22" width="16.44140625" customWidth="1"/>
    <col min="23" max="24" width="13.109375" customWidth="1"/>
    <col min="25" max="25" width="12" customWidth="1"/>
    <col min="26" max="26" width="16.109375" customWidth="1"/>
    <col min="27" max="27" width="11.44140625" customWidth="1"/>
    <col min="28" max="28" width="13.44140625" customWidth="1"/>
    <col min="29" max="29" width="16.44140625" customWidth="1"/>
    <col min="32" max="32" width="17.109375" customWidth="1"/>
    <col min="33" max="33" width="12.88671875" customWidth="1"/>
    <col min="34" max="34" width="14" customWidth="1"/>
    <col min="35" max="35" width="12.44140625" customWidth="1"/>
    <col min="36" max="36" width="13.109375" customWidth="1"/>
    <col min="37" max="37" width="12.33203125" customWidth="1"/>
    <col min="38" max="38" width="9.33203125" bestFit="1" customWidth="1"/>
    <col min="39" max="39" width="15.44140625" customWidth="1"/>
    <col min="42" max="42" width="17.109375" customWidth="1"/>
    <col min="43" max="43" width="13.88671875" customWidth="1"/>
    <col min="44" max="44" width="11.88671875" customWidth="1"/>
    <col min="45" max="45" width="16" customWidth="1"/>
    <col min="46" max="46" width="14.44140625" customWidth="1"/>
    <col min="47" max="47" width="13.5546875" customWidth="1"/>
  </cols>
  <sheetData>
    <row r="1" spans="2:89" x14ac:dyDescent="0.3">
      <c r="B1" t="s">
        <v>137</v>
      </c>
    </row>
    <row r="2" spans="2:89" x14ac:dyDescent="0.3">
      <c r="B2">
        <v>1.177</v>
      </c>
      <c r="C2" s="11" t="s">
        <v>21</v>
      </c>
      <c r="D2" s="11" t="s">
        <v>22</v>
      </c>
      <c r="E2" s="11"/>
      <c r="F2" s="11"/>
      <c r="G2" s="12"/>
      <c r="H2" s="12"/>
      <c r="I2" s="12"/>
    </row>
    <row r="3" spans="2:89" ht="22.5" customHeight="1" x14ac:dyDescent="0.3">
      <c r="B3" s="32" t="s">
        <v>113</v>
      </c>
      <c r="C3" s="32"/>
      <c r="D3" s="32"/>
      <c r="E3" s="32"/>
      <c r="F3" s="32"/>
      <c r="G3" s="32"/>
      <c r="H3" s="32"/>
      <c r="I3" s="32"/>
      <c r="L3" s="32" t="s">
        <v>10</v>
      </c>
      <c r="M3" s="32"/>
      <c r="N3" s="32"/>
      <c r="O3" s="32"/>
      <c r="P3" s="32"/>
      <c r="Q3" s="32"/>
      <c r="R3" s="32"/>
      <c r="S3" s="32"/>
      <c r="V3" s="32" t="s">
        <v>11</v>
      </c>
      <c r="W3" s="32"/>
      <c r="X3" s="32"/>
      <c r="Y3" s="32"/>
      <c r="Z3" s="32"/>
      <c r="AA3" s="32"/>
      <c r="AB3" s="32"/>
      <c r="AC3" s="32"/>
      <c r="AF3" s="32" t="s">
        <v>13</v>
      </c>
      <c r="AG3" s="32"/>
      <c r="AH3" s="32"/>
      <c r="AI3" s="32"/>
      <c r="AJ3" s="32"/>
      <c r="AK3" s="32"/>
      <c r="AL3" s="32"/>
      <c r="AM3" s="32"/>
      <c r="AP3" s="32" t="s">
        <v>14</v>
      </c>
      <c r="AQ3" s="32"/>
      <c r="AR3" s="32"/>
      <c r="AS3" s="32"/>
      <c r="AT3" s="32"/>
      <c r="AU3" s="32"/>
      <c r="AV3" s="10"/>
    </row>
    <row r="4" spans="2:89" ht="51.75" customHeight="1" thickBot="1" x14ac:dyDescent="0.35">
      <c r="B4" s="1" t="s">
        <v>0</v>
      </c>
      <c r="C4" s="1" t="s">
        <v>115</v>
      </c>
      <c r="D4" s="1" t="s">
        <v>116</v>
      </c>
      <c r="E4" s="1" t="s">
        <v>117</v>
      </c>
      <c r="F4" s="1" t="s">
        <v>118</v>
      </c>
      <c r="G4" s="1" t="s">
        <v>119</v>
      </c>
      <c r="H4" s="1" t="s">
        <v>120</v>
      </c>
      <c r="I4" s="1" t="s">
        <v>121</v>
      </c>
      <c r="L4" s="1" t="s">
        <v>0</v>
      </c>
      <c r="M4" s="1" t="s">
        <v>36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1" t="s">
        <v>43</v>
      </c>
      <c r="V4" s="1" t="s">
        <v>12</v>
      </c>
      <c r="W4" s="1" t="s">
        <v>58</v>
      </c>
      <c r="X4" s="1" t="s">
        <v>59</v>
      </c>
      <c r="Y4" s="1" t="s">
        <v>60</v>
      </c>
      <c r="Z4" s="1" t="s">
        <v>61</v>
      </c>
      <c r="AA4" s="1" t="s">
        <v>62</v>
      </c>
      <c r="AB4" s="1" t="s">
        <v>63</v>
      </c>
      <c r="AC4" s="1" t="s">
        <v>64</v>
      </c>
      <c r="AF4" s="1" t="s">
        <v>12</v>
      </c>
      <c r="AG4" s="1" t="s">
        <v>58</v>
      </c>
      <c r="AH4" s="1" t="s">
        <v>59</v>
      </c>
      <c r="AI4" s="1" t="s">
        <v>65</v>
      </c>
      <c r="AJ4" s="1" t="s">
        <v>61</v>
      </c>
      <c r="AK4" s="1" t="s">
        <v>62</v>
      </c>
      <c r="AL4" s="1" t="s">
        <v>63</v>
      </c>
      <c r="AM4" s="1" t="s">
        <v>64</v>
      </c>
      <c r="AP4" s="1" t="s">
        <v>12</v>
      </c>
      <c r="AQ4" s="1" t="s">
        <v>15</v>
      </c>
      <c r="AR4" s="1" t="s">
        <v>16</v>
      </c>
      <c r="AS4" s="1" t="s">
        <v>17</v>
      </c>
      <c r="AT4" s="1" t="s">
        <v>18</v>
      </c>
      <c r="AU4" s="1" t="s">
        <v>19</v>
      </c>
      <c r="BK4" s="16"/>
      <c r="BL4" s="16"/>
      <c r="BM4" s="16"/>
      <c r="BN4" s="16"/>
      <c r="BO4" s="16"/>
      <c r="BP4" s="16"/>
    </row>
    <row r="5" spans="2:89" ht="15" thickBot="1" x14ac:dyDescent="0.35">
      <c r="B5" t="s">
        <v>1</v>
      </c>
      <c r="C5" s="2">
        <v>227429.99999999994</v>
      </c>
      <c r="D5" s="2">
        <v>164.44</v>
      </c>
      <c r="E5" s="2">
        <v>940.65858999999978</v>
      </c>
      <c r="F5" s="2">
        <v>2852.0890853699993</v>
      </c>
      <c r="G5" s="3">
        <v>190.7472724957122</v>
      </c>
      <c r="H5" s="4">
        <v>22308.947799999994</v>
      </c>
      <c r="I5">
        <v>266.62299999999999</v>
      </c>
      <c r="L5" t="s">
        <v>1</v>
      </c>
      <c r="M5" s="5">
        <v>134790</v>
      </c>
      <c r="N5" s="6">
        <v>0</v>
      </c>
      <c r="O5" s="7">
        <v>460.03826999999995</v>
      </c>
      <c r="P5" s="8">
        <v>1583.91176361</v>
      </c>
      <c r="Q5" s="7">
        <v>106.383105061002</v>
      </c>
      <c r="R5" s="8">
        <v>12483.800500000001</v>
      </c>
      <c r="S5">
        <v>174.505</v>
      </c>
      <c r="V5" t="s">
        <v>1</v>
      </c>
      <c r="W5" s="5">
        <v>92639.999999999942</v>
      </c>
      <c r="X5" s="5">
        <v>164.44</v>
      </c>
      <c r="Y5" s="5">
        <v>480.62031999999982</v>
      </c>
      <c r="Z5" s="5">
        <v>1268.1773217599994</v>
      </c>
      <c r="AA5" s="5">
        <v>84.364167434710197</v>
      </c>
      <c r="AB5" s="5">
        <v>9825.1472999999933</v>
      </c>
      <c r="AC5" s="5">
        <v>92.117999999999995</v>
      </c>
      <c r="AD5" s="5"/>
      <c r="AE5" s="5"/>
      <c r="AF5" t="s">
        <v>1</v>
      </c>
      <c r="AG5" s="9">
        <f>(C5-M5)/C5</f>
        <v>0.40733412478564818</v>
      </c>
      <c r="AH5" s="9">
        <f t="shared" ref="AH5:AM7" si="0">(D5-N5)/D5</f>
        <v>1</v>
      </c>
      <c r="AI5" s="9">
        <f t="shared" si="0"/>
        <v>0.51094023390569365</v>
      </c>
      <c r="AJ5" s="9">
        <f t="shared" si="0"/>
        <v>0.44464856594599661</v>
      </c>
      <c r="AK5" s="9">
        <f t="shared" si="0"/>
        <v>0.44228243125524436</v>
      </c>
      <c r="AL5" s="9">
        <f t="shared" si="0"/>
        <v>0.44041285084722803</v>
      </c>
      <c r="AM5" s="9">
        <f t="shared" si="0"/>
        <v>0.34549907547360881</v>
      </c>
      <c r="AP5" t="s">
        <v>1</v>
      </c>
      <c r="AQ5" s="13">
        <v>20400</v>
      </c>
      <c r="AR5">
        <v>151</v>
      </c>
      <c r="AS5" s="14">
        <v>135.09933774834437</v>
      </c>
      <c r="AT5">
        <v>80.400000000000006</v>
      </c>
      <c r="AU5">
        <v>36.1</v>
      </c>
      <c r="AV5" s="8"/>
      <c r="BA5" s="5"/>
      <c r="BB5" s="5"/>
      <c r="BC5" s="5"/>
      <c r="BD5" s="5"/>
      <c r="BE5" s="5"/>
      <c r="BF5" s="5"/>
      <c r="BG5" s="5"/>
      <c r="BK5" s="5"/>
      <c r="BL5" s="5"/>
      <c r="BM5" s="5"/>
      <c r="BN5" s="5"/>
      <c r="BO5" s="7"/>
      <c r="BP5" s="8"/>
      <c r="BU5" s="5"/>
      <c r="BV5" s="6"/>
      <c r="BW5" s="7"/>
      <c r="BX5" s="8"/>
      <c r="BY5" s="7"/>
      <c r="BZ5" s="8"/>
      <c r="CE5" s="5"/>
      <c r="CF5" s="5"/>
      <c r="CG5" s="5"/>
      <c r="CH5" s="5"/>
      <c r="CI5" s="5"/>
      <c r="CJ5" s="5"/>
      <c r="CK5" s="5"/>
    </row>
    <row r="6" spans="2:89" ht="15" thickBot="1" x14ac:dyDescent="0.35">
      <c r="B6" t="s">
        <v>2</v>
      </c>
      <c r="C6" s="2">
        <v>222260</v>
      </c>
      <c r="D6" s="2">
        <v>210.3</v>
      </c>
      <c r="E6" s="2">
        <v>968.87338</v>
      </c>
      <c r="F6" s="2">
        <v>2841.4157473400001</v>
      </c>
      <c r="G6" s="3">
        <v>189.80374956376681</v>
      </c>
      <c r="H6" s="4">
        <v>24052.403333333332</v>
      </c>
      <c r="I6">
        <v>124.01</v>
      </c>
      <c r="L6" t="s">
        <v>2</v>
      </c>
      <c r="M6" s="5">
        <v>158360.00000000003</v>
      </c>
      <c r="N6" s="6">
        <v>163.30000000000001</v>
      </c>
      <c r="O6" s="7">
        <v>703.78268000000003</v>
      </c>
      <c r="P6" s="8">
        <v>2039.2054672400002</v>
      </c>
      <c r="Q6" s="7">
        <v>136.15574703133481</v>
      </c>
      <c r="R6" s="8">
        <v>17242.015333333333</v>
      </c>
      <c r="S6">
        <v>100.664</v>
      </c>
      <c r="V6" t="s">
        <v>2</v>
      </c>
      <c r="W6" s="5">
        <v>63899.999999999971</v>
      </c>
      <c r="X6" s="5">
        <v>47</v>
      </c>
      <c r="Y6" s="5">
        <v>265.09069999999997</v>
      </c>
      <c r="Z6" s="5">
        <v>802.21028009999986</v>
      </c>
      <c r="AA6" s="5">
        <v>53.648002532432002</v>
      </c>
      <c r="AB6" s="5">
        <v>6810.387999999999</v>
      </c>
      <c r="AC6" s="5">
        <v>23.346000000000004</v>
      </c>
      <c r="AF6" t="s">
        <v>2</v>
      </c>
      <c r="AG6" s="9">
        <f>(C6-M6)/C6</f>
        <v>0.28750112480878237</v>
      </c>
      <c r="AH6" s="9">
        <f t="shared" si="0"/>
        <v>0.22349025202092249</v>
      </c>
      <c r="AI6" s="9">
        <f t="shared" si="0"/>
        <v>0.27360716629452653</v>
      </c>
      <c r="AJ6" s="9">
        <f t="shared" si="0"/>
        <v>0.2823276674140317</v>
      </c>
      <c r="AK6" s="9">
        <f t="shared" si="0"/>
        <v>0.28264985626328903</v>
      </c>
      <c r="AL6" s="9">
        <f t="shared" si="0"/>
        <v>0.28314792104628211</v>
      </c>
      <c r="AM6" s="9">
        <f t="shared" si="0"/>
        <v>0.18825901137005083</v>
      </c>
      <c r="AP6" t="s">
        <v>2</v>
      </c>
      <c r="AQ6" s="13">
        <v>11700</v>
      </c>
      <c r="AR6">
        <v>77</v>
      </c>
      <c r="AS6" s="14">
        <v>151.94805194805195</v>
      </c>
      <c r="AT6">
        <v>81</v>
      </c>
      <c r="AU6">
        <v>46.7</v>
      </c>
    </row>
    <row r="7" spans="2:89" x14ac:dyDescent="0.3">
      <c r="B7" t="s">
        <v>101</v>
      </c>
      <c r="C7" s="2">
        <v>822100</v>
      </c>
      <c r="D7" s="2">
        <v>2381</v>
      </c>
      <c r="E7" s="2">
        <v>5186.8272999999999</v>
      </c>
      <c r="F7" s="2">
        <v>12260.515393899999</v>
      </c>
      <c r="G7" s="3">
        <v>811.70753772785599</v>
      </c>
      <c r="H7" s="4">
        <v>101550.61466666666</v>
      </c>
      <c r="I7">
        <v>976.05</v>
      </c>
      <c r="L7" t="s">
        <v>101</v>
      </c>
      <c r="M7" s="5">
        <v>812300</v>
      </c>
      <c r="N7" s="6">
        <v>0</v>
      </c>
      <c r="O7" s="7">
        <v>2772.3798999999999</v>
      </c>
      <c r="P7" s="8">
        <v>9545.3039957000001</v>
      </c>
      <c r="Q7" s="7">
        <v>641.10836294273997</v>
      </c>
      <c r="R7" s="8">
        <v>81730.91833333332</v>
      </c>
      <c r="S7">
        <v>824.6</v>
      </c>
      <c r="V7" t="s">
        <v>101</v>
      </c>
      <c r="W7" s="5">
        <v>9800</v>
      </c>
      <c r="X7" s="5">
        <v>2381</v>
      </c>
      <c r="Y7" s="5">
        <v>2414.4474</v>
      </c>
      <c r="Z7" s="5">
        <v>2715.2113981999992</v>
      </c>
      <c r="AA7" s="5">
        <v>170.59917478511602</v>
      </c>
      <c r="AB7" s="5">
        <v>19819.696333333341</v>
      </c>
      <c r="AC7" s="5">
        <v>151.44999999999993</v>
      </c>
      <c r="AF7" t="s">
        <v>101</v>
      </c>
      <c r="AG7" s="9">
        <f>(C7-M7)/C7</f>
        <v>1.1920690913514172E-2</v>
      </c>
      <c r="AH7" s="9">
        <f t="shared" si="0"/>
        <v>1</v>
      </c>
      <c r="AI7" s="9">
        <f t="shared" si="0"/>
        <v>0.46549600754974046</v>
      </c>
      <c r="AJ7" s="9">
        <f t="shared" si="0"/>
        <v>0.22145980906731735</v>
      </c>
      <c r="AK7" s="9">
        <f t="shared" si="0"/>
        <v>0.21017320507169343</v>
      </c>
      <c r="AL7" s="9">
        <f t="shared" si="0"/>
        <v>0.1951706190887196</v>
      </c>
      <c r="AM7" s="9">
        <f t="shared" si="0"/>
        <v>0.15516623123815371</v>
      </c>
      <c r="AP7" t="s">
        <v>101</v>
      </c>
      <c r="AQ7" s="13">
        <v>114000</v>
      </c>
      <c r="AR7">
        <v>613</v>
      </c>
      <c r="AS7" s="14">
        <v>185.97063621533442</v>
      </c>
      <c r="AT7">
        <v>81.2</v>
      </c>
      <c r="AU7">
        <v>44.2</v>
      </c>
    </row>
    <row r="8" spans="2:89" x14ac:dyDescent="0.3">
      <c r="B8" t="s">
        <v>23</v>
      </c>
      <c r="L8" t="s">
        <v>23</v>
      </c>
      <c r="V8" t="s">
        <v>23</v>
      </c>
      <c r="AF8" t="s">
        <v>23</v>
      </c>
      <c r="AP8" t="s">
        <v>23</v>
      </c>
    </row>
    <row r="9" spans="2:89" x14ac:dyDescent="0.3">
      <c r="B9" t="s">
        <v>24</v>
      </c>
      <c r="L9" t="s">
        <v>24</v>
      </c>
      <c r="V9" t="s">
        <v>24</v>
      </c>
      <c r="AF9" t="s">
        <v>24</v>
      </c>
      <c r="AP9" t="s">
        <v>24</v>
      </c>
    </row>
    <row r="10" spans="2:89" x14ac:dyDescent="0.3">
      <c r="B10" t="s">
        <v>25</v>
      </c>
      <c r="L10" t="s">
        <v>25</v>
      </c>
      <c r="V10" t="s">
        <v>25</v>
      </c>
      <c r="AF10" t="s">
        <v>25</v>
      </c>
      <c r="AP10" t="s">
        <v>25</v>
      </c>
    </row>
    <row r="11" spans="2:89" x14ac:dyDescent="0.3">
      <c r="B11" t="s">
        <v>26</v>
      </c>
      <c r="L11" t="s">
        <v>26</v>
      </c>
      <c r="V11" t="s">
        <v>26</v>
      </c>
      <c r="AF11" t="s">
        <v>26</v>
      </c>
      <c r="AP11" t="s">
        <v>26</v>
      </c>
    </row>
    <row r="12" spans="2:89" x14ac:dyDescent="0.3">
      <c r="B12" t="s">
        <v>27</v>
      </c>
      <c r="L12" t="s">
        <v>27</v>
      </c>
      <c r="V12" t="s">
        <v>27</v>
      </c>
      <c r="AF12" t="s">
        <v>27</v>
      </c>
      <c r="AP12" t="s">
        <v>27</v>
      </c>
    </row>
    <row r="13" spans="2:89" x14ac:dyDescent="0.3">
      <c r="B13" t="s">
        <v>28</v>
      </c>
      <c r="L13" t="s">
        <v>28</v>
      </c>
      <c r="V13" t="s">
        <v>28</v>
      </c>
      <c r="AF13" t="s">
        <v>28</v>
      </c>
      <c r="AP13" t="s">
        <v>28</v>
      </c>
    </row>
    <row r="14" spans="2:89" x14ac:dyDescent="0.3">
      <c r="B14" t="s">
        <v>29</v>
      </c>
      <c r="L14" t="s">
        <v>29</v>
      </c>
      <c r="V14" t="s">
        <v>29</v>
      </c>
      <c r="AF14" t="s">
        <v>29</v>
      </c>
      <c r="AP14" t="s">
        <v>29</v>
      </c>
    </row>
    <row r="15" spans="2:89" x14ac:dyDescent="0.3">
      <c r="B15" t="s">
        <v>30</v>
      </c>
      <c r="L15" t="s">
        <v>30</v>
      </c>
      <c r="V15" t="s">
        <v>30</v>
      </c>
      <c r="AF15" t="s">
        <v>30</v>
      </c>
      <c r="AP15" t="s">
        <v>30</v>
      </c>
    </row>
    <row r="16" spans="2:89" x14ac:dyDescent="0.3">
      <c r="B16" t="s">
        <v>31</v>
      </c>
      <c r="L16" t="s">
        <v>31</v>
      </c>
      <c r="V16" t="s">
        <v>31</v>
      </c>
      <c r="AF16" t="s">
        <v>31</v>
      </c>
      <c r="AP16" t="s">
        <v>31</v>
      </c>
    </row>
    <row r="17" spans="2:54" x14ac:dyDescent="0.3">
      <c r="B17" t="s">
        <v>32</v>
      </c>
      <c r="L17" t="s">
        <v>32</v>
      </c>
      <c r="V17" t="s">
        <v>32</v>
      </c>
      <c r="AF17" t="s">
        <v>32</v>
      </c>
      <c r="AP17" t="s">
        <v>32</v>
      </c>
    </row>
    <row r="18" spans="2:54" x14ac:dyDescent="0.3">
      <c r="B18" t="s">
        <v>33</v>
      </c>
      <c r="L18" t="s">
        <v>33</v>
      </c>
      <c r="V18" t="s">
        <v>33</v>
      </c>
      <c r="AF18" t="s">
        <v>33</v>
      </c>
      <c r="AP18" t="s">
        <v>33</v>
      </c>
    </row>
    <row r="19" spans="2:54" x14ac:dyDescent="0.3">
      <c r="B19" t="s">
        <v>34</v>
      </c>
      <c r="L19" t="s">
        <v>34</v>
      </c>
      <c r="V19" t="s">
        <v>34</v>
      </c>
      <c r="AF19" t="s">
        <v>34</v>
      </c>
      <c r="AP19" t="s">
        <v>34</v>
      </c>
    </row>
    <row r="20" spans="2:54" x14ac:dyDescent="0.3">
      <c r="B20" t="s">
        <v>35</v>
      </c>
      <c r="L20" t="s">
        <v>35</v>
      </c>
      <c r="V20" t="s">
        <v>35</v>
      </c>
      <c r="AF20" t="s">
        <v>35</v>
      </c>
      <c r="AP20" t="s">
        <v>35</v>
      </c>
    </row>
    <row r="24" spans="2:54" x14ac:dyDescent="0.3">
      <c r="B24" s="17">
        <v>0.88400000000000001</v>
      </c>
      <c r="C24" s="11" t="s">
        <v>21</v>
      </c>
      <c r="D24" s="11" t="s">
        <v>22</v>
      </c>
      <c r="E24" s="11"/>
      <c r="F24" s="11"/>
    </row>
    <row r="25" spans="2:54" x14ac:dyDescent="0.3">
      <c r="B25" s="32" t="s">
        <v>113</v>
      </c>
      <c r="C25" s="32"/>
      <c r="D25" s="32"/>
      <c r="E25" s="32"/>
      <c r="F25" s="32"/>
      <c r="G25" s="32"/>
      <c r="H25" s="32"/>
      <c r="I25" s="32"/>
      <c r="L25" s="32" t="s">
        <v>10</v>
      </c>
      <c r="M25" s="32"/>
      <c r="N25" s="32"/>
      <c r="O25" s="32"/>
      <c r="P25" s="32"/>
      <c r="Q25" s="32"/>
      <c r="R25" s="32"/>
      <c r="S25" s="32"/>
      <c r="V25" s="32" t="s">
        <v>11</v>
      </c>
      <c r="W25" s="32"/>
      <c r="X25" s="32"/>
      <c r="Y25" s="32"/>
      <c r="Z25" s="32"/>
      <c r="AA25" s="32"/>
      <c r="AB25" s="32"/>
      <c r="AC25" s="32"/>
      <c r="AF25" s="32" t="s">
        <v>13</v>
      </c>
      <c r="AG25" s="32"/>
      <c r="AH25" s="32"/>
      <c r="AI25" s="32"/>
      <c r="AJ25" s="32"/>
      <c r="AK25" s="32"/>
      <c r="AL25" s="32"/>
      <c r="AM25" s="32"/>
      <c r="AP25" s="32" t="s">
        <v>14</v>
      </c>
      <c r="AQ25" s="32"/>
      <c r="AR25" s="32"/>
      <c r="AS25" s="32"/>
      <c r="AT25" s="32"/>
      <c r="AU25" s="32"/>
    </row>
    <row r="26" spans="2:54" ht="42.6" thickBot="1" x14ac:dyDescent="0.35">
      <c r="B26" s="1" t="s">
        <v>0</v>
      </c>
      <c r="C26" s="1" t="s">
        <v>122</v>
      </c>
      <c r="D26" s="1" t="s">
        <v>123</v>
      </c>
      <c r="E26" s="1" t="s">
        <v>124</v>
      </c>
      <c r="F26" s="1" t="s">
        <v>125</v>
      </c>
      <c r="G26" s="1" t="s">
        <v>126</v>
      </c>
      <c r="H26" s="1" t="s">
        <v>127</v>
      </c>
      <c r="I26" s="1" t="s">
        <v>128</v>
      </c>
      <c r="L26" s="1" t="s">
        <v>0</v>
      </c>
      <c r="M26" s="1" t="s">
        <v>44</v>
      </c>
      <c r="N26" s="1" t="s">
        <v>45</v>
      </c>
      <c r="O26" s="1" t="s">
        <v>46</v>
      </c>
      <c r="P26" s="1" t="s">
        <v>47</v>
      </c>
      <c r="Q26" s="1" t="s">
        <v>48</v>
      </c>
      <c r="R26" s="1" t="s">
        <v>49</v>
      </c>
      <c r="S26" s="1" t="s">
        <v>50</v>
      </c>
      <c r="V26" s="1" t="s">
        <v>12</v>
      </c>
      <c r="W26" s="1" t="s">
        <v>37</v>
      </c>
      <c r="X26" s="1" t="s">
        <v>66</v>
      </c>
      <c r="Y26" s="1" t="s">
        <v>67</v>
      </c>
      <c r="Z26" s="1" t="s">
        <v>68</v>
      </c>
      <c r="AA26" s="1" t="s">
        <v>69</v>
      </c>
      <c r="AB26" s="1" t="s">
        <v>70</v>
      </c>
      <c r="AC26" s="1" t="s">
        <v>71</v>
      </c>
      <c r="AF26" s="1" t="s">
        <v>12</v>
      </c>
      <c r="AG26" s="1" t="s">
        <v>37</v>
      </c>
      <c r="AH26" s="1" t="s">
        <v>66</v>
      </c>
      <c r="AI26" s="1" t="s">
        <v>72</v>
      </c>
      <c r="AJ26" s="1" t="s">
        <v>68</v>
      </c>
      <c r="AK26" s="1" t="s">
        <v>69</v>
      </c>
      <c r="AL26" s="1" t="s">
        <v>70</v>
      </c>
      <c r="AM26" s="1" t="s">
        <v>71</v>
      </c>
      <c r="AP26" s="1" t="s">
        <v>12</v>
      </c>
      <c r="AQ26" s="1" t="s">
        <v>15</v>
      </c>
      <c r="AR26" s="1" t="s">
        <v>16</v>
      </c>
      <c r="AS26" s="1" t="s">
        <v>17</v>
      </c>
      <c r="AT26" s="1" t="s">
        <v>18</v>
      </c>
      <c r="AU26" s="1" t="s">
        <v>19</v>
      </c>
    </row>
    <row r="27" spans="2:54" ht="15" thickBot="1" x14ac:dyDescent="0.35">
      <c r="B27" t="s">
        <v>1</v>
      </c>
      <c r="C27" s="2">
        <v>227429.99999999994</v>
      </c>
      <c r="D27" s="2">
        <v>164.44</v>
      </c>
      <c r="E27" s="2">
        <v>940.65858999999978</v>
      </c>
      <c r="F27" s="2">
        <v>2852.0890853699993</v>
      </c>
      <c r="G27" s="3">
        <v>190.7472724957122</v>
      </c>
      <c r="H27" s="4">
        <v>22308.947799999994</v>
      </c>
      <c r="I27">
        <v>266.62299999999999</v>
      </c>
      <c r="J27" s="5"/>
      <c r="K27" s="6"/>
      <c r="L27" s="7" t="s">
        <v>1</v>
      </c>
      <c r="M27" s="5">
        <v>135200</v>
      </c>
      <c r="N27" s="6">
        <v>0</v>
      </c>
      <c r="O27" s="7">
        <v>461.43759999999992</v>
      </c>
      <c r="P27" s="8">
        <v>1588.7296567999997</v>
      </c>
      <c r="Q27" s="7">
        <v>106.70669785775999</v>
      </c>
      <c r="R27" s="8">
        <v>12521.773333333333</v>
      </c>
      <c r="S27">
        <v>174.95599999999999</v>
      </c>
      <c r="V27" t="s">
        <v>1</v>
      </c>
      <c r="W27" s="5">
        <v>92229.999999999942</v>
      </c>
      <c r="X27" s="5">
        <v>164.44</v>
      </c>
      <c r="Y27" s="5">
        <v>479.22098999999986</v>
      </c>
      <c r="Z27" s="5">
        <v>1263.3594285699996</v>
      </c>
      <c r="AA27" s="5">
        <v>84.040574637952204</v>
      </c>
      <c r="AB27" s="5">
        <v>9787.1744666666618</v>
      </c>
      <c r="AC27" s="5">
        <v>91.667000000000002</v>
      </c>
      <c r="AD27" s="5"/>
      <c r="AE27" s="5"/>
      <c r="AF27" t="s">
        <v>1</v>
      </c>
      <c r="AG27" s="9">
        <f>(C27-M27)/C27</f>
        <v>0.40553137229037489</v>
      </c>
      <c r="AH27" s="9">
        <f t="shared" ref="AH27:AM29" si="1">(D27-N27)/D27</f>
        <v>1</v>
      </c>
      <c r="AI27" s="9">
        <f t="shared" si="1"/>
        <v>0.50945262722790841</v>
      </c>
      <c r="AJ27" s="9">
        <f t="shared" si="1"/>
        <v>0.44295931534905231</v>
      </c>
      <c r="AK27" s="9">
        <f t="shared" si="1"/>
        <v>0.44058598342391159</v>
      </c>
      <c r="AL27" s="9">
        <f t="shared" si="1"/>
        <v>0.4387107161847707</v>
      </c>
      <c r="AM27" s="9">
        <f t="shared" si="1"/>
        <v>0.3438075484860646</v>
      </c>
      <c r="AP27" t="s">
        <v>1</v>
      </c>
      <c r="AQ27" s="13">
        <v>22200</v>
      </c>
      <c r="AR27">
        <v>151</v>
      </c>
      <c r="AS27" s="14">
        <v>147.01986754966887</v>
      </c>
      <c r="AT27">
        <v>80.7</v>
      </c>
      <c r="AU27">
        <v>37.1</v>
      </c>
    </row>
    <row r="28" spans="2:54" ht="15" thickBot="1" x14ac:dyDescent="0.35">
      <c r="B28" t="s">
        <v>2</v>
      </c>
      <c r="C28" s="2">
        <v>222260</v>
      </c>
      <c r="D28" s="2">
        <v>210.3</v>
      </c>
      <c r="E28" s="2">
        <v>968.87338</v>
      </c>
      <c r="F28" s="2">
        <v>2841.4157473400001</v>
      </c>
      <c r="G28" s="3">
        <v>189.80374956376681</v>
      </c>
      <c r="H28" s="4">
        <v>24052.403333333332</v>
      </c>
      <c r="I28">
        <v>124.01</v>
      </c>
      <c r="L28" t="s">
        <v>2</v>
      </c>
      <c r="M28" s="5">
        <v>158290</v>
      </c>
      <c r="N28" s="6">
        <v>163.30000000000001</v>
      </c>
      <c r="O28" s="7">
        <v>703.54376999999999</v>
      </c>
      <c r="P28" s="8">
        <v>2038.3829001099998</v>
      </c>
      <c r="Q28" s="7">
        <v>136.10049948066879</v>
      </c>
      <c r="R28" s="8">
        <v>17234.972166666666</v>
      </c>
      <c r="S28">
        <v>95.628</v>
      </c>
      <c r="V28" t="s">
        <v>2</v>
      </c>
      <c r="W28" s="5">
        <v>63970</v>
      </c>
      <c r="X28" s="5">
        <v>47</v>
      </c>
      <c r="Y28" s="5">
        <v>265.32961</v>
      </c>
      <c r="Z28" s="5">
        <v>803.03284723000024</v>
      </c>
      <c r="AA28" s="5">
        <v>53.703250083098027</v>
      </c>
      <c r="AB28" s="5">
        <v>6817.4311666666654</v>
      </c>
      <c r="AC28" s="5">
        <v>28.382000000000005</v>
      </c>
      <c r="AF28" t="s">
        <v>2</v>
      </c>
      <c r="AG28" s="9">
        <f>(C28-M28)/C28</f>
        <v>0.28781607126788444</v>
      </c>
      <c r="AH28" s="9">
        <f t="shared" si="1"/>
        <v>0.22349025202092249</v>
      </c>
      <c r="AI28" s="9">
        <f t="shared" si="1"/>
        <v>0.27385375166360748</v>
      </c>
      <c r="AJ28" s="9">
        <f t="shared" si="1"/>
        <v>0.28261715941490151</v>
      </c>
      <c r="AK28" s="9">
        <f t="shared" si="1"/>
        <v>0.28294093349855443</v>
      </c>
      <c r="AL28" s="9">
        <f t="shared" si="1"/>
        <v>0.28344074694684007</v>
      </c>
      <c r="AM28" s="9">
        <f t="shared" si="1"/>
        <v>0.22886863962583665</v>
      </c>
      <c r="AP28" t="s">
        <v>2</v>
      </c>
      <c r="AQ28" s="13">
        <v>14625</v>
      </c>
      <c r="AR28">
        <v>77</v>
      </c>
      <c r="AS28" s="14">
        <v>189.93506493506493</v>
      </c>
      <c r="AT28">
        <v>80.099999999999994</v>
      </c>
      <c r="AU28">
        <v>47.6</v>
      </c>
    </row>
    <row r="29" spans="2:54" x14ac:dyDescent="0.3">
      <c r="B29" t="s">
        <v>101</v>
      </c>
      <c r="C29" s="2">
        <v>822100</v>
      </c>
      <c r="D29" s="2">
        <v>2381</v>
      </c>
      <c r="E29" s="2">
        <v>5186.8272999999999</v>
      </c>
      <c r="F29" s="2">
        <v>12260.515393899999</v>
      </c>
      <c r="G29" s="3">
        <v>811.70753772785599</v>
      </c>
      <c r="H29" s="4">
        <v>101550.61466666666</v>
      </c>
      <c r="I29">
        <v>976.05</v>
      </c>
      <c r="L29" t="s">
        <v>101</v>
      </c>
      <c r="M29" s="5">
        <v>813900</v>
      </c>
      <c r="N29" s="6">
        <v>0</v>
      </c>
      <c r="O29" s="7">
        <v>2777.8406999999997</v>
      </c>
      <c r="P29" s="8">
        <v>9564.1055300999997</v>
      </c>
      <c r="Q29" s="7">
        <v>642.37116410082001</v>
      </c>
      <c r="R29" s="8">
        <v>81891.904999999984</v>
      </c>
      <c r="S29">
        <v>822.24</v>
      </c>
      <c r="V29" t="s">
        <v>101</v>
      </c>
      <c r="W29" s="5">
        <v>8200</v>
      </c>
      <c r="X29" s="5">
        <v>2381</v>
      </c>
      <c r="Y29" s="5">
        <v>2408.9866000000002</v>
      </c>
      <c r="Z29" s="5">
        <v>2696.4098637999996</v>
      </c>
      <c r="AA29" s="5">
        <v>169.33637362703598</v>
      </c>
      <c r="AB29" s="5">
        <v>19658.709666666677</v>
      </c>
      <c r="AC29" s="5">
        <v>153.80999999999995</v>
      </c>
      <c r="AF29" t="s">
        <v>101</v>
      </c>
      <c r="AG29" s="9">
        <f>(C29-M29)/C29</f>
        <v>9.9744556623281837E-3</v>
      </c>
      <c r="AH29" s="9">
        <f t="shared" si="1"/>
        <v>1</v>
      </c>
      <c r="AI29" s="9">
        <f t="shared" si="1"/>
        <v>0.46444318668562579</v>
      </c>
      <c r="AJ29" s="9">
        <f t="shared" si="1"/>
        <v>0.21992630629064339</v>
      </c>
      <c r="AK29" s="9">
        <f t="shared" si="1"/>
        <v>0.20861747089480642</v>
      </c>
      <c r="AL29" s="9">
        <f t="shared" si="1"/>
        <v>0.19358533408384698</v>
      </c>
      <c r="AM29" s="9">
        <f t="shared" si="1"/>
        <v>0.1575841401567542</v>
      </c>
      <c r="AP29" t="s">
        <v>101</v>
      </c>
      <c r="AQ29" s="13">
        <v>136000</v>
      </c>
      <c r="AR29">
        <v>613</v>
      </c>
      <c r="AS29" s="14">
        <v>221.85970636215333</v>
      </c>
      <c r="AT29">
        <v>79.5</v>
      </c>
      <c r="AU29">
        <v>47.1</v>
      </c>
    </row>
    <row r="30" spans="2:54" x14ac:dyDescent="0.3">
      <c r="B30" t="s">
        <v>23</v>
      </c>
      <c r="C30" s="5"/>
      <c r="D30" s="5"/>
      <c r="L30" t="s">
        <v>23</v>
      </c>
      <c r="V30" t="s">
        <v>23</v>
      </c>
      <c r="AF30" t="s">
        <v>23</v>
      </c>
      <c r="AP30" t="s">
        <v>23</v>
      </c>
      <c r="BB30" s="14"/>
    </row>
    <row r="31" spans="2:54" x14ac:dyDescent="0.3">
      <c r="B31" t="s">
        <v>24</v>
      </c>
      <c r="L31" t="s">
        <v>24</v>
      </c>
      <c r="V31" t="s">
        <v>24</v>
      </c>
      <c r="AF31" t="s">
        <v>24</v>
      </c>
      <c r="AP31" t="s">
        <v>24</v>
      </c>
    </row>
    <row r="32" spans="2:54" x14ac:dyDescent="0.3">
      <c r="B32" t="s">
        <v>25</v>
      </c>
      <c r="L32" t="s">
        <v>25</v>
      </c>
      <c r="V32" t="s">
        <v>25</v>
      </c>
      <c r="AF32" t="s">
        <v>25</v>
      </c>
      <c r="AP32" t="s">
        <v>25</v>
      </c>
    </row>
    <row r="33" spans="2:47" x14ac:dyDescent="0.3">
      <c r="B33" t="s">
        <v>26</v>
      </c>
      <c r="L33" t="s">
        <v>26</v>
      </c>
      <c r="V33" t="s">
        <v>26</v>
      </c>
      <c r="AF33" t="s">
        <v>26</v>
      </c>
      <c r="AP33" t="s">
        <v>26</v>
      </c>
    </row>
    <row r="34" spans="2:47" x14ac:dyDescent="0.3">
      <c r="B34" t="s">
        <v>27</v>
      </c>
      <c r="L34" t="s">
        <v>27</v>
      </c>
      <c r="V34" t="s">
        <v>27</v>
      </c>
      <c r="AF34" t="s">
        <v>27</v>
      </c>
      <c r="AP34" t="s">
        <v>27</v>
      </c>
    </row>
    <row r="35" spans="2:47" x14ac:dyDescent="0.3">
      <c r="B35" t="s">
        <v>28</v>
      </c>
      <c r="L35" t="s">
        <v>28</v>
      </c>
      <c r="V35" t="s">
        <v>28</v>
      </c>
      <c r="AF35" t="s">
        <v>28</v>
      </c>
      <c r="AP35" t="s">
        <v>28</v>
      </c>
    </row>
    <row r="36" spans="2:47" x14ac:dyDescent="0.3">
      <c r="B36" t="s">
        <v>29</v>
      </c>
      <c r="L36" t="s">
        <v>29</v>
      </c>
      <c r="V36" t="s">
        <v>29</v>
      </c>
      <c r="AF36" t="s">
        <v>29</v>
      </c>
      <c r="AP36" t="s">
        <v>29</v>
      </c>
    </row>
    <row r="37" spans="2:47" x14ac:dyDescent="0.3">
      <c r="B37" t="s">
        <v>30</v>
      </c>
      <c r="L37" t="s">
        <v>30</v>
      </c>
      <c r="V37" t="s">
        <v>30</v>
      </c>
      <c r="AF37" t="s">
        <v>30</v>
      </c>
      <c r="AP37" t="s">
        <v>30</v>
      </c>
    </row>
    <row r="38" spans="2:47" x14ac:dyDescent="0.3">
      <c r="B38" t="s">
        <v>31</v>
      </c>
      <c r="L38" t="s">
        <v>31</v>
      </c>
      <c r="V38" t="s">
        <v>31</v>
      </c>
      <c r="AF38" t="s">
        <v>31</v>
      </c>
      <c r="AP38" t="s">
        <v>31</v>
      </c>
    </row>
    <row r="39" spans="2:47" x14ac:dyDescent="0.3">
      <c r="B39" t="s">
        <v>32</v>
      </c>
      <c r="L39" t="s">
        <v>32</v>
      </c>
      <c r="V39" t="s">
        <v>32</v>
      </c>
      <c r="AF39" t="s">
        <v>32</v>
      </c>
      <c r="AP39" t="s">
        <v>32</v>
      </c>
    </row>
    <row r="40" spans="2:47" x14ac:dyDescent="0.3">
      <c r="B40" t="s">
        <v>33</v>
      </c>
      <c r="L40" t="s">
        <v>33</v>
      </c>
      <c r="V40" t="s">
        <v>33</v>
      </c>
      <c r="AF40" t="s">
        <v>33</v>
      </c>
      <c r="AP40" t="s">
        <v>33</v>
      </c>
    </row>
    <row r="41" spans="2:47" x14ac:dyDescent="0.3">
      <c r="B41" t="s">
        <v>34</v>
      </c>
      <c r="L41" t="s">
        <v>34</v>
      </c>
      <c r="V41" t="s">
        <v>34</v>
      </c>
      <c r="AF41" t="s">
        <v>34</v>
      </c>
      <c r="AP41" t="s">
        <v>34</v>
      </c>
    </row>
    <row r="42" spans="2:47" x14ac:dyDescent="0.3">
      <c r="B42" t="s">
        <v>35</v>
      </c>
      <c r="L42" t="s">
        <v>35</v>
      </c>
      <c r="V42" t="s">
        <v>35</v>
      </c>
      <c r="AF42" t="s">
        <v>35</v>
      </c>
      <c r="AP42" t="s">
        <v>35</v>
      </c>
    </row>
    <row r="46" spans="2:47" x14ac:dyDescent="0.3">
      <c r="B46" s="15">
        <v>1.5680000000000001</v>
      </c>
      <c r="C46" s="11" t="s">
        <v>21</v>
      </c>
      <c r="D46" s="11" t="s">
        <v>22</v>
      </c>
      <c r="E46" s="11"/>
      <c r="F46" s="11"/>
    </row>
    <row r="47" spans="2:47" x14ac:dyDescent="0.3">
      <c r="B47" s="32" t="s">
        <v>113</v>
      </c>
      <c r="C47" s="32"/>
      <c r="D47" s="32"/>
      <c r="E47" s="32"/>
      <c r="F47" s="32"/>
      <c r="G47" s="32"/>
      <c r="H47" s="32"/>
      <c r="I47" s="32"/>
      <c r="L47" s="32" t="s">
        <v>10</v>
      </c>
      <c r="M47" s="32"/>
      <c r="N47" s="32"/>
      <c r="O47" s="32"/>
      <c r="P47" s="32"/>
      <c r="Q47" s="32"/>
      <c r="R47" s="32"/>
      <c r="S47" s="32"/>
      <c r="V47" s="32" t="s">
        <v>11</v>
      </c>
      <c r="W47" s="32"/>
      <c r="X47" s="32"/>
      <c r="Y47" s="32"/>
      <c r="Z47" s="32"/>
      <c r="AA47" s="32"/>
      <c r="AB47" s="32"/>
      <c r="AC47" s="32"/>
      <c r="AF47" s="32" t="s">
        <v>13</v>
      </c>
      <c r="AG47" s="32"/>
      <c r="AH47" s="32"/>
      <c r="AI47" s="32"/>
      <c r="AJ47" s="32"/>
      <c r="AK47" s="32"/>
      <c r="AL47" s="32"/>
      <c r="AM47" s="32"/>
      <c r="AP47" s="32" t="s">
        <v>14</v>
      </c>
      <c r="AQ47" s="32"/>
      <c r="AR47" s="32"/>
      <c r="AS47" s="32"/>
      <c r="AT47" s="32"/>
      <c r="AU47" s="32"/>
    </row>
    <row r="48" spans="2:47" ht="42.6" thickBot="1" x14ac:dyDescent="0.35">
      <c r="B48" s="1" t="s">
        <v>0</v>
      </c>
      <c r="C48" s="1" t="s">
        <v>129</v>
      </c>
      <c r="D48" s="1" t="s">
        <v>130</v>
      </c>
      <c r="E48" s="1" t="s">
        <v>131</v>
      </c>
      <c r="F48" s="1" t="s">
        <v>132</v>
      </c>
      <c r="G48" s="1" t="s">
        <v>133</v>
      </c>
      <c r="H48" s="1" t="s">
        <v>134</v>
      </c>
      <c r="I48" s="1" t="s">
        <v>135</v>
      </c>
      <c r="L48" s="1" t="s">
        <v>0</v>
      </c>
      <c r="M48" s="1" t="s">
        <v>51</v>
      </c>
      <c r="N48" s="1" t="s">
        <v>52</v>
      </c>
      <c r="O48" s="1" t="s">
        <v>53</v>
      </c>
      <c r="P48" s="1" t="s">
        <v>54</v>
      </c>
      <c r="Q48" s="1" t="s">
        <v>55</v>
      </c>
      <c r="R48" s="1" t="s">
        <v>56</v>
      </c>
      <c r="S48" s="1" t="s">
        <v>57</v>
      </c>
      <c r="V48" s="1" t="s">
        <v>12</v>
      </c>
      <c r="W48" s="1" t="s">
        <v>73</v>
      </c>
      <c r="X48" s="1" t="s">
        <v>74</v>
      </c>
      <c r="Y48" s="1" t="s">
        <v>75</v>
      </c>
      <c r="Z48" s="1" t="s">
        <v>76</v>
      </c>
      <c r="AA48" s="1" t="s">
        <v>77</v>
      </c>
      <c r="AB48" s="1" t="s">
        <v>78</v>
      </c>
      <c r="AC48" s="1" t="s">
        <v>79</v>
      </c>
      <c r="AF48" s="1" t="s">
        <v>12</v>
      </c>
      <c r="AG48" s="1" t="s">
        <v>3</v>
      </c>
      <c r="AH48" s="1" t="s">
        <v>4</v>
      </c>
      <c r="AI48" s="1" t="s">
        <v>5</v>
      </c>
      <c r="AJ48" s="1" t="s">
        <v>6</v>
      </c>
      <c r="AK48" s="1" t="s">
        <v>7</v>
      </c>
      <c r="AL48" s="1" t="s">
        <v>8</v>
      </c>
      <c r="AM48" s="1" t="s">
        <v>9</v>
      </c>
      <c r="AP48" s="1" t="s">
        <v>12</v>
      </c>
      <c r="AQ48" s="1" t="s">
        <v>15</v>
      </c>
      <c r="AR48" s="1" t="s">
        <v>16</v>
      </c>
      <c r="AS48" s="1" t="s">
        <v>17</v>
      </c>
      <c r="AT48" s="1" t="s">
        <v>18</v>
      </c>
      <c r="AU48" s="1" t="s">
        <v>19</v>
      </c>
    </row>
    <row r="49" spans="2:54" ht="15" thickBot="1" x14ac:dyDescent="0.35">
      <c r="B49" t="s">
        <v>1</v>
      </c>
      <c r="C49" s="2">
        <v>227429.99999999994</v>
      </c>
      <c r="D49" s="2">
        <v>164.44</v>
      </c>
      <c r="E49" s="2">
        <v>940.65858999999978</v>
      </c>
      <c r="F49" s="2">
        <v>2852.0890853699993</v>
      </c>
      <c r="G49" s="3">
        <v>190.7472724957122</v>
      </c>
      <c r="H49" s="4">
        <v>22308.947799999994</v>
      </c>
      <c r="I49">
        <v>266.62299999999999</v>
      </c>
      <c r="L49" t="s">
        <v>1</v>
      </c>
      <c r="M49" s="5">
        <v>134799.99999999997</v>
      </c>
      <c r="N49" s="6">
        <v>0</v>
      </c>
      <c r="O49" s="7">
        <v>460.0723999999999</v>
      </c>
      <c r="P49" s="8">
        <v>1584.0292731999996</v>
      </c>
      <c r="Q49" s="7">
        <v>106.39099756823997</v>
      </c>
      <c r="R49" s="8">
        <v>12484.726666666666</v>
      </c>
      <c r="S49">
        <v>174.82400000000001</v>
      </c>
      <c r="V49" t="s">
        <v>1</v>
      </c>
      <c r="W49" s="5">
        <v>92629.999999999971</v>
      </c>
      <c r="X49" s="5">
        <v>164.44</v>
      </c>
      <c r="Y49" s="5">
        <v>480.58618999999987</v>
      </c>
      <c r="Z49" s="5">
        <v>1268.0598121699998</v>
      </c>
      <c r="AA49" s="5">
        <v>84.356274927472228</v>
      </c>
      <c r="AB49" s="5">
        <v>9824.2211333333289</v>
      </c>
      <c r="AC49" s="5">
        <v>91.798999999999978</v>
      </c>
      <c r="AD49" s="5"/>
      <c r="AE49" s="5"/>
      <c r="AF49" t="s">
        <v>1</v>
      </c>
      <c r="AG49" s="9">
        <f>(C49-M49)/C49</f>
        <v>0.40729015521259287</v>
      </c>
      <c r="AH49" s="9">
        <f t="shared" ref="AH49:AM51" si="2">(D49-N49)/D49</f>
        <v>1</v>
      </c>
      <c r="AI49" s="9">
        <f t="shared" si="2"/>
        <v>0.5109039508159916</v>
      </c>
      <c r="AJ49" s="9">
        <f t="shared" si="2"/>
        <v>0.44460736471192497</v>
      </c>
      <c r="AK49" s="9">
        <f t="shared" si="2"/>
        <v>0.44224105447887058</v>
      </c>
      <c r="AL49" s="9">
        <f t="shared" si="2"/>
        <v>0.44037133536765599</v>
      </c>
      <c r="AM49" s="9">
        <f t="shared" si="2"/>
        <v>0.34430262955558966</v>
      </c>
      <c r="AP49" t="s">
        <v>1</v>
      </c>
      <c r="AQ49" s="13">
        <v>18600</v>
      </c>
      <c r="AR49">
        <v>151</v>
      </c>
      <c r="AS49" s="14">
        <v>123.17880794701986</v>
      </c>
      <c r="AT49">
        <v>80.8</v>
      </c>
      <c r="AU49">
        <v>35</v>
      </c>
    </row>
    <row r="50" spans="2:54" ht="15" thickBot="1" x14ac:dyDescent="0.35">
      <c r="B50" t="s">
        <v>2</v>
      </c>
      <c r="C50" s="2">
        <v>222260</v>
      </c>
      <c r="D50" s="2">
        <v>210.3</v>
      </c>
      <c r="E50" s="2">
        <v>968.87338</v>
      </c>
      <c r="F50" s="2">
        <v>2841.4157473400001</v>
      </c>
      <c r="G50" s="3">
        <v>189.80374956376681</v>
      </c>
      <c r="H50" s="4">
        <v>24052.403333333332</v>
      </c>
      <c r="I50">
        <v>124.01</v>
      </c>
      <c r="L50" t="s">
        <v>2</v>
      </c>
      <c r="M50" s="5">
        <v>157430</v>
      </c>
      <c r="N50" s="6">
        <v>163.30000000000001</v>
      </c>
      <c r="O50" s="7">
        <v>700.60859000000005</v>
      </c>
      <c r="P50" s="8">
        <v>2028.2770753699999</v>
      </c>
      <c r="Q50" s="7">
        <v>135.42174385820081</v>
      </c>
      <c r="R50" s="8">
        <v>17148.441833333331</v>
      </c>
      <c r="S50">
        <v>98.421000000000006</v>
      </c>
      <c r="V50" t="s">
        <v>2</v>
      </c>
      <c r="W50" s="5">
        <v>64830</v>
      </c>
      <c r="X50" s="5">
        <v>47</v>
      </c>
      <c r="Y50" s="5">
        <v>268.26478999999995</v>
      </c>
      <c r="Z50" s="5">
        <v>813.13867197000013</v>
      </c>
      <c r="AA50" s="5">
        <v>54.382005705566002</v>
      </c>
      <c r="AB50" s="5">
        <v>6903.9615000000013</v>
      </c>
      <c r="AC50" s="5">
        <v>25.588999999999999</v>
      </c>
      <c r="AF50" t="s">
        <v>2</v>
      </c>
      <c r="AG50" s="9">
        <f>(C50-M50)/C50</f>
        <v>0.29168541347970844</v>
      </c>
      <c r="AH50" s="9">
        <f t="shared" si="2"/>
        <v>0.22349025202092249</v>
      </c>
      <c r="AI50" s="9">
        <f t="shared" si="2"/>
        <v>0.27688322905517326</v>
      </c>
      <c r="AJ50" s="9">
        <f t="shared" si="2"/>
        <v>0.28617377542558575</v>
      </c>
      <c r="AK50" s="9">
        <f t="shared" si="2"/>
        <v>0.28651702524609884</v>
      </c>
      <c r="AL50" s="9">
        <f t="shared" si="2"/>
        <v>0.2870383222965523</v>
      </c>
      <c r="AM50" s="9">
        <f t="shared" si="2"/>
        <v>0.20634626239819367</v>
      </c>
      <c r="AP50" t="s">
        <v>2</v>
      </c>
      <c r="AQ50" s="13">
        <v>9900</v>
      </c>
      <c r="AR50">
        <v>77</v>
      </c>
      <c r="AS50" s="14">
        <v>128.57142857142858</v>
      </c>
      <c r="AT50">
        <v>80.3</v>
      </c>
      <c r="AU50">
        <v>45.3</v>
      </c>
    </row>
    <row r="51" spans="2:54" x14ac:dyDescent="0.3">
      <c r="B51" t="s">
        <v>101</v>
      </c>
      <c r="C51" s="2">
        <v>822100</v>
      </c>
      <c r="D51" s="2">
        <v>2381</v>
      </c>
      <c r="E51" s="2">
        <v>5186.8272999999999</v>
      </c>
      <c r="F51" s="2">
        <v>12260.515393899999</v>
      </c>
      <c r="G51" s="3">
        <v>811.70753772785599</v>
      </c>
      <c r="H51" s="4">
        <v>101550.61466666666</v>
      </c>
      <c r="I51">
        <v>976.05</v>
      </c>
      <c r="L51" t="s">
        <v>101</v>
      </c>
      <c r="M51" s="5">
        <v>807200</v>
      </c>
      <c r="N51" s="6">
        <v>0</v>
      </c>
      <c r="O51" s="7">
        <v>2754.9735999999998</v>
      </c>
      <c r="P51" s="8">
        <v>9485.3741047999993</v>
      </c>
      <c r="Q51" s="7">
        <v>637.08318425135997</v>
      </c>
      <c r="R51" s="8">
        <v>81217.773333333316</v>
      </c>
      <c r="S51">
        <v>822.27</v>
      </c>
      <c r="V51" t="s">
        <v>101</v>
      </c>
      <c r="W51" s="5">
        <v>14900</v>
      </c>
      <c r="X51" s="5">
        <v>2381</v>
      </c>
      <c r="Y51" s="5">
        <v>2431.8537000000001</v>
      </c>
      <c r="Z51" s="5">
        <v>2775.1412891</v>
      </c>
      <c r="AA51" s="5">
        <v>174.62435347649603</v>
      </c>
      <c r="AB51" s="5">
        <v>20332.841333333345</v>
      </c>
      <c r="AC51" s="5">
        <v>153.77999999999997</v>
      </c>
      <c r="AF51" t="s">
        <v>101</v>
      </c>
      <c r="AG51" s="9">
        <f>(C51-M51)/C51</f>
        <v>1.8124315776669505E-2</v>
      </c>
      <c r="AH51" s="9">
        <f t="shared" si="2"/>
        <v>1</v>
      </c>
      <c r="AI51" s="9">
        <f t="shared" si="2"/>
        <v>0.46885187405410628</v>
      </c>
      <c r="AJ51" s="9">
        <f t="shared" si="2"/>
        <v>0.22634784916796583</v>
      </c>
      <c r="AK51" s="9">
        <f t="shared" si="2"/>
        <v>0.21513210776052069</v>
      </c>
      <c r="AL51" s="9">
        <f t="shared" si="2"/>
        <v>0.20022371504175118</v>
      </c>
      <c r="AM51" s="9">
        <f t="shared" si="2"/>
        <v>0.15755340402643306</v>
      </c>
      <c r="AP51" t="s">
        <v>101</v>
      </c>
      <c r="AQ51" s="13">
        <v>99000</v>
      </c>
      <c r="AR51">
        <v>613</v>
      </c>
      <c r="AS51" s="14">
        <v>161.50081566068516</v>
      </c>
      <c r="AT51">
        <v>80.8</v>
      </c>
      <c r="AU51">
        <v>43</v>
      </c>
    </row>
    <row r="52" spans="2:54" x14ac:dyDescent="0.3">
      <c r="B52" t="s">
        <v>23</v>
      </c>
      <c r="L52" t="s">
        <v>23</v>
      </c>
      <c r="V52" t="s">
        <v>23</v>
      </c>
      <c r="AF52" t="s">
        <v>23</v>
      </c>
      <c r="AP52" t="s">
        <v>23</v>
      </c>
    </row>
    <row r="53" spans="2:54" x14ac:dyDescent="0.3">
      <c r="B53" t="s">
        <v>24</v>
      </c>
      <c r="L53" t="s">
        <v>24</v>
      </c>
      <c r="V53" t="s">
        <v>24</v>
      </c>
      <c r="AF53" t="s">
        <v>24</v>
      </c>
      <c r="AP53" t="s">
        <v>24</v>
      </c>
    </row>
    <row r="54" spans="2:54" x14ac:dyDescent="0.3">
      <c r="B54" t="s">
        <v>25</v>
      </c>
      <c r="L54" t="s">
        <v>25</v>
      </c>
      <c r="V54" t="s">
        <v>25</v>
      </c>
      <c r="AF54" t="s">
        <v>25</v>
      </c>
      <c r="AP54" t="s">
        <v>25</v>
      </c>
    </row>
    <row r="55" spans="2:54" x14ac:dyDescent="0.3">
      <c r="B55" t="s">
        <v>26</v>
      </c>
      <c r="L55" t="s">
        <v>26</v>
      </c>
      <c r="V55" t="s">
        <v>26</v>
      </c>
      <c r="AF55" t="s">
        <v>26</v>
      </c>
      <c r="AP55" t="s">
        <v>26</v>
      </c>
      <c r="BB55" s="14"/>
    </row>
    <row r="56" spans="2:54" x14ac:dyDescent="0.3">
      <c r="B56" t="s">
        <v>27</v>
      </c>
      <c r="L56" t="s">
        <v>27</v>
      </c>
      <c r="V56" t="s">
        <v>27</v>
      </c>
      <c r="AF56" t="s">
        <v>27</v>
      </c>
      <c r="AP56" t="s">
        <v>27</v>
      </c>
    </row>
    <row r="57" spans="2:54" x14ac:dyDescent="0.3">
      <c r="B57" t="s">
        <v>28</v>
      </c>
      <c r="L57" t="s">
        <v>28</v>
      </c>
      <c r="V57" t="s">
        <v>28</v>
      </c>
      <c r="AF57" t="s">
        <v>28</v>
      </c>
      <c r="AP57" t="s">
        <v>28</v>
      </c>
    </row>
    <row r="58" spans="2:54" x14ac:dyDescent="0.3">
      <c r="B58" t="s">
        <v>29</v>
      </c>
      <c r="L58" t="s">
        <v>29</v>
      </c>
      <c r="V58" t="s">
        <v>29</v>
      </c>
      <c r="AF58" t="s">
        <v>29</v>
      </c>
      <c r="AP58" t="s">
        <v>29</v>
      </c>
    </row>
    <row r="59" spans="2:54" x14ac:dyDescent="0.3">
      <c r="B59" t="s">
        <v>30</v>
      </c>
      <c r="L59" t="s">
        <v>30</v>
      </c>
      <c r="V59" t="s">
        <v>30</v>
      </c>
      <c r="AF59" t="s">
        <v>30</v>
      </c>
      <c r="AP59" t="s">
        <v>30</v>
      </c>
    </row>
    <row r="60" spans="2:54" x14ac:dyDescent="0.3">
      <c r="B60" t="s">
        <v>31</v>
      </c>
      <c r="L60" t="s">
        <v>31</v>
      </c>
      <c r="V60" t="s">
        <v>31</v>
      </c>
      <c r="AF60" t="s">
        <v>31</v>
      </c>
      <c r="AP60" t="s">
        <v>31</v>
      </c>
    </row>
    <row r="61" spans="2:54" x14ac:dyDescent="0.3">
      <c r="B61" t="s">
        <v>32</v>
      </c>
      <c r="L61" t="s">
        <v>32</v>
      </c>
      <c r="V61" t="s">
        <v>32</v>
      </c>
      <c r="AF61" t="s">
        <v>32</v>
      </c>
      <c r="AP61" t="s">
        <v>32</v>
      </c>
    </row>
    <row r="62" spans="2:54" x14ac:dyDescent="0.3">
      <c r="B62" t="s">
        <v>33</v>
      </c>
      <c r="L62" t="s">
        <v>33</v>
      </c>
      <c r="V62" t="s">
        <v>33</v>
      </c>
      <c r="AF62" t="s">
        <v>33</v>
      </c>
      <c r="AP62" t="s">
        <v>33</v>
      </c>
    </row>
    <row r="63" spans="2:54" x14ac:dyDescent="0.3">
      <c r="B63" t="s">
        <v>34</v>
      </c>
      <c r="L63" t="s">
        <v>34</v>
      </c>
      <c r="V63" t="s">
        <v>34</v>
      </c>
      <c r="AF63" t="s">
        <v>34</v>
      </c>
      <c r="AP63" t="s">
        <v>34</v>
      </c>
    </row>
    <row r="64" spans="2:54" x14ac:dyDescent="0.3">
      <c r="B64" t="s">
        <v>35</v>
      </c>
      <c r="L64" t="s">
        <v>35</v>
      </c>
      <c r="V64" t="s">
        <v>35</v>
      </c>
      <c r="AF64" t="s">
        <v>35</v>
      </c>
      <c r="AP64" t="s">
        <v>35</v>
      </c>
    </row>
  </sheetData>
  <mergeCells count="15">
    <mergeCell ref="B3:I3"/>
    <mergeCell ref="L3:S3"/>
    <mergeCell ref="V3:AC3"/>
    <mergeCell ref="AF3:AM3"/>
    <mergeCell ref="AP3:AU3"/>
    <mergeCell ref="B25:I25"/>
    <mergeCell ref="L25:S25"/>
    <mergeCell ref="V25:AC25"/>
    <mergeCell ref="AF25:AM25"/>
    <mergeCell ref="AP25:AU25"/>
    <mergeCell ref="B47:I47"/>
    <mergeCell ref="L47:S47"/>
    <mergeCell ref="V47:AC47"/>
    <mergeCell ref="AF47:AM47"/>
    <mergeCell ref="AP47:AU4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CK64"/>
  <sheetViews>
    <sheetView zoomScale="75" zoomScaleNormal="75" workbookViewId="0">
      <selection activeCell="B47" sqref="B47:I48"/>
    </sheetView>
  </sheetViews>
  <sheetFormatPr defaultRowHeight="14.4" x14ac:dyDescent="0.3"/>
  <cols>
    <col min="1" max="1" width="15.6640625" customWidth="1"/>
    <col min="2" max="2" width="15.88671875" customWidth="1"/>
    <col min="3" max="3" width="20.6640625" customWidth="1"/>
    <col min="4" max="4" width="21.44140625" customWidth="1"/>
    <col min="5" max="8" width="15.6640625" customWidth="1"/>
    <col min="9" max="9" width="23.33203125" customWidth="1"/>
    <col min="12" max="12" width="17.88671875" customWidth="1"/>
    <col min="13" max="13" width="19" customWidth="1"/>
    <col min="14" max="14" width="16.6640625" customWidth="1"/>
    <col min="15" max="15" width="13.109375" customWidth="1"/>
    <col min="16" max="16" width="16" bestFit="1" customWidth="1"/>
    <col min="17" max="17" width="15.5546875" customWidth="1"/>
    <col min="18" max="18" width="13.44140625" customWidth="1"/>
    <col min="19" max="19" width="18.33203125" customWidth="1"/>
    <col min="21" max="21" width="14.6640625" customWidth="1"/>
    <col min="22" max="22" width="16.44140625" customWidth="1"/>
    <col min="23" max="24" width="13.109375" customWidth="1"/>
    <col min="25" max="25" width="12" customWidth="1"/>
    <col min="26" max="26" width="16.109375" customWidth="1"/>
    <col min="27" max="27" width="11.44140625" customWidth="1"/>
    <col min="28" max="28" width="13.44140625" customWidth="1"/>
    <col min="29" max="29" width="16.44140625" customWidth="1"/>
    <col min="32" max="32" width="17.109375" customWidth="1"/>
    <col min="33" max="33" width="12.88671875" customWidth="1"/>
    <col min="34" max="34" width="14" customWidth="1"/>
    <col min="35" max="35" width="12.44140625" customWidth="1"/>
    <col min="36" max="36" width="13.109375" customWidth="1"/>
    <col min="37" max="37" width="12.33203125" customWidth="1"/>
    <col min="38" max="38" width="9.33203125" bestFit="1" customWidth="1"/>
    <col min="39" max="39" width="15.44140625" customWidth="1"/>
    <col min="42" max="42" width="17.109375" customWidth="1"/>
    <col min="43" max="43" width="13.88671875" customWidth="1"/>
    <col min="44" max="44" width="11.88671875" customWidth="1"/>
    <col min="45" max="45" width="16" customWidth="1"/>
    <col min="46" max="46" width="14.44140625" customWidth="1"/>
    <col min="47" max="47" width="13.5546875" customWidth="1"/>
  </cols>
  <sheetData>
    <row r="1" spans="2:89" x14ac:dyDescent="0.3">
      <c r="B1" t="s">
        <v>136</v>
      </c>
    </row>
    <row r="2" spans="2:89" x14ac:dyDescent="0.3">
      <c r="B2">
        <v>0.997</v>
      </c>
      <c r="C2" s="11" t="s">
        <v>21</v>
      </c>
      <c r="D2" s="11" t="s">
        <v>22</v>
      </c>
      <c r="E2" s="11"/>
      <c r="F2" s="11"/>
      <c r="G2" s="12"/>
      <c r="H2" s="12"/>
      <c r="I2" s="12"/>
    </row>
    <row r="3" spans="2:89" ht="22.5" customHeight="1" x14ac:dyDescent="0.3">
      <c r="B3" s="32" t="s">
        <v>113</v>
      </c>
      <c r="C3" s="32"/>
      <c r="D3" s="32"/>
      <c r="E3" s="32"/>
      <c r="F3" s="32"/>
      <c r="G3" s="32"/>
      <c r="H3" s="32"/>
      <c r="I3" s="32"/>
      <c r="L3" s="32" t="s">
        <v>10</v>
      </c>
      <c r="M3" s="32"/>
      <c r="N3" s="32"/>
      <c r="O3" s="32"/>
      <c r="P3" s="32"/>
      <c r="Q3" s="32"/>
      <c r="R3" s="32"/>
      <c r="S3" s="32"/>
      <c r="V3" s="32" t="s">
        <v>11</v>
      </c>
      <c r="W3" s="32"/>
      <c r="X3" s="32"/>
      <c r="Y3" s="32"/>
      <c r="Z3" s="32"/>
      <c r="AA3" s="32"/>
      <c r="AB3" s="32"/>
      <c r="AC3" s="32"/>
      <c r="AF3" s="32" t="s">
        <v>13</v>
      </c>
      <c r="AG3" s="32"/>
      <c r="AH3" s="32"/>
      <c r="AI3" s="32"/>
      <c r="AJ3" s="32"/>
      <c r="AK3" s="32"/>
      <c r="AL3" s="32"/>
      <c r="AM3" s="32"/>
      <c r="AP3" s="32" t="s">
        <v>14</v>
      </c>
      <c r="AQ3" s="32"/>
      <c r="AR3" s="32"/>
      <c r="AS3" s="32"/>
      <c r="AT3" s="32"/>
      <c r="AU3" s="32"/>
      <c r="AV3" s="10"/>
    </row>
    <row r="4" spans="2:89" ht="51.75" customHeight="1" thickBot="1" x14ac:dyDescent="0.35">
      <c r="B4" s="1" t="s">
        <v>0</v>
      </c>
      <c r="C4" s="1" t="s">
        <v>115</v>
      </c>
      <c r="D4" s="1" t="s">
        <v>116</v>
      </c>
      <c r="E4" s="1" t="s">
        <v>117</v>
      </c>
      <c r="F4" s="1" t="s">
        <v>118</v>
      </c>
      <c r="G4" s="1" t="s">
        <v>119</v>
      </c>
      <c r="H4" s="1" t="s">
        <v>120</v>
      </c>
      <c r="I4" s="1" t="s">
        <v>121</v>
      </c>
      <c r="L4" s="1" t="s">
        <v>0</v>
      </c>
      <c r="M4" s="1" t="s">
        <v>36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1" t="s">
        <v>43</v>
      </c>
      <c r="V4" s="1" t="s">
        <v>12</v>
      </c>
      <c r="W4" s="1" t="s">
        <v>58</v>
      </c>
      <c r="X4" s="1" t="s">
        <v>59</v>
      </c>
      <c r="Y4" s="1" t="s">
        <v>60</v>
      </c>
      <c r="Z4" s="1" t="s">
        <v>61</v>
      </c>
      <c r="AA4" s="1" t="s">
        <v>62</v>
      </c>
      <c r="AB4" s="1" t="s">
        <v>63</v>
      </c>
      <c r="AC4" s="1" t="s">
        <v>64</v>
      </c>
      <c r="AF4" s="1" t="s">
        <v>12</v>
      </c>
      <c r="AG4" s="1" t="s">
        <v>58</v>
      </c>
      <c r="AH4" s="1" t="s">
        <v>59</v>
      </c>
      <c r="AI4" s="1" t="s">
        <v>65</v>
      </c>
      <c r="AJ4" s="1" t="s">
        <v>61</v>
      </c>
      <c r="AK4" s="1" t="s">
        <v>62</v>
      </c>
      <c r="AL4" s="1" t="s">
        <v>63</v>
      </c>
      <c r="AM4" s="1" t="s">
        <v>64</v>
      </c>
      <c r="AP4" s="1" t="s">
        <v>12</v>
      </c>
      <c r="AQ4" s="1" t="s">
        <v>15</v>
      </c>
      <c r="AR4" s="1" t="s">
        <v>16</v>
      </c>
      <c r="AS4" s="1" t="s">
        <v>17</v>
      </c>
      <c r="AT4" s="1" t="s">
        <v>18</v>
      </c>
      <c r="AU4" s="1" t="s">
        <v>19</v>
      </c>
      <c r="BK4" s="16"/>
      <c r="BL4" s="16"/>
      <c r="BM4" s="16"/>
      <c r="BN4" s="16"/>
      <c r="BO4" s="16"/>
      <c r="BP4" s="16"/>
    </row>
    <row r="5" spans="2:89" ht="15" thickBot="1" x14ac:dyDescent="0.35">
      <c r="B5" t="s">
        <v>1</v>
      </c>
      <c r="C5" s="2">
        <v>159810</v>
      </c>
      <c r="D5" s="2">
        <v>71.2</v>
      </c>
      <c r="E5" s="2">
        <v>616.63153</v>
      </c>
      <c r="F5" s="2">
        <v>1955.6711577900001</v>
      </c>
      <c r="G5" s="3">
        <v>131.00036130347323</v>
      </c>
      <c r="H5" s="4">
        <v>16627.5736</v>
      </c>
      <c r="I5">
        <v>239.578</v>
      </c>
      <c r="L5" t="s">
        <v>1</v>
      </c>
      <c r="M5" s="5">
        <v>134790</v>
      </c>
      <c r="N5" s="6">
        <v>0</v>
      </c>
      <c r="O5" s="7">
        <v>460.03826999999995</v>
      </c>
      <c r="P5" s="8">
        <v>1583.91176361</v>
      </c>
      <c r="Q5" s="7">
        <v>106.383105061002</v>
      </c>
      <c r="R5" s="8">
        <v>13562.120499999997</v>
      </c>
      <c r="S5">
        <v>157.529</v>
      </c>
      <c r="V5" t="s">
        <v>1</v>
      </c>
      <c r="W5" s="5">
        <v>25020</v>
      </c>
      <c r="X5" s="5">
        <v>71.2</v>
      </c>
      <c r="Y5" s="5">
        <v>156.59326000000004</v>
      </c>
      <c r="Z5" s="5">
        <v>371.75939418000007</v>
      </c>
      <c r="AA5" s="5">
        <v>24.617256242471228</v>
      </c>
      <c r="AB5" s="5">
        <v>3065.4531000000025</v>
      </c>
      <c r="AC5" s="5">
        <v>82.049000000000007</v>
      </c>
      <c r="AD5" s="5"/>
      <c r="AE5" s="5"/>
      <c r="AF5" t="s">
        <v>1</v>
      </c>
      <c r="AG5" s="9">
        <f>(C5-M5)/C5</f>
        <v>0.15656091608785433</v>
      </c>
      <c r="AH5" s="9">
        <f t="shared" ref="AH5:AM7" si="0">(D5-N5)/D5</f>
        <v>1</v>
      </c>
      <c r="AI5" s="9">
        <f t="shared" si="0"/>
        <v>0.25394948584610982</v>
      </c>
      <c r="AJ5" s="9">
        <f t="shared" si="0"/>
        <v>0.19009299835464444</v>
      </c>
      <c r="AK5" s="9">
        <f t="shared" si="0"/>
        <v>0.187917468299521</v>
      </c>
      <c r="AL5" s="9">
        <f t="shared" si="0"/>
        <v>0.18435961696780598</v>
      </c>
      <c r="AM5" s="9">
        <f t="shared" si="0"/>
        <v>0.34247301505146549</v>
      </c>
      <c r="AP5" t="s">
        <v>1</v>
      </c>
      <c r="AQ5" s="13">
        <v>19500</v>
      </c>
      <c r="AR5">
        <v>116</v>
      </c>
      <c r="AS5" s="14">
        <v>168.10344827586206</v>
      </c>
      <c r="AT5">
        <v>80.599999999999994</v>
      </c>
      <c r="AU5">
        <v>43.2</v>
      </c>
      <c r="AV5" s="8"/>
      <c r="BA5" s="5"/>
      <c r="BB5" s="5"/>
      <c r="BC5" s="5"/>
      <c r="BD5" s="5"/>
      <c r="BE5" s="5"/>
      <c r="BF5" s="5"/>
      <c r="BG5" s="5"/>
      <c r="BK5" s="5"/>
      <c r="BL5" s="5"/>
      <c r="BM5" s="5"/>
      <c r="BN5" s="5"/>
      <c r="BO5" s="7"/>
      <c r="BP5" s="8"/>
      <c r="BU5" s="5"/>
      <c r="BV5" s="6"/>
      <c r="BW5" s="7"/>
      <c r="BX5" s="8"/>
      <c r="BY5" s="7"/>
      <c r="BZ5" s="8"/>
      <c r="CE5" s="5"/>
      <c r="CF5" s="5"/>
      <c r="CG5" s="5"/>
      <c r="CH5" s="5"/>
      <c r="CI5" s="5"/>
      <c r="CJ5" s="5"/>
      <c r="CK5" s="5"/>
    </row>
    <row r="6" spans="2:89" ht="15" thickBot="1" x14ac:dyDescent="0.35">
      <c r="B6" t="s">
        <v>2</v>
      </c>
      <c r="C6" s="2">
        <v>301600</v>
      </c>
      <c r="D6" s="2">
        <v>347.6</v>
      </c>
      <c r="E6" s="2">
        <v>1376.9607999999998</v>
      </c>
      <c r="F6" s="2">
        <v>3923.6684344</v>
      </c>
      <c r="G6" s="3">
        <v>261.8144594361296</v>
      </c>
      <c r="H6" s="4">
        <v>32664.515333333336</v>
      </c>
      <c r="I6">
        <v>202.88499999999999</v>
      </c>
      <c r="L6" t="s">
        <v>2</v>
      </c>
      <c r="M6" s="5">
        <v>195920</v>
      </c>
      <c r="N6" s="6">
        <v>191.1</v>
      </c>
      <c r="O6" s="7">
        <v>859.77495999999996</v>
      </c>
      <c r="P6" s="8">
        <v>2510.9290872799997</v>
      </c>
      <c r="Q6" s="7">
        <v>167.70157229447159</v>
      </c>
      <c r="R6" s="8">
        <v>20922.079666666668</v>
      </c>
      <c r="S6">
        <v>138.19800000000001</v>
      </c>
      <c r="V6" t="s">
        <v>2</v>
      </c>
      <c r="W6" s="5">
        <v>105680</v>
      </c>
      <c r="X6" s="5">
        <v>156.50000000000003</v>
      </c>
      <c r="Y6" s="5">
        <v>517.18583999999987</v>
      </c>
      <c r="Z6" s="5">
        <v>1412.7393471200003</v>
      </c>
      <c r="AA6" s="5">
        <v>94.112887141658007</v>
      </c>
      <c r="AB6" s="5">
        <v>11742.435666666668</v>
      </c>
      <c r="AC6" s="5">
        <v>64.686999999999983</v>
      </c>
      <c r="AF6" t="s">
        <v>2</v>
      </c>
      <c r="AG6" s="9">
        <f>(C6-M6)/C6</f>
        <v>0.35039787798408489</v>
      </c>
      <c r="AH6" s="9">
        <f t="shared" si="0"/>
        <v>0.45023014959723828</v>
      </c>
      <c r="AI6" s="9">
        <f t="shared" si="0"/>
        <v>0.37559953776461896</v>
      </c>
      <c r="AJ6" s="9">
        <f t="shared" si="0"/>
        <v>0.36005574139090929</v>
      </c>
      <c r="AK6" s="9">
        <f t="shared" si="0"/>
        <v>0.35946405459938746</v>
      </c>
      <c r="AL6" s="9">
        <f t="shared" si="0"/>
        <v>0.35948599104679813</v>
      </c>
      <c r="AM6" s="9">
        <f t="shared" si="0"/>
        <v>0.31883579367622045</v>
      </c>
      <c r="AP6" t="s">
        <v>2</v>
      </c>
      <c r="AQ6" s="13">
        <v>12210</v>
      </c>
      <c r="AR6">
        <v>88</v>
      </c>
      <c r="AS6" s="14">
        <v>138.75</v>
      </c>
      <c r="AT6">
        <v>80.8</v>
      </c>
      <c r="AU6">
        <v>31.9</v>
      </c>
    </row>
    <row r="7" spans="2:89" x14ac:dyDescent="0.3">
      <c r="B7" t="s">
        <v>101</v>
      </c>
      <c r="C7" s="2">
        <v>835300</v>
      </c>
      <c r="D7" s="2">
        <v>6170</v>
      </c>
      <c r="E7" s="2">
        <v>9020.8788999999997</v>
      </c>
      <c r="F7" s="2">
        <v>16553.216052699998</v>
      </c>
      <c r="G7" s="3">
        <v>1081.2997999634599</v>
      </c>
      <c r="H7" s="4">
        <v>134338.46333333335</v>
      </c>
      <c r="I7">
        <v>930.93</v>
      </c>
      <c r="L7" t="s">
        <v>101</v>
      </c>
      <c r="M7" s="5">
        <v>952800</v>
      </c>
      <c r="N7" s="6">
        <v>0</v>
      </c>
      <c r="O7" s="7">
        <v>3251.9063999999998</v>
      </c>
      <c r="P7" s="8">
        <v>11196.313735199999</v>
      </c>
      <c r="Q7" s="7">
        <v>751.99808963663997</v>
      </c>
      <c r="R7" s="8">
        <v>93787.28</v>
      </c>
      <c r="S7">
        <v>835.32</v>
      </c>
      <c r="V7" t="s">
        <v>101</v>
      </c>
      <c r="W7" s="5">
        <v>-117500</v>
      </c>
      <c r="X7" s="5">
        <v>6170</v>
      </c>
      <c r="Y7" s="5">
        <v>5768.9724999999999</v>
      </c>
      <c r="Z7" s="5">
        <v>5356.9023174999984</v>
      </c>
      <c r="AA7" s="5">
        <v>329.30171032681994</v>
      </c>
      <c r="AB7" s="5">
        <v>40551.183333333349</v>
      </c>
      <c r="AC7" s="5">
        <v>95.6099999999999</v>
      </c>
      <c r="AF7" t="s">
        <v>101</v>
      </c>
      <c r="AG7" s="9">
        <f>(C7-M7)/C7</f>
        <v>-0.14066802346462348</v>
      </c>
      <c r="AH7" s="9">
        <f t="shared" si="0"/>
        <v>1</v>
      </c>
      <c r="AI7" s="9">
        <f t="shared" si="0"/>
        <v>0.63951335163140255</v>
      </c>
      <c r="AJ7" s="9">
        <f t="shared" si="0"/>
        <v>0.32361701197189613</v>
      </c>
      <c r="AK7" s="9">
        <f t="shared" si="0"/>
        <v>0.30454246855307654</v>
      </c>
      <c r="AL7" s="9">
        <f t="shared" si="0"/>
        <v>0.30185832357419412</v>
      </c>
      <c r="AM7" s="9">
        <f t="shared" si="0"/>
        <v>0.10270374786503808</v>
      </c>
      <c r="AP7" t="s">
        <v>101</v>
      </c>
      <c r="AQ7" s="13">
        <v>120000</v>
      </c>
      <c r="AR7">
        <v>633</v>
      </c>
      <c r="AS7" s="14">
        <v>189.57345971563981</v>
      </c>
      <c r="AT7">
        <v>80.7</v>
      </c>
      <c r="AU7">
        <v>31.2</v>
      </c>
    </row>
    <row r="8" spans="2:89" x14ac:dyDescent="0.3">
      <c r="B8" t="s">
        <v>23</v>
      </c>
      <c r="L8" t="s">
        <v>23</v>
      </c>
      <c r="V8" t="s">
        <v>23</v>
      </c>
      <c r="AF8" t="s">
        <v>23</v>
      </c>
      <c r="AP8" t="s">
        <v>23</v>
      </c>
    </row>
    <row r="9" spans="2:89" x14ac:dyDescent="0.3">
      <c r="B9" t="s">
        <v>24</v>
      </c>
      <c r="L9" t="s">
        <v>24</v>
      </c>
      <c r="V9" t="s">
        <v>24</v>
      </c>
      <c r="AF9" t="s">
        <v>24</v>
      </c>
      <c r="AP9" t="s">
        <v>24</v>
      </c>
    </row>
    <row r="10" spans="2:89" x14ac:dyDescent="0.3">
      <c r="B10" t="s">
        <v>25</v>
      </c>
      <c r="L10" t="s">
        <v>25</v>
      </c>
      <c r="V10" t="s">
        <v>25</v>
      </c>
      <c r="AF10" t="s">
        <v>25</v>
      </c>
      <c r="AP10" t="s">
        <v>25</v>
      </c>
    </row>
    <row r="11" spans="2:89" x14ac:dyDescent="0.3">
      <c r="B11" t="s">
        <v>26</v>
      </c>
      <c r="L11" t="s">
        <v>26</v>
      </c>
      <c r="V11" t="s">
        <v>26</v>
      </c>
      <c r="AF11" t="s">
        <v>26</v>
      </c>
      <c r="AP11" t="s">
        <v>26</v>
      </c>
    </row>
    <row r="12" spans="2:89" x14ac:dyDescent="0.3">
      <c r="B12" t="s">
        <v>27</v>
      </c>
      <c r="L12" t="s">
        <v>27</v>
      </c>
      <c r="V12" t="s">
        <v>27</v>
      </c>
      <c r="AF12" t="s">
        <v>27</v>
      </c>
      <c r="AP12" t="s">
        <v>27</v>
      </c>
    </row>
    <row r="13" spans="2:89" x14ac:dyDescent="0.3">
      <c r="B13" t="s">
        <v>28</v>
      </c>
      <c r="L13" t="s">
        <v>28</v>
      </c>
      <c r="V13" t="s">
        <v>28</v>
      </c>
      <c r="AF13" t="s">
        <v>28</v>
      </c>
      <c r="AP13" t="s">
        <v>28</v>
      </c>
    </row>
    <row r="14" spans="2:89" x14ac:dyDescent="0.3">
      <c r="B14" t="s">
        <v>29</v>
      </c>
      <c r="L14" t="s">
        <v>29</v>
      </c>
      <c r="V14" t="s">
        <v>29</v>
      </c>
      <c r="AF14" t="s">
        <v>29</v>
      </c>
      <c r="AP14" t="s">
        <v>29</v>
      </c>
    </row>
    <row r="15" spans="2:89" x14ac:dyDescent="0.3">
      <c r="B15" t="s">
        <v>30</v>
      </c>
      <c r="L15" t="s">
        <v>30</v>
      </c>
      <c r="V15" t="s">
        <v>30</v>
      </c>
      <c r="AF15" t="s">
        <v>30</v>
      </c>
      <c r="AP15" t="s">
        <v>30</v>
      </c>
    </row>
    <row r="16" spans="2:89" x14ac:dyDescent="0.3">
      <c r="B16" t="s">
        <v>31</v>
      </c>
      <c r="L16" t="s">
        <v>31</v>
      </c>
      <c r="V16" t="s">
        <v>31</v>
      </c>
      <c r="AF16" t="s">
        <v>31</v>
      </c>
      <c r="AP16" t="s">
        <v>31</v>
      </c>
    </row>
    <row r="17" spans="2:54" x14ac:dyDescent="0.3">
      <c r="B17" t="s">
        <v>32</v>
      </c>
      <c r="L17" t="s">
        <v>32</v>
      </c>
      <c r="V17" t="s">
        <v>32</v>
      </c>
      <c r="AF17" t="s">
        <v>32</v>
      </c>
      <c r="AP17" t="s">
        <v>32</v>
      </c>
    </row>
    <row r="18" spans="2:54" x14ac:dyDescent="0.3">
      <c r="B18" t="s">
        <v>33</v>
      </c>
      <c r="L18" t="s">
        <v>33</v>
      </c>
      <c r="V18" t="s">
        <v>33</v>
      </c>
      <c r="AF18" t="s">
        <v>33</v>
      </c>
      <c r="AP18" t="s">
        <v>33</v>
      </c>
    </row>
    <row r="19" spans="2:54" x14ac:dyDescent="0.3">
      <c r="B19" t="s">
        <v>34</v>
      </c>
      <c r="L19" t="s">
        <v>34</v>
      </c>
      <c r="V19" t="s">
        <v>34</v>
      </c>
      <c r="AF19" t="s">
        <v>34</v>
      </c>
      <c r="AP19" t="s">
        <v>34</v>
      </c>
    </row>
    <row r="20" spans="2:54" x14ac:dyDescent="0.3">
      <c r="B20" t="s">
        <v>35</v>
      </c>
      <c r="L20" t="s">
        <v>35</v>
      </c>
      <c r="V20" t="s">
        <v>35</v>
      </c>
      <c r="AF20" t="s">
        <v>35</v>
      </c>
      <c r="AP20" t="s">
        <v>35</v>
      </c>
    </row>
    <row r="24" spans="2:54" x14ac:dyDescent="0.3">
      <c r="B24" s="17">
        <v>0.76600000000000001</v>
      </c>
      <c r="C24" s="11" t="s">
        <v>21</v>
      </c>
      <c r="D24" s="11" t="s">
        <v>22</v>
      </c>
      <c r="E24" s="11"/>
      <c r="F24" s="11"/>
    </row>
    <row r="25" spans="2:54" x14ac:dyDescent="0.3">
      <c r="B25" s="32" t="s">
        <v>113</v>
      </c>
      <c r="C25" s="32"/>
      <c r="D25" s="32"/>
      <c r="E25" s="32"/>
      <c r="F25" s="32"/>
      <c r="G25" s="32"/>
      <c r="H25" s="32"/>
      <c r="I25" s="32"/>
      <c r="L25" s="32" t="s">
        <v>10</v>
      </c>
      <c r="M25" s="32"/>
      <c r="N25" s="32"/>
      <c r="O25" s="32"/>
      <c r="P25" s="32"/>
      <c r="Q25" s="32"/>
      <c r="R25" s="32"/>
      <c r="S25" s="32"/>
      <c r="V25" s="32" t="s">
        <v>11</v>
      </c>
      <c r="W25" s="32"/>
      <c r="X25" s="32"/>
      <c r="Y25" s="32"/>
      <c r="Z25" s="32"/>
      <c r="AA25" s="32"/>
      <c r="AB25" s="32"/>
      <c r="AC25" s="32"/>
      <c r="AF25" s="32" t="s">
        <v>13</v>
      </c>
      <c r="AG25" s="32"/>
      <c r="AH25" s="32"/>
      <c r="AI25" s="32"/>
      <c r="AJ25" s="32"/>
      <c r="AK25" s="32"/>
      <c r="AL25" s="32"/>
      <c r="AM25" s="32"/>
      <c r="AP25" s="32" t="s">
        <v>14</v>
      </c>
      <c r="AQ25" s="32"/>
      <c r="AR25" s="32"/>
      <c r="AS25" s="32"/>
      <c r="AT25" s="32"/>
      <c r="AU25" s="32"/>
    </row>
    <row r="26" spans="2:54" ht="42.6" thickBot="1" x14ac:dyDescent="0.35">
      <c r="B26" s="1" t="s">
        <v>0</v>
      </c>
      <c r="C26" s="1" t="s">
        <v>122</v>
      </c>
      <c r="D26" s="1" t="s">
        <v>123</v>
      </c>
      <c r="E26" s="1" t="s">
        <v>124</v>
      </c>
      <c r="F26" s="1" t="s">
        <v>125</v>
      </c>
      <c r="G26" s="1" t="s">
        <v>126</v>
      </c>
      <c r="H26" s="1" t="s">
        <v>127</v>
      </c>
      <c r="I26" s="1" t="s">
        <v>128</v>
      </c>
      <c r="L26" s="1" t="s">
        <v>0</v>
      </c>
      <c r="M26" s="1" t="s">
        <v>44</v>
      </c>
      <c r="N26" s="1" t="s">
        <v>45</v>
      </c>
      <c r="O26" s="1" t="s">
        <v>46</v>
      </c>
      <c r="P26" s="1" t="s">
        <v>47</v>
      </c>
      <c r="Q26" s="1" t="s">
        <v>48</v>
      </c>
      <c r="R26" s="1" t="s">
        <v>49</v>
      </c>
      <c r="S26" s="1" t="s">
        <v>50</v>
      </c>
      <c r="V26" s="1" t="s">
        <v>12</v>
      </c>
      <c r="W26" s="1" t="s">
        <v>37</v>
      </c>
      <c r="X26" s="1" t="s">
        <v>66</v>
      </c>
      <c r="Y26" s="1" t="s">
        <v>67</v>
      </c>
      <c r="Z26" s="1" t="s">
        <v>68</v>
      </c>
      <c r="AA26" s="1" t="s">
        <v>69</v>
      </c>
      <c r="AB26" s="1" t="s">
        <v>70</v>
      </c>
      <c r="AC26" s="1" t="s">
        <v>71</v>
      </c>
      <c r="AF26" s="1" t="s">
        <v>12</v>
      </c>
      <c r="AG26" s="1" t="s">
        <v>37</v>
      </c>
      <c r="AH26" s="1" t="s">
        <v>66</v>
      </c>
      <c r="AI26" s="1" t="s">
        <v>72</v>
      </c>
      <c r="AJ26" s="1" t="s">
        <v>68</v>
      </c>
      <c r="AK26" s="1" t="s">
        <v>69</v>
      </c>
      <c r="AL26" s="1" t="s">
        <v>70</v>
      </c>
      <c r="AM26" s="1" t="s">
        <v>71</v>
      </c>
      <c r="AP26" s="1" t="s">
        <v>12</v>
      </c>
      <c r="AQ26" s="1" t="s">
        <v>15</v>
      </c>
      <c r="AR26" s="1" t="s">
        <v>16</v>
      </c>
      <c r="AS26" s="1" t="s">
        <v>17</v>
      </c>
      <c r="AT26" s="1" t="s">
        <v>18</v>
      </c>
      <c r="AU26" s="1" t="s">
        <v>19</v>
      </c>
    </row>
    <row r="27" spans="2:54" ht="15" thickBot="1" x14ac:dyDescent="0.35">
      <c r="B27" t="s">
        <v>1</v>
      </c>
      <c r="C27" s="2">
        <v>159810</v>
      </c>
      <c r="D27" s="2">
        <v>71.2</v>
      </c>
      <c r="E27" s="2">
        <v>616.63153</v>
      </c>
      <c r="F27" s="2">
        <v>1955.6711577900001</v>
      </c>
      <c r="G27" s="3">
        <v>131.00036130347323</v>
      </c>
      <c r="H27" s="4">
        <v>16627.5736</v>
      </c>
      <c r="I27">
        <v>239.578</v>
      </c>
      <c r="J27" s="5"/>
      <c r="K27" s="6"/>
      <c r="L27" s="7" t="s">
        <v>1</v>
      </c>
      <c r="M27" s="5">
        <v>118780</v>
      </c>
      <c r="N27" s="6">
        <v>0</v>
      </c>
      <c r="O27" s="7">
        <v>405.39614</v>
      </c>
      <c r="P27" s="8">
        <v>1395.77891002</v>
      </c>
      <c r="Q27" s="7">
        <v>93.747200972964009</v>
      </c>
      <c r="R27" s="8">
        <v>9464.7863333333335</v>
      </c>
      <c r="S27">
        <v>157.49600000000001</v>
      </c>
      <c r="V27" t="s">
        <v>1</v>
      </c>
      <c r="W27" s="5">
        <v>41030</v>
      </c>
      <c r="X27" s="5">
        <v>71.2</v>
      </c>
      <c r="Y27" s="5">
        <v>211.23539</v>
      </c>
      <c r="Z27" s="5">
        <v>559.89224777000004</v>
      </c>
      <c r="AA27" s="5">
        <v>37.253160330509218</v>
      </c>
      <c r="AB27" s="5">
        <v>7162.7872666666663</v>
      </c>
      <c r="AC27" s="5">
        <v>82.081999999999994</v>
      </c>
      <c r="AD27" s="5"/>
      <c r="AE27" s="5"/>
      <c r="AF27" t="s">
        <v>1</v>
      </c>
      <c r="AG27" s="9">
        <f>(C27-M27)/C27</f>
        <v>0.25674238157812401</v>
      </c>
      <c r="AH27" s="9">
        <f t="shared" ref="AH27:AM29" si="1">(D27-N27)/D27</f>
        <v>1</v>
      </c>
      <c r="AI27" s="9">
        <f t="shared" si="1"/>
        <v>0.34256339438237937</v>
      </c>
      <c r="AJ27" s="9">
        <f t="shared" si="1"/>
        <v>0.28629161172612705</v>
      </c>
      <c r="AK27" s="9">
        <f t="shared" si="1"/>
        <v>0.28437448538183169</v>
      </c>
      <c r="AL27" s="9">
        <f t="shared" si="1"/>
        <v>0.43077766118964383</v>
      </c>
      <c r="AM27" s="9">
        <f t="shared" si="1"/>
        <v>0.34261075724816131</v>
      </c>
      <c r="AP27" t="s">
        <v>1</v>
      </c>
      <c r="AQ27" s="13">
        <v>24000</v>
      </c>
      <c r="AR27">
        <v>116</v>
      </c>
      <c r="AS27" s="14">
        <v>206.89655172413794</v>
      </c>
      <c r="AT27">
        <v>80.7</v>
      </c>
      <c r="AU27">
        <v>46.2</v>
      </c>
    </row>
    <row r="28" spans="2:54" ht="15" thickBot="1" x14ac:dyDescent="0.35">
      <c r="B28" t="s">
        <v>2</v>
      </c>
      <c r="C28" s="2">
        <v>301600</v>
      </c>
      <c r="D28" s="2">
        <v>347.6</v>
      </c>
      <c r="E28" s="2">
        <v>1376.9607999999998</v>
      </c>
      <c r="F28" s="2">
        <v>3923.6684344</v>
      </c>
      <c r="G28" s="3">
        <v>261.8144594361296</v>
      </c>
      <c r="H28" s="4">
        <v>32664.515333333336</v>
      </c>
      <c r="I28">
        <v>202.88499999999999</v>
      </c>
      <c r="L28" t="s">
        <v>2</v>
      </c>
      <c r="M28" s="5">
        <v>195899.99999999997</v>
      </c>
      <c r="N28" s="6">
        <v>191.1</v>
      </c>
      <c r="O28" s="7">
        <v>859.70669999999996</v>
      </c>
      <c r="P28" s="8">
        <v>2510.6940680999996</v>
      </c>
      <c r="Q28" s="7">
        <v>167.68578727999557</v>
      </c>
      <c r="R28" s="8">
        <v>20920.110999999997</v>
      </c>
      <c r="S28">
        <v>137.86799999999999</v>
      </c>
      <c r="V28" t="s">
        <v>2</v>
      </c>
      <c r="W28" s="5">
        <v>105700.00000000003</v>
      </c>
      <c r="X28" s="5">
        <v>156.50000000000003</v>
      </c>
      <c r="Y28" s="5">
        <v>517.25409999999988</v>
      </c>
      <c r="Z28" s="5">
        <v>1412.9743663000004</v>
      </c>
      <c r="AA28" s="5">
        <v>94.12867215613403</v>
      </c>
      <c r="AB28" s="5">
        <v>11744.404333333339</v>
      </c>
      <c r="AC28" s="5">
        <v>65.016999999999996</v>
      </c>
      <c r="AF28" t="s">
        <v>2</v>
      </c>
      <c r="AG28" s="9">
        <f>(C28-M28)/C28</f>
        <v>0.35046419098143244</v>
      </c>
      <c r="AH28" s="9">
        <f t="shared" si="1"/>
        <v>0.45023014959723828</v>
      </c>
      <c r="AI28" s="9">
        <f t="shared" si="1"/>
        <v>0.37564911070816248</v>
      </c>
      <c r="AJ28" s="9">
        <f t="shared" si="1"/>
        <v>0.36011563920947609</v>
      </c>
      <c r="AK28" s="9">
        <f t="shared" si="1"/>
        <v>0.35952434544241435</v>
      </c>
      <c r="AL28" s="9">
        <f t="shared" si="1"/>
        <v>0.35954626032208298</v>
      </c>
      <c r="AM28" s="9">
        <f t="shared" si="1"/>
        <v>0.32046233087709786</v>
      </c>
      <c r="AP28" t="s">
        <v>2</v>
      </c>
      <c r="AQ28" s="13">
        <v>15210</v>
      </c>
      <c r="AR28">
        <v>88</v>
      </c>
      <c r="AS28" s="14">
        <v>172.84090909090909</v>
      </c>
      <c r="AT28">
        <v>80.2</v>
      </c>
      <c r="AU28">
        <v>34</v>
      </c>
    </row>
    <row r="29" spans="2:54" x14ac:dyDescent="0.3">
      <c r="B29" t="s">
        <v>101</v>
      </c>
      <c r="C29" s="2">
        <v>835300</v>
      </c>
      <c r="D29" s="2">
        <v>6170</v>
      </c>
      <c r="E29" s="2">
        <v>9020.8788999999997</v>
      </c>
      <c r="F29" s="2">
        <v>16553.216052699998</v>
      </c>
      <c r="G29" s="3">
        <v>1081.2997999634599</v>
      </c>
      <c r="H29" s="4">
        <v>134338.46333333335</v>
      </c>
      <c r="I29">
        <v>930.93</v>
      </c>
      <c r="L29" t="s">
        <v>101</v>
      </c>
      <c r="M29" s="5">
        <v>954300</v>
      </c>
      <c r="N29" s="6">
        <v>0</v>
      </c>
      <c r="O29" s="7">
        <v>3257.0258999999996</v>
      </c>
      <c r="P29" s="8">
        <v>11213.940173699999</v>
      </c>
      <c r="Q29" s="7">
        <v>753.18196572234001</v>
      </c>
      <c r="R29" s="8">
        <v>93934.93</v>
      </c>
      <c r="S29">
        <v>833.64</v>
      </c>
      <c r="V29" t="s">
        <v>101</v>
      </c>
      <c r="W29" s="5">
        <v>-119000</v>
      </c>
      <c r="X29" s="5">
        <v>6170</v>
      </c>
      <c r="Y29" s="5">
        <v>5763.8530000000001</v>
      </c>
      <c r="Z29" s="5">
        <v>5339.2758789999989</v>
      </c>
      <c r="AA29" s="5">
        <v>328.11783424111991</v>
      </c>
      <c r="AB29" s="5">
        <v>40403.533333333355</v>
      </c>
      <c r="AC29" s="5">
        <v>97.289999999999964</v>
      </c>
      <c r="AF29" t="s">
        <v>101</v>
      </c>
      <c r="AG29" s="9">
        <f>(C29-M29)/C29</f>
        <v>-0.14246378546629954</v>
      </c>
      <c r="AH29" s="9">
        <f t="shared" si="1"/>
        <v>1</v>
      </c>
      <c r="AI29" s="9">
        <f t="shared" si="1"/>
        <v>0.63894583486759815</v>
      </c>
      <c r="AJ29" s="9">
        <f t="shared" si="1"/>
        <v>0.32255217729301061</v>
      </c>
      <c r="AK29" s="9">
        <f t="shared" si="1"/>
        <v>0.30344760468115123</v>
      </c>
      <c r="AL29" s="9">
        <f t="shared" si="1"/>
        <v>0.30075923403322152</v>
      </c>
      <c r="AM29" s="9">
        <f t="shared" si="1"/>
        <v>0.10450839483097545</v>
      </c>
      <c r="AP29" t="s">
        <v>101</v>
      </c>
      <c r="AQ29" s="13">
        <v>140000</v>
      </c>
      <c r="AR29">
        <v>633</v>
      </c>
      <c r="AS29" s="14">
        <v>221.1690363349131</v>
      </c>
      <c r="AT29">
        <v>81</v>
      </c>
      <c r="AU29">
        <v>33.9</v>
      </c>
    </row>
    <row r="30" spans="2:54" x14ac:dyDescent="0.3">
      <c r="B30" t="s">
        <v>23</v>
      </c>
      <c r="C30" s="5"/>
      <c r="D30" s="5"/>
      <c r="L30" t="s">
        <v>23</v>
      </c>
      <c r="V30" t="s">
        <v>23</v>
      </c>
      <c r="AF30" t="s">
        <v>23</v>
      </c>
      <c r="AP30" t="s">
        <v>23</v>
      </c>
      <c r="BB30" s="14"/>
    </row>
    <row r="31" spans="2:54" x14ac:dyDescent="0.3">
      <c r="B31" t="s">
        <v>24</v>
      </c>
      <c r="L31" t="s">
        <v>24</v>
      </c>
      <c r="V31" t="s">
        <v>24</v>
      </c>
      <c r="AF31" t="s">
        <v>24</v>
      </c>
      <c r="AP31" t="s">
        <v>24</v>
      </c>
    </row>
    <row r="32" spans="2:54" x14ac:dyDescent="0.3">
      <c r="B32" t="s">
        <v>25</v>
      </c>
      <c r="L32" t="s">
        <v>25</v>
      </c>
      <c r="V32" t="s">
        <v>25</v>
      </c>
      <c r="AF32" t="s">
        <v>25</v>
      </c>
      <c r="AP32" t="s">
        <v>25</v>
      </c>
    </row>
    <row r="33" spans="2:47" x14ac:dyDescent="0.3">
      <c r="B33" t="s">
        <v>26</v>
      </c>
      <c r="L33" t="s">
        <v>26</v>
      </c>
      <c r="V33" t="s">
        <v>26</v>
      </c>
      <c r="AF33" t="s">
        <v>26</v>
      </c>
      <c r="AP33" t="s">
        <v>26</v>
      </c>
    </row>
    <row r="34" spans="2:47" x14ac:dyDescent="0.3">
      <c r="B34" t="s">
        <v>27</v>
      </c>
      <c r="L34" t="s">
        <v>27</v>
      </c>
      <c r="V34" t="s">
        <v>27</v>
      </c>
      <c r="AF34" t="s">
        <v>27</v>
      </c>
      <c r="AP34" t="s">
        <v>27</v>
      </c>
    </row>
    <row r="35" spans="2:47" x14ac:dyDescent="0.3">
      <c r="B35" t="s">
        <v>28</v>
      </c>
      <c r="L35" t="s">
        <v>28</v>
      </c>
      <c r="V35" t="s">
        <v>28</v>
      </c>
      <c r="AF35" t="s">
        <v>28</v>
      </c>
      <c r="AP35" t="s">
        <v>28</v>
      </c>
    </row>
    <row r="36" spans="2:47" x14ac:dyDescent="0.3">
      <c r="B36" t="s">
        <v>29</v>
      </c>
      <c r="L36" t="s">
        <v>29</v>
      </c>
      <c r="V36" t="s">
        <v>29</v>
      </c>
      <c r="AF36" t="s">
        <v>29</v>
      </c>
      <c r="AP36" t="s">
        <v>29</v>
      </c>
    </row>
    <row r="37" spans="2:47" x14ac:dyDescent="0.3">
      <c r="B37" t="s">
        <v>30</v>
      </c>
      <c r="L37" t="s">
        <v>30</v>
      </c>
      <c r="V37" t="s">
        <v>30</v>
      </c>
      <c r="AF37" t="s">
        <v>30</v>
      </c>
      <c r="AP37" t="s">
        <v>30</v>
      </c>
    </row>
    <row r="38" spans="2:47" x14ac:dyDescent="0.3">
      <c r="B38" t="s">
        <v>31</v>
      </c>
      <c r="L38" t="s">
        <v>31</v>
      </c>
      <c r="V38" t="s">
        <v>31</v>
      </c>
      <c r="AF38" t="s">
        <v>31</v>
      </c>
      <c r="AP38" t="s">
        <v>31</v>
      </c>
    </row>
    <row r="39" spans="2:47" x14ac:dyDescent="0.3">
      <c r="B39" t="s">
        <v>32</v>
      </c>
      <c r="L39" t="s">
        <v>32</v>
      </c>
      <c r="V39" t="s">
        <v>32</v>
      </c>
      <c r="AF39" t="s">
        <v>32</v>
      </c>
      <c r="AP39" t="s">
        <v>32</v>
      </c>
    </row>
    <row r="40" spans="2:47" x14ac:dyDescent="0.3">
      <c r="B40" t="s">
        <v>33</v>
      </c>
      <c r="L40" t="s">
        <v>33</v>
      </c>
      <c r="V40" t="s">
        <v>33</v>
      </c>
      <c r="AF40" t="s">
        <v>33</v>
      </c>
      <c r="AP40" t="s">
        <v>33</v>
      </c>
    </row>
    <row r="41" spans="2:47" x14ac:dyDescent="0.3">
      <c r="B41" t="s">
        <v>34</v>
      </c>
      <c r="L41" t="s">
        <v>34</v>
      </c>
      <c r="V41" t="s">
        <v>34</v>
      </c>
      <c r="AF41" t="s">
        <v>34</v>
      </c>
      <c r="AP41" t="s">
        <v>34</v>
      </c>
    </row>
    <row r="42" spans="2:47" x14ac:dyDescent="0.3">
      <c r="B42" t="s">
        <v>35</v>
      </c>
      <c r="L42" t="s">
        <v>35</v>
      </c>
      <c r="V42" t="s">
        <v>35</v>
      </c>
      <c r="AF42" t="s">
        <v>35</v>
      </c>
      <c r="AP42" t="s">
        <v>35</v>
      </c>
    </row>
    <row r="46" spans="2:47" x14ac:dyDescent="0.3">
      <c r="B46" s="15">
        <v>1.298</v>
      </c>
      <c r="C46" s="11" t="s">
        <v>21</v>
      </c>
      <c r="D46" s="11" t="s">
        <v>22</v>
      </c>
      <c r="E46" s="11"/>
      <c r="F46" s="11"/>
    </row>
    <row r="47" spans="2:47" x14ac:dyDescent="0.3">
      <c r="B47" s="32" t="s">
        <v>113</v>
      </c>
      <c r="C47" s="32"/>
      <c r="D47" s="32"/>
      <c r="E47" s="32"/>
      <c r="F47" s="32"/>
      <c r="G47" s="32"/>
      <c r="H47" s="32"/>
      <c r="I47" s="32"/>
      <c r="L47" s="32" t="s">
        <v>10</v>
      </c>
      <c r="M47" s="32"/>
      <c r="N47" s="32"/>
      <c r="O47" s="32"/>
      <c r="P47" s="32"/>
      <c r="Q47" s="32"/>
      <c r="R47" s="32"/>
      <c r="S47" s="32"/>
      <c r="V47" s="32" t="s">
        <v>11</v>
      </c>
      <c r="W47" s="32"/>
      <c r="X47" s="32"/>
      <c r="Y47" s="32"/>
      <c r="Z47" s="32"/>
      <c r="AA47" s="32"/>
      <c r="AB47" s="32"/>
      <c r="AC47" s="32"/>
      <c r="AF47" s="32" t="s">
        <v>13</v>
      </c>
      <c r="AG47" s="32"/>
      <c r="AH47" s="32"/>
      <c r="AI47" s="32"/>
      <c r="AJ47" s="32"/>
      <c r="AK47" s="32"/>
      <c r="AL47" s="32"/>
      <c r="AM47" s="32"/>
      <c r="AP47" s="32" t="s">
        <v>14</v>
      </c>
      <c r="AQ47" s="32"/>
      <c r="AR47" s="32"/>
      <c r="AS47" s="32"/>
      <c r="AT47" s="32"/>
      <c r="AU47" s="32"/>
    </row>
    <row r="48" spans="2:47" ht="42.6" thickBot="1" x14ac:dyDescent="0.35">
      <c r="B48" s="1" t="s">
        <v>0</v>
      </c>
      <c r="C48" s="1" t="s">
        <v>129</v>
      </c>
      <c r="D48" s="1" t="s">
        <v>130</v>
      </c>
      <c r="E48" s="1" t="s">
        <v>131</v>
      </c>
      <c r="F48" s="1" t="s">
        <v>132</v>
      </c>
      <c r="G48" s="1" t="s">
        <v>133</v>
      </c>
      <c r="H48" s="1" t="s">
        <v>134</v>
      </c>
      <c r="I48" s="1" t="s">
        <v>135</v>
      </c>
      <c r="L48" s="1" t="s">
        <v>0</v>
      </c>
      <c r="M48" s="1" t="s">
        <v>51</v>
      </c>
      <c r="N48" s="1" t="s">
        <v>52</v>
      </c>
      <c r="O48" s="1" t="s">
        <v>53</v>
      </c>
      <c r="P48" s="1" t="s">
        <v>54</v>
      </c>
      <c r="Q48" s="1" t="s">
        <v>55</v>
      </c>
      <c r="R48" s="1" t="s">
        <v>56</v>
      </c>
      <c r="S48" s="1" t="s">
        <v>57</v>
      </c>
      <c r="V48" s="1" t="s">
        <v>12</v>
      </c>
      <c r="W48" s="1" t="s">
        <v>73</v>
      </c>
      <c r="X48" s="1" t="s">
        <v>74</v>
      </c>
      <c r="Y48" s="1" t="s">
        <v>75</v>
      </c>
      <c r="Z48" s="1" t="s">
        <v>76</v>
      </c>
      <c r="AA48" s="1" t="s">
        <v>77</v>
      </c>
      <c r="AB48" s="1" t="s">
        <v>78</v>
      </c>
      <c r="AC48" s="1" t="s">
        <v>79</v>
      </c>
      <c r="AF48" s="1" t="s">
        <v>12</v>
      </c>
      <c r="AG48" s="1" t="s">
        <v>3</v>
      </c>
      <c r="AH48" s="1" t="s">
        <v>4</v>
      </c>
      <c r="AI48" s="1" t="s">
        <v>5</v>
      </c>
      <c r="AJ48" s="1" t="s">
        <v>6</v>
      </c>
      <c r="AK48" s="1" t="s">
        <v>7</v>
      </c>
      <c r="AL48" s="1" t="s">
        <v>8</v>
      </c>
      <c r="AM48" s="1" t="s">
        <v>9</v>
      </c>
      <c r="AP48" s="1" t="s">
        <v>12</v>
      </c>
      <c r="AQ48" s="1" t="s">
        <v>15</v>
      </c>
      <c r="AR48" s="1" t="s">
        <v>16</v>
      </c>
      <c r="AS48" s="1" t="s">
        <v>17</v>
      </c>
      <c r="AT48" s="1" t="s">
        <v>18</v>
      </c>
      <c r="AU48" s="1" t="s">
        <v>19</v>
      </c>
    </row>
    <row r="49" spans="2:54" ht="15" thickBot="1" x14ac:dyDescent="0.35">
      <c r="B49" t="s">
        <v>1</v>
      </c>
      <c r="C49" s="2">
        <v>159810</v>
      </c>
      <c r="D49" s="2">
        <v>71.2</v>
      </c>
      <c r="E49" s="2">
        <v>616.63153</v>
      </c>
      <c r="F49" s="2">
        <v>1955.6711577900001</v>
      </c>
      <c r="G49" s="3">
        <v>131.00036130347323</v>
      </c>
      <c r="H49" s="4">
        <v>16627.5736</v>
      </c>
      <c r="I49">
        <v>239.578</v>
      </c>
      <c r="L49" t="s">
        <v>1</v>
      </c>
      <c r="M49" s="5">
        <v>117870.00000000001</v>
      </c>
      <c r="N49" s="6">
        <v>0</v>
      </c>
      <c r="O49" s="7">
        <v>402.29031000000003</v>
      </c>
      <c r="P49" s="8">
        <v>1385.0855373300001</v>
      </c>
      <c r="Q49" s="7">
        <v>93.028982814306005</v>
      </c>
      <c r="R49" s="8">
        <v>9392.2745000000014</v>
      </c>
      <c r="S49">
        <v>157.953</v>
      </c>
      <c r="V49" t="s">
        <v>1</v>
      </c>
      <c r="W49" s="5">
        <v>41939.999999999985</v>
      </c>
      <c r="X49" s="5">
        <v>71.2</v>
      </c>
      <c r="Y49" s="5">
        <v>214.34121999999996</v>
      </c>
      <c r="Z49" s="5">
        <v>570.58562045999997</v>
      </c>
      <c r="AA49" s="5">
        <v>37.971378489167222</v>
      </c>
      <c r="AB49" s="5">
        <v>7235.2990999999984</v>
      </c>
      <c r="AC49" s="5">
        <v>81.625</v>
      </c>
      <c r="AD49" s="5"/>
      <c r="AE49" s="5"/>
      <c r="AF49" t="s">
        <v>1</v>
      </c>
      <c r="AG49" s="9">
        <f>(C49-M49)/C49</f>
        <v>0.26243664351417301</v>
      </c>
      <c r="AH49" s="9">
        <f t="shared" ref="AH49:AM51" si="2">(D49-N49)/D49</f>
        <v>1</v>
      </c>
      <c r="AI49" s="9">
        <f t="shared" si="2"/>
        <v>0.3476001624503372</v>
      </c>
      <c r="AJ49" s="9">
        <f t="shared" si="2"/>
        <v>0.29175949043743554</v>
      </c>
      <c r="AK49" s="9">
        <f t="shared" si="2"/>
        <v>0.28985705162448649</v>
      </c>
      <c r="AL49" s="9">
        <f t="shared" si="2"/>
        <v>0.43513860013826661</v>
      </c>
      <c r="AM49" s="9">
        <f t="shared" si="2"/>
        <v>0.34070323652422174</v>
      </c>
      <c r="AP49" t="s">
        <v>1</v>
      </c>
      <c r="AQ49" s="13">
        <v>16500</v>
      </c>
      <c r="AR49">
        <v>116</v>
      </c>
      <c r="AS49" s="14">
        <v>142.24137931034483</v>
      </c>
      <c r="AT49">
        <v>80.900000000000006</v>
      </c>
      <c r="AU49">
        <v>41.7</v>
      </c>
    </row>
    <row r="50" spans="2:54" ht="15" thickBot="1" x14ac:dyDescent="0.35">
      <c r="B50" t="s">
        <v>2</v>
      </c>
      <c r="C50" s="2">
        <v>301600</v>
      </c>
      <c r="D50" s="2">
        <v>347.6</v>
      </c>
      <c r="E50" s="2">
        <v>1376.9607999999998</v>
      </c>
      <c r="F50" s="2">
        <v>3923.6684344</v>
      </c>
      <c r="G50" s="3">
        <v>261.8144594361296</v>
      </c>
      <c r="H50" s="4">
        <v>32664.515333333336</v>
      </c>
      <c r="I50">
        <v>202.88499999999999</v>
      </c>
      <c r="L50" t="s">
        <v>2</v>
      </c>
      <c r="M50" s="5">
        <v>195240</v>
      </c>
      <c r="N50" s="6">
        <v>191.1</v>
      </c>
      <c r="O50" s="7">
        <v>857.45411999999999</v>
      </c>
      <c r="P50" s="8">
        <v>2502.9384351599997</v>
      </c>
      <c r="Q50" s="7">
        <v>167.1648818022876</v>
      </c>
      <c r="R50" s="8">
        <v>20855.145</v>
      </c>
      <c r="S50">
        <v>138.29400000000001</v>
      </c>
      <c r="V50" t="s">
        <v>2</v>
      </c>
      <c r="W50" s="5">
        <v>106360</v>
      </c>
      <c r="X50" s="5">
        <v>156.50000000000003</v>
      </c>
      <c r="Y50" s="5">
        <v>519.50667999999985</v>
      </c>
      <c r="Z50" s="5">
        <v>1420.7299992400003</v>
      </c>
      <c r="AA50" s="5">
        <v>94.649577633842</v>
      </c>
      <c r="AB50" s="5">
        <v>11809.370333333336</v>
      </c>
      <c r="AC50" s="5">
        <v>64.59099999999998</v>
      </c>
      <c r="AF50" t="s">
        <v>2</v>
      </c>
      <c r="AG50" s="9">
        <f>(C50-M50)/C50</f>
        <v>0.35265251989389923</v>
      </c>
      <c r="AH50" s="9">
        <f t="shared" si="2"/>
        <v>0.45023014959723828</v>
      </c>
      <c r="AI50" s="9">
        <f t="shared" si="2"/>
        <v>0.3772850178450976</v>
      </c>
      <c r="AJ50" s="9">
        <f t="shared" si="2"/>
        <v>0.36209226722218074</v>
      </c>
      <c r="AK50" s="9">
        <f t="shared" si="2"/>
        <v>0.36151394326229735</v>
      </c>
      <c r="AL50" s="9">
        <f t="shared" si="2"/>
        <v>0.36153514640647871</v>
      </c>
      <c r="AM50" s="9">
        <f t="shared" si="2"/>
        <v>0.31836261921778336</v>
      </c>
      <c r="AP50" t="s">
        <v>2</v>
      </c>
      <c r="AQ50" s="13">
        <v>10530</v>
      </c>
      <c r="AR50">
        <v>88</v>
      </c>
      <c r="AS50" s="14">
        <v>119.65909090909091</v>
      </c>
      <c r="AT50">
        <v>80</v>
      </c>
      <c r="AU50">
        <v>31.3</v>
      </c>
    </row>
    <row r="51" spans="2:54" x14ac:dyDescent="0.3">
      <c r="B51" t="s">
        <v>101</v>
      </c>
      <c r="C51" s="2">
        <v>835300</v>
      </c>
      <c r="D51" s="2">
        <v>6170</v>
      </c>
      <c r="E51" s="2">
        <v>9020.8788999999997</v>
      </c>
      <c r="F51" s="2">
        <v>16553.216052699998</v>
      </c>
      <c r="G51" s="3">
        <v>1081.2997999634599</v>
      </c>
      <c r="H51" s="4">
        <v>134338.46333333335</v>
      </c>
      <c r="I51">
        <v>930.93</v>
      </c>
      <c r="L51" t="s">
        <v>101</v>
      </c>
      <c r="M51" s="5">
        <v>949800</v>
      </c>
      <c r="N51" s="6">
        <v>0</v>
      </c>
      <c r="O51" s="7">
        <v>3241.6673999999998</v>
      </c>
      <c r="P51" s="8">
        <v>11161.0608582</v>
      </c>
      <c r="Q51" s="7">
        <v>749.63033746524002</v>
      </c>
      <c r="R51" s="8">
        <v>93491.98</v>
      </c>
      <c r="S51">
        <v>831.19</v>
      </c>
      <c r="V51" t="s">
        <v>101</v>
      </c>
      <c r="W51" s="5">
        <v>-114500</v>
      </c>
      <c r="X51" s="5">
        <v>6170</v>
      </c>
      <c r="Y51" s="5">
        <v>5779.2114999999994</v>
      </c>
      <c r="Z51" s="5">
        <v>5392.1551944999974</v>
      </c>
      <c r="AA51" s="5">
        <v>331.6694624982199</v>
      </c>
      <c r="AB51" s="5">
        <v>40846.483333333352</v>
      </c>
      <c r="AC51" s="5">
        <v>99.739999999999895</v>
      </c>
      <c r="AF51" t="s">
        <v>101</v>
      </c>
      <c r="AG51" s="9">
        <f>(C51-M51)/C51</f>
        <v>-0.1370764994612714</v>
      </c>
      <c r="AH51" s="9">
        <f t="shared" si="2"/>
        <v>1</v>
      </c>
      <c r="AI51" s="9">
        <f t="shared" si="2"/>
        <v>0.64064838515901146</v>
      </c>
      <c r="AJ51" s="9">
        <f t="shared" si="2"/>
        <v>0.32574668132966716</v>
      </c>
      <c r="AK51" s="9">
        <f t="shared" si="2"/>
        <v>0.306732196296927</v>
      </c>
      <c r="AL51" s="9">
        <f t="shared" si="2"/>
        <v>0.30405650265613937</v>
      </c>
      <c r="AM51" s="9">
        <f t="shared" si="2"/>
        <v>0.10714017165630058</v>
      </c>
      <c r="AP51" t="s">
        <v>101</v>
      </c>
      <c r="AQ51" s="13">
        <v>105000</v>
      </c>
      <c r="AR51">
        <v>633</v>
      </c>
      <c r="AS51" s="14">
        <v>165.87677725118485</v>
      </c>
      <c r="AT51">
        <v>79.900000000000006</v>
      </c>
      <c r="AU51">
        <v>30.3</v>
      </c>
    </row>
    <row r="52" spans="2:54" x14ac:dyDescent="0.3">
      <c r="B52" t="s">
        <v>23</v>
      </c>
      <c r="L52" t="s">
        <v>23</v>
      </c>
      <c r="V52" t="s">
        <v>23</v>
      </c>
      <c r="AF52" t="s">
        <v>23</v>
      </c>
      <c r="AP52" t="s">
        <v>23</v>
      </c>
    </row>
    <row r="53" spans="2:54" x14ac:dyDescent="0.3">
      <c r="B53" t="s">
        <v>24</v>
      </c>
      <c r="L53" t="s">
        <v>24</v>
      </c>
      <c r="V53" t="s">
        <v>24</v>
      </c>
      <c r="AF53" t="s">
        <v>24</v>
      </c>
      <c r="AP53" t="s">
        <v>24</v>
      </c>
    </row>
    <row r="54" spans="2:54" x14ac:dyDescent="0.3">
      <c r="B54" t="s">
        <v>25</v>
      </c>
      <c r="L54" t="s">
        <v>25</v>
      </c>
      <c r="V54" t="s">
        <v>25</v>
      </c>
      <c r="AF54" t="s">
        <v>25</v>
      </c>
      <c r="AP54" t="s">
        <v>25</v>
      </c>
    </row>
    <row r="55" spans="2:54" x14ac:dyDescent="0.3">
      <c r="B55" t="s">
        <v>26</v>
      </c>
      <c r="L55" t="s">
        <v>26</v>
      </c>
      <c r="V55" t="s">
        <v>26</v>
      </c>
      <c r="AF55" t="s">
        <v>26</v>
      </c>
      <c r="AP55" t="s">
        <v>26</v>
      </c>
      <c r="BB55" s="14"/>
    </row>
    <row r="56" spans="2:54" x14ac:dyDescent="0.3">
      <c r="B56" t="s">
        <v>27</v>
      </c>
      <c r="L56" t="s">
        <v>27</v>
      </c>
      <c r="V56" t="s">
        <v>27</v>
      </c>
      <c r="AF56" t="s">
        <v>27</v>
      </c>
      <c r="AP56" t="s">
        <v>27</v>
      </c>
    </row>
    <row r="57" spans="2:54" x14ac:dyDescent="0.3">
      <c r="B57" t="s">
        <v>28</v>
      </c>
      <c r="L57" t="s">
        <v>28</v>
      </c>
      <c r="V57" t="s">
        <v>28</v>
      </c>
      <c r="AF57" t="s">
        <v>28</v>
      </c>
      <c r="AP57" t="s">
        <v>28</v>
      </c>
    </row>
    <row r="58" spans="2:54" x14ac:dyDescent="0.3">
      <c r="B58" t="s">
        <v>29</v>
      </c>
      <c r="L58" t="s">
        <v>29</v>
      </c>
      <c r="V58" t="s">
        <v>29</v>
      </c>
      <c r="AF58" t="s">
        <v>29</v>
      </c>
      <c r="AP58" t="s">
        <v>29</v>
      </c>
    </row>
    <row r="59" spans="2:54" x14ac:dyDescent="0.3">
      <c r="B59" t="s">
        <v>30</v>
      </c>
      <c r="L59" t="s">
        <v>30</v>
      </c>
      <c r="V59" t="s">
        <v>30</v>
      </c>
      <c r="AF59" t="s">
        <v>30</v>
      </c>
      <c r="AP59" t="s">
        <v>30</v>
      </c>
    </row>
    <row r="60" spans="2:54" x14ac:dyDescent="0.3">
      <c r="B60" t="s">
        <v>31</v>
      </c>
      <c r="L60" t="s">
        <v>31</v>
      </c>
      <c r="V60" t="s">
        <v>31</v>
      </c>
      <c r="AF60" t="s">
        <v>31</v>
      </c>
      <c r="AP60" t="s">
        <v>31</v>
      </c>
    </row>
    <row r="61" spans="2:54" x14ac:dyDescent="0.3">
      <c r="B61" t="s">
        <v>32</v>
      </c>
      <c r="L61" t="s">
        <v>32</v>
      </c>
      <c r="V61" t="s">
        <v>32</v>
      </c>
      <c r="AF61" t="s">
        <v>32</v>
      </c>
      <c r="AP61" t="s">
        <v>32</v>
      </c>
    </row>
    <row r="62" spans="2:54" x14ac:dyDescent="0.3">
      <c r="B62" t="s">
        <v>33</v>
      </c>
      <c r="L62" t="s">
        <v>33</v>
      </c>
      <c r="V62" t="s">
        <v>33</v>
      </c>
      <c r="AF62" t="s">
        <v>33</v>
      </c>
      <c r="AP62" t="s">
        <v>33</v>
      </c>
    </row>
    <row r="63" spans="2:54" x14ac:dyDescent="0.3">
      <c r="B63" t="s">
        <v>34</v>
      </c>
      <c r="L63" t="s">
        <v>34</v>
      </c>
      <c r="V63" t="s">
        <v>34</v>
      </c>
      <c r="AF63" t="s">
        <v>34</v>
      </c>
      <c r="AP63" t="s">
        <v>34</v>
      </c>
    </row>
    <row r="64" spans="2:54" x14ac:dyDescent="0.3">
      <c r="B64" t="s">
        <v>35</v>
      </c>
      <c r="L64" t="s">
        <v>35</v>
      </c>
      <c r="V64" t="s">
        <v>35</v>
      </c>
      <c r="AF64" t="s">
        <v>35</v>
      </c>
      <c r="AP64" t="s">
        <v>35</v>
      </c>
    </row>
  </sheetData>
  <mergeCells count="15">
    <mergeCell ref="B3:I3"/>
    <mergeCell ref="L3:S3"/>
    <mergeCell ref="V3:AC3"/>
    <mergeCell ref="AF3:AM3"/>
    <mergeCell ref="AP3:AU3"/>
    <mergeCell ref="B25:I25"/>
    <mergeCell ref="L25:S25"/>
    <mergeCell ref="V25:AC25"/>
    <mergeCell ref="AF25:AM25"/>
    <mergeCell ref="AP25:AU25"/>
    <mergeCell ref="B47:I47"/>
    <mergeCell ref="L47:S47"/>
    <mergeCell ref="V47:AC47"/>
    <mergeCell ref="AF47:AM47"/>
    <mergeCell ref="AP47:AU4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CK64"/>
  <sheetViews>
    <sheetView zoomScale="75" zoomScaleNormal="75" workbookViewId="0">
      <selection activeCell="B47" sqref="B47:I48"/>
    </sheetView>
  </sheetViews>
  <sheetFormatPr defaultRowHeight="14.4" x14ac:dyDescent="0.3"/>
  <cols>
    <col min="1" max="1" width="15.6640625" customWidth="1"/>
    <col min="2" max="2" width="15.88671875" customWidth="1"/>
    <col min="3" max="3" width="20.6640625" customWidth="1"/>
    <col min="4" max="4" width="21.44140625" customWidth="1"/>
    <col min="5" max="8" width="15.6640625" customWidth="1"/>
    <col min="9" max="9" width="23.33203125" customWidth="1"/>
    <col min="12" max="12" width="17.88671875" customWidth="1"/>
    <col min="13" max="13" width="19" customWidth="1"/>
    <col min="14" max="14" width="16.6640625" customWidth="1"/>
    <col min="15" max="15" width="13.109375" customWidth="1"/>
    <col min="16" max="16" width="16" bestFit="1" customWidth="1"/>
    <col min="17" max="17" width="15.5546875" customWidth="1"/>
    <col min="18" max="18" width="13.44140625" customWidth="1"/>
    <col min="19" max="19" width="18.33203125" customWidth="1"/>
    <col min="21" max="21" width="14.6640625" customWidth="1"/>
    <col min="22" max="22" width="16.44140625" customWidth="1"/>
    <col min="23" max="24" width="13.109375" customWidth="1"/>
    <col min="25" max="25" width="12" customWidth="1"/>
    <col min="26" max="26" width="16.109375" customWidth="1"/>
    <col min="27" max="27" width="11.44140625" customWidth="1"/>
    <col min="28" max="28" width="13.44140625" customWidth="1"/>
    <col min="29" max="29" width="16.44140625" customWidth="1"/>
    <col min="32" max="32" width="17.109375" customWidth="1"/>
    <col min="33" max="33" width="12.88671875" customWidth="1"/>
    <col min="34" max="34" width="14" customWidth="1"/>
    <col min="35" max="35" width="12.44140625" customWidth="1"/>
    <col min="36" max="36" width="13.109375" customWidth="1"/>
    <col min="37" max="37" width="12.33203125" customWidth="1"/>
    <col min="38" max="38" width="9.33203125" bestFit="1" customWidth="1"/>
    <col min="39" max="39" width="15.44140625" customWidth="1"/>
    <col min="42" max="42" width="17.109375" customWidth="1"/>
    <col min="43" max="43" width="13.88671875" customWidth="1"/>
    <col min="44" max="44" width="11.88671875" customWidth="1"/>
    <col min="45" max="45" width="16" customWidth="1"/>
    <col min="46" max="46" width="14.44140625" customWidth="1"/>
    <col min="47" max="47" width="13.5546875" customWidth="1"/>
  </cols>
  <sheetData>
    <row r="1" spans="2:89" x14ac:dyDescent="0.3">
      <c r="B1" t="s">
        <v>114</v>
      </c>
    </row>
    <row r="2" spans="2:89" x14ac:dyDescent="0.3">
      <c r="B2">
        <v>0.98099999999999998</v>
      </c>
      <c r="C2" s="11" t="s">
        <v>21</v>
      </c>
      <c r="D2" s="11" t="s">
        <v>22</v>
      </c>
      <c r="E2" s="11"/>
      <c r="F2" s="11"/>
      <c r="G2" s="12"/>
      <c r="H2" s="12"/>
      <c r="I2" s="12"/>
    </row>
    <row r="3" spans="2:89" ht="22.5" customHeight="1" x14ac:dyDescent="0.3">
      <c r="B3" s="32" t="s">
        <v>113</v>
      </c>
      <c r="C3" s="32"/>
      <c r="D3" s="32"/>
      <c r="E3" s="32"/>
      <c r="F3" s="32"/>
      <c r="G3" s="32"/>
      <c r="H3" s="32"/>
      <c r="I3" s="32"/>
      <c r="L3" s="32" t="s">
        <v>10</v>
      </c>
      <c r="M3" s="32"/>
      <c r="N3" s="32"/>
      <c r="O3" s="32"/>
      <c r="P3" s="32"/>
      <c r="Q3" s="32"/>
      <c r="R3" s="32"/>
      <c r="S3" s="32"/>
      <c r="V3" s="32" t="s">
        <v>11</v>
      </c>
      <c r="W3" s="32"/>
      <c r="X3" s="32"/>
      <c r="Y3" s="32"/>
      <c r="Z3" s="32"/>
      <c r="AA3" s="32"/>
      <c r="AB3" s="32"/>
      <c r="AC3" s="32"/>
      <c r="AF3" s="32" t="s">
        <v>13</v>
      </c>
      <c r="AG3" s="32"/>
      <c r="AH3" s="32"/>
      <c r="AI3" s="32"/>
      <c r="AJ3" s="32"/>
      <c r="AK3" s="32"/>
      <c r="AL3" s="32"/>
      <c r="AM3" s="32"/>
      <c r="AP3" s="32" t="s">
        <v>14</v>
      </c>
      <c r="AQ3" s="32"/>
      <c r="AR3" s="32"/>
      <c r="AS3" s="32"/>
      <c r="AT3" s="32"/>
      <c r="AU3" s="32"/>
      <c r="AV3" s="10"/>
    </row>
    <row r="4" spans="2:89" ht="51.75" customHeight="1" thickBot="1" x14ac:dyDescent="0.35">
      <c r="B4" s="1" t="s">
        <v>0</v>
      </c>
      <c r="C4" s="1" t="s">
        <v>115</v>
      </c>
      <c r="D4" s="1" t="s">
        <v>116</v>
      </c>
      <c r="E4" s="1" t="s">
        <v>117</v>
      </c>
      <c r="F4" s="1" t="s">
        <v>118</v>
      </c>
      <c r="G4" s="1" t="s">
        <v>119</v>
      </c>
      <c r="H4" s="1" t="s">
        <v>120</v>
      </c>
      <c r="I4" s="1" t="s">
        <v>121</v>
      </c>
      <c r="L4" s="1" t="s">
        <v>0</v>
      </c>
      <c r="M4" s="1" t="s">
        <v>36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1" t="s">
        <v>43</v>
      </c>
      <c r="V4" s="1" t="s">
        <v>12</v>
      </c>
      <c r="W4" s="1" t="s">
        <v>58</v>
      </c>
      <c r="X4" s="1" t="s">
        <v>59</v>
      </c>
      <c r="Y4" s="1" t="s">
        <v>60</v>
      </c>
      <c r="Z4" s="1" t="s">
        <v>61</v>
      </c>
      <c r="AA4" s="1" t="s">
        <v>62</v>
      </c>
      <c r="AB4" s="1" t="s">
        <v>63</v>
      </c>
      <c r="AC4" s="1" t="s">
        <v>64</v>
      </c>
      <c r="AF4" s="1" t="s">
        <v>12</v>
      </c>
      <c r="AG4" s="1" t="s">
        <v>58</v>
      </c>
      <c r="AH4" s="1" t="s">
        <v>59</v>
      </c>
      <c r="AI4" s="1" t="s">
        <v>65</v>
      </c>
      <c r="AJ4" s="1" t="s">
        <v>61</v>
      </c>
      <c r="AK4" s="1" t="s">
        <v>62</v>
      </c>
      <c r="AL4" s="1" t="s">
        <v>63</v>
      </c>
      <c r="AM4" s="1" t="s">
        <v>64</v>
      </c>
      <c r="AP4" s="1" t="s">
        <v>12</v>
      </c>
      <c r="AQ4" s="1" t="s">
        <v>15</v>
      </c>
      <c r="AR4" s="1" t="s">
        <v>16</v>
      </c>
      <c r="AS4" s="1" t="s">
        <v>17</v>
      </c>
      <c r="AT4" s="1" t="s">
        <v>18</v>
      </c>
      <c r="AU4" s="1" t="s">
        <v>19</v>
      </c>
      <c r="BK4" s="16"/>
      <c r="BL4" s="16"/>
      <c r="BM4" s="16"/>
      <c r="BN4" s="16"/>
      <c r="BO4" s="16"/>
      <c r="BP4" s="16"/>
    </row>
    <row r="5" spans="2:89" ht="15" thickBot="1" x14ac:dyDescent="0.35">
      <c r="B5" t="s">
        <v>1</v>
      </c>
      <c r="C5" s="2">
        <v>255000.00000000003</v>
      </c>
      <c r="D5" s="2">
        <v>260.70999999999998</v>
      </c>
      <c r="E5" s="2">
        <v>1131.0250000000001</v>
      </c>
      <c r="F5" s="2">
        <v>3281.1898649999998</v>
      </c>
      <c r="G5" s="3">
        <v>219.09194943983118</v>
      </c>
      <c r="H5" s="4">
        <v>27278.913200000003</v>
      </c>
      <c r="I5">
        <v>278.32499999999999</v>
      </c>
      <c r="L5" t="s">
        <v>1</v>
      </c>
      <c r="M5" s="5">
        <v>140830</v>
      </c>
      <c r="N5" s="6">
        <v>0</v>
      </c>
      <c r="O5" s="7">
        <v>480.65279000000004</v>
      </c>
      <c r="P5" s="8">
        <v>1654.8875559700002</v>
      </c>
      <c r="Q5" s="7">
        <v>111.150179432754</v>
      </c>
      <c r="R5" s="8">
        <v>13862.366333333333</v>
      </c>
      <c r="S5">
        <v>175.21700000000001</v>
      </c>
      <c r="V5" t="s">
        <v>1</v>
      </c>
      <c r="W5" s="5">
        <v>114170.00000000003</v>
      </c>
      <c r="X5" s="5">
        <v>260.70999999999998</v>
      </c>
      <c r="Y5" s="5">
        <v>650.37221</v>
      </c>
      <c r="Z5" s="5">
        <v>1626.3023090299996</v>
      </c>
      <c r="AA5" s="5">
        <v>107.94177000707718</v>
      </c>
      <c r="AB5" s="5">
        <v>13416.546866666669</v>
      </c>
      <c r="AC5" s="5">
        <v>103.10799999999998</v>
      </c>
      <c r="AD5" s="5"/>
      <c r="AE5" s="5"/>
      <c r="AF5" t="s">
        <v>1</v>
      </c>
      <c r="AG5" s="9">
        <f>(C5-M5)/C5</f>
        <v>0.44772549019607849</v>
      </c>
      <c r="AH5" s="9">
        <f t="shared" ref="AH5:AM7" si="0">(D5-N5)/D5</f>
        <v>1</v>
      </c>
      <c r="AI5" s="9">
        <f t="shared" si="0"/>
        <v>0.57502903118852366</v>
      </c>
      <c r="AJ5" s="9">
        <f t="shared" si="0"/>
        <v>0.49564407301678648</v>
      </c>
      <c r="AK5" s="9">
        <f t="shared" si="0"/>
        <v>0.49267793856898895</v>
      </c>
      <c r="AL5" s="9">
        <f t="shared" si="0"/>
        <v>0.4918284965497331</v>
      </c>
      <c r="AM5" s="9">
        <f t="shared" si="0"/>
        <v>0.37045899577831665</v>
      </c>
      <c r="AP5" t="s">
        <v>1</v>
      </c>
      <c r="AQ5" s="13">
        <v>23400</v>
      </c>
      <c r="AR5">
        <v>116</v>
      </c>
      <c r="AS5" s="14">
        <v>201.72413793103448</v>
      </c>
      <c r="AT5">
        <v>80.7</v>
      </c>
      <c r="AU5">
        <v>29.9</v>
      </c>
      <c r="AV5" s="8"/>
      <c r="BA5" s="5"/>
      <c r="BB5" s="5"/>
      <c r="BC5" s="5"/>
      <c r="BD5" s="5"/>
      <c r="BE5" s="5"/>
      <c r="BF5" s="5"/>
      <c r="BG5" s="5"/>
      <c r="BK5" s="5"/>
      <c r="BL5" s="5"/>
      <c r="BM5" s="5"/>
      <c r="BN5" s="5"/>
      <c r="BO5" s="7"/>
      <c r="BP5" s="8"/>
      <c r="BU5" s="5"/>
      <c r="BV5" s="6"/>
      <c r="BW5" s="7"/>
      <c r="BX5" s="8"/>
      <c r="BY5" s="7"/>
      <c r="BZ5" s="8"/>
      <c r="CE5" s="5"/>
      <c r="CF5" s="5"/>
      <c r="CG5" s="5"/>
      <c r="CH5" s="5"/>
      <c r="CI5" s="5"/>
      <c r="CJ5" s="5"/>
      <c r="CK5" s="5"/>
    </row>
    <row r="6" spans="2:89" ht="15" thickBot="1" x14ac:dyDescent="0.35">
      <c r="B6" t="s">
        <v>2</v>
      </c>
      <c r="C6" s="2">
        <v>244630</v>
      </c>
      <c r="D6" s="2">
        <v>306.7</v>
      </c>
      <c r="E6" s="2">
        <v>1141.6221899999998</v>
      </c>
      <c r="F6" s="2">
        <v>3209.5535001699996</v>
      </c>
      <c r="G6" s="3">
        <v>214.0532149689472</v>
      </c>
      <c r="H6" s="4">
        <v>26289.570500000002</v>
      </c>
      <c r="I6">
        <v>161.648</v>
      </c>
      <c r="L6" t="s">
        <v>2</v>
      </c>
      <c r="M6" s="5">
        <v>157880.00000000003</v>
      </c>
      <c r="N6" s="6">
        <v>204.1</v>
      </c>
      <c r="O6" s="7">
        <v>742.9444400000001</v>
      </c>
      <c r="P6" s="8">
        <v>2078.1186069200003</v>
      </c>
      <c r="Q6" s="7">
        <v>138.56769724326765</v>
      </c>
      <c r="R6" s="8">
        <v>17068.316000000003</v>
      </c>
      <c r="S6">
        <v>114.96</v>
      </c>
      <c r="V6" t="s">
        <v>2</v>
      </c>
      <c r="W6" s="5">
        <v>86749.999999999971</v>
      </c>
      <c r="X6" s="5">
        <v>102.6</v>
      </c>
      <c r="Y6" s="5">
        <v>398.67774999999972</v>
      </c>
      <c r="Z6" s="5">
        <v>1131.4348932499993</v>
      </c>
      <c r="AA6" s="5">
        <v>75.485517725679557</v>
      </c>
      <c r="AB6" s="5">
        <v>9221.2544999999991</v>
      </c>
      <c r="AC6" s="5">
        <v>46.688000000000002</v>
      </c>
      <c r="AF6" t="s">
        <v>2</v>
      </c>
      <c r="AG6" s="9">
        <f>(C6-M6)/C6</f>
        <v>0.35461717696112482</v>
      </c>
      <c r="AH6" s="9">
        <f t="shared" si="0"/>
        <v>0.33452885555917833</v>
      </c>
      <c r="AI6" s="9">
        <f t="shared" si="0"/>
        <v>0.34922039313198683</v>
      </c>
      <c r="AJ6" s="9">
        <f t="shared" si="0"/>
        <v>0.35252096380075015</v>
      </c>
      <c r="AK6" s="9">
        <f t="shared" si="0"/>
        <v>0.35264837174545721</v>
      </c>
      <c r="AL6" s="9">
        <f t="shared" si="0"/>
        <v>0.35075713770219252</v>
      </c>
      <c r="AM6" s="9">
        <f t="shared" si="0"/>
        <v>0.28882510145501339</v>
      </c>
      <c r="AP6" t="s">
        <v>2</v>
      </c>
      <c r="AQ6" s="13">
        <v>14400</v>
      </c>
      <c r="AR6">
        <v>70</v>
      </c>
      <c r="AS6" s="14">
        <v>205.71428571428572</v>
      </c>
      <c r="AT6">
        <v>66.8</v>
      </c>
      <c r="AU6">
        <v>38.6</v>
      </c>
    </row>
    <row r="7" spans="2:89" x14ac:dyDescent="0.3">
      <c r="B7" t="s">
        <v>101</v>
      </c>
      <c r="C7" s="2">
        <v>643200</v>
      </c>
      <c r="D7" s="2">
        <v>4270</v>
      </c>
      <c r="E7" s="2">
        <v>6465.2415999999994</v>
      </c>
      <c r="F7" s="2">
        <v>12221.056828799999</v>
      </c>
      <c r="G7" s="3">
        <v>799.72145006907999</v>
      </c>
      <c r="H7" s="4">
        <v>97696.639999999999</v>
      </c>
      <c r="I7">
        <v>802.65</v>
      </c>
      <c r="L7" t="s">
        <v>101</v>
      </c>
      <c r="M7" s="5">
        <v>749999.99999999988</v>
      </c>
      <c r="N7" s="6">
        <v>0</v>
      </c>
      <c r="O7" s="7">
        <v>2559.7499999999995</v>
      </c>
      <c r="P7" s="8">
        <v>8813.2192499999983</v>
      </c>
      <c r="Q7" s="7">
        <v>591.93804284999987</v>
      </c>
      <c r="R7" s="8">
        <v>72337.499999999985</v>
      </c>
      <c r="S7">
        <v>729.3</v>
      </c>
      <c r="V7" t="s">
        <v>101</v>
      </c>
      <c r="W7" s="5">
        <v>-106799.99999999988</v>
      </c>
      <c r="X7" s="5">
        <v>4270</v>
      </c>
      <c r="Y7" s="5">
        <v>3905.4915999999998</v>
      </c>
      <c r="Z7" s="5">
        <v>3407.8375788000012</v>
      </c>
      <c r="AA7" s="5">
        <v>207.78340721908012</v>
      </c>
      <c r="AB7" s="5">
        <v>25359.140000000014</v>
      </c>
      <c r="AC7" s="5">
        <v>73.350000000000023</v>
      </c>
      <c r="AF7" t="s">
        <v>101</v>
      </c>
      <c r="AG7" s="9">
        <f>(C7-M7)/C7</f>
        <v>-0.1660447761194028</v>
      </c>
      <c r="AH7" s="9">
        <f t="shared" si="0"/>
        <v>1</v>
      </c>
      <c r="AI7" s="9">
        <f t="shared" si="0"/>
        <v>0.60407512071938663</v>
      </c>
      <c r="AJ7" s="9">
        <f t="shared" si="0"/>
        <v>0.27884966304789049</v>
      </c>
      <c r="AK7" s="9">
        <f t="shared" si="0"/>
        <v>0.25981972498190686</v>
      </c>
      <c r="AL7" s="9">
        <f t="shared" si="0"/>
        <v>0.25957023701122184</v>
      </c>
      <c r="AM7" s="9">
        <f t="shared" si="0"/>
        <v>9.1384787890114033E-2</v>
      </c>
      <c r="AP7" t="s">
        <v>101</v>
      </c>
      <c r="AQ7" s="13">
        <v>87500</v>
      </c>
      <c r="AR7">
        <v>480</v>
      </c>
      <c r="AS7" s="14">
        <v>182.29166666666666</v>
      </c>
      <c r="AT7">
        <v>78.900000000000006</v>
      </c>
      <c r="AU7">
        <v>31.3</v>
      </c>
    </row>
    <row r="8" spans="2:89" x14ac:dyDescent="0.3">
      <c r="B8" t="s">
        <v>23</v>
      </c>
      <c r="L8" t="s">
        <v>23</v>
      </c>
      <c r="V8" t="s">
        <v>23</v>
      </c>
      <c r="AF8" t="s">
        <v>23</v>
      </c>
      <c r="AP8" t="s">
        <v>23</v>
      </c>
    </row>
    <row r="9" spans="2:89" x14ac:dyDescent="0.3">
      <c r="B9" t="s">
        <v>24</v>
      </c>
      <c r="L9" t="s">
        <v>24</v>
      </c>
      <c r="V9" t="s">
        <v>24</v>
      </c>
      <c r="AF9" t="s">
        <v>24</v>
      </c>
      <c r="AP9" t="s">
        <v>24</v>
      </c>
    </row>
    <row r="10" spans="2:89" x14ac:dyDescent="0.3">
      <c r="B10" t="s">
        <v>25</v>
      </c>
      <c r="L10" t="s">
        <v>25</v>
      </c>
      <c r="V10" t="s">
        <v>25</v>
      </c>
      <c r="AF10" t="s">
        <v>25</v>
      </c>
      <c r="AP10" t="s">
        <v>25</v>
      </c>
    </row>
    <row r="11" spans="2:89" x14ac:dyDescent="0.3">
      <c r="B11" t="s">
        <v>26</v>
      </c>
      <c r="L11" t="s">
        <v>26</v>
      </c>
      <c r="V11" t="s">
        <v>26</v>
      </c>
      <c r="AF11" t="s">
        <v>26</v>
      </c>
      <c r="AP11" t="s">
        <v>26</v>
      </c>
    </row>
    <row r="12" spans="2:89" x14ac:dyDescent="0.3">
      <c r="B12" t="s">
        <v>27</v>
      </c>
      <c r="L12" t="s">
        <v>27</v>
      </c>
      <c r="V12" t="s">
        <v>27</v>
      </c>
      <c r="AF12" t="s">
        <v>27</v>
      </c>
      <c r="AP12" t="s">
        <v>27</v>
      </c>
    </row>
    <row r="13" spans="2:89" x14ac:dyDescent="0.3">
      <c r="B13" t="s">
        <v>28</v>
      </c>
      <c r="L13" t="s">
        <v>28</v>
      </c>
      <c r="V13" t="s">
        <v>28</v>
      </c>
      <c r="AF13" t="s">
        <v>28</v>
      </c>
      <c r="AP13" t="s">
        <v>28</v>
      </c>
    </row>
    <row r="14" spans="2:89" x14ac:dyDescent="0.3">
      <c r="B14" t="s">
        <v>29</v>
      </c>
      <c r="L14" t="s">
        <v>29</v>
      </c>
      <c r="V14" t="s">
        <v>29</v>
      </c>
      <c r="AF14" t="s">
        <v>29</v>
      </c>
      <c r="AP14" t="s">
        <v>29</v>
      </c>
    </row>
    <row r="15" spans="2:89" x14ac:dyDescent="0.3">
      <c r="B15" t="s">
        <v>30</v>
      </c>
      <c r="L15" t="s">
        <v>30</v>
      </c>
      <c r="V15" t="s">
        <v>30</v>
      </c>
      <c r="AF15" t="s">
        <v>30</v>
      </c>
      <c r="AP15" t="s">
        <v>30</v>
      </c>
    </row>
    <row r="16" spans="2:89" x14ac:dyDescent="0.3">
      <c r="B16" t="s">
        <v>31</v>
      </c>
      <c r="L16" t="s">
        <v>31</v>
      </c>
      <c r="V16" t="s">
        <v>31</v>
      </c>
      <c r="AF16" t="s">
        <v>31</v>
      </c>
      <c r="AP16" t="s">
        <v>31</v>
      </c>
    </row>
    <row r="17" spans="2:54" x14ac:dyDescent="0.3">
      <c r="B17" t="s">
        <v>32</v>
      </c>
      <c r="L17" t="s">
        <v>32</v>
      </c>
      <c r="V17" t="s">
        <v>32</v>
      </c>
      <c r="AF17" t="s">
        <v>32</v>
      </c>
      <c r="AP17" t="s">
        <v>32</v>
      </c>
    </row>
    <row r="18" spans="2:54" x14ac:dyDescent="0.3">
      <c r="B18" t="s">
        <v>33</v>
      </c>
      <c r="L18" t="s">
        <v>33</v>
      </c>
      <c r="V18" t="s">
        <v>33</v>
      </c>
      <c r="AF18" t="s">
        <v>33</v>
      </c>
      <c r="AP18" t="s">
        <v>33</v>
      </c>
    </row>
    <row r="19" spans="2:54" x14ac:dyDescent="0.3">
      <c r="B19" t="s">
        <v>34</v>
      </c>
      <c r="L19" t="s">
        <v>34</v>
      </c>
      <c r="V19" t="s">
        <v>34</v>
      </c>
      <c r="AF19" t="s">
        <v>34</v>
      </c>
      <c r="AP19" t="s">
        <v>34</v>
      </c>
    </row>
    <row r="20" spans="2:54" x14ac:dyDescent="0.3">
      <c r="B20" t="s">
        <v>35</v>
      </c>
      <c r="L20" t="s">
        <v>35</v>
      </c>
      <c r="V20" t="s">
        <v>35</v>
      </c>
      <c r="AF20" t="s">
        <v>35</v>
      </c>
      <c r="AP20" t="s">
        <v>35</v>
      </c>
    </row>
    <row r="24" spans="2:54" x14ac:dyDescent="0.3">
      <c r="B24" s="17">
        <v>0.61199999999999999</v>
      </c>
      <c r="C24" s="11" t="s">
        <v>21</v>
      </c>
      <c r="D24" s="11" t="s">
        <v>22</v>
      </c>
      <c r="E24" s="11"/>
      <c r="F24" s="11"/>
    </row>
    <row r="25" spans="2:54" x14ac:dyDescent="0.3">
      <c r="B25" s="32" t="s">
        <v>113</v>
      </c>
      <c r="C25" s="32"/>
      <c r="D25" s="32"/>
      <c r="E25" s="32"/>
      <c r="F25" s="32"/>
      <c r="G25" s="32"/>
      <c r="H25" s="32"/>
      <c r="I25" s="32"/>
      <c r="L25" s="32" t="s">
        <v>10</v>
      </c>
      <c r="M25" s="32"/>
      <c r="N25" s="32"/>
      <c r="O25" s="32"/>
      <c r="P25" s="32"/>
      <c r="Q25" s="32"/>
      <c r="R25" s="32"/>
      <c r="S25" s="32"/>
      <c r="V25" s="32" t="s">
        <v>11</v>
      </c>
      <c r="W25" s="32"/>
      <c r="X25" s="32"/>
      <c r="Y25" s="32"/>
      <c r="Z25" s="32"/>
      <c r="AA25" s="32"/>
      <c r="AB25" s="32"/>
      <c r="AC25" s="32"/>
      <c r="AF25" s="32" t="s">
        <v>13</v>
      </c>
      <c r="AG25" s="32"/>
      <c r="AH25" s="32"/>
      <c r="AI25" s="32"/>
      <c r="AJ25" s="32"/>
      <c r="AK25" s="32"/>
      <c r="AL25" s="32"/>
      <c r="AM25" s="32"/>
      <c r="AP25" s="32" t="s">
        <v>14</v>
      </c>
      <c r="AQ25" s="32"/>
      <c r="AR25" s="32"/>
      <c r="AS25" s="32"/>
      <c r="AT25" s="32"/>
      <c r="AU25" s="32"/>
    </row>
    <row r="26" spans="2:54" ht="42.6" thickBot="1" x14ac:dyDescent="0.35">
      <c r="B26" s="1" t="s">
        <v>0</v>
      </c>
      <c r="C26" s="1" t="s">
        <v>122</v>
      </c>
      <c r="D26" s="1" t="s">
        <v>123</v>
      </c>
      <c r="E26" s="1" t="s">
        <v>124</v>
      </c>
      <c r="F26" s="1" t="s">
        <v>125</v>
      </c>
      <c r="G26" s="1" t="s">
        <v>126</v>
      </c>
      <c r="H26" s="1" t="s">
        <v>127</v>
      </c>
      <c r="I26" s="1" t="s">
        <v>128</v>
      </c>
      <c r="L26" s="1" t="s">
        <v>0</v>
      </c>
      <c r="M26" s="1" t="s">
        <v>44</v>
      </c>
      <c r="N26" s="1" t="s">
        <v>45</v>
      </c>
      <c r="O26" s="1" t="s">
        <v>46</v>
      </c>
      <c r="P26" s="1" t="s">
        <v>47</v>
      </c>
      <c r="Q26" s="1" t="s">
        <v>48</v>
      </c>
      <c r="R26" s="1" t="s">
        <v>49</v>
      </c>
      <c r="S26" s="1" t="s">
        <v>50</v>
      </c>
      <c r="V26" s="1" t="s">
        <v>12</v>
      </c>
      <c r="W26" s="1" t="s">
        <v>37</v>
      </c>
      <c r="X26" s="1" t="s">
        <v>66</v>
      </c>
      <c r="Y26" s="1" t="s">
        <v>67</v>
      </c>
      <c r="Z26" s="1" t="s">
        <v>68</v>
      </c>
      <c r="AA26" s="1" t="s">
        <v>69</v>
      </c>
      <c r="AB26" s="1" t="s">
        <v>70</v>
      </c>
      <c r="AC26" s="1" t="s">
        <v>71</v>
      </c>
      <c r="AF26" s="1" t="s">
        <v>12</v>
      </c>
      <c r="AG26" s="1" t="s">
        <v>37</v>
      </c>
      <c r="AH26" s="1" t="s">
        <v>66</v>
      </c>
      <c r="AI26" s="1" t="s">
        <v>72</v>
      </c>
      <c r="AJ26" s="1" t="s">
        <v>68</v>
      </c>
      <c r="AK26" s="1" t="s">
        <v>69</v>
      </c>
      <c r="AL26" s="1" t="s">
        <v>70</v>
      </c>
      <c r="AM26" s="1" t="s">
        <v>71</v>
      </c>
      <c r="AP26" s="1" t="s">
        <v>12</v>
      </c>
      <c r="AQ26" s="1" t="s">
        <v>15</v>
      </c>
      <c r="AR26" s="1" t="s">
        <v>16</v>
      </c>
      <c r="AS26" s="1" t="s">
        <v>17</v>
      </c>
      <c r="AT26" s="1" t="s">
        <v>18</v>
      </c>
      <c r="AU26" s="1" t="s">
        <v>19</v>
      </c>
    </row>
    <row r="27" spans="2:54" ht="15" thickBot="1" x14ac:dyDescent="0.35">
      <c r="B27" t="s">
        <v>1</v>
      </c>
      <c r="C27" s="2">
        <v>255000.00000000003</v>
      </c>
      <c r="D27" s="2">
        <v>260.70999999999998</v>
      </c>
      <c r="E27" s="2">
        <v>1131.0250000000001</v>
      </c>
      <c r="F27" s="2">
        <v>3281.1898649999998</v>
      </c>
      <c r="G27" s="3">
        <v>219.09194943983118</v>
      </c>
      <c r="H27" s="4">
        <v>27278.913200000003</v>
      </c>
      <c r="I27">
        <v>278.32499999999999</v>
      </c>
      <c r="J27" s="5"/>
      <c r="K27" s="6"/>
      <c r="L27" s="7" t="s">
        <v>1</v>
      </c>
      <c r="M27" s="5">
        <v>141160</v>
      </c>
      <c r="N27" s="6">
        <v>0</v>
      </c>
      <c r="O27" s="7">
        <v>481.77907999999996</v>
      </c>
      <c r="P27" s="8">
        <v>1658.76537244</v>
      </c>
      <c r="Q27" s="7">
        <v>111.410632171608</v>
      </c>
      <c r="R27" s="8">
        <v>13894.849333333334</v>
      </c>
      <c r="S27">
        <v>175.08699999999999</v>
      </c>
      <c r="V27" t="s">
        <v>1</v>
      </c>
      <c r="W27" s="5">
        <v>113840.00000000003</v>
      </c>
      <c r="X27" s="5">
        <v>260.70999999999998</v>
      </c>
      <c r="Y27" s="5">
        <v>649.24592000000007</v>
      </c>
      <c r="Z27" s="5">
        <v>1622.4244925599999</v>
      </c>
      <c r="AA27" s="5">
        <v>107.68131726822318</v>
      </c>
      <c r="AB27" s="5">
        <v>13384.063866666669</v>
      </c>
      <c r="AC27" s="5">
        <v>103.238</v>
      </c>
      <c r="AD27" s="5"/>
      <c r="AE27" s="5"/>
      <c r="AF27" t="s">
        <v>1</v>
      </c>
      <c r="AG27" s="9">
        <f>(C27-M27)/C27</f>
        <v>0.44643137254901966</v>
      </c>
      <c r="AH27" s="9">
        <f t="shared" ref="AH27:AM29" si="1">(D27-N27)/D27</f>
        <v>1</v>
      </c>
      <c r="AI27" s="9">
        <f t="shared" si="1"/>
        <v>0.57403321765655047</v>
      </c>
      <c r="AJ27" s="9">
        <f t="shared" si="1"/>
        <v>0.49446224062379879</v>
      </c>
      <c r="AK27" s="9">
        <f t="shared" si="1"/>
        <v>0.49148915577929758</v>
      </c>
      <c r="AL27" s="9">
        <f t="shared" si="1"/>
        <v>0.49063772330441185</v>
      </c>
      <c r="AM27" s="9">
        <f t="shared" si="1"/>
        <v>0.37092607563100694</v>
      </c>
      <c r="AP27" t="s">
        <v>1</v>
      </c>
      <c r="AQ27" s="13">
        <v>27750</v>
      </c>
      <c r="AR27">
        <v>116</v>
      </c>
      <c r="AS27" s="14">
        <v>239.22413793103448</v>
      </c>
      <c r="AT27">
        <v>80.900000000000006</v>
      </c>
      <c r="AU27">
        <v>30.1</v>
      </c>
    </row>
    <row r="28" spans="2:54" ht="15" thickBot="1" x14ac:dyDescent="0.35">
      <c r="B28" t="s">
        <v>2</v>
      </c>
      <c r="C28" s="2">
        <v>244630</v>
      </c>
      <c r="D28" s="2">
        <v>306.7</v>
      </c>
      <c r="E28" s="2">
        <v>1141.6221899999998</v>
      </c>
      <c r="F28" s="2">
        <v>3209.5535001699996</v>
      </c>
      <c r="G28" s="3">
        <v>214.0532149689472</v>
      </c>
      <c r="H28" s="4">
        <v>26289.570500000002</v>
      </c>
      <c r="I28">
        <v>161.648</v>
      </c>
      <c r="L28" t="s">
        <v>2</v>
      </c>
      <c r="M28" s="5">
        <v>161870</v>
      </c>
      <c r="N28" s="6">
        <v>204.1</v>
      </c>
      <c r="O28" s="7">
        <v>756.56231000000002</v>
      </c>
      <c r="P28" s="8">
        <v>2125.0049333299999</v>
      </c>
      <c r="Q28" s="7">
        <v>141.71680763122961</v>
      </c>
      <c r="R28" s="8">
        <v>15612.361499999999</v>
      </c>
      <c r="S28">
        <v>115.07299999999999</v>
      </c>
      <c r="V28" t="s">
        <v>2</v>
      </c>
      <c r="W28" s="5">
        <v>82760</v>
      </c>
      <c r="X28" s="5">
        <v>102.6</v>
      </c>
      <c r="Y28" s="5">
        <v>385.05987999999979</v>
      </c>
      <c r="Z28" s="5">
        <v>1084.5485668399997</v>
      </c>
      <c r="AA28" s="5">
        <v>72.336407337717588</v>
      </c>
      <c r="AB28" s="5">
        <v>10677.209000000003</v>
      </c>
      <c r="AC28" s="5">
        <v>46.575000000000003</v>
      </c>
      <c r="AF28" t="s">
        <v>2</v>
      </c>
      <c r="AG28" s="9">
        <f>(C28-M28)/C28</f>
        <v>0.33830683072395046</v>
      </c>
      <c r="AH28" s="9">
        <f t="shared" si="1"/>
        <v>0.33452885555917833</v>
      </c>
      <c r="AI28" s="9">
        <f t="shared" si="1"/>
        <v>0.33729186711060677</v>
      </c>
      <c r="AJ28" s="9">
        <f t="shared" si="1"/>
        <v>0.33791259961317194</v>
      </c>
      <c r="AK28" s="9">
        <f t="shared" si="1"/>
        <v>0.33793656100055058</v>
      </c>
      <c r="AL28" s="9">
        <f t="shared" si="1"/>
        <v>0.40613858640254324</v>
      </c>
      <c r="AM28" s="9">
        <f t="shared" si="1"/>
        <v>0.28812605166782146</v>
      </c>
      <c r="AP28" t="s">
        <v>2</v>
      </c>
      <c r="AQ28" s="13">
        <v>14560</v>
      </c>
      <c r="AR28">
        <v>70</v>
      </c>
      <c r="AS28" s="14">
        <v>208</v>
      </c>
      <c r="AT28">
        <v>77</v>
      </c>
      <c r="AU28">
        <v>37.200000000000003</v>
      </c>
    </row>
    <row r="29" spans="2:54" x14ac:dyDescent="0.3">
      <c r="B29" t="s">
        <v>101</v>
      </c>
      <c r="C29" s="2">
        <v>643200</v>
      </c>
      <c r="D29" s="2">
        <v>4270</v>
      </c>
      <c r="E29" s="2">
        <v>6465.2415999999994</v>
      </c>
      <c r="F29" s="2">
        <v>12221.056828799999</v>
      </c>
      <c r="G29" s="3">
        <v>799.72145006907999</v>
      </c>
      <c r="H29" s="4">
        <v>97696.639999999999</v>
      </c>
      <c r="I29">
        <v>802.65</v>
      </c>
      <c r="L29" t="s">
        <v>101</v>
      </c>
      <c r="M29" s="5">
        <v>755100</v>
      </c>
      <c r="N29" s="6">
        <v>0</v>
      </c>
      <c r="O29" s="7">
        <v>2577.1563000000001</v>
      </c>
      <c r="P29" s="8">
        <v>8873.1491409000009</v>
      </c>
      <c r="Q29" s="7">
        <v>595.96322154137999</v>
      </c>
      <c r="R29" s="8">
        <v>72829.395000000004</v>
      </c>
      <c r="S29">
        <v>729.5</v>
      </c>
      <c r="V29" t="s">
        <v>101</v>
      </c>
      <c r="W29" s="5">
        <v>-111900</v>
      </c>
      <c r="X29" s="5">
        <v>4270</v>
      </c>
      <c r="Y29" s="5">
        <v>3888.0852999999993</v>
      </c>
      <c r="Z29" s="5">
        <v>3347.9076878999986</v>
      </c>
      <c r="AA29" s="5">
        <v>203.7582285277</v>
      </c>
      <c r="AB29" s="5">
        <v>24867.244999999995</v>
      </c>
      <c r="AC29" s="5">
        <v>73.149999999999977</v>
      </c>
      <c r="AF29" t="s">
        <v>101</v>
      </c>
      <c r="AG29" s="9">
        <f>(C29-M29)/C29</f>
        <v>-0.17397388059701493</v>
      </c>
      <c r="AH29" s="9">
        <f t="shared" si="1"/>
        <v>1</v>
      </c>
      <c r="AI29" s="9">
        <f t="shared" si="1"/>
        <v>0.60138283154027838</v>
      </c>
      <c r="AJ29" s="9">
        <f t="shared" si="1"/>
        <v>0.27394584075661593</v>
      </c>
      <c r="AK29" s="9">
        <f t="shared" si="1"/>
        <v>0.25478649911178369</v>
      </c>
      <c r="AL29" s="9">
        <f t="shared" si="1"/>
        <v>0.25453531462289791</v>
      </c>
      <c r="AM29" s="9">
        <f t="shared" si="1"/>
        <v>9.1135613281006639E-2</v>
      </c>
      <c r="AP29" t="s">
        <v>101</v>
      </c>
      <c r="AQ29" s="13">
        <v>114000</v>
      </c>
      <c r="AR29">
        <v>480</v>
      </c>
      <c r="AS29" s="14">
        <v>237.5</v>
      </c>
      <c r="AT29">
        <v>81.3</v>
      </c>
      <c r="AU29">
        <v>33.1</v>
      </c>
    </row>
    <row r="30" spans="2:54" x14ac:dyDescent="0.3">
      <c r="B30" t="s">
        <v>23</v>
      </c>
      <c r="C30" s="5"/>
      <c r="D30" s="5"/>
      <c r="L30" t="s">
        <v>23</v>
      </c>
      <c r="V30" t="s">
        <v>23</v>
      </c>
      <c r="AF30" t="s">
        <v>23</v>
      </c>
      <c r="AP30" t="s">
        <v>23</v>
      </c>
      <c r="BB30" s="14"/>
    </row>
    <row r="31" spans="2:54" x14ac:dyDescent="0.3">
      <c r="B31" t="s">
        <v>24</v>
      </c>
      <c r="L31" t="s">
        <v>24</v>
      </c>
      <c r="V31" t="s">
        <v>24</v>
      </c>
      <c r="AF31" t="s">
        <v>24</v>
      </c>
      <c r="AP31" t="s">
        <v>24</v>
      </c>
    </row>
    <row r="32" spans="2:54" x14ac:dyDescent="0.3">
      <c r="B32" t="s">
        <v>25</v>
      </c>
      <c r="L32" t="s">
        <v>25</v>
      </c>
      <c r="V32" t="s">
        <v>25</v>
      </c>
      <c r="AF32" t="s">
        <v>25</v>
      </c>
      <c r="AP32" t="s">
        <v>25</v>
      </c>
    </row>
    <row r="33" spans="2:47" x14ac:dyDescent="0.3">
      <c r="B33" t="s">
        <v>26</v>
      </c>
      <c r="L33" t="s">
        <v>26</v>
      </c>
      <c r="V33" t="s">
        <v>26</v>
      </c>
      <c r="AF33" t="s">
        <v>26</v>
      </c>
      <c r="AP33" t="s">
        <v>26</v>
      </c>
    </row>
    <row r="34" spans="2:47" x14ac:dyDescent="0.3">
      <c r="B34" t="s">
        <v>27</v>
      </c>
      <c r="L34" t="s">
        <v>27</v>
      </c>
      <c r="V34" t="s">
        <v>27</v>
      </c>
      <c r="AF34" t="s">
        <v>27</v>
      </c>
      <c r="AP34" t="s">
        <v>27</v>
      </c>
    </row>
    <row r="35" spans="2:47" x14ac:dyDescent="0.3">
      <c r="B35" t="s">
        <v>28</v>
      </c>
      <c r="L35" t="s">
        <v>28</v>
      </c>
      <c r="V35" t="s">
        <v>28</v>
      </c>
      <c r="AF35" t="s">
        <v>28</v>
      </c>
      <c r="AP35" t="s">
        <v>28</v>
      </c>
    </row>
    <row r="36" spans="2:47" x14ac:dyDescent="0.3">
      <c r="B36" t="s">
        <v>29</v>
      </c>
      <c r="L36" t="s">
        <v>29</v>
      </c>
      <c r="V36" t="s">
        <v>29</v>
      </c>
      <c r="AF36" t="s">
        <v>29</v>
      </c>
      <c r="AP36" t="s">
        <v>29</v>
      </c>
    </row>
    <row r="37" spans="2:47" x14ac:dyDescent="0.3">
      <c r="B37" t="s">
        <v>30</v>
      </c>
      <c r="L37" t="s">
        <v>30</v>
      </c>
      <c r="V37" t="s">
        <v>30</v>
      </c>
      <c r="AF37" t="s">
        <v>30</v>
      </c>
      <c r="AP37" t="s">
        <v>30</v>
      </c>
    </row>
    <row r="38" spans="2:47" x14ac:dyDescent="0.3">
      <c r="B38" t="s">
        <v>31</v>
      </c>
      <c r="L38" t="s">
        <v>31</v>
      </c>
      <c r="V38" t="s">
        <v>31</v>
      </c>
      <c r="AF38" t="s">
        <v>31</v>
      </c>
      <c r="AP38" t="s">
        <v>31</v>
      </c>
    </row>
    <row r="39" spans="2:47" x14ac:dyDescent="0.3">
      <c r="B39" t="s">
        <v>32</v>
      </c>
      <c r="L39" t="s">
        <v>32</v>
      </c>
      <c r="V39" t="s">
        <v>32</v>
      </c>
      <c r="AF39" t="s">
        <v>32</v>
      </c>
      <c r="AP39" t="s">
        <v>32</v>
      </c>
    </row>
    <row r="40" spans="2:47" x14ac:dyDescent="0.3">
      <c r="B40" t="s">
        <v>33</v>
      </c>
      <c r="L40" t="s">
        <v>33</v>
      </c>
      <c r="V40" t="s">
        <v>33</v>
      </c>
      <c r="AF40" t="s">
        <v>33</v>
      </c>
      <c r="AP40" t="s">
        <v>33</v>
      </c>
    </row>
    <row r="41" spans="2:47" x14ac:dyDescent="0.3">
      <c r="B41" t="s">
        <v>34</v>
      </c>
      <c r="L41" t="s">
        <v>34</v>
      </c>
      <c r="V41" t="s">
        <v>34</v>
      </c>
      <c r="AF41" t="s">
        <v>34</v>
      </c>
      <c r="AP41" t="s">
        <v>34</v>
      </c>
    </row>
    <row r="42" spans="2:47" x14ac:dyDescent="0.3">
      <c r="B42" t="s">
        <v>35</v>
      </c>
      <c r="L42" t="s">
        <v>35</v>
      </c>
      <c r="V42" t="s">
        <v>35</v>
      </c>
      <c r="AF42" t="s">
        <v>35</v>
      </c>
      <c r="AP42" t="s">
        <v>35</v>
      </c>
    </row>
    <row r="46" spans="2:47" x14ac:dyDescent="0.3">
      <c r="B46" s="15">
        <v>1.571</v>
      </c>
      <c r="C46" s="11" t="s">
        <v>21</v>
      </c>
      <c r="D46" s="11" t="s">
        <v>22</v>
      </c>
      <c r="E46" s="11"/>
      <c r="F46" s="11"/>
    </row>
    <row r="47" spans="2:47" x14ac:dyDescent="0.3">
      <c r="B47" s="32" t="s">
        <v>113</v>
      </c>
      <c r="C47" s="32"/>
      <c r="D47" s="32"/>
      <c r="E47" s="32"/>
      <c r="F47" s="32"/>
      <c r="G47" s="32"/>
      <c r="H47" s="32"/>
      <c r="I47" s="32"/>
      <c r="L47" s="32" t="s">
        <v>10</v>
      </c>
      <c r="M47" s="32"/>
      <c r="N47" s="32"/>
      <c r="O47" s="32"/>
      <c r="P47" s="32"/>
      <c r="Q47" s="32"/>
      <c r="R47" s="32"/>
      <c r="S47" s="32"/>
      <c r="V47" s="32" t="s">
        <v>11</v>
      </c>
      <c r="W47" s="32"/>
      <c r="X47" s="32"/>
      <c r="Y47" s="32"/>
      <c r="Z47" s="32"/>
      <c r="AA47" s="32"/>
      <c r="AB47" s="32"/>
      <c r="AC47" s="32"/>
      <c r="AF47" s="32" t="s">
        <v>13</v>
      </c>
      <c r="AG47" s="32"/>
      <c r="AH47" s="32"/>
      <c r="AI47" s="32"/>
      <c r="AJ47" s="32"/>
      <c r="AK47" s="32"/>
      <c r="AL47" s="32"/>
      <c r="AM47" s="32"/>
      <c r="AP47" s="32" t="s">
        <v>14</v>
      </c>
      <c r="AQ47" s="32"/>
      <c r="AR47" s="32"/>
      <c r="AS47" s="32"/>
      <c r="AT47" s="32"/>
      <c r="AU47" s="32"/>
    </row>
    <row r="48" spans="2:47" ht="42.6" thickBot="1" x14ac:dyDescent="0.35">
      <c r="B48" s="1" t="s">
        <v>0</v>
      </c>
      <c r="C48" s="1" t="s">
        <v>129</v>
      </c>
      <c r="D48" s="1" t="s">
        <v>130</v>
      </c>
      <c r="E48" s="1" t="s">
        <v>131</v>
      </c>
      <c r="F48" s="1" t="s">
        <v>132</v>
      </c>
      <c r="G48" s="1" t="s">
        <v>133</v>
      </c>
      <c r="H48" s="1" t="s">
        <v>134</v>
      </c>
      <c r="I48" s="1" t="s">
        <v>135</v>
      </c>
      <c r="L48" s="1" t="s">
        <v>0</v>
      </c>
      <c r="M48" s="1" t="s">
        <v>51</v>
      </c>
      <c r="N48" s="1" t="s">
        <v>52</v>
      </c>
      <c r="O48" s="1" t="s">
        <v>53</v>
      </c>
      <c r="P48" s="1" t="s">
        <v>54</v>
      </c>
      <c r="Q48" s="1" t="s">
        <v>55</v>
      </c>
      <c r="R48" s="1" t="s">
        <v>56</v>
      </c>
      <c r="S48" s="1" t="s">
        <v>57</v>
      </c>
      <c r="V48" s="1" t="s">
        <v>12</v>
      </c>
      <c r="W48" s="1" t="s">
        <v>73</v>
      </c>
      <c r="X48" s="1" t="s">
        <v>74</v>
      </c>
      <c r="Y48" s="1" t="s">
        <v>75</v>
      </c>
      <c r="Z48" s="1" t="s">
        <v>76</v>
      </c>
      <c r="AA48" s="1" t="s">
        <v>77</v>
      </c>
      <c r="AB48" s="1" t="s">
        <v>78</v>
      </c>
      <c r="AC48" s="1" t="s">
        <v>79</v>
      </c>
      <c r="AF48" s="1" t="s">
        <v>12</v>
      </c>
      <c r="AG48" s="1" t="s">
        <v>3</v>
      </c>
      <c r="AH48" s="1" t="s">
        <v>4</v>
      </c>
      <c r="AI48" s="1" t="s">
        <v>5</v>
      </c>
      <c r="AJ48" s="1" t="s">
        <v>6</v>
      </c>
      <c r="AK48" s="1" t="s">
        <v>7</v>
      </c>
      <c r="AL48" s="1" t="s">
        <v>8</v>
      </c>
      <c r="AM48" s="1" t="s">
        <v>9</v>
      </c>
      <c r="AP48" s="1" t="s">
        <v>12</v>
      </c>
      <c r="AQ48" s="1" t="s">
        <v>15</v>
      </c>
      <c r="AR48" s="1" t="s">
        <v>16</v>
      </c>
      <c r="AS48" s="1" t="s">
        <v>17</v>
      </c>
      <c r="AT48" s="1" t="s">
        <v>18</v>
      </c>
      <c r="AU48" s="1" t="s">
        <v>19</v>
      </c>
    </row>
    <row r="49" spans="2:54" ht="15" thickBot="1" x14ac:dyDescent="0.35">
      <c r="B49" t="s">
        <v>1</v>
      </c>
      <c r="C49" s="2">
        <v>255000.00000000003</v>
      </c>
      <c r="D49" s="2">
        <v>260.70999999999998</v>
      </c>
      <c r="E49" s="2">
        <v>1131.0250000000001</v>
      </c>
      <c r="F49" s="2">
        <v>3281.1898649999998</v>
      </c>
      <c r="G49" s="3">
        <v>219.09194943983118</v>
      </c>
      <c r="H49" s="4">
        <v>27278.913200000003</v>
      </c>
      <c r="I49">
        <v>278.32499999999999</v>
      </c>
      <c r="L49" t="s">
        <v>1</v>
      </c>
      <c r="M49" s="5">
        <v>140690</v>
      </c>
      <c r="N49" s="6">
        <v>0</v>
      </c>
      <c r="O49" s="7">
        <v>480.17496999999997</v>
      </c>
      <c r="P49" s="8">
        <v>1653.2424217099999</v>
      </c>
      <c r="Q49" s="7">
        <v>111.039684331422</v>
      </c>
      <c r="R49" s="8">
        <v>13848.585666666666</v>
      </c>
      <c r="S49">
        <v>175.702</v>
      </c>
      <c r="V49" t="s">
        <v>1</v>
      </c>
      <c r="W49" s="5">
        <v>114310.00000000003</v>
      </c>
      <c r="X49" s="5">
        <v>260.70999999999998</v>
      </c>
      <c r="Y49" s="5">
        <v>650.85003000000006</v>
      </c>
      <c r="Z49" s="5">
        <v>1627.9474432899999</v>
      </c>
      <c r="AA49" s="5">
        <v>108.05226510840919</v>
      </c>
      <c r="AB49" s="5">
        <v>13430.327533333337</v>
      </c>
      <c r="AC49" s="5">
        <v>102.62299999999999</v>
      </c>
      <c r="AD49" s="5"/>
      <c r="AE49" s="5"/>
      <c r="AF49" t="s">
        <v>1</v>
      </c>
      <c r="AG49" s="9">
        <f>(C49-M49)/C49</f>
        <v>0.44827450980392164</v>
      </c>
      <c r="AH49" s="9">
        <f t="shared" ref="AH49:AM51" si="2">(D49-N49)/D49</f>
        <v>1</v>
      </c>
      <c r="AI49" s="9">
        <f t="shared" si="2"/>
        <v>0.57545149753542146</v>
      </c>
      <c r="AJ49" s="9">
        <f t="shared" si="2"/>
        <v>0.49614545645623587</v>
      </c>
      <c r="AK49" s="9">
        <f t="shared" si="2"/>
        <v>0.49318227066158532</v>
      </c>
      <c r="AL49" s="9">
        <f t="shared" si="2"/>
        <v>0.4923336730780512</v>
      </c>
      <c r="AM49" s="9">
        <f t="shared" si="2"/>
        <v>0.36871642863558785</v>
      </c>
      <c r="AP49" t="s">
        <v>1</v>
      </c>
      <c r="AQ49" s="13">
        <v>20000</v>
      </c>
      <c r="AR49">
        <v>116</v>
      </c>
      <c r="AS49" s="14">
        <v>172.41379310344828</v>
      </c>
      <c r="AT49">
        <v>80.900000000000006</v>
      </c>
      <c r="AU49">
        <v>28.4</v>
      </c>
    </row>
    <row r="50" spans="2:54" ht="15" thickBot="1" x14ac:dyDescent="0.35">
      <c r="B50" t="s">
        <v>2</v>
      </c>
      <c r="C50" s="2">
        <v>244630</v>
      </c>
      <c r="D50" s="2">
        <v>306.7</v>
      </c>
      <c r="E50" s="2">
        <v>1141.6221899999998</v>
      </c>
      <c r="F50" s="2">
        <v>3209.5535001699996</v>
      </c>
      <c r="G50" s="3">
        <v>214.0532149689472</v>
      </c>
      <c r="H50" s="4">
        <v>26289.570500000002</v>
      </c>
      <c r="I50">
        <v>161.648</v>
      </c>
      <c r="L50" t="s">
        <v>2</v>
      </c>
      <c r="M50" s="5">
        <v>157550</v>
      </c>
      <c r="N50" s="6">
        <v>204.1</v>
      </c>
      <c r="O50" s="7">
        <v>741.81815000000006</v>
      </c>
      <c r="P50" s="8">
        <v>2074.2407904500001</v>
      </c>
      <c r="Q50" s="7">
        <v>138.3072445044136</v>
      </c>
      <c r="R50" s="8">
        <v>15195.6975</v>
      </c>
      <c r="S50">
        <v>115.13500000000001</v>
      </c>
      <c r="V50" t="s">
        <v>2</v>
      </c>
      <c r="W50" s="5">
        <v>87080</v>
      </c>
      <c r="X50" s="5">
        <v>102.6</v>
      </c>
      <c r="Y50" s="5">
        <v>399.80403999999976</v>
      </c>
      <c r="Z50" s="5">
        <v>1135.3127097199995</v>
      </c>
      <c r="AA50" s="5">
        <v>75.745970464533599</v>
      </c>
      <c r="AB50" s="5">
        <v>11093.873000000001</v>
      </c>
      <c r="AC50" s="5">
        <v>46.512999999999991</v>
      </c>
      <c r="AF50" t="s">
        <v>2</v>
      </c>
      <c r="AG50" s="9">
        <f>(C50-M50)/C50</f>
        <v>0.35596615296570333</v>
      </c>
      <c r="AH50" s="9">
        <f t="shared" si="2"/>
        <v>0.33452885555917833</v>
      </c>
      <c r="AI50" s="9">
        <f t="shared" si="2"/>
        <v>0.35020696295330406</v>
      </c>
      <c r="AJ50" s="9">
        <f t="shared" si="2"/>
        <v>0.35372917437265516</v>
      </c>
      <c r="AK50" s="9">
        <f t="shared" si="2"/>
        <v>0.35386513804766773</v>
      </c>
      <c r="AL50" s="9">
        <f t="shared" si="2"/>
        <v>0.4219876091167028</v>
      </c>
      <c r="AM50" s="9">
        <f t="shared" si="2"/>
        <v>0.28774250222706121</v>
      </c>
      <c r="AP50" t="s">
        <v>2</v>
      </c>
      <c r="AQ50" s="13">
        <v>10800</v>
      </c>
      <c r="AR50">
        <v>70</v>
      </c>
      <c r="AS50" s="14">
        <v>154.28571428571428</v>
      </c>
      <c r="AT50">
        <v>66.3</v>
      </c>
      <c r="AU50">
        <v>36.9</v>
      </c>
    </row>
    <row r="51" spans="2:54" x14ac:dyDescent="0.3">
      <c r="B51" t="s">
        <v>101</v>
      </c>
      <c r="C51" s="2">
        <v>643200</v>
      </c>
      <c r="D51" s="2">
        <v>4270</v>
      </c>
      <c r="E51" s="2">
        <v>6465.2415999999994</v>
      </c>
      <c r="F51" s="2">
        <v>12221.056828799999</v>
      </c>
      <c r="G51" s="3">
        <v>799.72145006907999</v>
      </c>
      <c r="H51" s="4">
        <v>97696.639999999999</v>
      </c>
      <c r="I51">
        <v>802.65</v>
      </c>
      <c r="L51" t="s">
        <v>101</v>
      </c>
      <c r="M51" s="5">
        <v>751900.00000000012</v>
      </c>
      <c r="N51" s="6">
        <v>0</v>
      </c>
      <c r="O51" s="7">
        <v>2566.2347</v>
      </c>
      <c r="P51" s="8">
        <v>8835.5460720999999</v>
      </c>
      <c r="Q51" s="7">
        <v>593.43761922522015</v>
      </c>
      <c r="R51" s="8">
        <v>72520.755000000005</v>
      </c>
      <c r="S51">
        <v>729.4</v>
      </c>
      <c r="V51" t="s">
        <v>101</v>
      </c>
      <c r="W51" s="5">
        <v>-108700.00000000012</v>
      </c>
      <c r="X51" s="5">
        <v>4270</v>
      </c>
      <c r="Y51" s="5">
        <v>3899.0068999999994</v>
      </c>
      <c r="Z51" s="5">
        <v>3385.5107566999995</v>
      </c>
      <c r="AA51" s="5">
        <v>206.28383084385985</v>
      </c>
      <c r="AB51" s="5">
        <v>25175.884999999995</v>
      </c>
      <c r="AC51" s="5">
        <v>73.25</v>
      </c>
      <c r="AF51" t="s">
        <v>101</v>
      </c>
      <c r="AG51" s="9">
        <f>(C51-M51)/C51</f>
        <v>-0.16899875621890564</v>
      </c>
      <c r="AH51" s="9">
        <f t="shared" si="2"/>
        <v>1</v>
      </c>
      <c r="AI51" s="9">
        <f t="shared" si="2"/>
        <v>0.60307211102520897</v>
      </c>
      <c r="AJ51" s="9">
        <f t="shared" si="2"/>
        <v>0.27702274886094502</v>
      </c>
      <c r="AK51" s="9">
        <f t="shared" si="2"/>
        <v>0.25794460161852734</v>
      </c>
      <c r="AL51" s="9">
        <f t="shared" si="2"/>
        <v>0.25769448161165004</v>
      </c>
      <c r="AM51" s="9">
        <f t="shared" si="2"/>
        <v>9.1260200585560336E-2</v>
      </c>
      <c r="AP51" t="s">
        <v>101</v>
      </c>
      <c r="AQ51" s="13">
        <v>66000</v>
      </c>
      <c r="AR51">
        <v>480</v>
      </c>
      <c r="AS51" s="14">
        <v>137.5</v>
      </c>
      <c r="AT51">
        <v>80.5</v>
      </c>
      <c r="AU51">
        <v>29.1</v>
      </c>
    </row>
    <row r="52" spans="2:54" x14ac:dyDescent="0.3">
      <c r="B52" t="s">
        <v>23</v>
      </c>
      <c r="L52" t="s">
        <v>23</v>
      </c>
      <c r="V52" t="s">
        <v>23</v>
      </c>
      <c r="AF52" t="s">
        <v>23</v>
      </c>
      <c r="AP52" t="s">
        <v>23</v>
      </c>
    </row>
    <row r="53" spans="2:54" x14ac:dyDescent="0.3">
      <c r="B53" t="s">
        <v>24</v>
      </c>
      <c r="L53" t="s">
        <v>24</v>
      </c>
      <c r="V53" t="s">
        <v>24</v>
      </c>
      <c r="AF53" t="s">
        <v>24</v>
      </c>
      <c r="AP53" t="s">
        <v>24</v>
      </c>
    </row>
    <row r="54" spans="2:54" x14ac:dyDescent="0.3">
      <c r="B54" t="s">
        <v>25</v>
      </c>
      <c r="L54" t="s">
        <v>25</v>
      </c>
      <c r="V54" t="s">
        <v>25</v>
      </c>
      <c r="AF54" t="s">
        <v>25</v>
      </c>
      <c r="AP54" t="s">
        <v>25</v>
      </c>
    </row>
    <row r="55" spans="2:54" x14ac:dyDescent="0.3">
      <c r="B55" t="s">
        <v>26</v>
      </c>
      <c r="L55" t="s">
        <v>26</v>
      </c>
      <c r="V55" t="s">
        <v>26</v>
      </c>
      <c r="AF55" t="s">
        <v>26</v>
      </c>
      <c r="AP55" t="s">
        <v>26</v>
      </c>
      <c r="BB55" s="14"/>
    </row>
    <row r="56" spans="2:54" x14ac:dyDescent="0.3">
      <c r="B56" t="s">
        <v>27</v>
      </c>
      <c r="L56" t="s">
        <v>27</v>
      </c>
      <c r="V56" t="s">
        <v>27</v>
      </c>
      <c r="AF56" t="s">
        <v>27</v>
      </c>
      <c r="AP56" t="s">
        <v>27</v>
      </c>
    </row>
    <row r="57" spans="2:54" x14ac:dyDescent="0.3">
      <c r="B57" t="s">
        <v>28</v>
      </c>
      <c r="L57" t="s">
        <v>28</v>
      </c>
      <c r="V57" t="s">
        <v>28</v>
      </c>
      <c r="AF57" t="s">
        <v>28</v>
      </c>
      <c r="AP57" t="s">
        <v>28</v>
      </c>
    </row>
    <row r="58" spans="2:54" x14ac:dyDescent="0.3">
      <c r="B58" t="s">
        <v>29</v>
      </c>
      <c r="L58" t="s">
        <v>29</v>
      </c>
      <c r="V58" t="s">
        <v>29</v>
      </c>
      <c r="AF58" t="s">
        <v>29</v>
      </c>
      <c r="AP58" t="s">
        <v>29</v>
      </c>
    </row>
    <row r="59" spans="2:54" x14ac:dyDescent="0.3">
      <c r="B59" t="s">
        <v>30</v>
      </c>
      <c r="L59" t="s">
        <v>30</v>
      </c>
      <c r="V59" t="s">
        <v>30</v>
      </c>
      <c r="AF59" t="s">
        <v>30</v>
      </c>
      <c r="AP59" t="s">
        <v>30</v>
      </c>
    </row>
    <row r="60" spans="2:54" x14ac:dyDescent="0.3">
      <c r="B60" t="s">
        <v>31</v>
      </c>
      <c r="L60" t="s">
        <v>31</v>
      </c>
      <c r="V60" t="s">
        <v>31</v>
      </c>
      <c r="AF60" t="s">
        <v>31</v>
      </c>
      <c r="AP60" t="s">
        <v>31</v>
      </c>
    </row>
    <row r="61" spans="2:54" x14ac:dyDescent="0.3">
      <c r="B61" t="s">
        <v>32</v>
      </c>
      <c r="L61" t="s">
        <v>32</v>
      </c>
      <c r="V61" t="s">
        <v>32</v>
      </c>
      <c r="AF61" t="s">
        <v>32</v>
      </c>
      <c r="AP61" t="s">
        <v>32</v>
      </c>
    </row>
    <row r="62" spans="2:54" x14ac:dyDescent="0.3">
      <c r="B62" t="s">
        <v>33</v>
      </c>
      <c r="L62" t="s">
        <v>33</v>
      </c>
      <c r="V62" t="s">
        <v>33</v>
      </c>
      <c r="AF62" t="s">
        <v>33</v>
      </c>
      <c r="AP62" t="s">
        <v>33</v>
      </c>
    </row>
    <row r="63" spans="2:54" x14ac:dyDescent="0.3">
      <c r="B63" t="s">
        <v>34</v>
      </c>
      <c r="L63" t="s">
        <v>34</v>
      </c>
      <c r="V63" t="s">
        <v>34</v>
      </c>
      <c r="AF63" t="s">
        <v>34</v>
      </c>
      <c r="AP63" t="s">
        <v>34</v>
      </c>
    </row>
    <row r="64" spans="2:54" x14ac:dyDescent="0.3">
      <c r="B64" t="s">
        <v>35</v>
      </c>
      <c r="L64" t="s">
        <v>35</v>
      </c>
      <c r="V64" t="s">
        <v>35</v>
      </c>
      <c r="AF64" t="s">
        <v>35</v>
      </c>
      <c r="AP64" t="s">
        <v>35</v>
      </c>
    </row>
  </sheetData>
  <mergeCells count="15">
    <mergeCell ref="B3:I3"/>
    <mergeCell ref="L3:S3"/>
    <mergeCell ref="V3:AC3"/>
    <mergeCell ref="AF3:AM3"/>
    <mergeCell ref="AP3:AU3"/>
    <mergeCell ref="B25:I25"/>
    <mergeCell ref="L25:S25"/>
    <mergeCell ref="V25:AC25"/>
    <mergeCell ref="AF25:AM25"/>
    <mergeCell ref="AP25:AU25"/>
    <mergeCell ref="B47:I47"/>
    <mergeCell ref="L47:S47"/>
    <mergeCell ref="V47:AC47"/>
    <mergeCell ref="AF47:AM47"/>
    <mergeCell ref="AP47:AU4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U55"/>
  <sheetViews>
    <sheetView tabSelected="1" zoomScale="80" zoomScaleNormal="80" workbookViewId="0">
      <selection activeCell="K38" sqref="K38"/>
    </sheetView>
  </sheetViews>
  <sheetFormatPr defaultRowHeight="14.4" x14ac:dyDescent="0.3"/>
  <cols>
    <col min="1" max="1" width="20.33203125" bestFit="1" customWidth="1"/>
    <col min="2" max="4" width="11.5546875" bestFit="1" customWidth="1"/>
    <col min="5" max="5" width="19.6640625" bestFit="1" customWidth="1"/>
    <col min="6" max="7" width="11.5546875" bestFit="1" customWidth="1"/>
    <col min="8" max="8" width="12.88671875" bestFit="1" customWidth="1"/>
    <col min="9" max="9" width="15.88671875" bestFit="1" customWidth="1"/>
    <col min="10" max="12" width="11.5546875" bestFit="1" customWidth="1"/>
    <col min="13" max="13" width="15.33203125" bestFit="1" customWidth="1"/>
    <col min="14" max="14" width="11.5546875" bestFit="1" customWidth="1"/>
    <col min="15" max="15" width="10.88671875" customWidth="1"/>
  </cols>
  <sheetData>
    <row r="1" spans="1:47" x14ac:dyDescent="0.3">
      <c r="B1" s="11" t="s">
        <v>93</v>
      </c>
      <c r="C1" s="11"/>
      <c r="D1" s="11"/>
    </row>
    <row r="2" spans="1:47" x14ac:dyDescent="0.3">
      <c r="B2" s="21" t="s">
        <v>106</v>
      </c>
      <c r="C2" s="21" t="s">
        <v>81</v>
      </c>
      <c r="D2" s="21" t="s">
        <v>82</v>
      </c>
      <c r="E2" s="21" t="s">
        <v>92</v>
      </c>
      <c r="F2" s="21" t="s">
        <v>83</v>
      </c>
      <c r="G2" s="21" t="s">
        <v>84</v>
      </c>
      <c r="H2" s="21" t="s">
        <v>85</v>
      </c>
      <c r="I2" s="21" t="s">
        <v>86</v>
      </c>
      <c r="J2" s="21" t="s">
        <v>87</v>
      </c>
      <c r="K2" s="21" t="s">
        <v>88</v>
      </c>
      <c r="L2" s="21" t="s">
        <v>89</v>
      </c>
      <c r="M2" s="21" t="s">
        <v>90</v>
      </c>
      <c r="N2" s="21" t="s">
        <v>91</v>
      </c>
      <c r="O2" s="24" t="s">
        <v>102</v>
      </c>
    </row>
    <row r="3" spans="1:47" x14ac:dyDescent="0.3">
      <c r="A3" t="s">
        <v>1</v>
      </c>
      <c r="B3" s="20">
        <f>'Houston-2A'!AG5</f>
        <v>0.12911891117478522</v>
      </c>
      <c r="C3" s="20">
        <f>'Phoenix-2B'!$AG$5</f>
        <v>-3.5722209895717776E-2</v>
      </c>
      <c r="D3" s="20">
        <f>'Atlanta-3A'!$AG$5</f>
        <v>0.15988062246855694</v>
      </c>
      <c r="E3" s="20">
        <f>'San Diego-3B (Coast)'!$AG5</f>
        <v>-2.9558456799178744E-2</v>
      </c>
      <c r="F3" s="20">
        <f>'OKC-3B'!$AG5</f>
        <v>0.30818329885108053</v>
      </c>
      <c r="G3" s="20">
        <f>'San Jose-3C'!$AG5</f>
        <v>8.5170340681362616E-2</v>
      </c>
      <c r="H3" s="20">
        <f>'Baltimore-4A'!$AG5</f>
        <v>0.32038541088634415</v>
      </c>
      <c r="I3" s="20">
        <f>'Albuquerque-4B'!$AG5</f>
        <v>0.1048559784485736</v>
      </c>
      <c r="J3" s="20">
        <f>'Seattle-4C'!$AG5</f>
        <v>0.39501754385964905</v>
      </c>
      <c r="K3" s="20">
        <f>'Chicago-5A'!$AG5</f>
        <v>0.36813739580339166</v>
      </c>
      <c r="L3" s="20">
        <f>'Denver-5B'!$AG5</f>
        <v>0.40733412478564818</v>
      </c>
      <c r="M3" s="20">
        <f>'Minneapolis-6A'!$AG5</f>
        <v>0.15656091608785433</v>
      </c>
      <c r="N3" s="20">
        <f>'Helena-6B'!$AG5</f>
        <v>0.44772549019607849</v>
      </c>
      <c r="O3" s="20">
        <f>AVERAGE(B3:N3)</f>
        <v>0.2166991820421868</v>
      </c>
    </row>
    <row r="4" spans="1:47" x14ac:dyDescent="0.3">
      <c r="A4" t="s">
        <v>2</v>
      </c>
      <c r="B4" s="20">
        <f>'Houston-2A'!AG6</f>
        <v>0.19791105846882739</v>
      </c>
      <c r="C4" s="29">
        <f>'Phoenix-2B'!$AG6</f>
        <v>0.18031567918342514</v>
      </c>
      <c r="D4" s="29">
        <f>'Atlanta-3A'!$AG6</f>
        <v>0.24307692307692308</v>
      </c>
      <c r="E4" s="29">
        <f>'San Diego-3B (Coast)'!$AG6</f>
        <v>0.20953877891841446</v>
      </c>
      <c r="F4" s="29">
        <f>'OKC-3B'!$AG6</f>
        <v>0.26022850084915838</v>
      </c>
      <c r="G4" s="29">
        <f>'San Jose-3C'!$AG6</f>
        <v>0.25130144117485892</v>
      </c>
      <c r="H4" s="29">
        <f>'Baltimore-4A'!$AG6</f>
        <v>0.28045711456743266</v>
      </c>
      <c r="I4" s="20">
        <f>'Albuquerque-4B'!$AG6</f>
        <v>0.25043153720550498</v>
      </c>
      <c r="J4" s="20">
        <f>'Seattle-4C'!$AG6</f>
        <v>0.29624293472237612</v>
      </c>
      <c r="K4" s="20">
        <f>'Chicago-5A'!$AG6</f>
        <v>0.32195995077749201</v>
      </c>
      <c r="L4" s="20">
        <f>'Denver-5B'!$AG6</f>
        <v>0.28750112480878237</v>
      </c>
      <c r="M4" s="20">
        <f>'Minneapolis-6A'!$AG6</f>
        <v>0.35039787798408489</v>
      </c>
      <c r="N4" s="20">
        <f>'Helena-6B'!$AG6</f>
        <v>0.35461717696112482</v>
      </c>
      <c r="O4" s="20">
        <f t="shared" ref="O4:O5" si="0">AVERAGE(B4:N4)</f>
        <v>0.26799846913064651</v>
      </c>
    </row>
    <row r="5" spans="1:47" x14ac:dyDescent="0.3">
      <c r="A5" t="s">
        <v>101</v>
      </c>
      <c r="B5" s="20">
        <f>'Houston-2A'!AG7</f>
        <v>9.7015386516713636E-3</v>
      </c>
      <c r="C5" s="20">
        <f>'Phoenix-2B'!$AG$7</f>
        <v>4.7579398120613778E-2</v>
      </c>
      <c r="D5" s="20">
        <f>'Atlanta-3A'!$AG$7</f>
        <v>8.1776494565217572E-2</v>
      </c>
      <c r="E5" s="20">
        <f>'San Diego-3B (Coast)'!$AG$7</f>
        <v>8.1619673521305919E-2</v>
      </c>
      <c r="F5" s="20">
        <f>'OKC-3B'!$AG$7</f>
        <v>8.2949716713880919E-2</v>
      </c>
      <c r="G5" s="20">
        <f>'San Jose-3C'!$AG$7</f>
        <v>0.1155705996131528</v>
      </c>
      <c r="H5" s="20">
        <f>'Baltimore-4A'!$AG$7</f>
        <v>4.9478359673587324E-2</v>
      </c>
      <c r="I5" s="20">
        <f>'Albuquerque-4B'!$AG$7</f>
        <v>4.5987275365554067E-2</v>
      </c>
      <c r="J5" s="20">
        <f>'Seattle-4C'!$AG7</f>
        <v>2.5810721376571807E-2</v>
      </c>
      <c r="K5" s="20">
        <f>'Chicago-5A'!$AG7</f>
        <v>-6.4892926670994128E-3</v>
      </c>
      <c r="L5" s="20">
        <f>'Denver-5B'!$AG$7</f>
        <v>1.1920690913514172E-2</v>
      </c>
      <c r="M5" s="20">
        <f>'Minneapolis-6A'!$AG$7</f>
        <v>-0.14066802346462348</v>
      </c>
      <c r="N5" s="20">
        <f>'Helena-6B'!$AG$7</f>
        <v>-0.1660447761194028</v>
      </c>
      <c r="O5" s="20">
        <f t="shared" si="0"/>
        <v>1.839941355876493E-2</v>
      </c>
      <c r="P5" s="8"/>
      <c r="Q5" s="7"/>
      <c r="R5" s="8"/>
      <c r="W5" s="5"/>
      <c r="X5" s="5"/>
      <c r="Y5" s="5"/>
      <c r="Z5" s="5"/>
      <c r="AA5" s="5"/>
      <c r="AB5" s="5"/>
      <c r="AC5" s="5"/>
      <c r="AQ5" s="13">
        <v>24000</v>
      </c>
      <c r="AR5">
        <v>126</v>
      </c>
      <c r="AS5" s="14">
        <v>190.47619047619048</v>
      </c>
      <c r="AT5">
        <v>67.400000000000006</v>
      </c>
      <c r="AU5">
        <v>35.299999999999997</v>
      </c>
    </row>
    <row r="6" spans="1:47" x14ac:dyDescent="0.3">
      <c r="C6" s="5"/>
      <c r="D6" s="5"/>
      <c r="E6" s="5"/>
      <c r="F6" s="5"/>
      <c r="G6" s="7"/>
      <c r="H6" s="8"/>
      <c r="M6" s="5"/>
      <c r="N6" s="6"/>
      <c r="O6" s="7"/>
      <c r="P6" s="8"/>
      <c r="Q6" s="7"/>
      <c r="R6" s="8"/>
      <c r="W6" s="5"/>
      <c r="X6" s="5"/>
      <c r="Y6" s="5"/>
      <c r="Z6" s="5"/>
      <c r="AA6" s="5"/>
      <c r="AB6" s="5"/>
      <c r="AC6" s="5"/>
      <c r="AQ6" s="13">
        <v>14400</v>
      </c>
      <c r="AR6">
        <v>70</v>
      </c>
      <c r="AS6" s="14">
        <v>205.71428571428572</v>
      </c>
      <c r="AT6">
        <v>66.8</v>
      </c>
      <c r="AU6">
        <v>38.6</v>
      </c>
    </row>
    <row r="7" spans="1:47" x14ac:dyDescent="0.3">
      <c r="B7" s="11" t="s">
        <v>94</v>
      </c>
      <c r="C7" s="23"/>
      <c r="D7" s="5"/>
      <c r="E7" s="5"/>
      <c r="F7" s="5"/>
      <c r="G7" s="7"/>
      <c r="H7" s="8"/>
      <c r="M7" s="5"/>
      <c r="N7" s="6"/>
      <c r="O7" s="7"/>
      <c r="P7" s="8"/>
      <c r="Q7" s="7"/>
      <c r="R7" s="8"/>
      <c r="W7" s="5"/>
      <c r="X7" s="5"/>
      <c r="Y7" s="5"/>
      <c r="Z7" s="5"/>
      <c r="AA7" s="5"/>
      <c r="AB7" s="5"/>
      <c r="AC7" s="5"/>
      <c r="AQ7" s="13">
        <v>87500</v>
      </c>
      <c r="AR7">
        <v>480</v>
      </c>
      <c r="AS7" s="14">
        <v>182.29166666666666</v>
      </c>
      <c r="AT7">
        <v>78.900000000000006</v>
      </c>
      <c r="AU7">
        <v>31.3</v>
      </c>
    </row>
    <row r="8" spans="1:47" x14ac:dyDescent="0.3">
      <c r="B8" s="21" t="s">
        <v>106</v>
      </c>
      <c r="C8" s="21" t="s">
        <v>81</v>
      </c>
      <c r="D8" s="21" t="s">
        <v>82</v>
      </c>
      <c r="E8" s="21" t="s">
        <v>92</v>
      </c>
      <c r="F8" s="21" t="s">
        <v>83</v>
      </c>
      <c r="G8" s="21" t="s">
        <v>84</v>
      </c>
      <c r="H8" s="21" t="s">
        <v>85</v>
      </c>
      <c r="I8" s="21" t="s">
        <v>86</v>
      </c>
      <c r="J8" s="21" t="s">
        <v>87</v>
      </c>
      <c r="K8" s="21" t="s">
        <v>88</v>
      </c>
      <c r="L8" s="21" t="s">
        <v>89</v>
      </c>
      <c r="M8" s="21" t="s">
        <v>90</v>
      </c>
      <c r="N8" s="21" t="s">
        <v>91</v>
      </c>
      <c r="O8" s="24" t="s">
        <v>102</v>
      </c>
    </row>
    <row r="9" spans="1:47" x14ac:dyDescent="0.3">
      <c r="A9" t="s">
        <v>1</v>
      </c>
      <c r="B9" s="20">
        <f>'Houston-2A'!$AL5</f>
        <v>0.13001352147617168</v>
      </c>
      <c r="C9" s="20">
        <f>'Phoenix-2B'!$AL5</f>
        <v>-3.5682953764743647E-2</v>
      </c>
      <c r="D9" s="20">
        <f>'Atlanta-3A'!$AL5</f>
        <v>0.16842331249767611</v>
      </c>
      <c r="E9" s="20">
        <f>'San Diego-3B (Coast)'!$AL5</f>
        <v>-2.95584567991789E-2</v>
      </c>
      <c r="F9" s="20">
        <f>'OKC-3B'!$AL5</f>
        <v>0.31562528389900146</v>
      </c>
      <c r="G9" s="20">
        <f>'San Jose-3C'!$AL5</f>
        <v>8.5553886674936935E-2</v>
      </c>
      <c r="H9" s="20">
        <f>'Baltimore-4A'!$AL5</f>
        <v>0.34208047919458651</v>
      </c>
      <c r="I9" s="20">
        <f>'Albuquerque-4B'!$AL5</f>
        <v>0.11631677732980913</v>
      </c>
      <c r="J9" s="20">
        <f>'Seattle-4C'!$AL5</f>
        <v>0.40566188762137517</v>
      </c>
      <c r="K9" s="20">
        <f>'Chicago-5A'!$AL5</f>
        <v>0.37593172874561559</v>
      </c>
      <c r="L9" s="20">
        <f>'Denver-5B'!$AL5</f>
        <v>0.44041285084722803</v>
      </c>
      <c r="M9" s="20">
        <f>'Minneapolis-6A'!$AL5</f>
        <v>0.18435961696780598</v>
      </c>
      <c r="N9" s="20">
        <f>'Helena-6B'!$AL5</f>
        <v>0.4918284965497331</v>
      </c>
      <c r="O9" s="20">
        <f>AVERAGE(B9:N9)</f>
        <v>0.2300743408646167</v>
      </c>
    </row>
    <row r="10" spans="1:47" x14ac:dyDescent="0.3">
      <c r="A10" t="s">
        <v>2</v>
      </c>
      <c r="B10" s="20">
        <f>'Houston-2A'!$AL6</f>
        <v>0.19514154885868032</v>
      </c>
      <c r="C10" s="20">
        <f>'Phoenix-2B'!$AL6</f>
        <v>0.17692687203023844</v>
      </c>
      <c r="D10" s="20">
        <f>'Atlanta-3A'!$AL6</f>
        <v>0.23848088434271614</v>
      </c>
      <c r="E10" s="20">
        <f>'San Diego-3B (Coast)'!$AL6</f>
        <v>0.20418594956497804</v>
      </c>
      <c r="F10" s="20">
        <f>'OKC-3B'!$AL6</f>
        <v>0.25892647019871018</v>
      </c>
      <c r="G10" s="20">
        <f>'San Jose-3C'!$AL6</f>
        <v>0.24085218917340623</v>
      </c>
      <c r="H10" s="20">
        <f>'Baltimore-4A'!$AL6</f>
        <v>0.27951585099398057</v>
      </c>
      <c r="I10" s="20">
        <f>'Albuquerque-4B'!$AL6</f>
        <v>0.24462856634581315</v>
      </c>
      <c r="J10" s="20">
        <f>'Seattle-4C'!$AL6</f>
        <v>0.27635529283149018</v>
      </c>
      <c r="K10" s="20">
        <f>'Chicago-5A'!$AL6</f>
        <v>0.32171470275536579</v>
      </c>
      <c r="L10" s="20">
        <f>'Denver-5B'!$AL6</f>
        <v>0.28314792104628211</v>
      </c>
      <c r="M10" s="20">
        <f>'Minneapolis-6A'!$AL6</f>
        <v>0.35948599104679813</v>
      </c>
      <c r="N10" s="20">
        <f>'Helena-6B'!$AL6</f>
        <v>0.35075713770219252</v>
      </c>
      <c r="O10" s="20">
        <f t="shared" ref="O10:O11" si="1">AVERAGE(B10:N10)</f>
        <v>0.26385533668389632</v>
      </c>
    </row>
    <row r="11" spans="1:47" x14ac:dyDescent="0.3">
      <c r="A11" t="s">
        <v>101</v>
      </c>
      <c r="B11" s="20">
        <f>'Houston-2A'!$AL7</f>
        <v>4.9553412440958247E-2</v>
      </c>
      <c r="C11" s="20">
        <f>'Phoenix-2B'!$AL7</f>
        <v>7.3460837179330399E-2</v>
      </c>
      <c r="D11" s="20">
        <f>'Atlanta-3A'!$AL7</f>
        <v>0.16585977521088408</v>
      </c>
      <c r="E11" s="20">
        <f>'San Diego-3B (Coast)'!$AL7</f>
        <v>0.1080746602416202</v>
      </c>
      <c r="F11" s="20">
        <f>'OKC-3B'!$AL7</f>
        <v>0.1983100013007397</v>
      </c>
      <c r="G11" s="20">
        <f>'San Jose-3C'!$AL7</f>
        <v>0.17834014908198856</v>
      </c>
      <c r="H11" s="20">
        <f>'Baltimore-4A'!$AL7</f>
        <v>0.24545228083151308</v>
      </c>
      <c r="I11" s="20">
        <f>'Albuquerque-4B'!$AL7</f>
        <v>0.13411092141514103</v>
      </c>
      <c r="J11" s="20">
        <f>'Seattle-4C'!$AL7</f>
        <v>0.30305691773668902</v>
      </c>
      <c r="K11" s="20">
        <f>'Chicago-5A'!$AL7</f>
        <v>0.2841074881968656</v>
      </c>
      <c r="L11" s="20">
        <f>'Denver-5B'!$AL7</f>
        <v>0.1951706190887196</v>
      </c>
      <c r="M11" s="20">
        <f>'Minneapolis-6A'!$AL7</f>
        <v>0.30185832357419412</v>
      </c>
      <c r="N11" s="20">
        <f>'Helena-6B'!$AL7</f>
        <v>0.25957023701122184</v>
      </c>
      <c r="O11" s="20">
        <f t="shared" si="1"/>
        <v>0.19207120179306658</v>
      </c>
    </row>
    <row r="12" spans="1:47" x14ac:dyDescent="0.3">
      <c r="I12" s="20"/>
    </row>
    <row r="13" spans="1:47" x14ac:dyDescent="0.3">
      <c r="B13" s="11" t="s">
        <v>111</v>
      </c>
      <c r="C13" s="11"/>
      <c r="D13" s="11"/>
    </row>
    <row r="14" spans="1:47" x14ac:dyDescent="0.3">
      <c r="B14" s="21" t="s">
        <v>106</v>
      </c>
      <c r="C14" s="21" t="s">
        <v>81</v>
      </c>
      <c r="D14" s="21" t="s">
        <v>82</v>
      </c>
      <c r="E14" s="21" t="s">
        <v>92</v>
      </c>
      <c r="F14" s="21" t="s">
        <v>83</v>
      </c>
      <c r="G14" s="21" t="s">
        <v>84</v>
      </c>
      <c r="H14" s="21" t="s">
        <v>85</v>
      </c>
      <c r="I14" s="21" t="s">
        <v>86</v>
      </c>
      <c r="J14" s="21" t="s">
        <v>87</v>
      </c>
      <c r="K14" s="21" t="s">
        <v>88</v>
      </c>
      <c r="L14" s="21" t="s">
        <v>89</v>
      </c>
      <c r="M14" s="21" t="s">
        <v>90</v>
      </c>
      <c r="N14" s="21" t="s">
        <v>91</v>
      </c>
      <c r="O14" s="24" t="s">
        <v>102</v>
      </c>
    </row>
    <row r="15" spans="1:47" x14ac:dyDescent="0.3">
      <c r="A15" t="s">
        <v>1</v>
      </c>
      <c r="B15" s="20">
        <f>'Houston-2A'!$AH5</f>
        <v>1</v>
      </c>
      <c r="C15" s="20">
        <f>'Phoenix-2B'!$AH5</f>
        <v>1</v>
      </c>
      <c r="D15" s="20">
        <f>'Atlanta-3A'!$AH5</f>
        <v>1</v>
      </c>
      <c r="E15" s="20">
        <f>'San Diego-3B (Coast)'!$AH5</f>
        <v>1</v>
      </c>
      <c r="F15" s="20">
        <f>'OKC-3B'!$AH5</f>
        <v>1</v>
      </c>
      <c r="G15" s="20">
        <f>'San Jose-3C'!$AH5</f>
        <v>1</v>
      </c>
      <c r="H15" s="20">
        <f>'Baltimore-4A'!$AH5</f>
        <v>1</v>
      </c>
      <c r="I15" s="20">
        <f>'Albuquerque-4B'!$AH5</f>
        <v>1</v>
      </c>
      <c r="J15" s="20">
        <f>'Seattle-4C'!$AH5</f>
        <v>1</v>
      </c>
      <c r="K15" s="20">
        <f>'Chicago-5A'!$AH5</f>
        <v>1</v>
      </c>
      <c r="L15" s="20">
        <f>'Denver-5B'!$AH5</f>
        <v>1</v>
      </c>
      <c r="M15" s="20">
        <f>'Minneapolis-6A'!$AH5</f>
        <v>1</v>
      </c>
      <c r="N15" s="20">
        <f>'Helena-6B'!$AH5</f>
        <v>1</v>
      </c>
      <c r="O15" s="20">
        <f>AVERAGE(B15:N15)</f>
        <v>1</v>
      </c>
    </row>
    <row r="16" spans="1:47" x14ac:dyDescent="0.3">
      <c r="A16" t="s">
        <v>2</v>
      </c>
      <c r="B16" s="20">
        <f>'Houston-2A'!$AH6</f>
        <v>8.9938398357289437E-2</v>
      </c>
      <c r="C16" s="20">
        <f>'Phoenix-2B'!$AH6</f>
        <v>1.9397571360984023E-2</v>
      </c>
      <c r="D16" s="20">
        <f>'Atlanta-3A'!$AH6</f>
        <v>0.15204236006051433</v>
      </c>
      <c r="E16" s="20">
        <f>'San Diego-3B (Coast)'!$AH6</f>
        <v>-7.9726651480638133E-3</v>
      </c>
      <c r="F16" s="20">
        <f>'OKC-3B'!$AH6</f>
        <v>0.23072139303482592</v>
      </c>
      <c r="G16" s="20">
        <f>'San Jose-3C'!$AH6</f>
        <v>2.0886075949367162E-2</v>
      </c>
      <c r="H16" s="20">
        <f>'Baltimore-4A'!$AH6</f>
        <v>0.25902125556104794</v>
      </c>
      <c r="I16" s="20">
        <f>'Albuquerque-4B'!$AH6</f>
        <v>0.12354463130659764</v>
      </c>
      <c r="J16" s="20">
        <f>'Seattle-4C'!$AH6</f>
        <v>0.11781472684085516</v>
      </c>
      <c r="K16" s="20">
        <f>'Chicago-5A'!$AH6</f>
        <v>0.35204276441389842</v>
      </c>
      <c r="L16" s="20">
        <f>'Denver-5B'!$AH6</f>
        <v>0.22349025202092249</v>
      </c>
      <c r="M16" s="20">
        <f>'Minneapolis-6A'!$AH6</f>
        <v>0.45023014959723828</v>
      </c>
      <c r="N16" s="20">
        <f>'Helena-6B'!$AH6</f>
        <v>0.33452885555917833</v>
      </c>
      <c r="O16" s="20">
        <f t="shared" ref="O16:O17" si="2">AVERAGE(B16:N16)</f>
        <v>0.1819758283780504</v>
      </c>
    </row>
    <row r="17" spans="1:47" x14ac:dyDescent="0.3">
      <c r="A17" t="s">
        <v>101</v>
      </c>
      <c r="B17" s="20">
        <f>'Houston-2A'!$AH7</f>
        <v>1</v>
      </c>
      <c r="C17" s="20">
        <f>'Phoenix-2B'!$AH7</f>
        <v>1</v>
      </c>
      <c r="D17" s="20">
        <f>'Atlanta-3A'!$AH7</f>
        <v>1</v>
      </c>
      <c r="E17" s="20">
        <f>'San Diego-3B (Coast)'!$AH7</f>
        <v>1</v>
      </c>
      <c r="F17" s="20">
        <f>'OKC-3B'!$AH7</f>
        <v>1</v>
      </c>
      <c r="G17" s="20">
        <f>'San Jose-3C'!$AH7</f>
        <v>1</v>
      </c>
      <c r="H17" s="20">
        <f>'Baltimore-4A'!$AH7</f>
        <v>1</v>
      </c>
      <c r="I17" s="20">
        <f>'Albuquerque-4B'!$AH7</f>
        <v>1</v>
      </c>
      <c r="J17" s="20">
        <f>'Seattle-4C'!$AH7</f>
        <v>1</v>
      </c>
      <c r="K17" s="20">
        <f>'Chicago-5A'!$AH7</f>
        <v>1</v>
      </c>
      <c r="L17" s="20">
        <f>'Denver-5B'!$AH7</f>
        <v>1</v>
      </c>
      <c r="M17" s="20">
        <f>'Minneapolis-6A'!$AH7</f>
        <v>1</v>
      </c>
      <c r="N17" s="20">
        <f>'Helena-6B'!$AH7</f>
        <v>1</v>
      </c>
      <c r="O17" s="20">
        <f t="shared" si="2"/>
        <v>1</v>
      </c>
    </row>
    <row r="19" spans="1:47" x14ac:dyDescent="0.3">
      <c r="B19" s="11" t="s">
        <v>95</v>
      </c>
      <c r="C19" s="11"/>
    </row>
    <row r="20" spans="1:47" x14ac:dyDescent="0.3">
      <c r="B20" s="21" t="s">
        <v>106</v>
      </c>
      <c r="C20" s="21" t="s">
        <v>81</v>
      </c>
      <c r="D20" s="21" t="s">
        <v>82</v>
      </c>
      <c r="E20" s="21" t="s">
        <v>92</v>
      </c>
      <c r="F20" s="21" t="s">
        <v>83</v>
      </c>
      <c r="G20" s="21" t="s">
        <v>84</v>
      </c>
      <c r="H20" s="21" t="s">
        <v>85</v>
      </c>
      <c r="I20" s="21" t="s">
        <v>86</v>
      </c>
      <c r="J20" s="21" t="s">
        <v>87</v>
      </c>
      <c r="K20" s="21" t="s">
        <v>88</v>
      </c>
      <c r="L20" s="21" t="s">
        <v>89</v>
      </c>
      <c r="M20" s="21" t="s">
        <v>90</v>
      </c>
      <c r="N20" s="21" t="s">
        <v>91</v>
      </c>
      <c r="O20" s="24" t="s">
        <v>102</v>
      </c>
    </row>
    <row r="21" spans="1:47" x14ac:dyDescent="0.3">
      <c r="A21" t="s">
        <v>1</v>
      </c>
      <c r="B21" s="20">
        <f>'Houston-2A'!$AI5</f>
        <v>0.13197691829199645</v>
      </c>
      <c r="C21" s="20">
        <f>'Phoenix-2B'!$AI5</f>
        <v>-3.5601027054331401E-2</v>
      </c>
      <c r="D21" s="20">
        <f>'Atlanta-3A'!$AI5</f>
        <v>0.18764759431496048</v>
      </c>
      <c r="E21" s="20">
        <f>'San Diego-3B (Coast)'!$AI5</f>
        <v>-2.9337250183390378E-2</v>
      </c>
      <c r="F21" s="20">
        <f>'OKC-3B'!$AI5</f>
        <v>0.33615559808381951</v>
      </c>
      <c r="G21" s="20">
        <f>'San Jose-3C'!$AI5</f>
        <v>8.7113408706331191E-2</v>
      </c>
      <c r="H21" s="20">
        <f>'Baltimore-4A'!$AI5</f>
        <v>0.38581144179308363</v>
      </c>
      <c r="I21" s="20">
        <f>'Albuquerque-4B'!$AI5</f>
        <v>0.15038867896598648</v>
      </c>
      <c r="J21" s="20">
        <f>'Seattle-4C'!$AI5</f>
        <v>0.4215521490182586</v>
      </c>
      <c r="K21" s="20">
        <f>'Chicago-5A'!$AI5</f>
        <v>0.38771941858283487</v>
      </c>
      <c r="L21" s="20">
        <f>'Denver-5B'!$AI5</f>
        <v>0.51094023390569365</v>
      </c>
      <c r="M21" s="20">
        <f>'Minneapolis-6A'!$AI5</f>
        <v>0.25394948584610982</v>
      </c>
      <c r="N21" s="20">
        <f>'Helena-6B'!$AI5</f>
        <v>0.57502903118852366</v>
      </c>
      <c r="O21" s="20">
        <f>AVERAGE(B21:N21)</f>
        <v>0.25871889857383668</v>
      </c>
    </row>
    <row r="22" spans="1:47" x14ac:dyDescent="0.3">
      <c r="A22" t="s">
        <v>2</v>
      </c>
      <c r="B22" s="20">
        <f>'Houston-2A'!$AI6</f>
        <v>0.19020810991455384</v>
      </c>
      <c r="C22" s="20">
        <f>'Phoenix-2B'!$AI6</f>
        <v>0.17080796285692471</v>
      </c>
      <c r="D22" s="20">
        <f>'Atlanta-3A'!$AI6</f>
        <v>0.2305942603024782</v>
      </c>
      <c r="E22" s="20">
        <f>'San Diego-3B (Coast)'!$AI6</f>
        <v>0.18513778276639614</v>
      </c>
      <c r="F22" s="20">
        <f>'OKC-3B'!$AI6</f>
        <v>0.25568825094969555</v>
      </c>
      <c r="G22" s="20">
        <f>'San Jose-3C'!$AI6</f>
        <v>0.20467767228190892</v>
      </c>
      <c r="H22" s="20">
        <f>'Baltimore-4A'!$AI6</f>
        <v>0.27624521591181123</v>
      </c>
      <c r="I22" s="20">
        <f>'Albuquerque-4B'!$AI6</f>
        <v>0.22829518564895449</v>
      </c>
      <c r="J22" s="20">
        <f>'Seattle-4C'!$AI6</f>
        <v>0.25079438174258267</v>
      </c>
      <c r="K22" s="20">
        <f>'Chicago-5A'!$AI6</f>
        <v>0.32865289032190337</v>
      </c>
      <c r="L22" s="20">
        <f>'Denver-5B'!$AI6</f>
        <v>0.27360716629452653</v>
      </c>
      <c r="M22" s="20">
        <f>'Minneapolis-6A'!$AI6</f>
        <v>0.37559953776461896</v>
      </c>
      <c r="N22" s="20">
        <f>'Helena-6B'!$AI6</f>
        <v>0.34922039313198683</v>
      </c>
      <c r="O22" s="20">
        <f t="shared" ref="O22:O23" si="3">AVERAGE(B22:N22)</f>
        <v>0.25534836999141086</v>
      </c>
    </row>
    <row r="23" spans="1:47" x14ac:dyDescent="0.3">
      <c r="A23" t="s">
        <v>101</v>
      </c>
      <c r="B23" s="20">
        <f>'Houston-2A'!$AI7</f>
        <v>0.11976200807553058</v>
      </c>
      <c r="C23" s="20">
        <f>'Phoenix-2B'!$AI7</f>
        <v>0.11906868348564069</v>
      </c>
      <c r="D23" s="20">
        <f>'Atlanta-3A'!$AI7</f>
        <v>0.30594240766014197</v>
      </c>
      <c r="E23" s="20">
        <f>'San Diego-3B (Coast)'!$AI7</f>
        <v>0.19996649463240443</v>
      </c>
      <c r="F23" s="20">
        <f>'OKC-3B'!$AI7</f>
        <v>0.41122881338996942</v>
      </c>
      <c r="G23" s="20">
        <f>'San Jose-3C'!$AI7</f>
        <v>0.36033577372050796</v>
      </c>
      <c r="H23" s="20">
        <f>'Baltimore-4A'!$AI7</f>
        <v>0.48001101952402492</v>
      </c>
      <c r="I23" s="20">
        <f>'Albuquerque-4B'!$AI7</f>
        <v>0.32118154377950248</v>
      </c>
      <c r="J23" s="20">
        <f>'Seattle-4C'!$AI7</f>
        <v>0.51834377174802893</v>
      </c>
      <c r="K23" s="20">
        <f>'Chicago-5A'!$AI7</f>
        <v>0.56937577299864062</v>
      </c>
      <c r="L23" s="20">
        <f>'Denver-5B'!$AI7</f>
        <v>0.46549600754974046</v>
      </c>
      <c r="M23" s="20">
        <f>'Minneapolis-6A'!$AI7</f>
        <v>0.63951335163140255</v>
      </c>
      <c r="N23" s="20">
        <f>'Helena-6B'!$AI7</f>
        <v>0.60407512071938663</v>
      </c>
      <c r="O23" s="20">
        <f t="shared" si="3"/>
        <v>0.39340775145499396</v>
      </c>
    </row>
    <row r="24" spans="1:47" x14ac:dyDescent="0.3">
      <c r="A24" t="s">
        <v>105</v>
      </c>
      <c r="B24" s="31">
        <v>1402</v>
      </c>
      <c r="C24">
        <v>996.5</v>
      </c>
      <c r="D24">
        <v>2772.5</v>
      </c>
      <c r="E24">
        <v>1591.5</v>
      </c>
      <c r="F24">
        <v>3992.5</v>
      </c>
      <c r="G24">
        <v>2300.5</v>
      </c>
      <c r="H24">
        <v>4631</v>
      </c>
      <c r="I24">
        <v>4157</v>
      </c>
      <c r="J24">
        <v>4371.5</v>
      </c>
      <c r="K24">
        <v>6399</v>
      </c>
      <c r="L24">
        <v>5655</v>
      </c>
      <c r="M24">
        <v>7783</v>
      </c>
      <c r="N24">
        <v>7586.5</v>
      </c>
    </row>
    <row r="25" spans="1:47" x14ac:dyDescent="0.3">
      <c r="B25" s="11" t="s">
        <v>96</v>
      </c>
      <c r="C25" s="11"/>
    </row>
    <row r="26" spans="1:47" x14ac:dyDescent="0.3">
      <c r="B26" s="21" t="s">
        <v>106</v>
      </c>
      <c r="C26" s="21" t="s">
        <v>81</v>
      </c>
      <c r="D26" s="21" t="s">
        <v>82</v>
      </c>
      <c r="E26" s="21" t="s">
        <v>92</v>
      </c>
      <c r="F26" s="21" t="s">
        <v>83</v>
      </c>
      <c r="G26" s="21" t="s">
        <v>84</v>
      </c>
      <c r="H26" s="21" t="s">
        <v>85</v>
      </c>
      <c r="I26" s="21" t="s">
        <v>86</v>
      </c>
      <c r="J26" s="21" t="s">
        <v>87</v>
      </c>
      <c r="K26" s="21" t="s">
        <v>88</v>
      </c>
      <c r="L26" s="21" t="s">
        <v>89</v>
      </c>
      <c r="M26" s="21" t="s">
        <v>90</v>
      </c>
      <c r="N26" s="21" t="s">
        <v>91</v>
      </c>
      <c r="O26" s="24" t="s">
        <v>102</v>
      </c>
    </row>
    <row r="27" spans="1:47" x14ac:dyDescent="0.3">
      <c r="A27" t="s">
        <v>1</v>
      </c>
      <c r="B27" s="20">
        <f>'Houston-2A'!$AJ5</f>
        <v>0.13002740759160561</v>
      </c>
      <c r="C27" s="20">
        <f>'Phoenix-2B'!$AJ5</f>
        <v>-3.5683771837011269E-2</v>
      </c>
      <c r="D27" s="20">
        <f>'Atlanta-3A'!$AJ5</f>
        <v>0.168890685194554</v>
      </c>
      <c r="E27" s="20">
        <f>'San Diego-3B (Coast)'!$AJ5</f>
        <v>-2.9488287450121529E-2</v>
      </c>
      <c r="F27" s="20">
        <f>'OKC-3B'!$AJ5</f>
        <v>0.31730703902299673</v>
      </c>
      <c r="G27" s="20">
        <f>'San Jose-3C'!$AJ5</f>
        <v>8.5787509453505495E-2</v>
      </c>
      <c r="H27" s="20">
        <f>'Baltimore-4A'!$AJ5</f>
        <v>0.34259633307587123</v>
      </c>
      <c r="I27" s="20">
        <f>'Albuquerque-4B'!$AJ5</f>
        <v>0.11981701563195289</v>
      </c>
      <c r="J27" s="20">
        <f>'Seattle-4C'!$AJ5</f>
        <v>0.40369322884125119</v>
      </c>
      <c r="K27" s="20">
        <f>'Chicago-5A'!$AJ5</f>
        <v>0.37448240435793911</v>
      </c>
      <c r="L27" s="20">
        <f>'Denver-5B'!$AJ5</f>
        <v>0.44464856594599661</v>
      </c>
      <c r="M27" s="20">
        <f>'Minneapolis-6A'!$AJ5</f>
        <v>0.19009299835464444</v>
      </c>
      <c r="N27" s="20">
        <f>'Helena-6B'!$AJ5</f>
        <v>0.49564407301678648</v>
      </c>
      <c r="O27" s="9">
        <f>AVERAGE(B27:N27)</f>
        <v>0.23137040009230544</v>
      </c>
      <c r="P27" s="8"/>
      <c r="Q27" s="7"/>
      <c r="R27" s="8"/>
      <c r="W27" s="5"/>
      <c r="X27" s="5"/>
      <c r="Y27" s="5"/>
      <c r="Z27" s="5"/>
      <c r="AA27" s="5"/>
      <c r="AB27" s="5"/>
      <c r="AC27" s="5"/>
      <c r="AQ27" s="13">
        <v>21000</v>
      </c>
      <c r="AR27">
        <v>126</v>
      </c>
      <c r="AS27" s="14">
        <v>166.66666666666666</v>
      </c>
      <c r="AT27">
        <v>80.8</v>
      </c>
      <c r="AU27">
        <v>30.4</v>
      </c>
    </row>
    <row r="28" spans="1:47" x14ac:dyDescent="0.3">
      <c r="A28" t="s">
        <v>2</v>
      </c>
      <c r="B28" s="20">
        <f>'Houston-2A'!$AJ6</f>
        <v>0.19534284118566125</v>
      </c>
      <c r="C28" s="20">
        <f>'Phoenix-2B'!$AJ6</f>
        <v>0.17717338687412337</v>
      </c>
      <c r="D28" s="20">
        <f>'Atlanta-3A'!$AJ6</f>
        <v>0.23870887422143061</v>
      </c>
      <c r="E28" s="20">
        <f>'San Diego-3B (Coast)'!$AJ6</f>
        <v>0.20115761526899686</v>
      </c>
      <c r="F28" s="20">
        <f>'OKC-3B'!$AJ6</f>
        <v>0.25861943013376476</v>
      </c>
      <c r="G28" s="20">
        <f>'San Jose-3C'!$AJ6</f>
        <v>0.23414326862360316</v>
      </c>
      <c r="H28" s="20">
        <f>'Baltimore-4A'!$AJ6</f>
        <v>0.27891424054681868</v>
      </c>
      <c r="I28" s="20">
        <f>'Albuquerque-4B'!$AJ6</f>
        <v>0.24246118275470241</v>
      </c>
      <c r="J28" s="20">
        <f>'Seattle-4C'!$AJ6</f>
        <v>0.27879321995954059</v>
      </c>
      <c r="K28" s="20">
        <f>'Chicago-5A'!$AJ6</f>
        <v>0.32446297778553501</v>
      </c>
      <c r="L28" s="20">
        <f>'Denver-5B'!$AJ6</f>
        <v>0.2823276674140317</v>
      </c>
      <c r="M28" s="20">
        <f>'Minneapolis-6A'!$AJ6</f>
        <v>0.36005574139090929</v>
      </c>
      <c r="N28" s="20">
        <f>'Helena-6B'!$AJ6</f>
        <v>0.35252096380075015</v>
      </c>
      <c r="O28" s="9">
        <f t="shared" ref="O28:O29" si="4">AVERAGE(B28:N28)</f>
        <v>0.26343703153537446</v>
      </c>
      <c r="P28" s="8"/>
      <c r="Q28" s="7"/>
      <c r="R28" s="8"/>
      <c r="W28" s="5"/>
      <c r="X28" s="5"/>
      <c r="Y28" s="5"/>
      <c r="Z28" s="5"/>
      <c r="AA28" s="5"/>
      <c r="AB28" s="5"/>
      <c r="AC28" s="5"/>
      <c r="AQ28" s="13">
        <v>14560</v>
      </c>
      <c r="AR28">
        <v>70</v>
      </c>
      <c r="AS28" s="14">
        <v>208</v>
      </c>
      <c r="AT28">
        <v>77</v>
      </c>
      <c r="AU28">
        <v>37.200000000000003</v>
      </c>
    </row>
    <row r="29" spans="1:47" x14ac:dyDescent="0.3">
      <c r="A29" t="s">
        <v>101</v>
      </c>
      <c r="B29" s="20">
        <f>'Houston-2A'!$AJ7</f>
        <v>4.7475541052487615E-2</v>
      </c>
      <c r="C29" s="20">
        <f>'Phoenix-2B'!$AJ7</f>
        <v>7.1478226711610138E-2</v>
      </c>
      <c r="D29" s="20">
        <f>'Atlanta-3A'!$AJ7</f>
        <v>0.16709712245055794</v>
      </c>
      <c r="E29" s="20">
        <f>'San Diego-3B (Coast)'!$AJ7</f>
        <v>0.12277671857939577</v>
      </c>
      <c r="F29" s="20">
        <f>'OKC-3B'!$AJ7</f>
        <v>0.22075242595411523</v>
      </c>
      <c r="G29" s="20">
        <f>'San Jose-3C'!$AJ7</f>
        <v>0.21129010919649313</v>
      </c>
      <c r="H29" s="20">
        <f>'Baltimore-4A'!$AJ7</f>
        <v>0.2471722316739349</v>
      </c>
      <c r="I29" s="20">
        <f>'Albuquerque-4B'!$AJ7</f>
        <v>0.15467823197383085</v>
      </c>
      <c r="J29" s="20">
        <f>'Seattle-4C'!$AJ7</f>
        <v>0.26438946769784294</v>
      </c>
      <c r="K29" s="20">
        <f>'Chicago-5A'!$AJ7</f>
        <v>0.29326455300688675</v>
      </c>
      <c r="L29" s="20">
        <f>'Denver-5B'!$AJ7</f>
        <v>0.22145980906731735</v>
      </c>
      <c r="M29" s="20">
        <f>'Minneapolis-6A'!$AJ7</f>
        <v>0.32361701197189613</v>
      </c>
      <c r="N29" s="20">
        <f>'Helena-6B'!$AJ7</f>
        <v>0.27884966304789049</v>
      </c>
      <c r="O29" s="9">
        <f t="shared" si="4"/>
        <v>0.20186931633725072</v>
      </c>
      <c r="P29" s="8"/>
      <c r="Q29" s="7"/>
      <c r="R29" s="8"/>
      <c r="W29" s="5"/>
      <c r="X29" s="5"/>
      <c r="Y29" s="5"/>
      <c r="Z29" s="5"/>
      <c r="AA29" s="5"/>
      <c r="AB29" s="5"/>
      <c r="AC29" s="5"/>
      <c r="AQ29" s="13">
        <v>114000</v>
      </c>
      <c r="AR29">
        <v>480</v>
      </c>
      <c r="AS29" s="14">
        <v>237.5</v>
      </c>
      <c r="AT29">
        <v>81.3</v>
      </c>
      <c r="AU29">
        <v>33.1</v>
      </c>
    </row>
    <row r="31" spans="1:47" x14ac:dyDescent="0.3">
      <c r="B31" s="11" t="s">
        <v>110</v>
      </c>
      <c r="C31" s="11"/>
    </row>
    <row r="32" spans="1:47" x14ac:dyDescent="0.3">
      <c r="B32" s="21" t="s">
        <v>106</v>
      </c>
      <c r="C32" s="21" t="s">
        <v>81</v>
      </c>
      <c r="D32" s="21" t="s">
        <v>82</v>
      </c>
      <c r="E32" s="21" t="s">
        <v>92</v>
      </c>
      <c r="F32" s="21" t="s">
        <v>83</v>
      </c>
      <c r="G32" s="21" t="s">
        <v>84</v>
      </c>
      <c r="H32" s="21" t="s">
        <v>85</v>
      </c>
      <c r="I32" s="21" t="s">
        <v>86</v>
      </c>
      <c r="J32" s="21" t="s">
        <v>87</v>
      </c>
      <c r="K32" s="21" t="s">
        <v>88</v>
      </c>
      <c r="L32" s="21" t="s">
        <v>89</v>
      </c>
      <c r="M32" s="21" t="s">
        <v>90</v>
      </c>
      <c r="N32" s="21" t="s">
        <v>91</v>
      </c>
      <c r="O32" s="24" t="s">
        <v>102</v>
      </c>
    </row>
    <row r="33" spans="1:15" x14ac:dyDescent="0.3">
      <c r="A33" t="s">
        <v>1</v>
      </c>
      <c r="B33" s="20">
        <f>'Houston-2A'!$AK5</f>
        <v>0.12996624884491995</v>
      </c>
      <c r="C33" s="20">
        <f>'Phoenix-2B'!$AK5</f>
        <v>-3.5686361865442523E-2</v>
      </c>
      <c r="D33" s="20">
        <f>'Atlanta-3A'!$AK5</f>
        <v>0.16828962627200245</v>
      </c>
      <c r="E33" s="20">
        <f>'San Diego-3B (Coast)'!$AK5</f>
        <v>-2.9493015455474687E-2</v>
      </c>
      <c r="F33" s="20">
        <f>'OKC-3B'!$AK5</f>
        <v>0.31669981139245229</v>
      </c>
      <c r="G33" s="20">
        <f>'San Jose-3C'!$AK5</f>
        <v>8.5745948192270258E-2</v>
      </c>
      <c r="H33" s="20">
        <f>'Baltimore-4A'!$AK5</f>
        <v>0.34114538588216203</v>
      </c>
      <c r="I33" s="20">
        <f>'Albuquerque-4B'!$AK5</f>
        <v>0.1188246099002073</v>
      </c>
      <c r="J33" s="20">
        <f>'Seattle-4C'!$AK5</f>
        <v>0.40311645079651393</v>
      </c>
      <c r="K33" s="20">
        <f>'Chicago-5A'!$AK5</f>
        <v>0.37405885778258446</v>
      </c>
      <c r="L33" s="20">
        <f>'Denver-5B'!$AK5</f>
        <v>0.44228243125524436</v>
      </c>
      <c r="M33" s="20">
        <f>'Minneapolis-6A'!$AK5</f>
        <v>0.187917468299521</v>
      </c>
      <c r="N33" s="20">
        <f>'Helena-6B'!$AK5</f>
        <v>0.49267793856898895</v>
      </c>
      <c r="O33" s="20">
        <f>AVERAGE(B33:N33)</f>
        <v>0.23042656922045765</v>
      </c>
    </row>
    <row r="34" spans="1:15" x14ac:dyDescent="0.3">
      <c r="A34" t="s">
        <v>2</v>
      </c>
      <c r="B34" s="20">
        <f>'Houston-2A'!$AK6</f>
        <v>0.19551205337245264</v>
      </c>
      <c r="C34" s="20">
        <f>'Phoenix-2B'!$AK6</f>
        <v>0.17738126655934769</v>
      </c>
      <c r="D34" s="20">
        <f>'Atlanta-3A'!$AK6</f>
        <v>0.23898999767509291</v>
      </c>
      <c r="E34" s="20">
        <f>'San Diego-3B (Coast)'!$AK6</f>
        <v>0.20170202557457548</v>
      </c>
      <c r="F34" s="20">
        <f>'OKC-3B'!$AK6</f>
        <v>0.25872232152450142</v>
      </c>
      <c r="G34" s="20">
        <f>'San Jose-3C'!$AK6</f>
        <v>0.23521875796448891</v>
      </c>
      <c r="H34" s="20">
        <f>'Baltimore-4A'!$AK6</f>
        <v>0.27901119307281141</v>
      </c>
      <c r="I34" s="20">
        <f>'Albuquerque-4B'!$AK6</f>
        <v>0.24296666208071466</v>
      </c>
      <c r="J34" s="20">
        <f>'Seattle-4C'!$AK6</f>
        <v>0.27986109946150878</v>
      </c>
      <c r="K34" s="20">
        <f>'Chicago-5A'!$AK6</f>
        <v>0.32430747509752428</v>
      </c>
      <c r="L34" s="20">
        <f>'Denver-5B'!$AK6</f>
        <v>0.28264985626328903</v>
      </c>
      <c r="M34" s="20">
        <f>'Minneapolis-6A'!$AK6</f>
        <v>0.35946405459938746</v>
      </c>
      <c r="N34" s="20">
        <f>'Helena-6B'!$AK6</f>
        <v>0.35264837174545721</v>
      </c>
      <c r="O34" s="20">
        <f t="shared" ref="O34:O35" si="5">AVERAGE(B34:N34)</f>
        <v>0.26372577961470395</v>
      </c>
    </row>
    <row r="35" spans="1:15" x14ac:dyDescent="0.3">
      <c r="A35" t="s">
        <v>101</v>
      </c>
      <c r="B35" s="20">
        <f>'Houston-2A'!$AK7</f>
        <v>4.502095161820846E-2</v>
      </c>
      <c r="C35" s="20">
        <f>'Phoenix-2B'!$AK7</f>
        <v>6.9905573403349436E-2</v>
      </c>
      <c r="D35" s="20">
        <f>'Atlanta-3A'!$AK7</f>
        <v>0.16184921812383851</v>
      </c>
      <c r="E35" s="20">
        <f>'San Diego-3B (Coast)'!$AK7</f>
        <v>0.12011964639588249</v>
      </c>
      <c r="F35" s="20">
        <f>'OKC-3B'!$AK7</f>
        <v>0.21278132865347271</v>
      </c>
      <c r="G35" s="20">
        <f>'San Jose-3C'!$AK7</f>
        <v>0.20549593517124842</v>
      </c>
      <c r="H35" s="20">
        <f>'Baltimore-4A'!$AK7</f>
        <v>0.23647147264257862</v>
      </c>
      <c r="I35" s="20">
        <f>'Albuquerque-4B'!$AK7</f>
        <v>0.14813840284173127</v>
      </c>
      <c r="J35" s="20">
        <f>'Seattle-4C'!$AK7</f>
        <v>0.25204645577402851</v>
      </c>
      <c r="K35" s="20">
        <f>'Chicago-5A'!$AK7</f>
        <v>0.27879101007491602</v>
      </c>
      <c r="L35" s="20">
        <f>'Denver-5B'!$AK7</f>
        <v>0.21017320507169343</v>
      </c>
      <c r="M35" s="20">
        <f>'Minneapolis-6A'!$AK7</f>
        <v>0.30454246855307654</v>
      </c>
      <c r="N35" s="20">
        <f>'Helena-6B'!$AK7</f>
        <v>0.25981972498190686</v>
      </c>
      <c r="O35" s="20">
        <f t="shared" si="5"/>
        <v>0.19270426102353316</v>
      </c>
    </row>
    <row r="36" spans="1:15" x14ac:dyDescent="0.3">
      <c r="F36" s="20"/>
      <c r="G36" s="20"/>
      <c r="H36" s="20"/>
      <c r="I36" s="20"/>
      <c r="J36" s="20"/>
      <c r="K36" s="20"/>
    </row>
    <row r="37" spans="1:15" x14ac:dyDescent="0.3">
      <c r="B37" s="11" t="s">
        <v>109</v>
      </c>
      <c r="C37" s="11"/>
    </row>
    <row r="38" spans="1:15" x14ac:dyDescent="0.3">
      <c r="B38" s="21" t="s">
        <v>106</v>
      </c>
      <c r="C38" s="21" t="s">
        <v>81</v>
      </c>
      <c r="D38" s="21" t="s">
        <v>82</v>
      </c>
      <c r="E38" s="21" t="s">
        <v>92</v>
      </c>
      <c r="F38" s="21" t="s">
        <v>83</v>
      </c>
      <c r="G38" s="21" t="s">
        <v>84</v>
      </c>
      <c r="H38" s="21" t="s">
        <v>85</v>
      </c>
      <c r="I38" s="21" t="s">
        <v>86</v>
      </c>
      <c r="J38" s="21" t="s">
        <v>87</v>
      </c>
      <c r="K38" s="21" t="s">
        <v>88</v>
      </c>
      <c r="L38" s="21" t="s">
        <v>89</v>
      </c>
      <c r="M38" s="21" t="s">
        <v>90</v>
      </c>
      <c r="N38" s="21" t="s">
        <v>91</v>
      </c>
      <c r="O38" s="24" t="s">
        <v>102</v>
      </c>
    </row>
    <row r="39" spans="1:15" x14ac:dyDescent="0.3">
      <c r="A39" t="s">
        <v>1</v>
      </c>
      <c r="B39" s="20">
        <f>'Houston-2A'!$AM5</f>
        <v>0.14467493427204767</v>
      </c>
      <c r="C39" s="20">
        <f>'Phoenix-2B'!$AM5</f>
        <v>0.14657844622676924</v>
      </c>
      <c r="D39" s="20">
        <f>'Atlanta-3A'!$AM5</f>
        <v>0.23306560977503005</v>
      </c>
      <c r="E39" s="20">
        <f>'San Diego-3B (Coast)'!$AM5</f>
        <v>9.6606719105725283E-2</v>
      </c>
      <c r="F39" s="20">
        <f>'OKC-3B'!$AM5</f>
        <v>0.33985790021921303</v>
      </c>
      <c r="G39" s="20">
        <f>'San Jose-3C'!$AM5</f>
        <v>7.664964423316889E-2</v>
      </c>
      <c r="H39" s="20">
        <f>'Baltimore-4A'!$AM5</f>
        <v>0.31539751788205511</v>
      </c>
      <c r="I39" s="20">
        <f>'Albuquerque-4B'!$AM5</f>
        <v>0.20352418459052812</v>
      </c>
      <c r="J39" s="20">
        <f>'Seattle-4C'!$AM5</f>
        <v>0.36681061329568571</v>
      </c>
      <c r="K39" s="20">
        <f>'Chicago-5A'!$AM5</f>
        <v>0.36681061329568571</v>
      </c>
      <c r="L39" s="20">
        <f>'Denver-5B'!$AM5</f>
        <v>0.34549907547360881</v>
      </c>
      <c r="M39" s="20">
        <f>'Minneapolis-6A'!$AM5</f>
        <v>0.34247301505146549</v>
      </c>
      <c r="N39" s="20">
        <f>'Helena-6B'!$AM5</f>
        <v>0.37045899577831665</v>
      </c>
      <c r="O39" s="20">
        <f>AVERAGE(B39:N39)</f>
        <v>0.25756978993840768</v>
      </c>
    </row>
    <row r="40" spans="1:15" x14ac:dyDescent="0.3">
      <c r="A40" t="s">
        <v>2</v>
      </c>
      <c r="B40" s="20">
        <f>'Houston-2A'!$AM6</f>
        <v>4.988280545705874E-2</v>
      </c>
      <c r="C40" s="20">
        <f>'Phoenix-2B'!$AM6</f>
        <v>8.8734262642247139E-2</v>
      </c>
      <c r="D40" s="20">
        <f>'Atlanta-3A'!$AM6</f>
        <v>0.12367096154483126</v>
      </c>
      <c r="E40" s="20">
        <f>'San Diego-3B (Coast)'!$AM6</f>
        <v>3.6718803763308723E-2</v>
      </c>
      <c r="F40" s="20">
        <f>'OKC-3B'!$AM6</f>
        <v>0.2695167286245353</v>
      </c>
      <c r="G40" s="20">
        <f>'San Jose-3C'!$AM6</f>
        <v>3.6165497237286889E-2</v>
      </c>
      <c r="H40" s="20">
        <f>'Baltimore-4A'!$AM6</f>
        <v>0.22918914284489464</v>
      </c>
      <c r="I40" s="20">
        <f>'Albuquerque-4B'!$AM6</f>
        <v>3.7743646918611283E-2</v>
      </c>
      <c r="J40" s="20">
        <f>'Seattle-4C'!$AM6</f>
        <v>0.17809976605539199</v>
      </c>
      <c r="K40" s="20">
        <f>'Chicago-5A'!$AM6</f>
        <v>0.31881882149287549</v>
      </c>
      <c r="L40" s="20">
        <f>'Denver-5B'!$AM6</f>
        <v>0.18825901137005083</v>
      </c>
      <c r="M40" s="20">
        <f>'Minneapolis-6A'!$AM6</f>
        <v>0.31883579367622045</v>
      </c>
      <c r="N40" s="20">
        <f>'Helena-6B'!$AM6</f>
        <v>0.28882510145501339</v>
      </c>
      <c r="O40" s="20">
        <f t="shared" ref="O40:O41" si="6">AVERAGE(B40:N40)</f>
        <v>0.16649694946787125</v>
      </c>
    </row>
    <row r="41" spans="1:15" x14ac:dyDescent="0.3">
      <c r="A41" t="s">
        <v>101</v>
      </c>
      <c r="B41" s="20">
        <f>'Houston-2A'!$AM7</f>
        <v>-3.3334194359801561E-2</v>
      </c>
      <c r="C41" s="20">
        <f>'Phoenix-2B'!$AM7</f>
        <v>7.5973734607399965E-2</v>
      </c>
      <c r="D41" s="20">
        <f>'Atlanta-3A'!$AM7</f>
        <v>8.2469775474956791E-2</v>
      </c>
      <c r="E41" s="20">
        <f>'San Diego-3B (Coast)'!$AM7</f>
        <v>5.8783567622133319E-2</v>
      </c>
      <c r="F41" s="20">
        <f>'OKC-3B'!$AM7</f>
        <v>0.12045145310982747</v>
      </c>
      <c r="G41" s="20">
        <f>'San Jose-3C'!$AM7</f>
        <v>0.12524000910322219</v>
      </c>
      <c r="H41" s="20">
        <f>'Baltimore-4A'!$AM7</f>
        <v>0.13849323235483352</v>
      </c>
      <c r="I41" s="20">
        <f>'Albuquerque-4B'!$AM7</f>
        <v>0.12754193458950491</v>
      </c>
      <c r="J41" s="20">
        <f>'Seattle-4C'!$AM7</f>
        <v>5.5468216090647934E-2</v>
      </c>
      <c r="K41" s="20">
        <f>'Chicago-5A'!$AM7</f>
        <v>0.1407698687067287</v>
      </c>
      <c r="L41" s="20">
        <f>'Denver-5B'!$AM7</f>
        <v>0.15516623123815371</v>
      </c>
      <c r="M41" s="20">
        <f>'Minneapolis-6A'!$AM7</f>
        <v>0.10270374786503808</v>
      </c>
      <c r="N41" s="20">
        <f>'Helena-6B'!$AM7</f>
        <v>9.1384787890114033E-2</v>
      </c>
      <c r="O41" s="20">
        <f t="shared" si="6"/>
        <v>9.5470181868673773E-2</v>
      </c>
    </row>
    <row r="44" spans="1:15" x14ac:dyDescent="0.3">
      <c r="B44" s="11" t="s">
        <v>107</v>
      </c>
      <c r="C44" s="11"/>
      <c r="D44" s="11"/>
      <c r="E44" s="11"/>
    </row>
    <row r="45" spans="1:15" x14ac:dyDescent="0.3">
      <c r="B45" s="21" t="s">
        <v>106</v>
      </c>
      <c r="C45" s="21" t="s">
        <v>81</v>
      </c>
      <c r="D45" s="21" t="s">
        <v>82</v>
      </c>
      <c r="E45" s="21" t="s">
        <v>92</v>
      </c>
      <c r="F45" s="21" t="s">
        <v>83</v>
      </c>
      <c r="G45" s="21" t="s">
        <v>84</v>
      </c>
      <c r="H45" s="21" t="s">
        <v>85</v>
      </c>
      <c r="I45" s="21" t="s">
        <v>86</v>
      </c>
      <c r="J45" s="21" t="s">
        <v>87</v>
      </c>
      <c r="K45" s="21" t="s">
        <v>88</v>
      </c>
      <c r="L45" s="21" t="s">
        <v>89</v>
      </c>
      <c r="M45" s="21" t="s">
        <v>90</v>
      </c>
      <c r="N45" s="21" t="s">
        <v>91</v>
      </c>
      <c r="O45" s="24" t="s">
        <v>102</v>
      </c>
    </row>
    <row r="46" spans="1:15" x14ac:dyDescent="0.3">
      <c r="A46" t="s">
        <v>1</v>
      </c>
      <c r="B46" s="15">
        <v>1.571</v>
      </c>
      <c r="C46" s="13">
        <f>'Phoenix-2B'!$C5</f>
        <v>225350</v>
      </c>
      <c r="D46" s="13">
        <f>'Atlanta-3A'!$C5</f>
        <v>187640.00000000003</v>
      </c>
      <c r="E46" s="13">
        <f>'San Diego-3B (Coast)'!$C5</f>
        <v>136339.99999999997</v>
      </c>
      <c r="F46" s="13">
        <f>'OKC-3B'!$C5</f>
        <v>227170</v>
      </c>
      <c r="G46" s="13">
        <f>'San Jose-3C'!$C5</f>
        <v>119759.99999999999</v>
      </c>
      <c r="H46" s="13">
        <f>'Baltimore-4A'!$C5</f>
        <v>198230</v>
      </c>
      <c r="I46" s="13">
        <f>'Albuquerque-4B'!$C5</f>
        <v>144770</v>
      </c>
      <c r="J46" s="13">
        <f>'Seattle-4C'!$C5</f>
        <v>142500</v>
      </c>
      <c r="K46" s="13">
        <f>'Chicago-5A'!$C5</f>
        <v>139159.99999999997</v>
      </c>
      <c r="L46" s="13">
        <f>'Denver-5B'!$C5</f>
        <v>227429.99999999994</v>
      </c>
      <c r="M46" s="13">
        <f>'Minneapolis-6A'!$C5</f>
        <v>159810</v>
      </c>
      <c r="N46" s="13">
        <f>'Helena-6B'!$C5</f>
        <v>255000.00000000003</v>
      </c>
      <c r="O46" s="13">
        <f>AVERAGE(B46:N46)</f>
        <v>166397.04392307691</v>
      </c>
    </row>
    <row r="47" spans="1:15" x14ac:dyDescent="0.3">
      <c r="A47" t="s">
        <v>2</v>
      </c>
      <c r="B47" s="13">
        <f>'Houston-2A'!$C6</f>
        <v>278610</v>
      </c>
      <c r="C47" s="13">
        <f>'Phoenix-2B'!$C6</f>
        <v>295870</v>
      </c>
      <c r="D47" s="13">
        <f>'Atlanta-3A'!$C6</f>
        <v>243750</v>
      </c>
      <c r="E47" s="13">
        <f>'San Diego-3B (Coast)'!$C6</f>
        <v>203590</v>
      </c>
      <c r="F47" s="13">
        <f>'OKC-3B'!$C6</f>
        <v>259079.99999999997</v>
      </c>
      <c r="G47" s="13">
        <f>'San Jose-3C'!$C6</f>
        <v>182490</v>
      </c>
      <c r="H47" s="13">
        <f>'Baltimore-4A'!$C6</f>
        <v>242390</v>
      </c>
      <c r="I47" s="13">
        <f>'Albuquerque-4B'!$C6</f>
        <v>214350.00000000003</v>
      </c>
      <c r="J47" s="13">
        <f>'Seattle-4C'!$C6</f>
        <v>180459.99999999997</v>
      </c>
      <c r="K47" s="13">
        <f>'Chicago-5A'!$C6</f>
        <v>268170</v>
      </c>
      <c r="L47" s="13">
        <f>'Denver-5B'!$C6</f>
        <v>222260</v>
      </c>
      <c r="M47" s="13">
        <f>'Minneapolis-6A'!$C6</f>
        <v>301600</v>
      </c>
      <c r="N47" s="13">
        <f>'Helena-6B'!$C6</f>
        <v>244630</v>
      </c>
      <c r="O47" s="13">
        <f t="shared" ref="O47:O48" si="7">AVERAGE(B47:N47)</f>
        <v>241326.92307692306</v>
      </c>
    </row>
    <row r="48" spans="1:15" x14ac:dyDescent="0.3">
      <c r="A48" t="s">
        <v>101</v>
      </c>
      <c r="B48" s="13">
        <f>'Houston-2A'!$C7</f>
        <v>1618300</v>
      </c>
      <c r="C48" s="30">
        <f>'Phoenix-2B'!$C7</f>
        <v>1681399.9999999998</v>
      </c>
      <c r="D48" s="30">
        <f>'Atlanta-3A'!$C7</f>
        <v>1177600.0000000002</v>
      </c>
      <c r="E48" s="30">
        <f>'San Diego-3B (Coast)'!$C7</f>
        <v>943400</v>
      </c>
      <c r="F48" s="30">
        <f>'OKC-3B'!$C7</f>
        <v>1129600</v>
      </c>
      <c r="G48" s="30">
        <f>'San Jose-3C'!$C7</f>
        <v>827200</v>
      </c>
      <c r="H48" s="30">
        <f>'Baltimore-4A'!$C7</f>
        <v>968099.99999999988</v>
      </c>
      <c r="I48" s="30">
        <f>'Albuquerque-4B'!$C7</f>
        <v>895899.99999999988</v>
      </c>
      <c r="J48" s="13">
        <f>'Seattle-4C'!$C7</f>
        <v>604400</v>
      </c>
      <c r="K48" s="13">
        <f>'Chicago-5A'!$C7</f>
        <v>924599.99999999988</v>
      </c>
      <c r="L48" s="13">
        <f>'Denver-5B'!$C7</f>
        <v>822100</v>
      </c>
      <c r="M48" s="13">
        <f>'Minneapolis-6A'!$C7</f>
        <v>835300</v>
      </c>
      <c r="N48" s="13">
        <f>'Helena-6B'!$C7</f>
        <v>643200</v>
      </c>
      <c r="O48" s="13">
        <f t="shared" si="7"/>
        <v>1005469.2307692308</v>
      </c>
    </row>
    <row r="49" spans="1:45" x14ac:dyDescent="0.3">
      <c r="C49" s="5"/>
      <c r="D49" s="5"/>
      <c r="E49" s="5"/>
      <c r="F49" s="5"/>
      <c r="G49" s="7"/>
      <c r="H49" s="8"/>
      <c r="M49" s="5"/>
      <c r="N49" s="6"/>
      <c r="O49" s="7"/>
      <c r="P49" s="8"/>
      <c r="Q49" s="7"/>
      <c r="R49" s="8"/>
      <c r="W49" s="5"/>
      <c r="X49" s="5"/>
      <c r="Y49" s="5"/>
      <c r="Z49" s="5"/>
      <c r="AA49" s="5"/>
      <c r="AB49" s="5"/>
      <c r="AC49" s="5"/>
      <c r="AQ49" s="13"/>
      <c r="AS49" s="14"/>
    </row>
    <row r="50" spans="1:45" x14ac:dyDescent="0.3">
      <c r="C50" s="5"/>
      <c r="D50" s="5"/>
      <c r="E50" s="5"/>
      <c r="F50" s="5"/>
      <c r="G50" s="7"/>
      <c r="H50" s="8"/>
      <c r="M50" s="5"/>
      <c r="N50" s="6"/>
      <c r="O50" s="7"/>
      <c r="P50" s="8"/>
      <c r="Q50" s="7"/>
      <c r="R50" s="8"/>
      <c r="W50" s="5"/>
      <c r="X50" s="5"/>
      <c r="Y50" s="5"/>
      <c r="Z50" s="5"/>
      <c r="AA50" s="5"/>
      <c r="AB50" s="5"/>
      <c r="AC50" s="5"/>
      <c r="AQ50" s="13"/>
      <c r="AS50" s="14"/>
    </row>
    <row r="51" spans="1:45" x14ac:dyDescent="0.3">
      <c r="B51" s="11" t="s">
        <v>108</v>
      </c>
      <c r="C51" s="23"/>
      <c r="D51" s="23"/>
      <c r="E51" s="23"/>
      <c r="F51" s="5"/>
      <c r="G51" s="7"/>
      <c r="H51" s="8"/>
      <c r="M51" s="5"/>
      <c r="N51" s="6"/>
      <c r="O51" s="7"/>
      <c r="P51" s="8"/>
      <c r="Q51" s="7"/>
      <c r="R51" s="8"/>
      <c r="W51" s="5"/>
      <c r="X51" s="5"/>
      <c r="Y51" s="5"/>
      <c r="Z51" s="5"/>
      <c r="AA51" s="5"/>
      <c r="AB51" s="5"/>
      <c r="AC51" s="5"/>
      <c r="AQ51" s="13"/>
      <c r="AS51" s="14"/>
    </row>
    <row r="52" spans="1:45" x14ac:dyDescent="0.3">
      <c r="B52" s="21" t="s">
        <v>106</v>
      </c>
      <c r="C52" s="21" t="s">
        <v>81</v>
      </c>
      <c r="D52" s="21" t="s">
        <v>82</v>
      </c>
      <c r="E52" s="21" t="s">
        <v>92</v>
      </c>
      <c r="F52" s="21" t="s">
        <v>83</v>
      </c>
      <c r="G52" s="21" t="s">
        <v>84</v>
      </c>
      <c r="H52" s="21" t="s">
        <v>85</v>
      </c>
      <c r="I52" s="21" t="s">
        <v>86</v>
      </c>
      <c r="J52" s="21" t="s">
        <v>87</v>
      </c>
      <c r="K52" s="21" t="s">
        <v>88</v>
      </c>
      <c r="L52" s="21" t="s">
        <v>89</v>
      </c>
      <c r="M52" s="21" t="s">
        <v>90</v>
      </c>
      <c r="N52" s="21" t="s">
        <v>91</v>
      </c>
      <c r="O52" s="24" t="s">
        <v>102</v>
      </c>
    </row>
    <row r="53" spans="1:45" x14ac:dyDescent="0.3">
      <c r="A53" t="s">
        <v>1</v>
      </c>
      <c r="B53" s="13">
        <f>'Houston-2A'!$M5</f>
        <v>194519.99999999997</v>
      </c>
      <c r="C53" s="13">
        <f>'Phoenix-2B'!$M5</f>
        <v>233400</v>
      </c>
      <c r="D53" s="13">
        <f>'Atlanta-3A'!$M5</f>
        <v>157640</v>
      </c>
      <c r="E53" s="13">
        <f>'San Diego-3B (Coast)'!$M5</f>
        <v>140370</v>
      </c>
      <c r="F53" s="13">
        <f>'OKC-3B'!$M5</f>
        <v>157160.00000000003</v>
      </c>
      <c r="G53" s="13">
        <f>'San Jose-3C'!$M5</f>
        <v>109560</v>
      </c>
      <c r="H53" s="13">
        <f>'Baltimore-4A'!$M5</f>
        <v>134720</v>
      </c>
      <c r="I53" s="13">
        <f>'Albuquerque-4B'!$M5</f>
        <v>129590</v>
      </c>
      <c r="J53" s="13">
        <f>'Seattle-4C'!$M5</f>
        <v>86210.000000000015</v>
      </c>
      <c r="K53" s="13">
        <f>'Chicago-5A'!$M5</f>
        <v>87930</v>
      </c>
      <c r="L53" s="13">
        <f>'Denver-5B'!$M5</f>
        <v>134790</v>
      </c>
      <c r="M53" s="13">
        <f>'Minneapolis-6A'!$M5</f>
        <v>134790</v>
      </c>
      <c r="N53" s="13">
        <f>'Helena-6B'!$M5</f>
        <v>140830</v>
      </c>
      <c r="O53" s="13">
        <f>AVERAGE(B53:N53)</f>
        <v>141654.61538461538</v>
      </c>
    </row>
    <row r="54" spans="1:45" x14ac:dyDescent="0.3">
      <c r="A54" t="s">
        <v>2</v>
      </c>
      <c r="B54" s="13">
        <f>'Houston-2A'!$M6</f>
        <v>223470</v>
      </c>
      <c r="C54" s="13">
        <f>'Phoenix-2B'!$M6</f>
        <v>242520</v>
      </c>
      <c r="D54" s="13">
        <f>'Atlanta-3A'!$M6</f>
        <v>184500</v>
      </c>
      <c r="E54" s="13">
        <f>'San Diego-3B (Coast)'!$M6</f>
        <v>160930</v>
      </c>
      <c r="F54" s="13">
        <f>'OKC-3B'!$M6</f>
        <v>191660.00000000003</v>
      </c>
      <c r="G54" s="13">
        <f>'San Jose-3C'!$M6</f>
        <v>136630</v>
      </c>
      <c r="H54" s="13">
        <f>'Baltimore-4A'!$M6</f>
        <v>174410</v>
      </c>
      <c r="I54" s="13">
        <f>'Albuquerque-4B'!$M6</f>
        <v>160670.00000000003</v>
      </c>
      <c r="J54" s="13">
        <f>'Seattle-4C'!$M6</f>
        <v>126999.99999999999</v>
      </c>
      <c r="K54" s="13">
        <f>'Chicago-5A'!$M6</f>
        <v>181829.99999999997</v>
      </c>
      <c r="L54" s="13">
        <f>'Denver-5B'!$M6</f>
        <v>158360.00000000003</v>
      </c>
      <c r="M54" s="13">
        <f>'Minneapolis-6A'!$M6</f>
        <v>195920</v>
      </c>
      <c r="N54" s="13">
        <f>'Helena-6B'!$M6</f>
        <v>157880.00000000003</v>
      </c>
      <c r="O54" s="13">
        <f t="shared" ref="O54:O55" si="8">AVERAGE(B54:N54)</f>
        <v>176598.46153846153</v>
      </c>
    </row>
    <row r="55" spans="1:45" x14ac:dyDescent="0.3">
      <c r="A55" t="s">
        <v>101</v>
      </c>
      <c r="B55" s="13">
        <f>'Houston-2A'!$M7</f>
        <v>1602600.0000000002</v>
      </c>
      <c r="C55" s="13">
        <f>'Phoenix-2B'!$M7</f>
        <v>1601399.9999999998</v>
      </c>
      <c r="D55" s="13">
        <f>'Atlanta-3A'!$M7</f>
        <v>1081300</v>
      </c>
      <c r="E55" s="13">
        <f>'San Diego-3B (Coast)'!$M7</f>
        <v>866400</v>
      </c>
      <c r="F55" s="13">
        <f>'OKC-3B'!$M7</f>
        <v>1035900.0000000001</v>
      </c>
      <c r="G55" s="13">
        <f>'San Jose-3C'!$M7</f>
        <v>731600</v>
      </c>
      <c r="H55" s="13">
        <f>'Baltimore-4A'!$M7</f>
        <v>920200</v>
      </c>
      <c r="I55" s="13">
        <f>'Albuquerque-4B'!$M7</f>
        <v>854700</v>
      </c>
      <c r="J55" s="13">
        <f>'Seattle-4C'!$M7</f>
        <v>588800</v>
      </c>
      <c r="K55" s="13">
        <f>'Chicago-5A'!$M7</f>
        <v>930600</v>
      </c>
      <c r="L55" s="13">
        <f>'Denver-5B'!$M7</f>
        <v>812300</v>
      </c>
      <c r="M55" s="13">
        <f>'Minneapolis-6A'!$M7</f>
        <v>952800</v>
      </c>
      <c r="N55" s="13">
        <f>'Helena-6B'!$M7</f>
        <v>749999.99999999988</v>
      </c>
      <c r="O55" s="13">
        <f t="shared" si="8"/>
        <v>979123.07692307688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2:P45"/>
  <sheetViews>
    <sheetView zoomScale="80" zoomScaleNormal="80" workbookViewId="0">
      <selection activeCell="N12" sqref="N12"/>
    </sheetView>
  </sheetViews>
  <sheetFormatPr defaultRowHeight="14.4" x14ac:dyDescent="0.3"/>
  <cols>
    <col min="2" max="2" width="15.88671875" customWidth="1"/>
    <col min="3" max="5" width="11.33203125" customWidth="1"/>
    <col min="6" max="6" width="20.33203125" customWidth="1"/>
    <col min="7" max="7" width="9.5546875" customWidth="1"/>
    <col min="8" max="8" width="11.33203125" customWidth="1"/>
    <col min="9" max="9" width="12.5546875" customWidth="1"/>
    <col min="10" max="10" width="15.6640625" customWidth="1"/>
    <col min="11" max="13" width="11.33203125" customWidth="1"/>
    <col min="14" max="14" width="14.88671875" customWidth="1"/>
    <col min="15" max="15" width="10.109375" customWidth="1"/>
  </cols>
  <sheetData>
    <row r="2" spans="2:16" x14ac:dyDescent="0.3">
      <c r="C2" s="11" t="s">
        <v>97</v>
      </c>
      <c r="D2" s="11"/>
    </row>
    <row r="3" spans="2:16" x14ac:dyDescent="0.3">
      <c r="C3" s="21" t="s">
        <v>80</v>
      </c>
      <c r="D3" s="21" t="s">
        <v>81</v>
      </c>
      <c r="E3" s="21" t="s">
        <v>82</v>
      </c>
      <c r="F3" s="21" t="s">
        <v>92</v>
      </c>
      <c r="G3" s="21" t="s">
        <v>83</v>
      </c>
      <c r="H3" s="21" t="s">
        <v>84</v>
      </c>
      <c r="I3" s="21" t="s">
        <v>85</v>
      </c>
      <c r="J3" s="21" t="s">
        <v>86</v>
      </c>
      <c r="K3" s="21" t="s">
        <v>87</v>
      </c>
      <c r="L3" s="21" t="s">
        <v>88</v>
      </c>
      <c r="M3" s="21" t="s">
        <v>89</v>
      </c>
      <c r="N3" s="21" t="s">
        <v>90</v>
      </c>
      <c r="O3" s="21" t="s">
        <v>91</v>
      </c>
      <c r="P3" s="24" t="s">
        <v>102</v>
      </c>
    </row>
    <row r="4" spans="2:16" x14ac:dyDescent="0.3">
      <c r="B4" t="s">
        <v>1</v>
      </c>
      <c r="C4" s="13">
        <f>'Houston-2A'!$AQ5</f>
        <v>42000</v>
      </c>
      <c r="D4" s="13">
        <f>'Phoenix-2B'!$AQ5</f>
        <v>62100</v>
      </c>
      <c r="E4" s="13">
        <f>'Atlanta-3A'!$AQ5</f>
        <v>40800</v>
      </c>
      <c r="F4" s="13">
        <f>'San Diego-3B (Coast)'!$AQ5</f>
        <v>36480</v>
      </c>
      <c r="G4" s="13">
        <f>'OKC-3B'!$AQ5</f>
        <v>36720</v>
      </c>
      <c r="H4" s="13">
        <f>'San Jose-3C'!$AQ5</f>
        <v>25080</v>
      </c>
      <c r="I4" s="13">
        <f>'Baltimore-4A'!$AQ5</f>
        <v>33180</v>
      </c>
      <c r="J4" s="13">
        <f>'Albuquerque-4B'!$AQ5</f>
        <v>29250</v>
      </c>
      <c r="K4" s="13">
        <f>'Seattle-4C'!$AQ5</f>
        <v>14400</v>
      </c>
      <c r="L4" s="13">
        <f>'Chicago-5A'!$AQ5</f>
        <v>16200</v>
      </c>
      <c r="M4" s="13">
        <f>'Denver-5B'!$AQ5</f>
        <v>20400</v>
      </c>
      <c r="N4" s="13">
        <f>'Minneapolis-6A'!$AQ5</f>
        <v>19500</v>
      </c>
      <c r="O4" s="13">
        <f>'Helena-6B'!$AQ5</f>
        <v>23400</v>
      </c>
      <c r="P4" s="25">
        <f>AVERAGE(C4:O4)</f>
        <v>30731.538461538461</v>
      </c>
    </row>
    <row r="5" spans="2:16" x14ac:dyDescent="0.3">
      <c r="B5" t="s">
        <v>2</v>
      </c>
      <c r="C5" s="13">
        <f>'Houston-2A'!$AQ6</f>
        <v>40950</v>
      </c>
      <c r="D5" s="13">
        <f>'Phoenix-2B'!$AQ6</f>
        <v>76000</v>
      </c>
      <c r="E5" s="13">
        <f>'Atlanta-3A'!$AQ6</f>
        <v>23760</v>
      </c>
      <c r="F5" s="13">
        <f>'San Diego-3B (Coast)'!$AQ6</f>
        <v>27000</v>
      </c>
      <c r="G5" s="13">
        <f>'OKC-3B'!$AQ6</f>
        <v>20400</v>
      </c>
      <c r="H5" s="13">
        <f>'San Jose-3C'!$AQ6</f>
        <v>16200</v>
      </c>
      <c r="I5" s="13">
        <f>'Baltimore-4A'!$AQ6</f>
        <v>18000</v>
      </c>
      <c r="J5" s="13">
        <f>'Albuquerque-4B'!$AQ6</f>
        <v>18000</v>
      </c>
      <c r="K5" s="13">
        <f>'Seattle-4C'!$AQ6</f>
        <v>10800</v>
      </c>
      <c r="L5" s="13">
        <f>'Chicago-5A'!$AQ6</f>
        <v>11100</v>
      </c>
      <c r="M5" s="13">
        <f>'Denver-5B'!$AQ6</f>
        <v>11700</v>
      </c>
      <c r="N5" s="13">
        <f>'Minneapolis-6A'!$AQ6</f>
        <v>12210</v>
      </c>
      <c r="O5" s="13">
        <f>'Helena-6B'!$AQ6</f>
        <v>14400</v>
      </c>
      <c r="P5" s="25">
        <f t="shared" ref="P5:P6" si="0">AVERAGE(C5:O5)</f>
        <v>23116.923076923078</v>
      </c>
    </row>
    <row r="6" spans="2:16" x14ac:dyDescent="0.3">
      <c r="B6" t="s">
        <v>101</v>
      </c>
      <c r="C6" s="13">
        <f>'Houston-2A'!$AQ7</f>
        <v>136500</v>
      </c>
      <c r="D6" s="13">
        <f>'Phoenix-2B'!$AQ7</f>
        <v>152000</v>
      </c>
      <c r="E6" s="13">
        <f>'Atlanta-3A'!$AQ7</f>
        <v>160000</v>
      </c>
      <c r="F6" s="13">
        <f>'San Diego-3B (Coast)'!$AQ7</f>
        <v>160000</v>
      </c>
      <c r="G6" s="13">
        <f>'OKC-3B'!$AQ7</f>
        <v>160000</v>
      </c>
      <c r="H6" s="13">
        <f>'San Jose-3C'!$AQ7</f>
        <v>160000</v>
      </c>
      <c r="I6" s="13">
        <f>'Baltimore-4A'!$AQ7</f>
        <v>160000</v>
      </c>
      <c r="J6" s="13">
        <f>'Albuquerque-4B'!$AQ7</f>
        <v>160000</v>
      </c>
      <c r="K6" s="13">
        <f>'Seattle-4C'!$AQ7</f>
        <v>80000</v>
      </c>
      <c r="L6" s="13">
        <f>'Chicago-5A'!$AQ7</f>
        <v>126000</v>
      </c>
      <c r="M6" s="13">
        <f>'Denver-5B'!$AQ7</f>
        <v>114000</v>
      </c>
      <c r="N6" s="13">
        <f>'Minneapolis-6A'!$AQ7</f>
        <v>120000</v>
      </c>
      <c r="O6" s="13">
        <f>'Helena-6B'!$AQ7</f>
        <v>87500</v>
      </c>
      <c r="P6" s="25">
        <f t="shared" si="0"/>
        <v>136615.38461538462</v>
      </c>
    </row>
    <row r="8" spans="2:16" x14ac:dyDescent="0.3">
      <c r="C8" s="11" t="s">
        <v>104</v>
      </c>
      <c r="D8" s="11"/>
      <c r="E8" s="11"/>
      <c r="F8" s="11"/>
    </row>
    <row r="9" spans="2:16" x14ac:dyDescent="0.3">
      <c r="C9" s="21" t="s">
        <v>80</v>
      </c>
      <c r="D9" s="21" t="s">
        <v>81</v>
      </c>
      <c r="E9" s="21" t="s">
        <v>82</v>
      </c>
      <c r="F9" s="21" t="s">
        <v>92</v>
      </c>
      <c r="G9" s="21" t="s">
        <v>83</v>
      </c>
      <c r="H9" s="21" t="s">
        <v>84</v>
      </c>
      <c r="I9" s="21" t="s">
        <v>85</v>
      </c>
      <c r="J9" s="21" t="s">
        <v>86</v>
      </c>
      <c r="K9" s="21" t="s">
        <v>87</v>
      </c>
      <c r="L9" s="21" t="s">
        <v>88</v>
      </c>
      <c r="M9" s="21" t="s">
        <v>89</v>
      </c>
      <c r="N9" s="21" t="s">
        <v>90</v>
      </c>
      <c r="O9" s="21" t="s">
        <v>91</v>
      </c>
      <c r="P9" s="24" t="s">
        <v>102</v>
      </c>
    </row>
    <row r="10" spans="2:16" x14ac:dyDescent="0.3">
      <c r="B10" t="s">
        <v>1</v>
      </c>
      <c r="C10" s="13">
        <f>'Houston-2A'!$AS5</f>
        <v>371.68141592920352</v>
      </c>
      <c r="D10" s="13">
        <f>'Phoenix-2B'!$AS5</f>
        <v>496.8</v>
      </c>
      <c r="E10" s="13">
        <f>'Atlanta-3A'!$AS5</f>
        <v>300</v>
      </c>
      <c r="F10" s="13">
        <f>'San Diego-3B (Coast)'!$AS5</f>
        <v>325.71428571428572</v>
      </c>
      <c r="G10" s="13">
        <f>'OKC-3B'!$AS5</f>
        <v>293.76</v>
      </c>
      <c r="H10" s="13">
        <f>'San Jose-3C'!$AS5</f>
        <v>223.92857142857142</v>
      </c>
      <c r="I10" s="13">
        <f>'Baltimore-4A'!$AS5</f>
        <v>263.33333333333331</v>
      </c>
      <c r="J10" s="13">
        <f>'Albuquerque-4B'!$AS5</f>
        <v>252.15517241379311</v>
      </c>
      <c r="K10" s="13">
        <f>'Seattle-4C'!$AS5</f>
        <v>130.90909090909091</v>
      </c>
      <c r="L10" s="13">
        <f>'Chicago-5A'!$AS5</f>
        <v>148.62385321100916</v>
      </c>
      <c r="M10" s="13">
        <f>'Denver-5B'!$AS5</f>
        <v>135.09933774834437</v>
      </c>
      <c r="N10" s="13">
        <f>'Minneapolis-6A'!$AS5</f>
        <v>168.10344827586206</v>
      </c>
      <c r="O10" s="13">
        <f>'Helena-6B'!$AS5</f>
        <v>201.72413793103448</v>
      </c>
      <c r="P10" s="28">
        <f>AVERAGE(C10:O10)</f>
        <v>254.75635745342521</v>
      </c>
    </row>
    <row r="11" spans="2:16" x14ac:dyDescent="0.3">
      <c r="B11" t="s">
        <v>2</v>
      </c>
      <c r="C11" s="13">
        <f>'Houston-2A'!$AS6</f>
        <v>481.76470588235293</v>
      </c>
      <c r="D11" s="13">
        <f>'Phoenix-2B'!$AS6</f>
        <v>926.82926829268297</v>
      </c>
      <c r="E11" s="13">
        <f>'Atlanta-3A'!$AS6</f>
        <v>297</v>
      </c>
      <c r="F11" s="13">
        <f>'San Diego-3B (Coast)'!$AS6</f>
        <v>415.38461538461536</v>
      </c>
      <c r="G11" s="13">
        <f>'OKC-3B'!$AS6</f>
        <v>258.22784810126581</v>
      </c>
      <c r="H11" s="13">
        <f>'San Jose-3C'!$AS6</f>
        <v>257.14285714285717</v>
      </c>
      <c r="I11" s="13">
        <f>'Baltimore-4A'!$AS6</f>
        <v>246.57534246575344</v>
      </c>
      <c r="J11" s="13">
        <f>'Albuquerque-4B'!$AS6</f>
        <v>233.76623376623377</v>
      </c>
      <c r="K11" s="13">
        <f>'Seattle-4C'!$AS6</f>
        <v>158.8235294117647</v>
      </c>
      <c r="L11" s="13">
        <f>'Chicago-5A'!$AS6</f>
        <v>135.36585365853659</v>
      </c>
      <c r="M11" s="13">
        <f>'Denver-5B'!$AS6</f>
        <v>151.94805194805195</v>
      </c>
      <c r="N11" s="13">
        <f>'Minneapolis-6A'!$AS6</f>
        <v>138.75</v>
      </c>
      <c r="O11" s="13">
        <f>'Helena-6B'!$AS6</f>
        <v>205.71428571428572</v>
      </c>
      <c r="P11" s="28">
        <f t="shared" ref="P11:P12" si="1">AVERAGE(C11:O11)</f>
        <v>300.56096859756929</v>
      </c>
    </row>
    <row r="12" spans="2:16" x14ac:dyDescent="0.3">
      <c r="B12" t="s">
        <v>101</v>
      </c>
      <c r="C12" s="13">
        <f>'Houston-2A'!$AS7</f>
        <v>191.44460028050491</v>
      </c>
      <c r="D12" s="13">
        <f>'Phoenix-2B'!$AS7</f>
        <v>221.89781021897809</v>
      </c>
      <c r="E12" s="13">
        <f>'Atlanta-3A'!$AS7</f>
        <v>229.22636103151862</v>
      </c>
      <c r="F12" s="13">
        <f>'San Diego-3B (Coast)'!$AS7</f>
        <v>327.86885245901641</v>
      </c>
      <c r="G12" s="13">
        <f>'OKC-3B'!$AS7</f>
        <v>266.22296173044924</v>
      </c>
      <c r="H12" s="13">
        <f>'San Jose-3C'!$AS7</f>
        <v>287.76978417266184</v>
      </c>
      <c r="I12" s="13">
        <f>'Baltimore-4A'!$AS7</f>
        <v>268.45637583892619</v>
      </c>
      <c r="J12" s="13">
        <f>'Albuquerque-4B'!$AS7</f>
        <v>271.64685908319183</v>
      </c>
      <c r="K12" s="13">
        <f>'Seattle-4C'!$AS7</f>
        <v>178.57142857142858</v>
      </c>
      <c r="L12" s="13">
        <f>'Chicago-5A'!$AS7</f>
        <v>177.46478873239437</v>
      </c>
      <c r="M12" s="13">
        <f>'Denver-5B'!$AS7</f>
        <v>185.97063621533442</v>
      </c>
      <c r="N12" s="13">
        <f>'Minneapolis-6A'!$AS7</f>
        <v>189.57345971563981</v>
      </c>
      <c r="O12" s="13">
        <f>'Helena-6B'!$AS7</f>
        <v>182.29166666666666</v>
      </c>
      <c r="P12" s="28">
        <f t="shared" si="1"/>
        <v>229.10812190128541</v>
      </c>
    </row>
    <row r="13" spans="2:16" x14ac:dyDescent="0.3">
      <c r="P13" s="25">
        <f>AVERAGE(P10:P12)</f>
        <v>261.47514931742666</v>
      </c>
    </row>
    <row r="14" spans="2:16" x14ac:dyDescent="0.3">
      <c r="C14" s="11" t="s">
        <v>98</v>
      </c>
      <c r="D14" s="11"/>
      <c r="O14" s="27"/>
    </row>
    <row r="15" spans="2:16" x14ac:dyDescent="0.3">
      <c r="C15" s="21" t="s">
        <v>80</v>
      </c>
      <c r="D15" s="21" t="s">
        <v>81</v>
      </c>
      <c r="E15" s="21" t="s">
        <v>82</v>
      </c>
      <c r="F15" s="21" t="s">
        <v>92</v>
      </c>
      <c r="G15" s="21" t="s">
        <v>83</v>
      </c>
      <c r="H15" s="21" t="s">
        <v>84</v>
      </c>
      <c r="I15" s="21" t="s">
        <v>85</v>
      </c>
      <c r="J15" s="21" t="s">
        <v>86</v>
      </c>
      <c r="K15" s="21" t="s">
        <v>87</v>
      </c>
      <c r="L15" s="21" t="s">
        <v>88</v>
      </c>
      <c r="M15" s="21" t="s">
        <v>89</v>
      </c>
      <c r="N15" s="21" t="s">
        <v>90</v>
      </c>
      <c r="O15" s="21" t="s">
        <v>91</v>
      </c>
      <c r="P15" s="24" t="s">
        <v>102</v>
      </c>
    </row>
    <row r="16" spans="2:16" x14ac:dyDescent="0.3">
      <c r="B16" t="s">
        <v>1</v>
      </c>
      <c r="C16" s="13">
        <f>'Houston-2A'!$AR5</f>
        <v>113</v>
      </c>
      <c r="D16" s="13">
        <f>'Phoenix-2B'!$AR5</f>
        <v>125</v>
      </c>
      <c r="E16" s="13">
        <f>'Atlanta-3A'!$AR5</f>
        <v>136</v>
      </c>
      <c r="F16" s="13">
        <f>'San Diego-3B (Coast)'!$AR5</f>
        <v>112</v>
      </c>
      <c r="G16" s="13">
        <f>'OKC-3B'!$AR5</f>
        <v>125</v>
      </c>
      <c r="H16" s="13">
        <f>'San Jose-3C'!$AR5</f>
        <v>112</v>
      </c>
      <c r="I16" s="13">
        <f>'Baltimore-4A'!$AR5</f>
        <v>126</v>
      </c>
      <c r="J16" s="13">
        <f>'Albuquerque-4B'!$AR5</f>
        <v>116</v>
      </c>
      <c r="K16" s="13">
        <f>'Seattle-4C'!$AR5</f>
        <v>110</v>
      </c>
      <c r="L16" s="13">
        <f>'Chicago-5A'!$AR5</f>
        <v>109</v>
      </c>
      <c r="M16" s="13">
        <f>'Denver-5B'!$AR5</f>
        <v>151</v>
      </c>
      <c r="N16" s="13">
        <f>'Minneapolis-6A'!$AR5</f>
        <v>116</v>
      </c>
      <c r="O16" s="13">
        <f>'Helena-6B'!$AR5</f>
        <v>116</v>
      </c>
      <c r="P16" s="25">
        <f>AVERAGE(C16:O16)</f>
        <v>120.53846153846153</v>
      </c>
    </row>
    <row r="17" spans="2:16" x14ac:dyDescent="0.3">
      <c r="B17" t="s">
        <v>2</v>
      </c>
      <c r="C17" s="13">
        <f>'Houston-2A'!$AR6</f>
        <v>85</v>
      </c>
      <c r="D17" s="13">
        <f>'Phoenix-2B'!$AR6</f>
        <v>82</v>
      </c>
      <c r="E17" s="13">
        <f>'Atlanta-3A'!$AR6</f>
        <v>80</v>
      </c>
      <c r="F17" s="13">
        <f>'San Diego-3B (Coast)'!$AR6</f>
        <v>65</v>
      </c>
      <c r="G17" s="13">
        <f>'OKC-3B'!$AR6</f>
        <v>79</v>
      </c>
      <c r="H17" s="13">
        <f>'San Jose-3C'!$AR6</f>
        <v>63</v>
      </c>
      <c r="I17" s="13">
        <f>'Baltimore-4A'!$AR6</f>
        <v>73</v>
      </c>
      <c r="J17" s="13">
        <f>'Albuquerque-4B'!$AR6</f>
        <v>77</v>
      </c>
      <c r="K17" s="13">
        <f>'Seattle-4C'!$AR6</f>
        <v>68</v>
      </c>
      <c r="L17" s="13">
        <f>'Chicago-5A'!$AR6</f>
        <v>82</v>
      </c>
      <c r="M17" s="13">
        <f>'Denver-5B'!$AR6</f>
        <v>77</v>
      </c>
      <c r="N17" s="13">
        <f>'Minneapolis-6A'!$AR6</f>
        <v>88</v>
      </c>
      <c r="O17" s="13">
        <f>'Helena-6B'!$AR6</f>
        <v>70</v>
      </c>
      <c r="P17" s="25">
        <f t="shared" ref="P17:P18" si="2">AVERAGE(C17:O17)</f>
        <v>76.07692307692308</v>
      </c>
    </row>
    <row r="18" spans="2:16" x14ac:dyDescent="0.3">
      <c r="B18" t="s">
        <v>101</v>
      </c>
      <c r="C18" s="13">
        <f>'Houston-2A'!$AR7</f>
        <v>713</v>
      </c>
      <c r="D18" s="13">
        <f>'Phoenix-2B'!$AR7</f>
        <v>685</v>
      </c>
      <c r="E18" s="13">
        <f>'Atlanta-3A'!$AR7</f>
        <v>698</v>
      </c>
      <c r="F18" s="13">
        <f>'San Diego-3B (Coast)'!$AR7</f>
        <v>488</v>
      </c>
      <c r="G18" s="13">
        <f>'OKC-3B'!$AR7</f>
        <v>601</v>
      </c>
      <c r="H18" s="13">
        <f>'San Jose-3C'!$AR7</f>
        <v>556</v>
      </c>
      <c r="I18" s="13">
        <f>'Baltimore-4A'!$AR7</f>
        <v>596</v>
      </c>
      <c r="J18" s="13">
        <f>'Albuquerque-4B'!$AR7</f>
        <v>589</v>
      </c>
      <c r="K18" s="13">
        <f>'Seattle-4C'!$AR7</f>
        <v>448</v>
      </c>
      <c r="L18" s="13">
        <f>'Chicago-5A'!$AR7</f>
        <v>710</v>
      </c>
      <c r="M18" s="13">
        <f>'Denver-5B'!$AR7</f>
        <v>613</v>
      </c>
      <c r="N18" s="13">
        <f>'Minneapolis-6A'!$AR7</f>
        <v>633</v>
      </c>
      <c r="O18" s="13">
        <f>'Helena-6B'!$AR7</f>
        <v>480</v>
      </c>
      <c r="P18" s="25">
        <f t="shared" si="2"/>
        <v>600.76923076923072</v>
      </c>
    </row>
    <row r="20" spans="2:16" x14ac:dyDescent="0.3">
      <c r="C20" s="11" t="s">
        <v>99</v>
      </c>
      <c r="D20" s="11"/>
    </row>
    <row r="21" spans="2:16" x14ac:dyDescent="0.3">
      <c r="C21" s="21" t="s">
        <v>80</v>
      </c>
      <c r="D21" s="21" t="s">
        <v>81</v>
      </c>
      <c r="E21" s="21" t="s">
        <v>82</v>
      </c>
      <c r="F21" s="21" t="s">
        <v>92</v>
      </c>
      <c r="G21" s="21" t="s">
        <v>83</v>
      </c>
      <c r="H21" s="21" t="s">
        <v>84</v>
      </c>
      <c r="I21" s="21" t="s">
        <v>85</v>
      </c>
      <c r="J21" s="21" t="s">
        <v>86</v>
      </c>
      <c r="K21" s="21" t="s">
        <v>87</v>
      </c>
      <c r="L21" s="21" t="s">
        <v>88</v>
      </c>
      <c r="M21" s="21" t="s">
        <v>89</v>
      </c>
      <c r="N21" s="21" t="s">
        <v>90</v>
      </c>
      <c r="O21" s="21" t="s">
        <v>91</v>
      </c>
      <c r="P21" s="24" t="s">
        <v>102</v>
      </c>
    </row>
    <row r="22" spans="2:16" x14ac:dyDescent="0.3">
      <c r="B22" t="s">
        <v>1</v>
      </c>
      <c r="C22" s="22">
        <f>'Houston-2A'!$AT5</f>
        <v>85.3</v>
      </c>
      <c r="D22" s="22">
        <f>'Phoenix-2B'!$AT5</f>
        <v>91</v>
      </c>
      <c r="E22" s="22">
        <f>'Atlanta-3A'!$AT5</f>
        <v>80.8</v>
      </c>
      <c r="F22" s="22">
        <f>'San Diego-3B (Coast)'!$AT5</f>
        <v>81</v>
      </c>
      <c r="G22" s="22">
        <f>'OKC-3B'!$AT5</f>
        <v>80.099999999999994</v>
      </c>
      <c r="H22" s="22">
        <f>'San Jose-3C'!$AT5</f>
        <v>80.599999999999994</v>
      </c>
      <c r="I22" s="22">
        <f>'Baltimore-4A'!$AT5</f>
        <v>80.7</v>
      </c>
      <c r="J22" s="22">
        <f>'Albuquerque-4B'!$AT5</f>
        <v>80.599999999999994</v>
      </c>
      <c r="K22" s="22">
        <f>'Seattle-4C'!$AT5</f>
        <v>81</v>
      </c>
      <c r="L22" s="22">
        <f>'Chicago-5A'!$AT5</f>
        <v>80.599999999999994</v>
      </c>
      <c r="M22" s="22">
        <f>'Denver-5B'!$AT5</f>
        <v>80.400000000000006</v>
      </c>
      <c r="N22" s="22">
        <f>'Minneapolis-6A'!$AT5</f>
        <v>80.599999999999994</v>
      </c>
      <c r="O22" s="22">
        <f>'Helena-6B'!$AT5</f>
        <v>80.7</v>
      </c>
      <c r="P22" s="26">
        <f>AVERAGE(C22:O22)</f>
        <v>81.800000000000011</v>
      </c>
    </row>
    <row r="23" spans="2:16" x14ac:dyDescent="0.3">
      <c r="B23" t="s">
        <v>2</v>
      </c>
      <c r="C23" s="22">
        <f>'Houston-2A'!$AT6</f>
        <v>80.900000000000006</v>
      </c>
      <c r="D23" s="22">
        <f>'Phoenix-2B'!$AT6</f>
        <v>85.5</v>
      </c>
      <c r="E23" s="22">
        <f>'Atlanta-3A'!$AT6</f>
        <v>80.2</v>
      </c>
      <c r="F23" s="22">
        <f>'San Diego-3B (Coast)'!$AT6</f>
        <v>80.2</v>
      </c>
      <c r="G23" s="22">
        <f>'OKC-3B'!$AT6</f>
        <v>80.599999999999994</v>
      </c>
      <c r="H23" s="22">
        <f>'San Jose-3C'!$AT6</f>
        <v>80.400000000000006</v>
      </c>
      <c r="I23" s="22">
        <f>'Baltimore-4A'!$AT6</f>
        <v>80.400000000000006</v>
      </c>
      <c r="J23" s="22">
        <f>'Albuquerque-4B'!$AT6</f>
        <v>80.3</v>
      </c>
      <c r="K23" s="22">
        <f>'Seattle-4C'!$AT6</f>
        <v>80</v>
      </c>
      <c r="L23" s="22">
        <f>'Chicago-5A'!$AT6</f>
        <v>80.3</v>
      </c>
      <c r="M23" s="22">
        <f>'Denver-5B'!$AT6</f>
        <v>81</v>
      </c>
      <c r="N23" s="22">
        <f>'Minneapolis-6A'!$AT6</f>
        <v>80.8</v>
      </c>
      <c r="O23" s="22">
        <f>'Helena-6B'!$AT6</f>
        <v>66.8</v>
      </c>
      <c r="P23" s="26">
        <f t="shared" ref="P23:P24" si="3">AVERAGE(C23:O23)</f>
        <v>79.799999999999983</v>
      </c>
    </row>
    <row r="24" spans="2:16" x14ac:dyDescent="0.3">
      <c r="B24" t="s">
        <v>101</v>
      </c>
      <c r="C24" s="22">
        <f>'Houston-2A'!$AT7</f>
        <v>110</v>
      </c>
      <c r="D24" s="22">
        <f>'Phoenix-2B'!$AT7</f>
        <v>111.5</v>
      </c>
      <c r="E24" s="22">
        <f>'Atlanta-3A'!$AT7</f>
        <v>91.4</v>
      </c>
      <c r="F24" s="22">
        <f>'San Diego-3B (Coast)'!$AT7</f>
        <v>84.5</v>
      </c>
      <c r="G24" s="22">
        <f>'OKC-3B'!$AT7</f>
        <v>85.2</v>
      </c>
      <c r="H24" s="22">
        <f>'San Jose-3C'!$AT7</f>
        <v>79.900000000000006</v>
      </c>
      <c r="I24" s="22">
        <f>'Baltimore-4A'!$AT7</f>
        <v>84</v>
      </c>
      <c r="J24" s="22">
        <f>'Albuquerque-4B'!$AT7</f>
        <v>80.3</v>
      </c>
      <c r="K24" s="22">
        <f>'Seattle-4C'!$AT7</f>
        <v>80.7</v>
      </c>
      <c r="L24" s="22">
        <f>'Chicago-5A'!$AT7</f>
        <v>80.599999999999994</v>
      </c>
      <c r="M24" s="22">
        <f>'Denver-5B'!$AT7</f>
        <v>81.2</v>
      </c>
      <c r="N24" s="22">
        <f>'Minneapolis-6A'!$AT7</f>
        <v>80.7</v>
      </c>
      <c r="O24" s="22">
        <f>'Helena-6B'!$AT7</f>
        <v>78.900000000000006</v>
      </c>
      <c r="P24" s="26">
        <f t="shared" si="3"/>
        <v>86.838461538461544</v>
      </c>
    </row>
    <row r="26" spans="2:16" x14ac:dyDescent="0.3">
      <c r="C26" s="11" t="s">
        <v>100</v>
      </c>
      <c r="D26" s="11"/>
    </row>
    <row r="27" spans="2:16" x14ac:dyDescent="0.3">
      <c r="C27" s="21" t="s">
        <v>80</v>
      </c>
      <c r="D27" s="21" t="s">
        <v>81</v>
      </c>
      <c r="E27" s="21" t="s">
        <v>82</v>
      </c>
      <c r="F27" s="21" t="s">
        <v>92</v>
      </c>
      <c r="G27" s="21" t="s">
        <v>83</v>
      </c>
      <c r="H27" s="21" t="s">
        <v>84</v>
      </c>
      <c r="I27" s="21" t="s">
        <v>85</v>
      </c>
      <c r="J27" s="21" t="s">
        <v>86</v>
      </c>
      <c r="K27" s="21" t="s">
        <v>87</v>
      </c>
      <c r="L27" s="21" t="s">
        <v>88</v>
      </c>
      <c r="M27" s="21" t="s">
        <v>89</v>
      </c>
      <c r="N27" s="21" t="s">
        <v>90</v>
      </c>
      <c r="O27" s="21" t="s">
        <v>91</v>
      </c>
      <c r="P27" s="24" t="s">
        <v>102</v>
      </c>
    </row>
    <row r="28" spans="2:16" x14ac:dyDescent="0.3">
      <c r="B28" t="s">
        <v>1</v>
      </c>
      <c r="C28" s="22">
        <f>'Houston-2A'!$AU5</f>
        <v>67.8</v>
      </c>
      <c r="D28" s="22">
        <f>'Phoenix-2B'!$AU5</f>
        <v>76.3</v>
      </c>
      <c r="E28" s="22">
        <f>'Atlanta-3A'!$AU5</f>
        <v>60.6</v>
      </c>
      <c r="F28" s="22">
        <f>'San Diego-3B (Coast)'!$AU5</f>
        <v>66.3</v>
      </c>
      <c r="G28" s="22">
        <f>'OKC-3B'!$AU5</f>
        <v>56</v>
      </c>
      <c r="H28" s="22">
        <f>'San Jose-3C'!$AU5</f>
        <v>58.9</v>
      </c>
      <c r="I28" s="22">
        <f>'Baltimore-4A'!$AU5</f>
        <v>51.4</v>
      </c>
      <c r="J28" s="22">
        <f>'Albuquerque-4B'!$AU5</f>
        <v>54.6</v>
      </c>
      <c r="K28" s="22">
        <f>'Seattle-4C'!$AU5</f>
        <v>40.1</v>
      </c>
      <c r="L28" s="22">
        <f>'Chicago-5A'!$AU5</f>
        <v>42.9</v>
      </c>
      <c r="M28" s="22">
        <f>'Denver-5B'!$AU5</f>
        <v>36.1</v>
      </c>
      <c r="N28" s="22">
        <f>'Minneapolis-6A'!$AU5</f>
        <v>43.2</v>
      </c>
      <c r="O28" s="22">
        <f>'Helena-6B'!$AU5</f>
        <v>29.9</v>
      </c>
      <c r="P28" s="26">
        <f>AVERAGE(C28:O28)</f>
        <v>52.623076923076923</v>
      </c>
    </row>
    <row r="29" spans="2:16" x14ac:dyDescent="0.3">
      <c r="B29" t="s">
        <v>2</v>
      </c>
      <c r="C29" s="22">
        <f>'Houston-2A'!$AU6</f>
        <v>70.2</v>
      </c>
      <c r="D29" s="22">
        <f>'Phoenix-2B'!$AU6</f>
        <v>77.599999999999994</v>
      </c>
      <c r="E29" s="22">
        <f>'Atlanta-3A'!$AU6</f>
        <v>62.2</v>
      </c>
      <c r="F29" s="22">
        <f>'San Diego-3B (Coast)'!$AU6</f>
        <v>66.2</v>
      </c>
      <c r="G29" s="22">
        <f>'OKC-3B'!$AU6</f>
        <v>57.9</v>
      </c>
      <c r="H29" s="22">
        <f>'San Jose-3C'!$AU6</f>
        <v>60.1</v>
      </c>
      <c r="I29" s="22">
        <f>'Baltimore-4A'!$AU6</f>
        <v>53.3</v>
      </c>
      <c r="J29" s="22">
        <f>'Albuquerque-4B'!$AU6</f>
        <v>57.5</v>
      </c>
      <c r="K29" s="22">
        <f>'Seattle-4C'!$AU6</f>
        <v>50</v>
      </c>
      <c r="L29" s="22">
        <f>'Chicago-5A'!$AU6</f>
        <v>40.9</v>
      </c>
      <c r="M29" s="22">
        <f>'Denver-5B'!$AU6</f>
        <v>46.7</v>
      </c>
      <c r="N29" s="22">
        <f>'Minneapolis-6A'!$AU6</f>
        <v>31.9</v>
      </c>
      <c r="O29" s="22">
        <f>'Helena-6B'!$AU6</f>
        <v>38.6</v>
      </c>
      <c r="P29" s="26">
        <f t="shared" ref="P29:P30" si="4">AVERAGE(C29:O29)</f>
        <v>54.853846153846156</v>
      </c>
    </row>
    <row r="30" spans="2:16" x14ac:dyDescent="0.3">
      <c r="B30" t="s">
        <v>101</v>
      </c>
      <c r="C30" s="22">
        <f>'Houston-2A'!$AU7</f>
        <v>67.3</v>
      </c>
      <c r="D30" s="22">
        <f>'Phoenix-2B'!$AU7</f>
        <v>77.400000000000006</v>
      </c>
      <c r="E30" s="22">
        <f>'Atlanta-3A'!$AU7</f>
        <v>58.8</v>
      </c>
      <c r="F30" s="22">
        <f>'San Diego-3B (Coast)'!$AU7</f>
        <v>67</v>
      </c>
      <c r="G30" s="22">
        <f>'OKC-3B'!$AU7</f>
        <v>55.1</v>
      </c>
      <c r="H30" s="22">
        <f>'San Jose-3C'!$AU7</f>
        <v>59.5</v>
      </c>
      <c r="I30" s="22">
        <f>'Baltimore-4A'!$AU7</f>
        <v>51.1</v>
      </c>
      <c r="J30" s="22">
        <f>'Albuquerque-4B'!$AU7</f>
        <v>55.2</v>
      </c>
      <c r="K30" s="22">
        <f>'Seattle-4C'!$AU7</f>
        <v>44.9</v>
      </c>
      <c r="L30" s="22">
        <f>'Chicago-5A'!$AU7</f>
        <v>39.5</v>
      </c>
      <c r="M30" s="22">
        <f>'Denver-5B'!$AU7</f>
        <v>44.2</v>
      </c>
      <c r="N30" s="22">
        <f>'Minneapolis-6A'!$AU7</f>
        <v>31.2</v>
      </c>
      <c r="O30" s="22">
        <f>'Helena-6B'!$AU7</f>
        <v>31.3</v>
      </c>
      <c r="P30" s="26">
        <f t="shared" si="4"/>
        <v>52.500000000000007</v>
      </c>
    </row>
    <row r="33" spans="2:16" x14ac:dyDescent="0.3">
      <c r="C33" s="11" t="s">
        <v>103</v>
      </c>
      <c r="D33" s="11"/>
      <c r="E33" s="11"/>
      <c r="F33" s="11"/>
    </row>
    <row r="34" spans="2:16" x14ac:dyDescent="0.3">
      <c r="C34" s="21" t="s">
        <v>80</v>
      </c>
      <c r="D34" s="21" t="s">
        <v>81</v>
      </c>
      <c r="E34" s="21" t="s">
        <v>82</v>
      </c>
      <c r="F34" s="21" t="s">
        <v>92</v>
      </c>
      <c r="G34" s="21" t="s">
        <v>83</v>
      </c>
      <c r="H34" s="21" t="s">
        <v>84</v>
      </c>
      <c r="I34" s="21" t="s">
        <v>85</v>
      </c>
      <c r="J34" s="21" t="s">
        <v>86</v>
      </c>
      <c r="K34" s="21" t="s">
        <v>87</v>
      </c>
      <c r="L34" s="21" t="s">
        <v>88</v>
      </c>
      <c r="M34" s="21" t="s">
        <v>89</v>
      </c>
      <c r="N34" s="21" t="s">
        <v>90</v>
      </c>
      <c r="O34" s="21" t="s">
        <v>91</v>
      </c>
      <c r="P34" s="24" t="s">
        <v>102</v>
      </c>
    </row>
    <row r="35" spans="2:16" x14ac:dyDescent="0.3">
      <c r="B35" t="s">
        <v>1</v>
      </c>
      <c r="C35" s="13">
        <f>'Houston-2A'!$AS27</f>
        <v>724.77876106194685</v>
      </c>
      <c r="D35" s="13">
        <f>'Phoenix-2B'!$AS27</f>
        <v>842.4</v>
      </c>
      <c r="E35" s="13">
        <f>'Atlanta-3A'!$AS27</f>
        <v>352.94117647058823</v>
      </c>
      <c r="F35" s="13">
        <f>'San Diego-3B (Coast)'!$AS27</f>
        <v>407.14285714285717</v>
      </c>
      <c r="G35" s="13">
        <f>'OKC-3B'!$AS27</f>
        <v>345.6</v>
      </c>
      <c r="H35" s="13">
        <f>'San Jose-3C'!$AS27</f>
        <v>300</v>
      </c>
      <c r="I35" s="13">
        <f>'Baltimore-4A'!$AS27</f>
        <v>304.76190476190476</v>
      </c>
      <c r="J35" s="13">
        <f>'Albuquerque-4B'!$AS27</f>
        <v>362.06896551724139</v>
      </c>
      <c r="K35" s="13">
        <f>'Seattle-4C'!$AS27</f>
        <v>158.18181818181819</v>
      </c>
      <c r="L35" s="13">
        <f>'Chicago-5A'!$AS27</f>
        <v>181.651376146789</v>
      </c>
      <c r="M35" s="13">
        <f>'Denver-5B'!$AS27</f>
        <v>147.01986754966887</v>
      </c>
      <c r="N35" s="13">
        <f>'Minneapolis-6A'!$AS27</f>
        <v>206.89655172413794</v>
      </c>
      <c r="O35" s="13">
        <f>'Helena-6B'!$AS27</f>
        <v>239.22413793103448</v>
      </c>
      <c r="P35" s="28">
        <f>AVERAGE(C35:O35)</f>
        <v>351.74364742215278</v>
      </c>
    </row>
    <row r="36" spans="2:16" x14ac:dyDescent="0.3">
      <c r="B36" t="s">
        <v>2</v>
      </c>
      <c r="C36" s="13">
        <f>'Houston-2A'!$AS28</f>
        <v>720.58823529411768</v>
      </c>
      <c r="D36" s="13">
        <f>'Phoenix-2B'!$AS28</f>
        <v>1219.5121951219512</v>
      </c>
      <c r="E36" s="13">
        <f>'Atlanta-3A'!$AS28</f>
        <v>337.5</v>
      </c>
      <c r="F36" s="13">
        <f>'San Diego-3B (Coast)'!$AS28</f>
        <v>664.61538461538464</v>
      </c>
      <c r="G36" s="13">
        <f>'OKC-3B'!$AS28</f>
        <v>322.78481012658227</v>
      </c>
      <c r="H36" s="13">
        <f>'San Jose-3C'!$AS28</f>
        <v>369.04761904761904</v>
      </c>
      <c r="I36" s="13">
        <f>'Baltimore-4A'!$AS28</f>
        <v>295.89041095890411</v>
      </c>
      <c r="J36" s="13">
        <f>'Albuquerque-4B'!$AS28</f>
        <v>288.31168831168833</v>
      </c>
      <c r="K36" s="13">
        <f>'Seattle-4C'!$AS28</f>
        <v>235.29411764705881</v>
      </c>
      <c r="L36" s="13">
        <f>'Chicago-5A'!$AS28</f>
        <v>151.21951219512195</v>
      </c>
      <c r="M36" s="13">
        <f>'Denver-5B'!$AS28</f>
        <v>189.93506493506493</v>
      </c>
      <c r="N36" s="13">
        <f>'Minneapolis-6A'!$AS28</f>
        <v>172.84090909090909</v>
      </c>
      <c r="O36" s="13">
        <f>'Helena-6B'!$AS28</f>
        <v>208</v>
      </c>
      <c r="P36" s="28">
        <f t="shared" ref="P36:P37" si="5">AVERAGE(C36:O36)</f>
        <v>398.1184574880308</v>
      </c>
    </row>
    <row r="37" spans="2:16" x14ac:dyDescent="0.3">
      <c r="B37" t="s">
        <v>101</v>
      </c>
      <c r="C37" s="13">
        <f>'Houston-2A'!$AS29</f>
        <v>224.4039270687237</v>
      </c>
      <c r="D37" s="13">
        <f>'Phoenix-2B'!$AS29</f>
        <v>233.57664233576642</v>
      </c>
      <c r="E37" s="13">
        <f>'Atlanta-3A'!$AS29</f>
        <v>229.22636103151862</v>
      </c>
      <c r="F37" s="13">
        <f>'San Diego-3B (Coast)'!$AS29</f>
        <v>327.86885245901641</v>
      </c>
      <c r="G37" s="13">
        <f>'OKC-3B'!$AS29</f>
        <v>266.22296173044924</v>
      </c>
      <c r="H37" s="13">
        <f>'San Jose-3C'!$AS29</f>
        <v>287.76978417266184</v>
      </c>
      <c r="I37" s="13">
        <f>'Baltimore-4A'!$AS29</f>
        <v>268.45637583892619</v>
      </c>
      <c r="J37" s="13">
        <f>'Albuquerque-4B'!$AS29</f>
        <v>271.64685908319183</v>
      </c>
      <c r="K37" s="13">
        <f>'Seattle-4C'!$AS29</f>
        <v>227.67857142857142</v>
      </c>
      <c r="L37" s="13">
        <f>'Chicago-5A'!$AS29</f>
        <v>191.54929577464787</v>
      </c>
      <c r="M37" s="13">
        <f>'Denver-5B'!$AS29</f>
        <v>221.85970636215333</v>
      </c>
      <c r="N37" s="13">
        <f>'Minneapolis-6A'!$AS29</f>
        <v>221.1690363349131</v>
      </c>
      <c r="O37" s="13">
        <f>'Helena-6B'!$AS29</f>
        <v>237.5</v>
      </c>
      <c r="P37" s="28">
        <f t="shared" si="5"/>
        <v>246.84064412465693</v>
      </c>
    </row>
    <row r="38" spans="2:16" x14ac:dyDescent="0.3">
      <c r="P38" s="25">
        <f>AVERAGE(P35:P37)</f>
        <v>332.23424967828015</v>
      </c>
    </row>
    <row r="40" spans="2:16" x14ac:dyDescent="0.3">
      <c r="C40" s="11" t="s">
        <v>112</v>
      </c>
      <c r="D40" s="11"/>
      <c r="E40" s="11"/>
      <c r="F40" s="11"/>
    </row>
    <row r="41" spans="2:16" x14ac:dyDescent="0.3">
      <c r="C41" s="21" t="s">
        <v>80</v>
      </c>
      <c r="D41" s="21" t="s">
        <v>81</v>
      </c>
      <c r="E41" s="21" t="s">
        <v>82</v>
      </c>
      <c r="F41" s="21" t="s">
        <v>92</v>
      </c>
      <c r="G41" s="21" t="s">
        <v>83</v>
      </c>
      <c r="H41" s="21" t="s">
        <v>84</v>
      </c>
      <c r="I41" s="21" t="s">
        <v>85</v>
      </c>
      <c r="J41" s="21" t="s">
        <v>86</v>
      </c>
      <c r="K41" s="21" t="s">
        <v>87</v>
      </c>
      <c r="L41" s="21" t="s">
        <v>88</v>
      </c>
      <c r="M41" s="21" t="s">
        <v>89</v>
      </c>
      <c r="N41" s="21" t="s">
        <v>90</v>
      </c>
      <c r="O41" s="21" t="s">
        <v>91</v>
      </c>
      <c r="P41" s="24" t="s">
        <v>102</v>
      </c>
    </row>
    <row r="42" spans="2:16" x14ac:dyDescent="0.3">
      <c r="B42" t="s">
        <v>1</v>
      </c>
      <c r="C42" s="13">
        <f>'Houston-2A'!$AS49</f>
        <v>477.87610619469024</v>
      </c>
      <c r="D42" s="13">
        <f>'Phoenix-2B'!$AS49</f>
        <v>777.6</v>
      </c>
      <c r="E42" s="13">
        <f>'Atlanta-3A'!$AS49</f>
        <v>266.54411764705884</v>
      </c>
      <c r="F42" s="13">
        <f>'San Diego-3B (Coast)'!$AS49</f>
        <v>249.10714285714286</v>
      </c>
      <c r="G42" s="13">
        <f>'OKC-3B'!$AS49</f>
        <v>241.92</v>
      </c>
      <c r="H42" s="13">
        <f>'San Jose-3C'!$AS49</f>
        <v>166.07142857142858</v>
      </c>
      <c r="I42" s="13">
        <f>'Baltimore-4A'!$AS49</f>
        <v>228.57142857142858</v>
      </c>
      <c r="J42" s="13">
        <f>'Albuquerque-4B'!$AS49</f>
        <v>191.37931034482759</v>
      </c>
      <c r="K42" s="13">
        <f>'Seattle-4C'!$AS49</f>
        <v>117.27272727272727</v>
      </c>
      <c r="L42" s="13">
        <f>'Chicago-5A'!$AS49</f>
        <v>126.60550458715596</v>
      </c>
      <c r="M42" s="13">
        <f>'Denver-5B'!$AS49</f>
        <v>123.17880794701986</v>
      </c>
      <c r="N42" s="13">
        <f>'Minneapolis-6A'!$AS49</f>
        <v>142.24137931034483</v>
      </c>
      <c r="O42" s="13">
        <f>'Helena-6B'!$AS49</f>
        <v>172.41379310344828</v>
      </c>
      <c r="P42" s="28">
        <f>AVERAGE(C42:O42)</f>
        <v>252.36782664671324</v>
      </c>
    </row>
    <row r="43" spans="2:16" x14ac:dyDescent="0.3">
      <c r="B43" t="s">
        <v>2</v>
      </c>
      <c r="C43" s="13">
        <f>'Houston-2A'!$AS50</f>
        <v>364.70588235294116</v>
      </c>
      <c r="D43" s="13">
        <f>'Phoenix-2B'!$AS50</f>
        <v>1219.5121951219512</v>
      </c>
      <c r="E43" s="13">
        <f>'Atlanta-3A'!$AS50</f>
        <v>232.5</v>
      </c>
      <c r="F43" s="13">
        <f>'San Diego-3B (Coast)'!$AS50</f>
        <v>292.30769230769232</v>
      </c>
      <c r="G43" s="13">
        <f>'OKC-3B'!$AS50</f>
        <v>216.45569620253164</v>
      </c>
      <c r="H43" s="13">
        <f>'San Jose-3C'!$AS50</f>
        <v>190.47619047619048</v>
      </c>
      <c r="I43" s="13">
        <f>'Baltimore-4A'!$AS50</f>
        <v>213.69863013698631</v>
      </c>
      <c r="J43" s="13">
        <f>'Albuquerque-4B'!$AS50</f>
        <v>166.23376623376623</v>
      </c>
      <c r="K43" s="13">
        <f>'Seattle-4C'!$AS50</f>
        <v>132.35294117647058</v>
      </c>
      <c r="L43" s="13">
        <f>'Chicago-5A'!$AS50</f>
        <v>120.73170731707317</v>
      </c>
      <c r="M43" s="13">
        <f>'Denver-5B'!$AS50</f>
        <v>128.57142857142858</v>
      </c>
      <c r="N43" s="13">
        <f>'Minneapolis-6A'!$AS50</f>
        <v>119.65909090909091</v>
      </c>
      <c r="O43" s="13">
        <f>'Helena-6B'!$AS50</f>
        <v>154.28571428571428</v>
      </c>
      <c r="P43" s="28">
        <f t="shared" ref="P43:P44" si="6">AVERAGE(C43:O43)</f>
        <v>273.19161039167972</v>
      </c>
    </row>
    <row r="44" spans="2:16" x14ac:dyDescent="0.3">
      <c r="B44" t="s">
        <v>101</v>
      </c>
      <c r="C44" s="13">
        <f>'Houston-2A'!$AS51</f>
        <v>224.4039270687237</v>
      </c>
      <c r="D44" s="13">
        <f>'Phoenix-2B'!$AS51</f>
        <v>233.57664233576642</v>
      </c>
      <c r="E44" s="13">
        <f>'Atlanta-3A'!$AS51</f>
        <v>229.22636103151862</v>
      </c>
      <c r="F44" s="13">
        <f>'San Diego-3B (Coast)'!$AS51</f>
        <v>327.86885245901641</v>
      </c>
      <c r="G44" s="13">
        <f>'OKC-3B'!$AS51</f>
        <v>266.22296173044924</v>
      </c>
      <c r="H44" s="13">
        <f>'San Jose-3C'!$AS51</f>
        <v>220.32374100719426</v>
      </c>
      <c r="I44" s="13">
        <f>'Baltimore-4A'!$AS51</f>
        <v>268.45637583892619</v>
      </c>
      <c r="J44" s="13">
        <f>'Albuquerque-4B'!$AS51</f>
        <v>213.92190152801359</v>
      </c>
      <c r="K44" s="13">
        <f>'Seattle-4C'!$AS51</f>
        <v>165.17857142857142</v>
      </c>
      <c r="L44" s="13">
        <f>'Chicago-5A'!$AS51</f>
        <v>172.53521126760563</v>
      </c>
      <c r="M44" s="13">
        <f>'Denver-5B'!$AS51</f>
        <v>161.50081566068516</v>
      </c>
      <c r="N44" s="13">
        <f>'Minneapolis-6A'!$AS51</f>
        <v>165.87677725118485</v>
      </c>
      <c r="O44" s="13">
        <f>'Helena-6B'!$AS51</f>
        <v>137.5</v>
      </c>
      <c r="P44" s="28">
        <f t="shared" si="6"/>
        <v>214.3532414313581</v>
      </c>
    </row>
    <row r="45" spans="2:16" x14ac:dyDescent="0.3">
      <c r="P45" s="25">
        <f>AVERAGE(P42:P44)</f>
        <v>246.63755948991704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K64"/>
  <sheetViews>
    <sheetView zoomScale="75" zoomScaleNormal="75" workbookViewId="0">
      <selection activeCell="I5" sqref="I5"/>
    </sheetView>
  </sheetViews>
  <sheetFormatPr defaultRowHeight="14.4" x14ac:dyDescent="0.3"/>
  <cols>
    <col min="1" max="1" width="15.6640625" customWidth="1"/>
    <col min="2" max="2" width="15.88671875" customWidth="1"/>
    <col min="3" max="3" width="20.6640625" customWidth="1"/>
    <col min="4" max="4" width="21.44140625" customWidth="1"/>
    <col min="5" max="8" width="15.6640625" customWidth="1"/>
    <col min="9" max="9" width="23.33203125" customWidth="1"/>
    <col min="12" max="12" width="17.88671875" customWidth="1"/>
    <col min="13" max="13" width="19" customWidth="1"/>
    <col min="14" max="14" width="16.6640625" customWidth="1"/>
    <col min="15" max="15" width="13.109375" customWidth="1"/>
    <col min="16" max="16" width="16" bestFit="1" customWidth="1"/>
    <col min="17" max="17" width="15.5546875" customWidth="1"/>
    <col min="18" max="18" width="13.44140625" customWidth="1"/>
    <col min="19" max="19" width="18.33203125" customWidth="1"/>
    <col min="21" max="21" width="14.6640625" customWidth="1"/>
    <col min="22" max="22" width="16.44140625" customWidth="1"/>
    <col min="23" max="24" width="13.109375" customWidth="1"/>
    <col min="25" max="25" width="12" customWidth="1"/>
    <col min="26" max="26" width="16.109375" customWidth="1"/>
    <col min="27" max="27" width="11.44140625" customWidth="1"/>
    <col min="28" max="28" width="13.44140625" customWidth="1"/>
    <col min="29" max="29" width="16.44140625" customWidth="1"/>
    <col min="32" max="32" width="17.109375" customWidth="1"/>
    <col min="33" max="33" width="12.88671875" customWidth="1"/>
    <col min="34" max="34" width="14" customWidth="1"/>
    <col min="35" max="35" width="12.44140625" customWidth="1"/>
    <col min="36" max="36" width="13.109375" customWidth="1"/>
    <col min="37" max="37" width="12.33203125" customWidth="1"/>
    <col min="38" max="38" width="9.33203125" bestFit="1" customWidth="1"/>
    <col min="39" max="39" width="15.44140625" customWidth="1"/>
    <col min="42" max="42" width="17.109375" customWidth="1"/>
    <col min="43" max="43" width="13.88671875" customWidth="1"/>
    <col min="44" max="44" width="11.88671875" customWidth="1"/>
    <col min="45" max="45" width="16" customWidth="1"/>
    <col min="46" max="46" width="14.44140625" customWidth="1"/>
    <col min="47" max="47" width="13.5546875" customWidth="1"/>
  </cols>
  <sheetData>
    <row r="1" spans="2:89" x14ac:dyDescent="0.3">
      <c r="B1" t="s">
        <v>146</v>
      </c>
    </row>
    <row r="2" spans="2:89" x14ac:dyDescent="0.3">
      <c r="B2">
        <v>0.91700000000000004</v>
      </c>
      <c r="C2" s="11" t="s">
        <v>21</v>
      </c>
      <c r="D2" s="11" t="s">
        <v>22</v>
      </c>
      <c r="E2" s="11"/>
      <c r="F2" s="11"/>
      <c r="G2" s="12"/>
      <c r="H2" s="12"/>
      <c r="I2" s="12"/>
    </row>
    <row r="3" spans="2:89" ht="22.5" customHeight="1" x14ac:dyDescent="0.3">
      <c r="B3" s="32" t="s">
        <v>113</v>
      </c>
      <c r="C3" s="32"/>
      <c r="D3" s="32"/>
      <c r="E3" s="32"/>
      <c r="F3" s="32"/>
      <c r="G3" s="32"/>
      <c r="H3" s="32"/>
      <c r="I3" s="32"/>
      <c r="L3" s="32" t="s">
        <v>10</v>
      </c>
      <c r="M3" s="32"/>
      <c r="N3" s="32"/>
      <c r="O3" s="32"/>
      <c r="P3" s="32"/>
      <c r="Q3" s="32"/>
      <c r="R3" s="32"/>
      <c r="S3" s="32"/>
      <c r="V3" s="32" t="s">
        <v>11</v>
      </c>
      <c r="W3" s="32"/>
      <c r="X3" s="32"/>
      <c r="Y3" s="32"/>
      <c r="Z3" s="32"/>
      <c r="AA3" s="32"/>
      <c r="AB3" s="32"/>
      <c r="AC3" s="32"/>
      <c r="AF3" s="32" t="s">
        <v>13</v>
      </c>
      <c r="AG3" s="32"/>
      <c r="AH3" s="32"/>
      <c r="AI3" s="32"/>
      <c r="AJ3" s="32"/>
      <c r="AK3" s="32"/>
      <c r="AL3" s="32"/>
      <c r="AM3" s="32"/>
      <c r="AP3" s="32" t="s">
        <v>14</v>
      </c>
      <c r="AQ3" s="32"/>
      <c r="AR3" s="32"/>
      <c r="AS3" s="32"/>
      <c r="AT3" s="32"/>
      <c r="AU3" s="32"/>
      <c r="AV3" s="10"/>
    </row>
    <row r="4" spans="2:89" ht="51.75" customHeight="1" thickBot="1" x14ac:dyDescent="0.35">
      <c r="B4" s="1" t="s">
        <v>0</v>
      </c>
      <c r="C4" s="1" t="s">
        <v>115</v>
      </c>
      <c r="D4" s="1" t="s">
        <v>116</v>
      </c>
      <c r="E4" s="1" t="s">
        <v>117</v>
      </c>
      <c r="F4" s="1" t="s">
        <v>118</v>
      </c>
      <c r="G4" s="1" t="s">
        <v>119</v>
      </c>
      <c r="H4" s="1" t="s">
        <v>120</v>
      </c>
      <c r="I4" s="1" t="s">
        <v>121</v>
      </c>
      <c r="L4" s="1" t="s">
        <v>0</v>
      </c>
      <c r="M4" s="1" t="s">
        <v>36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1" t="s">
        <v>43</v>
      </c>
      <c r="V4" s="1" t="s">
        <v>12</v>
      </c>
      <c r="W4" s="1" t="s">
        <v>58</v>
      </c>
      <c r="X4" s="1" t="s">
        <v>59</v>
      </c>
      <c r="Y4" s="1" t="s">
        <v>60</v>
      </c>
      <c r="Z4" s="1" t="s">
        <v>61</v>
      </c>
      <c r="AA4" s="1" t="s">
        <v>62</v>
      </c>
      <c r="AB4" s="1" t="s">
        <v>63</v>
      </c>
      <c r="AC4" s="1" t="s">
        <v>64</v>
      </c>
      <c r="AF4" s="1" t="s">
        <v>12</v>
      </c>
      <c r="AG4" s="1" t="s">
        <v>58</v>
      </c>
      <c r="AH4" s="1" t="s">
        <v>59</v>
      </c>
      <c r="AI4" s="1" t="s">
        <v>65</v>
      </c>
      <c r="AJ4" s="1" t="s">
        <v>61</v>
      </c>
      <c r="AK4" s="1" t="s">
        <v>62</v>
      </c>
      <c r="AL4" s="1" t="s">
        <v>63</v>
      </c>
      <c r="AM4" s="1" t="s">
        <v>64</v>
      </c>
      <c r="AP4" s="1" t="s">
        <v>12</v>
      </c>
      <c r="AQ4" s="1" t="s">
        <v>15</v>
      </c>
      <c r="AR4" s="1" t="s">
        <v>16</v>
      </c>
      <c r="AS4" s="1" t="s">
        <v>17</v>
      </c>
      <c r="AT4" s="1" t="s">
        <v>18</v>
      </c>
      <c r="AU4" s="1" t="s">
        <v>19</v>
      </c>
      <c r="BK4" s="16"/>
      <c r="BL4" s="16"/>
      <c r="BM4" s="16"/>
      <c r="BN4" s="16"/>
      <c r="BO4" s="16"/>
      <c r="BP4" s="16"/>
    </row>
    <row r="5" spans="2:89" ht="15" thickBot="1" x14ac:dyDescent="0.35">
      <c r="B5" t="s">
        <v>1</v>
      </c>
      <c r="C5" s="2">
        <v>225350</v>
      </c>
      <c r="D5" s="2">
        <v>0.09</v>
      </c>
      <c r="E5" s="2">
        <v>769.20954999999992</v>
      </c>
      <c r="F5" s="2">
        <v>2648.1768906499997</v>
      </c>
      <c r="G5" s="3">
        <v>177.86380676397562</v>
      </c>
      <c r="H5" s="4">
        <v>22650.411416666662</v>
      </c>
      <c r="I5">
        <v>215.82300000000001</v>
      </c>
      <c r="L5" t="s">
        <v>1</v>
      </c>
      <c r="M5" s="5">
        <v>233400</v>
      </c>
      <c r="N5" s="6">
        <v>0</v>
      </c>
      <c r="O5" s="7">
        <v>796.5942</v>
      </c>
      <c r="P5" s="8">
        <v>2742.6738306000002</v>
      </c>
      <c r="Q5" s="7">
        <v>184.21111893491999</v>
      </c>
      <c r="R5" s="8">
        <v>23458.645</v>
      </c>
      <c r="S5">
        <v>184.18799999999999</v>
      </c>
      <c r="V5" t="s">
        <v>1</v>
      </c>
      <c r="W5" s="5">
        <v>-8050</v>
      </c>
      <c r="X5" s="5">
        <v>0.09</v>
      </c>
      <c r="Y5" s="5">
        <v>-27.384650000000079</v>
      </c>
      <c r="Z5" s="5">
        <v>-94.496939950000524</v>
      </c>
      <c r="AA5" s="5">
        <v>-6.3473121709443774</v>
      </c>
      <c r="AB5" s="5">
        <v>-808.23358333333817</v>
      </c>
      <c r="AC5" s="5">
        <v>31.635000000000019</v>
      </c>
      <c r="AD5" s="5"/>
      <c r="AE5" s="5"/>
      <c r="AF5" t="s">
        <v>1</v>
      </c>
      <c r="AG5" s="9">
        <f>(C5-M5)/C5</f>
        <v>-3.5722209895717776E-2</v>
      </c>
      <c r="AH5" s="9">
        <f t="shared" ref="AH5:AM7" si="0">(D5-N5)/D5</f>
        <v>1</v>
      </c>
      <c r="AI5" s="9">
        <f t="shared" si="0"/>
        <v>-3.5601027054331401E-2</v>
      </c>
      <c r="AJ5" s="9">
        <f t="shared" si="0"/>
        <v>-3.5683771837011269E-2</v>
      </c>
      <c r="AK5" s="9">
        <f t="shared" si="0"/>
        <v>-3.5686361865442523E-2</v>
      </c>
      <c r="AL5" s="9">
        <f t="shared" si="0"/>
        <v>-3.5682953764743647E-2</v>
      </c>
      <c r="AM5" s="9">
        <f t="shared" si="0"/>
        <v>0.14657844622676924</v>
      </c>
      <c r="AP5" t="s">
        <v>1</v>
      </c>
      <c r="AQ5" s="13">
        <v>62100</v>
      </c>
      <c r="AR5">
        <v>125</v>
      </c>
      <c r="AS5" s="14">
        <v>496.8</v>
      </c>
      <c r="AT5">
        <v>91</v>
      </c>
      <c r="AU5">
        <v>76.3</v>
      </c>
      <c r="AV5" s="8"/>
      <c r="BA5" s="5"/>
      <c r="BB5" s="5"/>
      <c r="BC5" s="5"/>
      <c r="BD5" s="5"/>
      <c r="BE5" s="5"/>
      <c r="BF5" s="5"/>
      <c r="BG5" s="5"/>
      <c r="BK5" s="5"/>
      <c r="BL5" s="5"/>
      <c r="BM5" s="5"/>
      <c r="BN5" s="5"/>
      <c r="BO5" s="7"/>
      <c r="BP5" s="8"/>
      <c r="BU5" s="5"/>
      <c r="BV5" s="6"/>
      <c r="BW5" s="7"/>
      <c r="BX5" s="8"/>
      <c r="BY5" s="7"/>
      <c r="BZ5" s="8"/>
      <c r="CE5" s="5"/>
      <c r="CF5" s="5"/>
      <c r="CG5" s="5"/>
      <c r="CH5" s="5"/>
      <c r="CI5" s="5"/>
      <c r="CJ5" s="5"/>
      <c r="CK5" s="5"/>
    </row>
    <row r="6" spans="2:89" ht="15" thickBot="1" x14ac:dyDescent="0.35">
      <c r="B6" t="s">
        <v>2</v>
      </c>
      <c r="C6" s="2">
        <v>295870</v>
      </c>
      <c r="D6" s="2">
        <v>63.41</v>
      </c>
      <c r="E6" s="2">
        <v>1073.2143100000001</v>
      </c>
      <c r="F6" s="2">
        <v>3545.9999593299999</v>
      </c>
      <c r="G6" s="3">
        <v>237.85296531170633</v>
      </c>
      <c r="H6" s="4">
        <v>30377.001083333333</v>
      </c>
      <c r="I6">
        <v>128.91300000000001</v>
      </c>
      <c r="L6" t="s">
        <v>2</v>
      </c>
      <c r="M6" s="5">
        <v>242520</v>
      </c>
      <c r="N6" s="6">
        <v>62.18</v>
      </c>
      <c r="O6" s="7">
        <v>889.90075999999999</v>
      </c>
      <c r="P6" s="8">
        <v>2917.7431366800001</v>
      </c>
      <c r="Q6" s="7">
        <v>195.66230506981927</v>
      </c>
      <c r="R6" s="8">
        <v>25002.493300000002</v>
      </c>
      <c r="S6">
        <v>117.474</v>
      </c>
      <c r="V6" t="s">
        <v>2</v>
      </c>
      <c r="W6" s="5">
        <v>53350</v>
      </c>
      <c r="X6" s="5">
        <v>1.2299999999999969</v>
      </c>
      <c r="Y6" s="5">
        <v>183.31355000000008</v>
      </c>
      <c r="Z6" s="5">
        <v>628.25682264999978</v>
      </c>
      <c r="AA6" s="5">
        <v>42.190660241887059</v>
      </c>
      <c r="AB6" s="5">
        <v>5374.5077833333307</v>
      </c>
      <c r="AC6" s="5">
        <v>11.439000000000007</v>
      </c>
      <c r="AF6" t="s">
        <v>2</v>
      </c>
      <c r="AG6" s="9">
        <f>(C6-M6)/C6</f>
        <v>0.18031567918342514</v>
      </c>
      <c r="AH6" s="9">
        <f t="shared" si="0"/>
        <v>1.9397571360984023E-2</v>
      </c>
      <c r="AI6" s="9">
        <f t="shared" si="0"/>
        <v>0.17080796285692471</v>
      </c>
      <c r="AJ6" s="9">
        <f t="shared" si="0"/>
        <v>0.17717338687412337</v>
      </c>
      <c r="AK6" s="9">
        <f t="shared" si="0"/>
        <v>0.17738126655934769</v>
      </c>
      <c r="AL6" s="9">
        <f t="shared" si="0"/>
        <v>0.17692687203023844</v>
      </c>
      <c r="AM6" s="9">
        <f t="shared" si="0"/>
        <v>8.8734262642247139E-2</v>
      </c>
      <c r="AP6" t="s">
        <v>2</v>
      </c>
      <c r="AQ6" s="13">
        <v>76000</v>
      </c>
      <c r="AR6">
        <v>82</v>
      </c>
      <c r="AS6" s="14">
        <v>926.82926829268297</v>
      </c>
      <c r="AT6">
        <v>85.5</v>
      </c>
      <c r="AU6">
        <v>77.599999999999994</v>
      </c>
    </row>
    <row r="7" spans="2:89" x14ac:dyDescent="0.3">
      <c r="B7" t="s">
        <v>101</v>
      </c>
      <c r="C7" s="2">
        <v>1681399.9999999998</v>
      </c>
      <c r="D7" s="2">
        <v>465.7</v>
      </c>
      <c r="E7" s="2">
        <v>6204.3181999999988</v>
      </c>
      <c r="F7" s="2">
        <v>20266.606862599994</v>
      </c>
      <c r="G7" s="3">
        <v>1358.9008523770369</v>
      </c>
      <c r="H7" s="4">
        <v>173715.31766666664</v>
      </c>
      <c r="I7">
        <v>1205.693</v>
      </c>
      <c r="L7" t="s">
        <v>101</v>
      </c>
      <c r="M7" s="5">
        <v>1601399.9999999998</v>
      </c>
      <c r="N7" s="6">
        <v>0</v>
      </c>
      <c r="O7" s="7">
        <v>5465.578199999999</v>
      </c>
      <c r="P7" s="8">
        <v>18817.985742599998</v>
      </c>
      <c r="Q7" s="7">
        <v>1263.9061090933199</v>
      </c>
      <c r="R7" s="8">
        <v>160954.04499999998</v>
      </c>
      <c r="S7">
        <v>1114.0920000000001</v>
      </c>
      <c r="V7" t="s">
        <v>101</v>
      </c>
      <c r="W7" s="5">
        <v>80000</v>
      </c>
      <c r="X7" s="5">
        <v>465.7</v>
      </c>
      <c r="Y7" s="5">
        <v>738.73999999999978</v>
      </c>
      <c r="Z7" s="5">
        <v>1448.6211199999962</v>
      </c>
      <c r="AA7" s="5">
        <v>94.994743283717071</v>
      </c>
      <c r="AB7" s="5">
        <v>12761.272666666657</v>
      </c>
      <c r="AC7" s="5">
        <v>91.600999999999885</v>
      </c>
      <c r="AF7" t="s">
        <v>101</v>
      </c>
      <c r="AG7" s="9">
        <f>(C7-M7)/C7</f>
        <v>4.7579398120613778E-2</v>
      </c>
      <c r="AH7" s="9">
        <f t="shared" si="0"/>
        <v>1</v>
      </c>
      <c r="AI7" s="9">
        <f t="shared" si="0"/>
        <v>0.11906868348564069</v>
      </c>
      <c r="AJ7" s="9">
        <f t="shared" si="0"/>
        <v>7.1478226711610138E-2</v>
      </c>
      <c r="AK7" s="9">
        <f t="shared" si="0"/>
        <v>6.9905573403349436E-2</v>
      </c>
      <c r="AL7" s="9">
        <f t="shared" si="0"/>
        <v>7.3460837179330399E-2</v>
      </c>
      <c r="AM7" s="9">
        <f t="shared" si="0"/>
        <v>7.5973734607399965E-2</v>
      </c>
      <c r="AP7" t="s">
        <v>101</v>
      </c>
      <c r="AQ7" s="13">
        <v>152000</v>
      </c>
      <c r="AR7">
        <v>685</v>
      </c>
      <c r="AS7" s="14">
        <v>221.89781021897809</v>
      </c>
      <c r="AT7">
        <v>111.5</v>
      </c>
      <c r="AU7">
        <v>77.400000000000006</v>
      </c>
    </row>
    <row r="8" spans="2:89" x14ac:dyDescent="0.3">
      <c r="B8" t="s">
        <v>23</v>
      </c>
      <c r="L8" t="s">
        <v>23</v>
      </c>
      <c r="V8" t="s">
        <v>23</v>
      </c>
      <c r="AF8" t="s">
        <v>23</v>
      </c>
      <c r="AP8" t="s">
        <v>23</v>
      </c>
    </row>
    <row r="9" spans="2:89" x14ac:dyDescent="0.3">
      <c r="B9" t="s">
        <v>24</v>
      </c>
      <c r="L9" t="s">
        <v>24</v>
      </c>
      <c r="V9" t="s">
        <v>24</v>
      </c>
      <c r="AF9" t="s">
        <v>24</v>
      </c>
      <c r="AP9" t="s">
        <v>24</v>
      </c>
    </row>
    <row r="10" spans="2:89" x14ac:dyDescent="0.3">
      <c r="B10" t="s">
        <v>25</v>
      </c>
      <c r="L10" t="s">
        <v>25</v>
      </c>
      <c r="V10" t="s">
        <v>25</v>
      </c>
      <c r="AF10" t="s">
        <v>25</v>
      </c>
      <c r="AP10" t="s">
        <v>25</v>
      </c>
    </row>
    <row r="11" spans="2:89" x14ac:dyDescent="0.3">
      <c r="B11" t="s">
        <v>26</v>
      </c>
      <c r="L11" t="s">
        <v>26</v>
      </c>
      <c r="V11" t="s">
        <v>26</v>
      </c>
      <c r="AF11" t="s">
        <v>26</v>
      </c>
      <c r="AP11" t="s">
        <v>26</v>
      </c>
    </row>
    <row r="12" spans="2:89" x14ac:dyDescent="0.3">
      <c r="B12" t="s">
        <v>27</v>
      </c>
      <c r="L12" t="s">
        <v>27</v>
      </c>
      <c r="V12" t="s">
        <v>27</v>
      </c>
      <c r="AF12" t="s">
        <v>27</v>
      </c>
      <c r="AP12" t="s">
        <v>27</v>
      </c>
    </row>
    <row r="13" spans="2:89" x14ac:dyDescent="0.3">
      <c r="B13" t="s">
        <v>28</v>
      </c>
      <c r="L13" t="s">
        <v>28</v>
      </c>
      <c r="V13" t="s">
        <v>28</v>
      </c>
      <c r="AF13" t="s">
        <v>28</v>
      </c>
      <c r="AP13" t="s">
        <v>28</v>
      </c>
    </row>
    <row r="14" spans="2:89" x14ac:dyDescent="0.3">
      <c r="B14" t="s">
        <v>29</v>
      </c>
      <c r="L14" t="s">
        <v>29</v>
      </c>
      <c r="V14" t="s">
        <v>29</v>
      </c>
      <c r="AF14" t="s">
        <v>29</v>
      </c>
      <c r="AP14" t="s">
        <v>29</v>
      </c>
    </row>
    <row r="15" spans="2:89" x14ac:dyDescent="0.3">
      <c r="B15" t="s">
        <v>30</v>
      </c>
      <c r="L15" t="s">
        <v>30</v>
      </c>
      <c r="V15" t="s">
        <v>30</v>
      </c>
      <c r="AF15" t="s">
        <v>30</v>
      </c>
      <c r="AP15" t="s">
        <v>30</v>
      </c>
    </row>
    <row r="16" spans="2:89" x14ac:dyDescent="0.3">
      <c r="B16" t="s">
        <v>31</v>
      </c>
      <c r="L16" t="s">
        <v>31</v>
      </c>
      <c r="V16" t="s">
        <v>31</v>
      </c>
      <c r="AF16" t="s">
        <v>31</v>
      </c>
      <c r="AP16" t="s">
        <v>31</v>
      </c>
    </row>
    <row r="17" spans="2:54" x14ac:dyDescent="0.3">
      <c r="B17" t="s">
        <v>32</v>
      </c>
      <c r="L17" t="s">
        <v>32</v>
      </c>
      <c r="V17" t="s">
        <v>32</v>
      </c>
      <c r="AF17" t="s">
        <v>32</v>
      </c>
      <c r="AP17" t="s">
        <v>32</v>
      </c>
    </row>
    <row r="18" spans="2:54" x14ac:dyDescent="0.3">
      <c r="B18" t="s">
        <v>33</v>
      </c>
      <c r="L18" t="s">
        <v>33</v>
      </c>
      <c r="V18" t="s">
        <v>33</v>
      </c>
      <c r="AF18" t="s">
        <v>33</v>
      </c>
      <c r="AP18" t="s">
        <v>33</v>
      </c>
    </row>
    <row r="19" spans="2:54" x14ac:dyDescent="0.3">
      <c r="B19" t="s">
        <v>34</v>
      </c>
      <c r="L19" t="s">
        <v>34</v>
      </c>
      <c r="V19" t="s">
        <v>34</v>
      </c>
      <c r="AF19" t="s">
        <v>34</v>
      </c>
      <c r="AP19" t="s">
        <v>34</v>
      </c>
    </row>
    <row r="20" spans="2:54" x14ac:dyDescent="0.3">
      <c r="B20" t="s">
        <v>35</v>
      </c>
      <c r="L20" t="s">
        <v>35</v>
      </c>
      <c r="V20" t="s">
        <v>35</v>
      </c>
      <c r="AF20" t="s">
        <v>35</v>
      </c>
      <c r="AP20" t="s">
        <v>35</v>
      </c>
    </row>
    <row r="24" spans="2:54" x14ac:dyDescent="0.3">
      <c r="B24" s="17">
        <v>0.57599999999999996</v>
      </c>
      <c r="C24" s="11" t="s">
        <v>21</v>
      </c>
      <c r="D24" s="11" t="s">
        <v>22</v>
      </c>
      <c r="E24" s="11"/>
      <c r="F24" s="11"/>
    </row>
    <row r="25" spans="2:54" x14ac:dyDescent="0.3">
      <c r="B25" s="32" t="s">
        <v>113</v>
      </c>
      <c r="C25" s="32"/>
      <c r="D25" s="32"/>
      <c r="E25" s="32"/>
      <c r="F25" s="32"/>
      <c r="G25" s="32"/>
      <c r="H25" s="32"/>
      <c r="I25" s="32"/>
      <c r="L25" s="32" t="s">
        <v>10</v>
      </c>
      <c r="M25" s="32"/>
      <c r="N25" s="32"/>
      <c r="O25" s="32"/>
      <c r="P25" s="32"/>
      <c r="Q25" s="32"/>
      <c r="R25" s="32"/>
      <c r="S25" s="32"/>
      <c r="V25" s="32" t="s">
        <v>11</v>
      </c>
      <c r="W25" s="32"/>
      <c r="X25" s="32"/>
      <c r="Y25" s="32"/>
      <c r="Z25" s="32"/>
      <c r="AA25" s="32"/>
      <c r="AB25" s="32"/>
      <c r="AC25" s="32"/>
      <c r="AF25" s="32" t="s">
        <v>13</v>
      </c>
      <c r="AG25" s="32"/>
      <c r="AH25" s="32"/>
      <c r="AI25" s="32"/>
      <c r="AJ25" s="32"/>
      <c r="AK25" s="32"/>
      <c r="AL25" s="32"/>
      <c r="AM25" s="32"/>
      <c r="AP25" s="32" t="s">
        <v>14</v>
      </c>
      <c r="AQ25" s="32"/>
      <c r="AR25" s="32"/>
      <c r="AS25" s="32"/>
      <c r="AT25" s="32"/>
      <c r="AU25" s="32"/>
    </row>
    <row r="26" spans="2:54" ht="42.6" thickBot="1" x14ac:dyDescent="0.35">
      <c r="B26" s="1" t="s">
        <v>0</v>
      </c>
      <c r="C26" s="1" t="s">
        <v>122</v>
      </c>
      <c r="D26" s="1" t="s">
        <v>123</v>
      </c>
      <c r="E26" s="1" t="s">
        <v>124</v>
      </c>
      <c r="F26" s="1" t="s">
        <v>125</v>
      </c>
      <c r="G26" s="1" t="s">
        <v>126</v>
      </c>
      <c r="H26" s="1" t="s">
        <v>127</v>
      </c>
      <c r="I26" s="1" t="s">
        <v>128</v>
      </c>
      <c r="L26" s="1" t="s">
        <v>0</v>
      </c>
      <c r="M26" s="1" t="s">
        <v>44</v>
      </c>
      <c r="N26" s="1" t="s">
        <v>45</v>
      </c>
      <c r="O26" s="1" t="s">
        <v>46</v>
      </c>
      <c r="P26" s="1" t="s">
        <v>47</v>
      </c>
      <c r="Q26" s="1" t="s">
        <v>48</v>
      </c>
      <c r="R26" s="1" t="s">
        <v>49</v>
      </c>
      <c r="S26" s="1" t="s">
        <v>50</v>
      </c>
      <c r="V26" s="1" t="s">
        <v>12</v>
      </c>
      <c r="W26" s="1" t="s">
        <v>37</v>
      </c>
      <c r="X26" s="1" t="s">
        <v>66</v>
      </c>
      <c r="Y26" s="1" t="s">
        <v>67</v>
      </c>
      <c r="Z26" s="1" t="s">
        <v>68</v>
      </c>
      <c r="AA26" s="1" t="s">
        <v>69</v>
      </c>
      <c r="AB26" s="1" t="s">
        <v>70</v>
      </c>
      <c r="AC26" s="1" t="s">
        <v>71</v>
      </c>
      <c r="AF26" s="1" t="s">
        <v>12</v>
      </c>
      <c r="AG26" s="1" t="s">
        <v>37</v>
      </c>
      <c r="AH26" s="1" t="s">
        <v>66</v>
      </c>
      <c r="AI26" s="1" t="s">
        <v>72</v>
      </c>
      <c r="AJ26" s="1" t="s">
        <v>68</v>
      </c>
      <c r="AK26" s="1" t="s">
        <v>69</v>
      </c>
      <c r="AL26" s="1" t="s">
        <v>70</v>
      </c>
      <c r="AM26" s="1" t="s">
        <v>71</v>
      </c>
      <c r="AP26" s="1" t="s">
        <v>12</v>
      </c>
      <c r="AQ26" s="1" t="s">
        <v>15</v>
      </c>
      <c r="AR26" s="1" t="s">
        <v>16</v>
      </c>
      <c r="AS26" s="1" t="s">
        <v>17</v>
      </c>
      <c r="AT26" s="1" t="s">
        <v>18</v>
      </c>
      <c r="AU26" s="1" t="s">
        <v>19</v>
      </c>
    </row>
    <row r="27" spans="2:54" ht="15" thickBot="1" x14ac:dyDescent="0.35">
      <c r="B27" t="s">
        <v>1</v>
      </c>
      <c r="C27" s="2">
        <v>225350</v>
      </c>
      <c r="D27" s="2">
        <v>0.09</v>
      </c>
      <c r="E27" s="2">
        <v>769.20954999999992</v>
      </c>
      <c r="F27" s="2">
        <v>2648.1768906499997</v>
      </c>
      <c r="G27" s="3">
        <v>177.86380676397562</v>
      </c>
      <c r="H27" s="4">
        <v>22650.411416666662</v>
      </c>
      <c r="I27">
        <v>215.82300000000001</v>
      </c>
      <c r="J27" s="5"/>
      <c r="K27" s="6"/>
      <c r="L27" s="7" t="s">
        <v>1</v>
      </c>
      <c r="M27" s="5">
        <v>240170</v>
      </c>
      <c r="N27" s="6">
        <v>0</v>
      </c>
      <c r="O27" s="7">
        <v>819.70020999999986</v>
      </c>
      <c r="P27" s="8">
        <v>2822.2278230299994</v>
      </c>
      <c r="Q27" s="7">
        <v>189.55434633504598</v>
      </c>
      <c r="R27" s="8">
        <v>24139.086416666665</v>
      </c>
      <c r="S27">
        <v>186.24100000000001</v>
      </c>
      <c r="V27" t="s">
        <v>1</v>
      </c>
      <c r="W27" s="5">
        <v>-14820</v>
      </c>
      <c r="X27" s="5">
        <v>0.09</v>
      </c>
      <c r="Y27" s="5">
        <v>-50.490659999999934</v>
      </c>
      <c r="Z27" s="5">
        <v>-174.05093237999972</v>
      </c>
      <c r="AA27" s="5">
        <v>-11.69053957107036</v>
      </c>
      <c r="AB27" s="5">
        <v>-1488.6750000000029</v>
      </c>
      <c r="AC27" s="5">
        <v>29.581999999999994</v>
      </c>
      <c r="AD27" s="5"/>
      <c r="AE27" s="5"/>
      <c r="AF27" t="s">
        <v>1</v>
      </c>
      <c r="AG27" s="9">
        <f>(C27-M27)/C27</f>
        <v>-6.5764366540936328E-2</v>
      </c>
      <c r="AH27" s="9">
        <f t="shared" ref="AH27:AM29" si="1">(D27-N27)/D27</f>
        <v>1</v>
      </c>
      <c r="AI27" s="9">
        <f t="shared" si="1"/>
        <v>-6.5639668670260193E-2</v>
      </c>
      <c r="AJ27" s="9">
        <f t="shared" si="1"/>
        <v>-6.5724813547964542E-2</v>
      </c>
      <c r="AK27" s="9">
        <f t="shared" si="1"/>
        <v>-6.5727478702756248E-2</v>
      </c>
      <c r="AL27" s="9">
        <f t="shared" si="1"/>
        <v>-6.5723971746694351E-2</v>
      </c>
      <c r="AM27" s="9">
        <f t="shared" si="1"/>
        <v>0.13706602169370269</v>
      </c>
      <c r="AP27" t="s">
        <v>1</v>
      </c>
      <c r="AQ27" s="13">
        <v>105300</v>
      </c>
      <c r="AR27">
        <v>125</v>
      </c>
      <c r="AS27" s="14">
        <v>842.4</v>
      </c>
      <c r="AT27">
        <v>92.9</v>
      </c>
      <c r="AU27">
        <v>80</v>
      </c>
    </row>
    <row r="28" spans="2:54" ht="15" thickBot="1" x14ac:dyDescent="0.35">
      <c r="B28" t="s">
        <v>2</v>
      </c>
      <c r="C28" s="2">
        <v>295870</v>
      </c>
      <c r="D28" s="2">
        <v>63.41</v>
      </c>
      <c r="E28" s="2">
        <v>1073.2143100000001</v>
      </c>
      <c r="F28" s="2">
        <v>3545.9999593299999</v>
      </c>
      <c r="G28" s="3">
        <v>237.85296531170633</v>
      </c>
      <c r="H28" s="4">
        <v>30377.001083333333</v>
      </c>
      <c r="I28">
        <v>128.91300000000001</v>
      </c>
      <c r="L28" t="s">
        <v>2</v>
      </c>
      <c r="M28" s="5">
        <v>248760</v>
      </c>
      <c r="N28" s="6">
        <v>62.18</v>
      </c>
      <c r="O28" s="7">
        <v>911.19787999999983</v>
      </c>
      <c r="P28" s="8">
        <v>2991.0691208399999</v>
      </c>
      <c r="Q28" s="7">
        <v>200.58722958633129</v>
      </c>
      <c r="R28" s="8">
        <v>25629.665299999997</v>
      </c>
      <c r="S28">
        <v>119.495</v>
      </c>
      <c r="V28" t="s">
        <v>2</v>
      </c>
      <c r="W28" s="5">
        <v>47110</v>
      </c>
      <c r="X28" s="5">
        <v>1.2299999999999969</v>
      </c>
      <c r="Y28" s="5">
        <v>162.01643000000024</v>
      </c>
      <c r="Z28" s="5">
        <v>554.93083849000004</v>
      </c>
      <c r="AA28" s="5">
        <v>37.265735725375038</v>
      </c>
      <c r="AB28" s="5">
        <v>4747.3357833333357</v>
      </c>
      <c r="AC28" s="5">
        <v>9.4180000000000064</v>
      </c>
      <c r="AF28" t="s">
        <v>2</v>
      </c>
      <c r="AG28" s="9">
        <f>(C28-M28)/C28</f>
        <v>0.15922533545138068</v>
      </c>
      <c r="AH28" s="9">
        <f t="shared" si="1"/>
        <v>1.9397571360984023E-2</v>
      </c>
      <c r="AI28" s="9">
        <f t="shared" si="1"/>
        <v>0.15096372503642841</v>
      </c>
      <c r="AJ28" s="9">
        <f t="shared" si="1"/>
        <v>0.15649488010565338</v>
      </c>
      <c r="AK28" s="9">
        <f t="shared" si="1"/>
        <v>0.15667551454125572</v>
      </c>
      <c r="AL28" s="9">
        <f t="shared" si="1"/>
        <v>0.15628059433220393</v>
      </c>
      <c r="AM28" s="9">
        <f t="shared" si="1"/>
        <v>7.3057022953464779E-2</v>
      </c>
      <c r="AP28" t="s">
        <v>2</v>
      </c>
      <c r="AQ28" s="13">
        <v>100000</v>
      </c>
      <c r="AR28">
        <v>82</v>
      </c>
      <c r="AS28" s="14">
        <v>1219.5121951219512</v>
      </c>
      <c r="AT28">
        <v>89.3</v>
      </c>
      <c r="AU28">
        <v>80.2</v>
      </c>
    </row>
    <row r="29" spans="2:54" x14ac:dyDescent="0.3">
      <c r="B29" t="s">
        <v>101</v>
      </c>
      <c r="C29" s="2">
        <v>1681399.9999999998</v>
      </c>
      <c r="D29" s="2">
        <v>465.7</v>
      </c>
      <c r="E29" s="2">
        <v>6204.3181999999988</v>
      </c>
      <c r="F29" s="2">
        <v>20266.606862599994</v>
      </c>
      <c r="G29" s="3">
        <v>1358.9008523770369</v>
      </c>
      <c r="H29" s="4">
        <v>173715.31766666664</v>
      </c>
      <c r="I29">
        <v>1205.693</v>
      </c>
      <c r="L29" t="s">
        <v>101</v>
      </c>
      <c r="M29" s="5">
        <v>1556800</v>
      </c>
      <c r="N29" s="6">
        <v>0</v>
      </c>
      <c r="O29" s="7">
        <v>5313.3583999999992</v>
      </c>
      <c r="P29" s="8">
        <v>18293.892971199999</v>
      </c>
      <c r="Q29" s="7">
        <v>1228.7055268118399</v>
      </c>
      <c r="R29" s="8">
        <v>156471.37333333335</v>
      </c>
      <c r="S29">
        <v>1048.268</v>
      </c>
      <c r="V29" t="s">
        <v>101</v>
      </c>
      <c r="W29" s="5">
        <v>124599.99999999977</v>
      </c>
      <c r="X29" s="5">
        <v>465.7</v>
      </c>
      <c r="Y29" s="5">
        <v>890.95979999999963</v>
      </c>
      <c r="Z29" s="5">
        <v>1972.7138913999952</v>
      </c>
      <c r="AA29" s="5">
        <v>130.19532556519698</v>
      </c>
      <c r="AB29" s="5">
        <v>17243.944333333289</v>
      </c>
      <c r="AC29" s="5">
        <v>157.42499999999995</v>
      </c>
      <c r="AF29" t="s">
        <v>101</v>
      </c>
      <c r="AG29" s="9">
        <f>(C29-M29)/C29</f>
        <v>7.4104912572855827E-2</v>
      </c>
      <c r="AH29" s="9">
        <f t="shared" si="1"/>
        <v>1</v>
      </c>
      <c r="AI29" s="9">
        <f t="shared" si="1"/>
        <v>0.14360317625230759</v>
      </c>
      <c r="AJ29" s="9">
        <f t="shared" si="1"/>
        <v>9.7338143714646302E-2</v>
      </c>
      <c r="AK29" s="9">
        <f t="shared" si="1"/>
        <v>9.5809289792890162E-2</v>
      </c>
      <c r="AL29" s="9">
        <f t="shared" si="1"/>
        <v>9.9265537230411677E-2</v>
      </c>
      <c r="AM29" s="9">
        <f t="shared" si="1"/>
        <v>0.13056806334614199</v>
      </c>
      <c r="AP29" t="s">
        <v>101</v>
      </c>
      <c r="AQ29" s="13">
        <v>160000</v>
      </c>
      <c r="AR29">
        <v>685</v>
      </c>
      <c r="AS29" s="14">
        <v>233.57664233576642</v>
      </c>
      <c r="AT29">
        <v>119.2</v>
      </c>
      <c r="AU29">
        <v>80.3</v>
      </c>
    </row>
    <row r="30" spans="2:54" x14ac:dyDescent="0.3">
      <c r="B30" t="s">
        <v>23</v>
      </c>
      <c r="C30" s="5"/>
      <c r="D30" s="5"/>
      <c r="L30" t="s">
        <v>23</v>
      </c>
      <c r="V30" t="s">
        <v>23</v>
      </c>
      <c r="AF30" t="s">
        <v>23</v>
      </c>
      <c r="AP30" t="s">
        <v>23</v>
      </c>
      <c r="BB30" s="14"/>
    </row>
    <row r="31" spans="2:54" x14ac:dyDescent="0.3">
      <c r="B31" t="s">
        <v>24</v>
      </c>
      <c r="L31" t="s">
        <v>24</v>
      </c>
      <c r="V31" t="s">
        <v>24</v>
      </c>
      <c r="AF31" t="s">
        <v>24</v>
      </c>
      <c r="AP31" t="s">
        <v>24</v>
      </c>
    </row>
    <row r="32" spans="2:54" x14ac:dyDescent="0.3">
      <c r="B32" t="s">
        <v>25</v>
      </c>
      <c r="L32" t="s">
        <v>25</v>
      </c>
      <c r="V32" t="s">
        <v>25</v>
      </c>
      <c r="AF32" t="s">
        <v>25</v>
      </c>
      <c r="AP32" t="s">
        <v>25</v>
      </c>
    </row>
    <row r="33" spans="2:47" x14ac:dyDescent="0.3">
      <c r="B33" t="s">
        <v>26</v>
      </c>
      <c r="L33" t="s">
        <v>26</v>
      </c>
      <c r="V33" t="s">
        <v>26</v>
      </c>
      <c r="AF33" t="s">
        <v>26</v>
      </c>
      <c r="AP33" t="s">
        <v>26</v>
      </c>
    </row>
    <row r="34" spans="2:47" x14ac:dyDescent="0.3">
      <c r="B34" t="s">
        <v>27</v>
      </c>
      <c r="L34" t="s">
        <v>27</v>
      </c>
      <c r="V34" t="s">
        <v>27</v>
      </c>
      <c r="AF34" t="s">
        <v>27</v>
      </c>
      <c r="AP34" t="s">
        <v>27</v>
      </c>
    </row>
    <row r="35" spans="2:47" x14ac:dyDescent="0.3">
      <c r="B35" t="s">
        <v>28</v>
      </c>
      <c r="L35" t="s">
        <v>28</v>
      </c>
      <c r="V35" t="s">
        <v>28</v>
      </c>
      <c r="AF35" t="s">
        <v>28</v>
      </c>
      <c r="AP35" t="s">
        <v>28</v>
      </c>
    </row>
    <row r="36" spans="2:47" x14ac:dyDescent="0.3">
      <c r="B36" t="s">
        <v>29</v>
      </c>
      <c r="L36" t="s">
        <v>29</v>
      </c>
      <c r="V36" t="s">
        <v>29</v>
      </c>
      <c r="AF36" t="s">
        <v>29</v>
      </c>
      <c r="AP36" t="s">
        <v>29</v>
      </c>
    </row>
    <row r="37" spans="2:47" x14ac:dyDescent="0.3">
      <c r="B37" t="s">
        <v>30</v>
      </c>
      <c r="L37" t="s">
        <v>30</v>
      </c>
      <c r="V37" t="s">
        <v>30</v>
      </c>
      <c r="AF37" t="s">
        <v>30</v>
      </c>
      <c r="AP37" t="s">
        <v>30</v>
      </c>
    </row>
    <row r="38" spans="2:47" x14ac:dyDescent="0.3">
      <c r="B38" t="s">
        <v>31</v>
      </c>
      <c r="L38" t="s">
        <v>31</v>
      </c>
      <c r="V38" t="s">
        <v>31</v>
      </c>
      <c r="AF38" t="s">
        <v>31</v>
      </c>
      <c r="AP38" t="s">
        <v>31</v>
      </c>
    </row>
    <row r="39" spans="2:47" x14ac:dyDescent="0.3">
      <c r="B39" t="s">
        <v>32</v>
      </c>
      <c r="L39" t="s">
        <v>32</v>
      </c>
      <c r="V39" t="s">
        <v>32</v>
      </c>
      <c r="AF39" t="s">
        <v>32</v>
      </c>
      <c r="AP39" t="s">
        <v>32</v>
      </c>
    </row>
    <row r="40" spans="2:47" x14ac:dyDescent="0.3">
      <c r="B40" t="s">
        <v>33</v>
      </c>
      <c r="L40" t="s">
        <v>33</v>
      </c>
      <c r="V40" t="s">
        <v>33</v>
      </c>
      <c r="AF40" t="s">
        <v>33</v>
      </c>
      <c r="AP40" t="s">
        <v>33</v>
      </c>
    </row>
    <row r="41" spans="2:47" x14ac:dyDescent="0.3">
      <c r="B41" t="s">
        <v>34</v>
      </c>
      <c r="L41" t="s">
        <v>34</v>
      </c>
      <c r="V41" t="s">
        <v>34</v>
      </c>
      <c r="AF41" t="s">
        <v>34</v>
      </c>
      <c r="AP41" t="s">
        <v>34</v>
      </c>
    </row>
    <row r="42" spans="2:47" x14ac:dyDescent="0.3">
      <c r="B42" t="s">
        <v>35</v>
      </c>
      <c r="L42" t="s">
        <v>35</v>
      </c>
      <c r="V42" t="s">
        <v>35</v>
      </c>
      <c r="AF42" t="s">
        <v>35</v>
      </c>
      <c r="AP42" t="s">
        <v>35</v>
      </c>
    </row>
    <row r="46" spans="2:47" x14ac:dyDescent="0.3">
      <c r="B46" s="15">
        <v>1.46</v>
      </c>
      <c r="C46" s="11" t="s">
        <v>21</v>
      </c>
      <c r="D46" s="11" t="s">
        <v>22</v>
      </c>
      <c r="E46" s="11"/>
      <c r="F46" s="11"/>
    </row>
    <row r="47" spans="2:47" x14ac:dyDescent="0.3">
      <c r="B47" s="32" t="s">
        <v>113</v>
      </c>
      <c r="C47" s="32"/>
      <c r="D47" s="32"/>
      <c r="E47" s="32"/>
      <c r="F47" s="32"/>
      <c r="G47" s="32"/>
      <c r="H47" s="32"/>
      <c r="I47" s="32"/>
      <c r="L47" s="32" t="s">
        <v>10</v>
      </c>
      <c r="M47" s="32"/>
      <c r="N47" s="32"/>
      <c r="O47" s="32"/>
      <c r="P47" s="32"/>
      <c r="Q47" s="32"/>
      <c r="R47" s="32"/>
      <c r="S47" s="32"/>
      <c r="V47" s="32" t="s">
        <v>11</v>
      </c>
      <c r="W47" s="32"/>
      <c r="X47" s="32"/>
      <c r="Y47" s="32"/>
      <c r="Z47" s="32"/>
      <c r="AA47" s="32"/>
      <c r="AB47" s="32"/>
      <c r="AC47" s="32"/>
      <c r="AF47" s="32" t="s">
        <v>13</v>
      </c>
      <c r="AG47" s="32"/>
      <c r="AH47" s="32"/>
      <c r="AI47" s="32"/>
      <c r="AJ47" s="32"/>
      <c r="AK47" s="32"/>
      <c r="AL47" s="32"/>
      <c r="AM47" s="32"/>
      <c r="AP47" s="32" t="s">
        <v>14</v>
      </c>
      <c r="AQ47" s="32"/>
      <c r="AR47" s="32"/>
      <c r="AS47" s="32"/>
      <c r="AT47" s="32"/>
      <c r="AU47" s="32"/>
    </row>
    <row r="48" spans="2:47" ht="42.6" thickBot="1" x14ac:dyDescent="0.35">
      <c r="B48" s="1" t="s">
        <v>0</v>
      </c>
      <c r="C48" s="1" t="s">
        <v>129</v>
      </c>
      <c r="D48" s="1" t="s">
        <v>130</v>
      </c>
      <c r="E48" s="1" t="s">
        <v>131</v>
      </c>
      <c r="F48" s="1" t="s">
        <v>132</v>
      </c>
      <c r="G48" s="1" t="s">
        <v>133</v>
      </c>
      <c r="H48" s="1" t="s">
        <v>134</v>
      </c>
      <c r="I48" s="1" t="s">
        <v>135</v>
      </c>
      <c r="L48" s="1" t="s">
        <v>0</v>
      </c>
      <c r="M48" s="1" t="s">
        <v>51</v>
      </c>
      <c r="N48" s="1" t="s">
        <v>52</v>
      </c>
      <c r="O48" s="1" t="s">
        <v>53</v>
      </c>
      <c r="P48" s="1" t="s">
        <v>54</v>
      </c>
      <c r="Q48" s="1" t="s">
        <v>55</v>
      </c>
      <c r="R48" s="1" t="s">
        <v>56</v>
      </c>
      <c r="S48" s="1" t="s">
        <v>57</v>
      </c>
      <c r="V48" s="1" t="s">
        <v>12</v>
      </c>
      <c r="W48" s="1" t="s">
        <v>73</v>
      </c>
      <c r="X48" s="1" t="s">
        <v>74</v>
      </c>
      <c r="Y48" s="1" t="s">
        <v>75</v>
      </c>
      <c r="Z48" s="1" t="s">
        <v>76</v>
      </c>
      <c r="AA48" s="1" t="s">
        <v>77</v>
      </c>
      <c r="AB48" s="1" t="s">
        <v>78</v>
      </c>
      <c r="AC48" s="1" t="s">
        <v>79</v>
      </c>
      <c r="AF48" s="1" t="s">
        <v>12</v>
      </c>
      <c r="AG48" s="1" t="s">
        <v>3</v>
      </c>
      <c r="AH48" s="1" t="s">
        <v>4</v>
      </c>
      <c r="AI48" s="1" t="s">
        <v>5</v>
      </c>
      <c r="AJ48" s="1" t="s">
        <v>6</v>
      </c>
      <c r="AK48" s="1" t="s">
        <v>7</v>
      </c>
      <c r="AL48" s="1" t="s">
        <v>8</v>
      </c>
      <c r="AM48" s="1" t="s">
        <v>9</v>
      </c>
      <c r="AP48" s="1" t="s">
        <v>12</v>
      </c>
      <c r="AQ48" s="1" t="s">
        <v>15</v>
      </c>
      <c r="AR48" s="1" t="s">
        <v>16</v>
      </c>
      <c r="AS48" s="1" t="s">
        <v>17</v>
      </c>
      <c r="AT48" s="1" t="s">
        <v>18</v>
      </c>
      <c r="AU48" s="1" t="s">
        <v>19</v>
      </c>
    </row>
    <row r="49" spans="2:54" ht="15" thickBot="1" x14ac:dyDescent="0.35">
      <c r="B49" t="s">
        <v>1</v>
      </c>
      <c r="C49" s="2">
        <v>225350</v>
      </c>
      <c r="D49" s="2">
        <v>0.09</v>
      </c>
      <c r="E49" s="2">
        <v>769.20954999999992</v>
      </c>
      <c r="F49" s="2">
        <v>2648.1768906499997</v>
      </c>
      <c r="G49" s="3">
        <v>177.86380676397562</v>
      </c>
      <c r="H49" s="4">
        <v>22650.411416666662</v>
      </c>
      <c r="I49">
        <v>215.82300000000001</v>
      </c>
      <c r="L49" t="s">
        <v>1</v>
      </c>
      <c r="M49" s="5">
        <v>222450</v>
      </c>
      <c r="N49" s="6">
        <v>0</v>
      </c>
      <c r="O49" s="7">
        <v>759.2218499999999</v>
      </c>
      <c r="P49" s="8">
        <v>2614.0008295499997</v>
      </c>
      <c r="Q49" s="7">
        <v>175.56882350930999</v>
      </c>
      <c r="R49" s="8">
        <v>22358.078750000001</v>
      </c>
      <c r="S49">
        <v>174.82400000000001</v>
      </c>
      <c r="V49" t="s">
        <v>1</v>
      </c>
      <c r="W49" s="5">
        <v>2900</v>
      </c>
      <c r="X49" s="5">
        <v>0.09</v>
      </c>
      <c r="Y49" s="5">
        <v>9.987700000000018</v>
      </c>
      <c r="Z49" s="5">
        <v>34.17606109999997</v>
      </c>
      <c r="AA49" s="5">
        <v>2.2949832546656239</v>
      </c>
      <c r="AB49" s="5">
        <v>292.33266666666168</v>
      </c>
      <c r="AC49" s="5">
        <v>40.998999999999995</v>
      </c>
      <c r="AD49" s="5"/>
      <c r="AE49" s="5"/>
      <c r="AF49" t="s">
        <v>1</v>
      </c>
      <c r="AG49" s="9">
        <f>(C49-M49)/C49</f>
        <v>1.2868870645662302E-2</v>
      </c>
      <c r="AH49" s="9">
        <f t="shared" ref="AH49:AM51" si="2">(D49-N49)/D49</f>
        <v>1</v>
      </c>
      <c r="AI49" s="9">
        <f t="shared" si="2"/>
        <v>1.2984368173796099E-2</v>
      </c>
      <c r="AJ49" s="9">
        <f t="shared" si="2"/>
        <v>1.2905505376421964E-2</v>
      </c>
      <c r="AK49" s="9">
        <f t="shared" si="2"/>
        <v>1.2903036859607166E-2</v>
      </c>
      <c r="AL49" s="9">
        <f t="shared" si="2"/>
        <v>1.2906285068692262E-2</v>
      </c>
      <c r="AM49" s="9">
        <f t="shared" si="2"/>
        <v>0.1899658516469514</v>
      </c>
      <c r="AP49" t="s">
        <v>1</v>
      </c>
      <c r="AQ49" s="13">
        <v>97200</v>
      </c>
      <c r="AR49">
        <v>125</v>
      </c>
      <c r="AS49" s="14">
        <v>777.6</v>
      </c>
      <c r="AT49">
        <v>83.3</v>
      </c>
      <c r="AU49">
        <v>35</v>
      </c>
    </row>
    <row r="50" spans="2:54" ht="15" thickBot="1" x14ac:dyDescent="0.35">
      <c r="B50" t="s">
        <v>2</v>
      </c>
      <c r="C50" s="2">
        <v>295870</v>
      </c>
      <c r="D50" s="2">
        <v>63.41</v>
      </c>
      <c r="E50" s="2">
        <v>1073.2143100000001</v>
      </c>
      <c r="F50" s="2">
        <v>3545.9999593299999</v>
      </c>
      <c r="G50" s="3">
        <v>237.85296531170633</v>
      </c>
      <c r="H50" s="4">
        <v>30377.001083333333</v>
      </c>
      <c r="I50">
        <v>128.91300000000001</v>
      </c>
      <c r="L50" t="s">
        <v>2</v>
      </c>
      <c r="M50" s="5">
        <v>236560</v>
      </c>
      <c r="N50" s="6">
        <v>62.18</v>
      </c>
      <c r="O50" s="7">
        <v>869.55927999999994</v>
      </c>
      <c r="P50" s="8">
        <v>2847.7074210400001</v>
      </c>
      <c r="Q50" s="7">
        <v>190.95837075597129</v>
      </c>
      <c r="R50" s="8">
        <v>24403.463633333333</v>
      </c>
      <c r="S50">
        <v>115.331</v>
      </c>
      <c r="V50" t="s">
        <v>2</v>
      </c>
      <c r="W50" s="5">
        <v>59310</v>
      </c>
      <c r="X50" s="5">
        <v>1.2299999999999969</v>
      </c>
      <c r="Y50" s="5">
        <v>203.65503000000012</v>
      </c>
      <c r="Z50" s="5">
        <v>698.29253828999981</v>
      </c>
      <c r="AA50" s="5">
        <v>46.89459455573504</v>
      </c>
      <c r="AB50" s="5">
        <v>5973.5374499999998</v>
      </c>
      <c r="AC50" s="5">
        <v>13.582000000000008</v>
      </c>
      <c r="AF50" t="s">
        <v>2</v>
      </c>
      <c r="AG50" s="9">
        <f>(C50-M50)/C50</f>
        <v>0.2004596613377497</v>
      </c>
      <c r="AH50" s="9">
        <f t="shared" si="2"/>
        <v>1.9397571360984023E-2</v>
      </c>
      <c r="AI50" s="9">
        <f t="shared" si="2"/>
        <v>0.18976175410855275</v>
      </c>
      <c r="AJ50" s="9">
        <f t="shared" si="2"/>
        <v>0.19692401192862363</v>
      </c>
      <c r="AK50" s="9">
        <f t="shared" si="2"/>
        <v>0.1971579143202174</v>
      </c>
      <c r="AL50" s="9">
        <f t="shared" si="2"/>
        <v>0.19664671419054086</v>
      </c>
      <c r="AM50" s="9">
        <f t="shared" si="2"/>
        <v>0.10535787701783378</v>
      </c>
      <c r="AP50" t="s">
        <v>2</v>
      </c>
      <c r="AQ50" s="13">
        <v>100000</v>
      </c>
      <c r="AR50">
        <v>82</v>
      </c>
      <c r="AS50" s="14">
        <v>1219.5121951219512</v>
      </c>
      <c r="AT50">
        <v>81.400000000000006</v>
      </c>
      <c r="AU50">
        <v>76</v>
      </c>
    </row>
    <row r="51" spans="2:54" x14ac:dyDescent="0.3">
      <c r="B51" t="s">
        <v>101</v>
      </c>
      <c r="C51" s="2">
        <v>1681399.9999999998</v>
      </c>
      <c r="D51" s="2">
        <v>465.7</v>
      </c>
      <c r="E51" s="2">
        <v>6204.3181999999988</v>
      </c>
      <c r="F51" s="2">
        <v>20266.606862599994</v>
      </c>
      <c r="G51" s="3">
        <v>1358.9008523770369</v>
      </c>
      <c r="H51" s="4">
        <v>173715.31766666664</v>
      </c>
      <c r="I51">
        <v>1205.693</v>
      </c>
      <c r="L51" t="s">
        <v>101</v>
      </c>
      <c r="M51" s="5">
        <v>1577699.9999999998</v>
      </c>
      <c r="N51" s="6">
        <v>0</v>
      </c>
      <c r="O51" s="7">
        <v>5384.6900999999989</v>
      </c>
      <c r="P51" s="8">
        <v>18539.488014299997</v>
      </c>
      <c r="Q51" s="7">
        <v>1245.2008669392599</v>
      </c>
      <c r="R51" s="8">
        <v>158571.99749999997</v>
      </c>
      <c r="S51">
        <v>1054.4960000000001</v>
      </c>
      <c r="V51" t="s">
        <v>101</v>
      </c>
      <c r="W51" s="5">
        <v>103700</v>
      </c>
      <c r="X51" s="5">
        <v>465.7</v>
      </c>
      <c r="Y51" s="5">
        <v>819.6280999999999</v>
      </c>
      <c r="Z51" s="5">
        <v>1727.1188482999969</v>
      </c>
      <c r="AA51" s="5">
        <v>113.69998543777706</v>
      </c>
      <c r="AB51" s="5">
        <v>15143.320166666672</v>
      </c>
      <c r="AC51" s="5">
        <v>151.19699999999989</v>
      </c>
      <c r="AF51" t="s">
        <v>101</v>
      </c>
      <c r="AG51" s="9">
        <f>(C51-M51)/C51</f>
        <v>6.1674794813845614E-2</v>
      </c>
      <c r="AH51" s="9">
        <f t="shared" si="2"/>
        <v>1</v>
      </c>
      <c r="AI51" s="9">
        <f t="shared" si="2"/>
        <v>0.13210607089752424</v>
      </c>
      <c r="AJ51" s="9">
        <f t="shared" si="2"/>
        <v>8.5219931486766182E-2</v>
      </c>
      <c r="AK51" s="9">
        <f t="shared" si="2"/>
        <v>8.3670552740392409E-2</v>
      </c>
      <c r="AL51" s="9">
        <f t="shared" si="2"/>
        <v>8.7173200210958993E-2</v>
      </c>
      <c r="AM51" s="9">
        <f t="shared" si="2"/>
        <v>0.12540256931076144</v>
      </c>
      <c r="AP51" t="s">
        <v>101</v>
      </c>
      <c r="AQ51" s="13">
        <v>160000</v>
      </c>
      <c r="AR51">
        <v>685</v>
      </c>
      <c r="AS51" s="14">
        <v>233.57664233576642</v>
      </c>
      <c r="AT51">
        <v>104.3</v>
      </c>
      <c r="AU51">
        <v>76.099999999999994</v>
      </c>
    </row>
    <row r="52" spans="2:54" x14ac:dyDescent="0.3">
      <c r="B52" t="s">
        <v>23</v>
      </c>
      <c r="L52" t="s">
        <v>23</v>
      </c>
      <c r="V52" t="s">
        <v>23</v>
      </c>
      <c r="AF52" t="s">
        <v>23</v>
      </c>
      <c r="AP52" t="s">
        <v>23</v>
      </c>
    </row>
    <row r="53" spans="2:54" x14ac:dyDescent="0.3">
      <c r="B53" t="s">
        <v>24</v>
      </c>
      <c r="L53" t="s">
        <v>24</v>
      </c>
      <c r="V53" t="s">
        <v>24</v>
      </c>
      <c r="AF53" t="s">
        <v>24</v>
      </c>
      <c r="AP53" t="s">
        <v>24</v>
      </c>
    </row>
    <row r="54" spans="2:54" x14ac:dyDescent="0.3">
      <c r="B54" t="s">
        <v>25</v>
      </c>
      <c r="L54" t="s">
        <v>25</v>
      </c>
      <c r="V54" t="s">
        <v>25</v>
      </c>
      <c r="AF54" t="s">
        <v>25</v>
      </c>
      <c r="AP54" t="s">
        <v>25</v>
      </c>
    </row>
    <row r="55" spans="2:54" x14ac:dyDescent="0.3">
      <c r="B55" t="s">
        <v>26</v>
      </c>
      <c r="L55" t="s">
        <v>26</v>
      </c>
      <c r="V55" t="s">
        <v>26</v>
      </c>
      <c r="AF55" t="s">
        <v>26</v>
      </c>
      <c r="AP55" t="s">
        <v>26</v>
      </c>
      <c r="BB55" s="14"/>
    </row>
    <row r="56" spans="2:54" x14ac:dyDescent="0.3">
      <c r="B56" t="s">
        <v>27</v>
      </c>
      <c r="L56" t="s">
        <v>27</v>
      </c>
      <c r="V56" t="s">
        <v>27</v>
      </c>
      <c r="AF56" t="s">
        <v>27</v>
      </c>
      <c r="AP56" t="s">
        <v>27</v>
      </c>
    </row>
    <row r="57" spans="2:54" x14ac:dyDescent="0.3">
      <c r="B57" t="s">
        <v>28</v>
      </c>
      <c r="L57" t="s">
        <v>28</v>
      </c>
      <c r="V57" t="s">
        <v>28</v>
      </c>
      <c r="AF57" t="s">
        <v>28</v>
      </c>
      <c r="AP57" t="s">
        <v>28</v>
      </c>
    </row>
    <row r="58" spans="2:54" x14ac:dyDescent="0.3">
      <c r="B58" t="s">
        <v>29</v>
      </c>
      <c r="L58" t="s">
        <v>29</v>
      </c>
      <c r="V58" t="s">
        <v>29</v>
      </c>
      <c r="AF58" t="s">
        <v>29</v>
      </c>
      <c r="AP58" t="s">
        <v>29</v>
      </c>
    </row>
    <row r="59" spans="2:54" x14ac:dyDescent="0.3">
      <c r="B59" t="s">
        <v>30</v>
      </c>
      <c r="L59" t="s">
        <v>30</v>
      </c>
      <c r="V59" t="s">
        <v>30</v>
      </c>
      <c r="AF59" t="s">
        <v>30</v>
      </c>
      <c r="AP59" t="s">
        <v>30</v>
      </c>
    </row>
    <row r="60" spans="2:54" x14ac:dyDescent="0.3">
      <c r="B60" t="s">
        <v>31</v>
      </c>
      <c r="L60" t="s">
        <v>31</v>
      </c>
      <c r="V60" t="s">
        <v>31</v>
      </c>
      <c r="AF60" t="s">
        <v>31</v>
      </c>
      <c r="AP60" t="s">
        <v>31</v>
      </c>
    </row>
    <row r="61" spans="2:54" x14ac:dyDescent="0.3">
      <c r="B61" t="s">
        <v>32</v>
      </c>
      <c r="L61" t="s">
        <v>32</v>
      </c>
      <c r="V61" t="s">
        <v>32</v>
      </c>
      <c r="AF61" t="s">
        <v>32</v>
      </c>
      <c r="AP61" t="s">
        <v>32</v>
      </c>
    </row>
    <row r="62" spans="2:54" x14ac:dyDescent="0.3">
      <c r="B62" t="s">
        <v>33</v>
      </c>
      <c r="L62" t="s">
        <v>33</v>
      </c>
      <c r="V62" t="s">
        <v>33</v>
      </c>
      <c r="AF62" t="s">
        <v>33</v>
      </c>
      <c r="AP62" t="s">
        <v>33</v>
      </c>
    </row>
    <row r="63" spans="2:54" x14ac:dyDescent="0.3">
      <c r="B63" t="s">
        <v>34</v>
      </c>
      <c r="L63" t="s">
        <v>34</v>
      </c>
      <c r="V63" t="s">
        <v>34</v>
      </c>
      <c r="AF63" t="s">
        <v>34</v>
      </c>
      <c r="AP63" t="s">
        <v>34</v>
      </c>
    </row>
    <row r="64" spans="2:54" x14ac:dyDescent="0.3">
      <c r="B64" t="s">
        <v>35</v>
      </c>
      <c r="L64" t="s">
        <v>35</v>
      </c>
      <c r="V64" t="s">
        <v>35</v>
      </c>
      <c r="AF64" t="s">
        <v>35</v>
      </c>
      <c r="AP64" t="s">
        <v>35</v>
      </c>
    </row>
  </sheetData>
  <mergeCells count="15">
    <mergeCell ref="B3:I3"/>
    <mergeCell ref="L3:S3"/>
    <mergeCell ref="V3:AC3"/>
    <mergeCell ref="AF3:AM3"/>
    <mergeCell ref="AP3:AU3"/>
    <mergeCell ref="B25:I25"/>
    <mergeCell ref="L25:S25"/>
    <mergeCell ref="V25:AC25"/>
    <mergeCell ref="AF25:AM25"/>
    <mergeCell ref="AP25:AU25"/>
    <mergeCell ref="B47:I47"/>
    <mergeCell ref="L47:S47"/>
    <mergeCell ref="V47:AC47"/>
    <mergeCell ref="AF47:AM47"/>
    <mergeCell ref="AP47:AU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CK64"/>
  <sheetViews>
    <sheetView zoomScale="75" zoomScaleNormal="75" workbookViewId="0">
      <selection activeCell="I21" sqref="I21"/>
    </sheetView>
  </sheetViews>
  <sheetFormatPr defaultRowHeight="14.4" x14ac:dyDescent="0.3"/>
  <cols>
    <col min="1" max="1" width="15.6640625" customWidth="1"/>
    <col min="2" max="2" width="15.88671875" customWidth="1"/>
    <col min="3" max="3" width="20.6640625" customWidth="1"/>
    <col min="4" max="4" width="21.44140625" customWidth="1"/>
    <col min="5" max="8" width="15.6640625" customWidth="1"/>
    <col min="9" max="9" width="23.33203125" customWidth="1"/>
    <col min="12" max="12" width="17.88671875" customWidth="1"/>
    <col min="13" max="13" width="19" customWidth="1"/>
    <col min="14" max="14" width="16.6640625" customWidth="1"/>
    <col min="15" max="15" width="13.109375" customWidth="1"/>
    <col min="16" max="16" width="16" bestFit="1" customWidth="1"/>
    <col min="17" max="17" width="15.5546875" customWidth="1"/>
    <col min="18" max="18" width="13.44140625" customWidth="1"/>
    <col min="19" max="19" width="18.33203125" customWidth="1"/>
    <col min="21" max="21" width="14.6640625" customWidth="1"/>
    <col min="22" max="22" width="16.44140625" customWidth="1"/>
    <col min="23" max="24" width="13.109375" customWidth="1"/>
    <col min="25" max="25" width="12" customWidth="1"/>
    <col min="26" max="26" width="16.109375" customWidth="1"/>
    <col min="27" max="27" width="11.44140625" customWidth="1"/>
    <col min="28" max="28" width="13.44140625" customWidth="1"/>
    <col min="29" max="29" width="16.44140625" customWidth="1"/>
    <col min="32" max="32" width="17.109375" customWidth="1"/>
    <col min="33" max="33" width="12.88671875" customWidth="1"/>
    <col min="34" max="34" width="14" customWidth="1"/>
    <col min="35" max="35" width="12.44140625" customWidth="1"/>
    <col min="36" max="36" width="13.109375" customWidth="1"/>
    <col min="37" max="37" width="12.33203125" customWidth="1"/>
    <col min="38" max="38" width="9.33203125" bestFit="1" customWidth="1"/>
    <col min="39" max="39" width="15.44140625" customWidth="1"/>
    <col min="42" max="42" width="17.109375" customWidth="1"/>
    <col min="43" max="43" width="13.88671875" customWidth="1"/>
    <col min="44" max="44" width="11.88671875" customWidth="1"/>
    <col min="45" max="45" width="16" customWidth="1"/>
    <col min="46" max="46" width="14.44140625" customWidth="1"/>
    <col min="47" max="47" width="13.5546875" customWidth="1"/>
  </cols>
  <sheetData>
    <row r="1" spans="2:89" x14ac:dyDescent="0.3">
      <c r="B1" t="s">
        <v>145</v>
      </c>
    </row>
    <row r="2" spans="2:89" x14ac:dyDescent="0.3">
      <c r="B2">
        <v>1.2430000000000001</v>
      </c>
      <c r="C2" s="11" t="s">
        <v>21</v>
      </c>
      <c r="D2" s="11" t="s">
        <v>22</v>
      </c>
      <c r="E2" s="11"/>
      <c r="F2" s="11"/>
      <c r="G2" s="12"/>
      <c r="H2" s="12"/>
      <c r="I2" s="12"/>
    </row>
    <row r="3" spans="2:89" ht="22.5" customHeight="1" x14ac:dyDescent="0.3">
      <c r="B3" s="32" t="s">
        <v>113</v>
      </c>
      <c r="C3" s="32"/>
      <c r="D3" s="32"/>
      <c r="E3" s="32"/>
      <c r="F3" s="32"/>
      <c r="G3" s="32"/>
      <c r="H3" s="32"/>
      <c r="I3" s="32"/>
      <c r="L3" s="32" t="s">
        <v>10</v>
      </c>
      <c r="M3" s="32"/>
      <c r="N3" s="32"/>
      <c r="O3" s="32"/>
      <c r="P3" s="32"/>
      <c r="Q3" s="32"/>
      <c r="R3" s="32"/>
      <c r="S3" s="32"/>
      <c r="V3" s="32" t="s">
        <v>11</v>
      </c>
      <c r="W3" s="32"/>
      <c r="X3" s="32"/>
      <c r="Y3" s="32"/>
      <c r="Z3" s="32"/>
      <c r="AA3" s="32"/>
      <c r="AB3" s="32"/>
      <c r="AC3" s="32"/>
      <c r="AF3" s="32" t="s">
        <v>13</v>
      </c>
      <c r="AG3" s="32"/>
      <c r="AH3" s="32"/>
      <c r="AI3" s="32"/>
      <c r="AJ3" s="32"/>
      <c r="AK3" s="32"/>
      <c r="AL3" s="32"/>
      <c r="AM3" s="32"/>
      <c r="AP3" s="32" t="s">
        <v>14</v>
      </c>
      <c r="AQ3" s="32"/>
      <c r="AR3" s="32"/>
      <c r="AS3" s="32"/>
      <c r="AT3" s="32"/>
      <c r="AU3" s="32"/>
      <c r="AV3" s="10"/>
    </row>
    <row r="4" spans="2:89" ht="51.75" customHeight="1" thickBot="1" x14ac:dyDescent="0.35">
      <c r="B4" s="1" t="s">
        <v>0</v>
      </c>
      <c r="C4" s="1" t="s">
        <v>115</v>
      </c>
      <c r="D4" s="1" t="s">
        <v>116</v>
      </c>
      <c r="E4" s="1" t="s">
        <v>117</v>
      </c>
      <c r="F4" s="1" t="s">
        <v>118</v>
      </c>
      <c r="G4" s="1" t="s">
        <v>119</v>
      </c>
      <c r="H4" s="1" t="s">
        <v>120</v>
      </c>
      <c r="I4" s="1" t="s">
        <v>121</v>
      </c>
      <c r="L4" s="1" t="s">
        <v>0</v>
      </c>
      <c r="M4" s="1" t="s">
        <v>36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1" t="s">
        <v>43</v>
      </c>
      <c r="V4" s="1" t="s">
        <v>12</v>
      </c>
      <c r="W4" s="1" t="s">
        <v>58</v>
      </c>
      <c r="X4" s="1" t="s">
        <v>59</v>
      </c>
      <c r="Y4" s="1" t="s">
        <v>60</v>
      </c>
      <c r="Z4" s="1" t="s">
        <v>61</v>
      </c>
      <c r="AA4" s="1" t="s">
        <v>62</v>
      </c>
      <c r="AB4" s="1" t="s">
        <v>63</v>
      </c>
      <c r="AC4" s="1" t="s">
        <v>64</v>
      </c>
      <c r="AF4" s="1" t="s">
        <v>12</v>
      </c>
      <c r="AG4" s="1" t="s">
        <v>58</v>
      </c>
      <c r="AH4" s="1" t="s">
        <v>59</v>
      </c>
      <c r="AI4" s="1" t="s">
        <v>65</v>
      </c>
      <c r="AJ4" s="1" t="s">
        <v>61</v>
      </c>
      <c r="AK4" s="1" t="s">
        <v>62</v>
      </c>
      <c r="AL4" s="1" t="s">
        <v>63</v>
      </c>
      <c r="AM4" s="1" t="s">
        <v>64</v>
      </c>
      <c r="AP4" s="1" t="s">
        <v>12</v>
      </c>
      <c r="AQ4" s="1" t="s">
        <v>15</v>
      </c>
      <c r="AR4" s="1" t="s">
        <v>16</v>
      </c>
      <c r="AS4" s="1" t="s">
        <v>17</v>
      </c>
      <c r="AT4" s="1" t="s">
        <v>18</v>
      </c>
      <c r="AU4" s="1" t="s">
        <v>19</v>
      </c>
      <c r="BK4" s="16"/>
      <c r="BL4" s="16"/>
      <c r="BM4" s="16"/>
      <c r="BN4" s="16"/>
      <c r="BO4" s="16"/>
      <c r="BP4" s="16"/>
    </row>
    <row r="5" spans="2:89" ht="15" thickBot="1" x14ac:dyDescent="0.35">
      <c r="B5" t="s">
        <v>1</v>
      </c>
      <c r="C5" s="2">
        <v>187640.00000000003</v>
      </c>
      <c r="D5" s="2">
        <v>21.89</v>
      </c>
      <c r="E5" s="2">
        <v>662.30532000000005</v>
      </c>
      <c r="F5" s="2">
        <v>2228.8538267600002</v>
      </c>
      <c r="G5" s="3">
        <v>149.59231967031045</v>
      </c>
      <c r="H5" s="4">
        <v>19615.507800000003</v>
      </c>
      <c r="I5">
        <v>219.00700000000001</v>
      </c>
      <c r="L5" t="s">
        <v>1</v>
      </c>
      <c r="M5" s="5">
        <v>157640</v>
      </c>
      <c r="N5" s="6">
        <v>0</v>
      </c>
      <c r="O5" s="7">
        <v>538.02531999999997</v>
      </c>
      <c r="P5" s="8">
        <v>1852.42117676</v>
      </c>
      <c r="Q5" s="7">
        <v>124.41748409983198</v>
      </c>
      <c r="R5" s="8">
        <v>16311.798999999999</v>
      </c>
      <c r="S5">
        <v>167.964</v>
      </c>
      <c r="V5" t="s">
        <v>1</v>
      </c>
      <c r="W5" s="5">
        <v>30000.000000000029</v>
      </c>
      <c r="X5" s="5">
        <v>21.89</v>
      </c>
      <c r="Y5" s="5">
        <v>124.28000000000009</v>
      </c>
      <c r="Z5" s="5">
        <v>376.43265000000019</v>
      </c>
      <c r="AA5" s="5">
        <v>25.174835570478464</v>
      </c>
      <c r="AB5" s="5">
        <v>3303.708800000004</v>
      </c>
      <c r="AC5" s="5">
        <v>51.043000000000006</v>
      </c>
      <c r="AD5" s="5"/>
      <c r="AE5" s="5"/>
      <c r="AF5" t="s">
        <v>1</v>
      </c>
      <c r="AG5" s="9">
        <f>(C5-M5)/C5</f>
        <v>0.15988062246855694</v>
      </c>
      <c r="AH5" s="9">
        <f t="shared" ref="AH5:AM7" si="0">(D5-N5)/D5</f>
        <v>1</v>
      </c>
      <c r="AI5" s="9">
        <f t="shared" si="0"/>
        <v>0.18764759431496048</v>
      </c>
      <c r="AJ5" s="9">
        <f t="shared" si="0"/>
        <v>0.168890685194554</v>
      </c>
      <c r="AK5" s="9">
        <f t="shared" si="0"/>
        <v>0.16828962627200245</v>
      </c>
      <c r="AL5" s="9">
        <f t="shared" si="0"/>
        <v>0.16842331249767611</v>
      </c>
      <c r="AM5" s="9">
        <f t="shared" si="0"/>
        <v>0.23306560977503005</v>
      </c>
      <c r="AP5" t="s">
        <v>1</v>
      </c>
      <c r="AQ5" s="13">
        <v>40800</v>
      </c>
      <c r="AR5">
        <v>136</v>
      </c>
      <c r="AS5" s="14">
        <v>300</v>
      </c>
      <c r="AT5">
        <v>80.8</v>
      </c>
      <c r="AU5">
        <v>60.6</v>
      </c>
      <c r="AV5" s="8"/>
      <c r="BA5" s="5"/>
      <c r="BB5" s="5"/>
      <c r="BC5" s="5"/>
      <c r="BD5" s="5"/>
      <c r="BE5" s="5"/>
      <c r="BF5" s="5"/>
      <c r="BG5" s="5"/>
      <c r="BK5" s="5"/>
      <c r="BL5" s="5"/>
      <c r="BM5" s="5"/>
      <c r="BN5" s="5"/>
      <c r="BO5" s="7"/>
      <c r="BP5" s="8"/>
      <c r="BU5" s="5"/>
      <c r="BV5" s="6"/>
      <c r="BW5" s="7"/>
      <c r="BX5" s="8"/>
      <c r="BY5" s="7"/>
      <c r="BZ5" s="8"/>
      <c r="CE5" s="5"/>
      <c r="CF5" s="5"/>
      <c r="CG5" s="5"/>
      <c r="CH5" s="5"/>
      <c r="CI5" s="5"/>
      <c r="CJ5" s="5"/>
      <c r="CK5" s="5"/>
    </row>
    <row r="6" spans="2:89" ht="15" thickBot="1" x14ac:dyDescent="0.35">
      <c r="B6" t="s">
        <v>2</v>
      </c>
      <c r="C6" s="2">
        <v>243750</v>
      </c>
      <c r="D6" s="2">
        <v>132.19999999999999</v>
      </c>
      <c r="E6" s="2">
        <v>964.11874999999986</v>
      </c>
      <c r="F6" s="2">
        <v>3008.6586562499997</v>
      </c>
      <c r="G6" s="3">
        <v>201.42257255240119</v>
      </c>
      <c r="H6" s="4">
        <v>26483.375250000001</v>
      </c>
      <c r="I6">
        <v>120.764</v>
      </c>
      <c r="L6" t="s">
        <v>2</v>
      </c>
      <c r="M6" s="5">
        <v>184500</v>
      </c>
      <c r="N6" s="6">
        <v>112.1</v>
      </c>
      <c r="O6" s="7">
        <v>741.79849999999999</v>
      </c>
      <c r="P6" s="8">
        <v>2290.4651355000001</v>
      </c>
      <c r="Q6" s="7">
        <v>153.2845924063916</v>
      </c>
      <c r="R6" s="8">
        <v>20167.5965</v>
      </c>
      <c r="S6">
        <v>105.82899999999999</v>
      </c>
      <c r="V6" t="s">
        <v>2</v>
      </c>
      <c r="W6" s="5">
        <v>59250</v>
      </c>
      <c r="X6" s="5">
        <v>20.099999999999994</v>
      </c>
      <c r="Y6" s="5">
        <v>222.32024999999987</v>
      </c>
      <c r="Z6" s="5">
        <v>718.19352074999961</v>
      </c>
      <c r="AA6" s="5">
        <v>48.137980146009596</v>
      </c>
      <c r="AB6" s="5">
        <v>6315.7787500000013</v>
      </c>
      <c r="AC6" s="5">
        <v>14.935000000000002</v>
      </c>
      <c r="AF6" t="s">
        <v>2</v>
      </c>
      <c r="AG6" s="9">
        <f>(C6-M6)/C6</f>
        <v>0.24307692307692308</v>
      </c>
      <c r="AH6" s="9">
        <f t="shared" si="0"/>
        <v>0.15204236006051433</v>
      </c>
      <c r="AI6" s="9">
        <f t="shared" si="0"/>
        <v>0.2305942603024782</v>
      </c>
      <c r="AJ6" s="9">
        <f t="shared" si="0"/>
        <v>0.23870887422143061</v>
      </c>
      <c r="AK6" s="9">
        <f t="shared" si="0"/>
        <v>0.23898999767509291</v>
      </c>
      <c r="AL6" s="9">
        <f t="shared" si="0"/>
        <v>0.23848088434271614</v>
      </c>
      <c r="AM6" s="9">
        <f t="shared" si="0"/>
        <v>0.12367096154483126</v>
      </c>
      <c r="AP6" t="s">
        <v>2</v>
      </c>
      <c r="AQ6" s="13">
        <v>23760</v>
      </c>
      <c r="AR6">
        <v>80</v>
      </c>
      <c r="AS6" s="14">
        <v>297</v>
      </c>
      <c r="AT6">
        <v>80.2</v>
      </c>
      <c r="AU6">
        <v>62.2</v>
      </c>
    </row>
    <row r="7" spans="2:89" x14ac:dyDescent="0.3">
      <c r="B7" t="s">
        <v>101</v>
      </c>
      <c r="C7" s="2">
        <v>1177600.0000000002</v>
      </c>
      <c r="D7" s="2">
        <v>1298.0999999999999</v>
      </c>
      <c r="E7" s="2">
        <v>5317.2488000000003</v>
      </c>
      <c r="F7" s="2">
        <v>15255.454518400002</v>
      </c>
      <c r="G7" s="3">
        <v>1018.2139372758278</v>
      </c>
      <c r="H7" s="4">
        <v>134135.14200000002</v>
      </c>
      <c r="I7">
        <v>1069.992</v>
      </c>
      <c r="L7" t="s">
        <v>101</v>
      </c>
      <c r="M7" s="5">
        <v>1081300</v>
      </c>
      <c r="N7" s="6">
        <v>0</v>
      </c>
      <c r="O7" s="7">
        <v>3690.4768999999997</v>
      </c>
      <c r="P7" s="8">
        <v>12706.311966699999</v>
      </c>
      <c r="Q7" s="7">
        <v>853.41680764493992</v>
      </c>
      <c r="R7" s="8">
        <v>111887.5175</v>
      </c>
      <c r="S7">
        <v>981.75</v>
      </c>
      <c r="V7" t="s">
        <v>101</v>
      </c>
      <c r="W7" s="5">
        <v>96300.000000000233</v>
      </c>
      <c r="X7" s="5">
        <v>1298.0999999999999</v>
      </c>
      <c r="Y7" s="5">
        <v>1626.7719000000006</v>
      </c>
      <c r="Z7" s="5">
        <v>2549.1425517000025</v>
      </c>
      <c r="AA7" s="5">
        <v>164.79712963088787</v>
      </c>
      <c r="AB7" s="5">
        <v>22247.62450000002</v>
      </c>
      <c r="AC7" s="5">
        <v>88.241999999999962</v>
      </c>
      <c r="AF7" t="s">
        <v>101</v>
      </c>
      <c r="AG7" s="9">
        <f>(C7-M7)/C7</f>
        <v>8.1776494565217572E-2</v>
      </c>
      <c r="AH7" s="9">
        <f t="shared" si="0"/>
        <v>1</v>
      </c>
      <c r="AI7" s="9">
        <f t="shared" si="0"/>
        <v>0.30594240766014197</v>
      </c>
      <c r="AJ7" s="9">
        <f t="shared" si="0"/>
        <v>0.16709712245055794</v>
      </c>
      <c r="AK7" s="9">
        <f t="shared" si="0"/>
        <v>0.16184921812383851</v>
      </c>
      <c r="AL7" s="9">
        <f t="shared" si="0"/>
        <v>0.16585977521088408</v>
      </c>
      <c r="AM7" s="9">
        <f t="shared" si="0"/>
        <v>8.2469775474956791E-2</v>
      </c>
      <c r="AP7" t="s">
        <v>101</v>
      </c>
      <c r="AQ7" s="13">
        <v>160000</v>
      </c>
      <c r="AR7">
        <v>698</v>
      </c>
      <c r="AS7" s="14">
        <v>229.22636103151862</v>
      </c>
      <c r="AT7">
        <v>91.4</v>
      </c>
      <c r="AU7">
        <v>58.8</v>
      </c>
    </row>
    <row r="8" spans="2:89" x14ac:dyDescent="0.3">
      <c r="B8" t="s">
        <v>23</v>
      </c>
      <c r="L8" t="s">
        <v>23</v>
      </c>
      <c r="V8" t="s">
        <v>23</v>
      </c>
      <c r="AF8" t="s">
        <v>23</v>
      </c>
      <c r="AP8" t="s">
        <v>23</v>
      </c>
    </row>
    <row r="9" spans="2:89" x14ac:dyDescent="0.3">
      <c r="B9" t="s">
        <v>24</v>
      </c>
      <c r="L9" t="s">
        <v>24</v>
      </c>
      <c r="V9" t="s">
        <v>24</v>
      </c>
      <c r="AF9" t="s">
        <v>24</v>
      </c>
      <c r="AP9" t="s">
        <v>24</v>
      </c>
    </row>
    <row r="10" spans="2:89" x14ac:dyDescent="0.3">
      <c r="B10" t="s">
        <v>25</v>
      </c>
      <c r="L10" t="s">
        <v>25</v>
      </c>
      <c r="V10" t="s">
        <v>25</v>
      </c>
      <c r="AF10" t="s">
        <v>25</v>
      </c>
      <c r="AP10" t="s">
        <v>25</v>
      </c>
    </row>
    <row r="11" spans="2:89" x14ac:dyDescent="0.3">
      <c r="B11" t="s">
        <v>26</v>
      </c>
      <c r="L11" t="s">
        <v>26</v>
      </c>
      <c r="V11" t="s">
        <v>26</v>
      </c>
      <c r="AF11" t="s">
        <v>26</v>
      </c>
      <c r="AP11" t="s">
        <v>26</v>
      </c>
    </row>
    <row r="12" spans="2:89" x14ac:dyDescent="0.3">
      <c r="B12" t="s">
        <v>27</v>
      </c>
      <c r="L12" t="s">
        <v>27</v>
      </c>
      <c r="V12" t="s">
        <v>27</v>
      </c>
      <c r="AF12" t="s">
        <v>27</v>
      </c>
      <c r="AP12" t="s">
        <v>27</v>
      </c>
    </row>
    <row r="13" spans="2:89" x14ac:dyDescent="0.3">
      <c r="B13" t="s">
        <v>28</v>
      </c>
      <c r="L13" t="s">
        <v>28</v>
      </c>
      <c r="V13" t="s">
        <v>28</v>
      </c>
      <c r="AF13" t="s">
        <v>28</v>
      </c>
      <c r="AP13" t="s">
        <v>28</v>
      </c>
    </row>
    <row r="14" spans="2:89" x14ac:dyDescent="0.3">
      <c r="B14" t="s">
        <v>29</v>
      </c>
      <c r="L14" t="s">
        <v>29</v>
      </c>
      <c r="V14" t="s">
        <v>29</v>
      </c>
      <c r="AF14" t="s">
        <v>29</v>
      </c>
      <c r="AP14" t="s">
        <v>29</v>
      </c>
    </row>
    <row r="15" spans="2:89" x14ac:dyDescent="0.3">
      <c r="B15" t="s">
        <v>30</v>
      </c>
      <c r="L15" t="s">
        <v>30</v>
      </c>
      <c r="V15" t="s">
        <v>30</v>
      </c>
      <c r="AF15" t="s">
        <v>30</v>
      </c>
      <c r="AP15" t="s">
        <v>30</v>
      </c>
    </row>
    <row r="16" spans="2:89" x14ac:dyDescent="0.3">
      <c r="B16" t="s">
        <v>31</v>
      </c>
      <c r="L16" t="s">
        <v>31</v>
      </c>
      <c r="V16" t="s">
        <v>31</v>
      </c>
      <c r="AF16" t="s">
        <v>31</v>
      </c>
      <c r="AP16" t="s">
        <v>31</v>
      </c>
    </row>
    <row r="17" spans="2:54" x14ac:dyDescent="0.3">
      <c r="B17" t="s">
        <v>32</v>
      </c>
      <c r="L17" t="s">
        <v>32</v>
      </c>
      <c r="V17" t="s">
        <v>32</v>
      </c>
      <c r="AF17" t="s">
        <v>32</v>
      </c>
      <c r="AP17" t="s">
        <v>32</v>
      </c>
    </row>
    <row r="18" spans="2:54" x14ac:dyDescent="0.3">
      <c r="B18" t="s">
        <v>33</v>
      </c>
      <c r="L18" t="s">
        <v>33</v>
      </c>
      <c r="V18" t="s">
        <v>33</v>
      </c>
      <c r="AF18" t="s">
        <v>33</v>
      </c>
      <c r="AP18" t="s">
        <v>33</v>
      </c>
    </row>
    <row r="19" spans="2:54" x14ac:dyDescent="0.3">
      <c r="B19" t="s">
        <v>34</v>
      </c>
      <c r="L19" t="s">
        <v>34</v>
      </c>
      <c r="V19" t="s">
        <v>34</v>
      </c>
      <c r="AF19" t="s">
        <v>34</v>
      </c>
      <c r="AP19" t="s">
        <v>34</v>
      </c>
    </row>
    <row r="20" spans="2:54" x14ac:dyDescent="0.3">
      <c r="B20" t="s">
        <v>35</v>
      </c>
      <c r="L20" t="s">
        <v>35</v>
      </c>
      <c r="V20" t="s">
        <v>35</v>
      </c>
      <c r="AF20" t="s">
        <v>35</v>
      </c>
      <c r="AP20" t="s">
        <v>35</v>
      </c>
    </row>
    <row r="24" spans="2:54" x14ac:dyDescent="0.3">
      <c r="B24" s="17">
        <v>1.0680000000000001</v>
      </c>
      <c r="C24" s="11" t="s">
        <v>21</v>
      </c>
      <c r="D24" s="11" t="s">
        <v>22</v>
      </c>
      <c r="E24" s="11"/>
      <c r="F24" s="11"/>
    </row>
    <row r="25" spans="2:54" x14ac:dyDescent="0.3">
      <c r="B25" s="32" t="s">
        <v>113</v>
      </c>
      <c r="C25" s="32"/>
      <c r="D25" s="32"/>
      <c r="E25" s="32"/>
      <c r="F25" s="32"/>
      <c r="G25" s="32"/>
      <c r="H25" s="32"/>
      <c r="I25" s="32"/>
      <c r="L25" s="32" t="s">
        <v>10</v>
      </c>
      <c r="M25" s="32"/>
      <c r="N25" s="32"/>
      <c r="O25" s="32"/>
      <c r="P25" s="32"/>
      <c r="Q25" s="32"/>
      <c r="R25" s="32"/>
      <c r="S25" s="32"/>
      <c r="V25" s="32" t="s">
        <v>11</v>
      </c>
      <c r="W25" s="32"/>
      <c r="X25" s="32"/>
      <c r="Y25" s="32"/>
      <c r="Z25" s="32"/>
      <c r="AA25" s="32"/>
      <c r="AB25" s="32"/>
      <c r="AC25" s="32"/>
      <c r="AF25" s="32" t="s">
        <v>13</v>
      </c>
      <c r="AG25" s="32"/>
      <c r="AH25" s="32"/>
      <c r="AI25" s="32"/>
      <c r="AJ25" s="32"/>
      <c r="AK25" s="32"/>
      <c r="AL25" s="32"/>
      <c r="AM25" s="32"/>
      <c r="AP25" s="32" t="s">
        <v>14</v>
      </c>
      <c r="AQ25" s="32"/>
      <c r="AR25" s="32"/>
      <c r="AS25" s="32"/>
      <c r="AT25" s="32"/>
      <c r="AU25" s="32"/>
    </row>
    <row r="26" spans="2:54" ht="42.6" thickBot="1" x14ac:dyDescent="0.35">
      <c r="B26" s="1" t="s">
        <v>0</v>
      </c>
      <c r="C26" s="1" t="s">
        <v>122</v>
      </c>
      <c r="D26" s="1" t="s">
        <v>123</v>
      </c>
      <c r="E26" s="1" t="s">
        <v>124</v>
      </c>
      <c r="F26" s="1" t="s">
        <v>125</v>
      </c>
      <c r="G26" s="1" t="s">
        <v>126</v>
      </c>
      <c r="H26" s="1" t="s">
        <v>127</v>
      </c>
      <c r="I26" s="1" t="s">
        <v>128</v>
      </c>
      <c r="L26" s="1" t="s">
        <v>0</v>
      </c>
      <c r="M26" s="1" t="s">
        <v>44</v>
      </c>
      <c r="N26" s="1" t="s">
        <v>45</v>
      </c>
      <c r="O26" s="1" t="s">
        <v>46</v>
      </c>
      <c r="P26" s="1" t="s">
        <v>47</v>
      </c>
      <c r="Q26" s="1" t="s">
        <v>48</v>
      </c>
      <c r="R26" s="1" t="s">
        <v>49</v>
      </c>
      <c r="S26" s="1" t="s">
        <v>50</v>
      </c>
      <c r="V26" s="1" t="s">
        <v>12</v>
      </c>
      <c r="W26" s="1" t="s">
        <v>37</v>
      </c>
      <c r="X26" s="1" t="s">
        <v>66</v>
      </c>
      <c r="Y26" s="1" t="s">
        <v>67</v>
      </c>
      <c r="Z26" s="1" t="s">
        <v>68</v>
      </c>
      <c r="AA26" s="1" t="s">
        <v>69</v>
      </c>
      <c r="AB26" s="1" t="s">
        <v>70</v>
      </c>
      <c r="AC26" s="1" t="s">
        <v>71</v>
      </c>
      <c r="AF26" s="1" t="s">
        <v>12</v>
      </c>
      <c r="AG26" s="1" t="s">
        <v>37</v>
      </c>
      <c r="AH26" s="1" t="s">
        <v>66</v>
      </c>
      <c r="AI26" s="1" t="s">
        <v>72</v>
      </c>
      <c r="AJ26" s="1" t="s">
        <v>68</v>
      </c>
      <c r="AK26" s="1" t="s">
        <v>69</v>
      </c>
      <c r="AL26" s="1" t="s">
        <v>70</v>
      </c>
      <c r="AM26" s="1" t="s">
        <v>71</v>
      </c>
      <c r="AP26" s="1" t="s">
        <v>12</v>
      </c>
      <c r="AQ26" s="1" t="s">
        <v>15</v>
      </c>
      <c r="AR26" s="1" t="s">
        <v>16</v>
      </c>
      <c r="AS26" s="1" t="s">
        <v>17</v>
      </c>
      <c r="AT26" s="1" t="s">
        <v>18</v>
      </c>
      <c r="AU26" s="1" t="s">
        <v>19</v>
      </c>
    </row>
    <row r="27" spans="2:54" ht="15" thickBot="1" x14ac:dyDescent="0.35">
      <c r="B27" t="s">
        <v>1</v>
      </c>
      <c r="C27" s="2">
        <v>187640.00000000003</v>
      </c>
      <c r="D27" s="2">
        <v>21.89</v>
      </c>
      <c r="E27" s="2">
        <v>662.30532000000005</v>
      </c>
      <c r="F27" s="2">
        <v>2228.8538267600002</v>
      </c>
      <c r="G27" s="3">
        <v>149.59231967031045</v>
      </c>
      <c r="H27" s="4">
        <v>19615.507800000003</v>
      </c>
      <c r="I27">
        <v>219.00700000000001</v>
      </c>
      <c r="J27" s="5"/>
      <c r="K27" s="6"/>
      <c r="L27" s="7" t="s">
        <v>1</v>
      </c>
      <c r="M27" s="5">
        <v>157149.99999999997</v>
      </c>
      <c r="N27" s="6">
        <v>0</v>
      </c>
      <c r="O27" s="7">
        <v>536.35294999999985</v>
      </c>
      <c r="P27" s="8">
        <v>1846.6632068499996</v>
      </c>
      <c r="Q27" s="7">
        <v>124.03075124516997</v>
      </c>
      <c r="R27" s="8">
        <v>16261.096249999997</v>
      </c>
      <c r="S27">
        <v>167.07900000000001</v>
      </c>
      <c r="V27" t="s">
        <v>1</v>
      </c>
      <c r="W27" s="5">
        <v>30490.000000000058</v>
      </c>
      <c r="X27" s="5">
        <v>21.89</v>
      </c>
      <c r="Y27" s="5">
        <v>125.9523700000002</v>
      </c>
      <c r="Z27" s="5">
        <v>382.19061991000058</v>
      </c>
      <c r="AA27" s="5">
        <v>25.561568425140479</v>
      </c>
      <c r="AB27" s="5">
        <v>3354.4115500000062</v>
      </c>
      <c r="AC27" s="5">
        <v>51.927999999999997</v>
      </c>
      <c r="AD27" s="5"/>
      <c r="AE27" s="5"/>
      <c r="AF27" t="s">
        <v>1</v>
      </c>
      <c r="AG27" s="9">
        <f>(C27-M27)/C27</f>
        <v>0.16249200596887686</v>
      </c>
      <c r="AH27" s="9">
        <f t="shared" ref="AH27:AM29" si="1">(D27-N27)/D27</f>
        <v>1</v>
      </c>
      <c r="AI27" s="9">
        <f t="shared" si="1"/>
        <v>0.19017266840012728</v>
      </c>
      <c r="AJ27" s="9">
        <f t="shared" si="1"/>
        <v>0.17147406228320344</v>
      </c>
      <c r="AK27" s="9">
        <f t="shared" si="1"/>
        <v>0.17087487166103271</v>
      </c>
      <c r="AL27" s="9">
        <f t="shared" si="1"/>
        <v>0.17100814234337616</v>
      </c>
      <c r="AM27" s="9">
        <f t="shared" si="1"/>
        <v>0.23710657650212091</v>
      </c>
      <c r="AP27" t="s">
        <v>1</v>
      </c>
      <c r="AQ27" s="13">
        <v>48000</v>
      </c>
      <c r="AR27">
        <v>136</v>
      </c>
      <c r="AS27" s="14">
        <v>352.94117647058823</v>
      </c>
      <c r="AT27">
        <v>79.900000000000006</v>
      </c>
      <c r="AU27">
        <v>61.6</v>
      </c>
    </row>
    <row r="28" spans="2:54" ht="15" thickBot="1" x14ac:dyDescent="0.35">
      <c r="B28" t="s">
        <v>2</v>
      </c>
      <c r="C28" s="2">
        <v>243750</v>
      </c>
      <c r="D28" s="2">
        <v>132.19999999999999</v>
      </c>
      <c r="E28" s="2">
        <v>964.11874999999986</v>
      </c>
      <c r="F28" s="2">
        <v>3008.6586562499997</v>
      </c>
      <c r="G28" s="3">
        <v>201.42257255240119</v>
      </c>
      <c r="H28" s="4">
        <v>26483.375250000001</v>
      </c>
      <c r="I28">
        <v>120.764</v>
      </c>
      <c r="L28" t="s">
        <v>2</v>
      </c>
      <c r="M28" s="5">
        <v>184760</v>
      </c>
      <c r="N28" s="6">
        <v>112.1</v>
      </c>
      <c r="O28" s="7">
        <v>742.68588</v>
      </c>
      <c r="P28" s="8">
        <v>2293.5203848400001</v>
      </c>
      <c r="Q28" s="7">
        <v>153.48979759457961</v>
      </c>
      <c r="R28" s="8">
        <v>20194.5</v>
      </c>
      <c r="S28">
        <v>105.804</v>
      </c>
      <c r="V28" t="s">
        <v>2</v>
      </c>
      <c r="W28" s="5">
        <v>58990</v>
      </c>
      <c r="X28" s="5">
        <v>20.099999999999994</v>
      </c>
      <c r="Y28" s="5">
        <v>221.43286999999987</v>
      </c>
      <c r="Z28" s="5">
        <v>715.13827140999956</v>
      </c>
      <c r="AA28" s="5">
        <v>47.932774957821579</v>
      </c>
      <c r="AB28" s="5">
        <v>6288.875250000001</v>
      </c>
      <c r="AC28" s="5">
        <v>14.959999999999994</v>
      </c>
      <c r="AF28" t="s">
        <v>2</v>
      </c>
      <c r="AG28" s="9">
        <f>(C28-M28)/C28</f>
        <v>0.24201025641025642</v>
      </c>
      <c r="AH28" s="9">
        <f t="shared" si="1"/>
        <v>0.15204236006051433</v>
      </c>
      <c r="AI28" s="9">
        <f t="shared" si="1"/>
        <v>0.22967385501008034</v>
      </c>
      <c r="AJ28" s="9">
        <f t="shared" si="1"/>
        <v>0.23769338868815043</v>
      </c>
      <c r="AK28" s="9">
        <f t="shared" si="1"/>
        <v>0.23797121817293643</v>
      </c>
      <c r="AL28" s="9">
        <f t="shared" si="1"/>
        <v>0.23746502062647776</v>
      </c>
      <c r="AM28" s="9">
        <f t="shared" si="1"/>
        <v>0.12387797688052726</v>
      </c>
      <c r="AP28" t="s">
        <v>2</v>
      </c>
      <c r="AQ28" s="13">
        <v>27000</v>
      </c>
      <c r="AR28">
        <v>80</v>
      </c>
      <c r="AS28" s="14">
        <v>337.5</v>
      </c>
      <c r="AT28">
        <v>80.099999999999994</v>
      </c>
      <c r="AU28">
        <v>62.9</v>
      </c>
    </row>
    <row r="29" spans="2:54" x14ac:dyDescent="0.3">
      <c r="B29" t="s">
        <v>101</v>
      </c>
      <c r="C29" s="2">
        <v>1177600.0000000002</v>
      </c>
      <c r="D29" s="2">
        <v>1298.0999999999999</v>
      </c>
      <c r="E29" s="2">
        <v>5317.2488000000003</v>
      </c>
      <c r="F29" s="2">
        <v>15255.454518400002</v>
      </c>
      <c r="G29" s="3">
        <v>1018.2139372758278</v>
      </c>
      <c r="H29" s="4">
        <v>134135.14200000002</v>
      </c>
      <c r="I29">
        <v>1069.992</v>
      </c>
      <c r="L29" t="s">
        <v>101</v>
      </c>
      <c r="M29" s="5">
        <v>1101899.9999999998</v>
      </c>
      <c r="N29" s="6">
        <v>0</v>
      </c>
      <c r="O29" s="7">
        <v>3760.7846999999992</v>
      </c>
      <c r="P29" s="8">
        <v>12948.381722099997</v>
      </c>
      <c r="Q29" s="7">
        <v>869.67537255521972</v>
      </c>
      <c r="R29" s="8">
        <v>114019.10249999998</v>
      </c>
      <c r="S29">
        <v>998.49400000000003</v>
      </c>
      <c r="V29" t="s">
        <v>101</v>
      </c>
      <c r="W29" s="5">
        <v>75700.000000000466</v>
      </c>
      <c r="X29" s="5">
        <v>1298.0999999999999</v>
      </c>
      <c r="Y29" s="5">
        <v>1556.4641000000011</v>
      </c>
      <c r="Z29" s="5">
        <v>2307.0727963000045</v>
      </c>
      <c r="AA29" s="5">
        <v>148.53856472060806</v>
      </c>
      <c r="AB29" s="5">
        <v>20116.039500000043</v>
      </c>
      <c r="AC29" s="5">
        <v>71.497999999999934</v>
      </c>
      <c r="AF29" t="s">
        <v>101</v>
      </c>
      <c r="AG29" s="9">
        <f>(C29-M29)/C29</f>
        <v>6.4283288043478645E-2</v>
      </c>
      <c r="AH29" s="9">
        <f t="shared" si="1"/>
        <v>1</v>
      </c>
      <c r="AI29" s="9">
        <f t="shared" si="1"/>
        <v>0.29271981781255019</v>
      </c>
      <c r="AJ29" s="9">
        <f t="shared" si="1"/>
        <v>0.15122937133845366</v>
      </c>
      <c r="AK29" s="9">
        <f t="shared" si="1"/>
        <v>0.14588148844044932</v>
      </c>
      <c r="AL29" s="9">
        <f t="shared" si="1"/>
        <v>0.14996845122063568</v>
      </c>
      <c r="AM29" s="9">
        <f t="shared" si="1"/>
        <v>6.6821060344376348E-2</v>
      </c>
      <c r="AP29" t="s">
        <v>101</v>
      </c>
      <c r="AQ29" s="13">
        <v>160000</v>
      </c>
      <c r="AR29">
        <v>698</v>
      </c>
      <c r="AS29" s="14">
        <v>229.22636103151862</v>
      </c>
      <c r="AT29">
        <v>94.5</v>
      </c>
      <c r="AU29">
        <v>59.1</v>
      </c>
    </row>
    <row r="30" spans="2:54" x14ac:dyDescent="0.3">
      <c r="B30" t="s">
        <v>23</v>
      </c>
      <c r="C30" s="5"/>
      <c r="D30" s="5"/>
      <c r="L30" t="s">
        <v>23</v>
      </c>
      <c r="V30" t="s">
        <v>23</v>
      </c>
      <c r="AF30" t="s">
        <v>23</v>
      </c>
      <c r="AP30" t="s">
        <v>23</v>
      </c>
      <c r="BB30" s="14"/>
    </row>
    <row r="31" spans="2:54" x14ac:dyDescent="0.3">
      <c r="B31" t="s">
        <v>24</v>
      </c>
      <c r="L31" t="s">
        <v>24</v>
      </c>
      <c r="V31" t="s">
        <v>24</v>
      </c>
      <c r="AF31" t="s">
        <v>24</v>
      </c>
      <c r="AP31" t="s">
        <v>24</v>
      </c>
    </row>
    <row r="32" spans="2:54" x14ac:dyDescent="0.3">
      <c r="B32" t="s">
        <v>25</v>
      </c>
      <c r="L32" t="s">
        <v>25</v>
      </c>
      <c r="V32" t="s">
        <v>25</v>
      </c>
      <c r="AF32" t="s">
        <v>25</v>
      </c>
      <c r="AP32" t="s">
        <v>25</v>
      </c>
    </row>
    <row r="33" spans="2:47" x14ac:dyDescent="0.3">
      <c r="B33" t="s">
        <v>26</v>
      </c>
      <c r="L33" t="s">
        <v>26</v>
      </c>
      <c r="V33" t="s">
        <v>26</v>
      </c>
      <c r="AF33" t="s">
        <v>26</v>
      </c>
      <c r="AP33" t="s">
        <v>26</v>
      </c>
    </row>
    <row r="34" spans="2:47" x14ac:dyDescent="0.3">
      <c r="B34" t="s">
        <v>27</v>
      </c>
      <c r="L34" t="s">
        <v>27</v>
      </c>
      <c r="V34" t="s">
        <v>27</v>
      </c>
      <c r="AF34" t="s">
        <v>27</v>
      </c>
      <c r="AP34" t="s">
        <v>27</v>
      </c>
    </row>
    <row r="35" spans="2:47" x14ac:dyDescent="0.3">
      <c r="B35" t="s">
        <v>28</v>
      </c>
      <c r="L35" t="s">
        <v>28</v>
      </c>
      <c r="V35" t="s">
        <v>28</v>
      </c>
      <c r="AF35" t="s">
        <v>28</v>
      </c>
      <c r="AP35" t="s">
        <v>28</v>
      </c>
    </row>
    <row r="36" spans="2:47" x14ac:dyDescent="0.3">
      <c r="B36" t="s">
        <v>29</v>
      </c>
      <c r="L36" t="s">
        <v>29</v>
      </c>
      <c r="V36" t="s">
        <v>29</v>
      </c>
      <c r="AF36" t="s">
        <v>29</v>
      </c>
      <c r="AP36" t="s">
        <v>29</v>
      </c>
    </row>
    <row r="37" spans="2:47" x14ac:dyDescent="0.3">
      <c r="B37" t="s">
        <v>30</v>
      </c>
      <c r="L37" t="s">
        <v>30</v>
      </c>
      <c r="V37" t="s">
        <v>30</v>
      </c>
      <c r="AF37" t="s">
        <v>30</v>
      </c>
      <c r="AP37" t="s">
        <v>30</v>
      </c>
    </row>
    <row r="38" spans="2:47" x14ac:dyDescent="0.3">
      <c r="B38" t="s">
        <v>31</v>
      </c>
      <c r="L38" t="s">
        <v>31</v>
      </c>
      <c r="V38" t="s">
        <v>31</v>
      </c>
      <c r="AF38" t="s">
        <v>31</v>
      </c>
      <c r="AP38" t="s">
        <v>31</v>
      </c>
    </row>
    <row r="39" spans="2:47" x14ac:dyDescent="0.3">
      <c r="B39" t="s">
        <v>32</v>
      </c>
      <c r="L39" t="s">
        <v>32</v>
      </c>
      <c r="V39" t="s">
        <v>32</v>
      </c>
      <c r="AF39" t="s">
        <v>32</v>
      </c>
      <c r="AP39" t="s">
        <v>32</v>
      </c>
    </row>
    <row r="40" spans="2:47" x14ac:dyDescent="0.3">
      <c r="B40" t="s">
        <v>33</v>
      </c>
      <c r="L40" t="s">
        <v>33</v>
      </c>
      <c r="V40" t="s">
        <v>33</v>
      </c>
      <c r="AF40" t="s">
        <v>33</v>
      </c>
      <c r="AP40" t="s">
        <v>33</v>
      </c>
    </row>
    <row r="41" spans="2:47" x14ac:dyDescent="0.3">
      <c r="B41" t="s">
        <v>34</v>
      </c>
      <c r="L41" t="s">
        <v>34</v>
      </c>
      <c r="V41" t="s">
        <v>34</v>
      </c>
      <c r="AF41" t="s">
        <v>34</v>
      </c>
      <c r="AP41" t="s">
        <v>34</v>
      </c>
    </row>
    <row r="42" spans="2:47" x14ac:dyDescent="0.3">
      <c r="B42" t="s">
        <v>35</v>
      </c>
      <c r="L42" t="s">
        <v>35</v>
      </c>
      <c r="V42" t="s">
        <v>35</v>
      </c>
      <c r="AF42" t="s">
        <v>35</v>
      </c>
      <c r="AP42" t="s">
        <v>35</v>
      </c>
    </row>
    <row r="46" spans="2:47" x14ac:dyDescent="0.3">
      <c r="B46" s="15">
        <v>1.448</v>
      </c>
      <c r="C46" s="11" t="s">
        <v>21</v>
      </c>
      <c r="D46" s="11" t="s">
        <v>22</v>
      </c>
      <c r="E46" s="11"/>
      <c r="F46" s="11"/>
    </row>
    <row r="47" spans="2:47" x14ac:dyDescent="0.3">
      <c r="B47" s="32" t="s">
        <v>113</v>
      </c>
      <c r="C47" s="32"/>
      <c r="D47" s="32"/>
      <c r="E47" s="32"/>
      <c r="F47" s="32"/>
      <c r="G47" s="32"/>
      <c r="H47" s="32"/>
      <c r="I47" s="32"/>
      <c r="L47" s="32" t="s">
        <v>10</v>
      </c>
      <c r="M47" s="32"/>
      <c r="N47" s="32"/>
      <c r="O47" s="32"/>
      <c r="P47" s="32"/>
      <c r="Q47" s="32"/>
      <c r="R47" s="32"/>
      <c r="S47" s="32"/>
      <c r="V47" s="32" t="s">
        <v>11</v>
      </c>
      <c r="W47" s="32"/>
      <c r="X47" s="32"/>
      <c r="Y47" s="32"/>
      <c r="Z47" s="32"/>
      <c r="AA47" s="32"/>
      <c r="AB47" s="32"/>
      <c r="AC47" s="32"/>
      <c r="AF47" s="32" t="s">
        <v>13</v>
      </c>
      <c r="AG47" s="32"/>
      <c r="AH47" s="32"/>
      <c r="AI47" s="32"/>
      <c r="AJ47" s="32"/>
      <c r="AK47" s="32"/>
      <c r="AL47" s="32"/>
      <c r="AM47" s="32"/>
      <c r="AP47" s="32" t="s">
        <v>14</v>
      </c>
      <c r="AQ47" s="32"/>
      <c r="AR47" s="32"/>
      <c r="AS47" s="32"/>
      <c r="AT47" s="32"/>
      <c r="AU47" s="32"/>
    </row>
    <row r="48" spans="2:47" ht="42.6" thickBot="1" x14ac:dyDescent="0.35">
      <c r="B48" s="1" t="s">
        <v>0</v>
      </c>
      <c r="C48" s="1" t="s">
        <v>129</v>
      </c>
      <c r="D48" s="1" t="s">
        <v>130</v>
      </c>
      <c r="E48" s="1" t="s">
        <v>131</v>
      </c>
      <c r="F48" s="1" t="s">
        <v>132</v>
      </c>
      <c r="G48" s="1" t="s">
        <v>133</v>
      </c>
      <c r="H48" s="1" t="s">
        <v>134</v>
      </c>
      <c r="I48" s="1" t="s">
        <v>135</v>
      </c>
      <c r="L48" s="1" t="s">
        <v>0</v>
      </c>
      <c r="M48" s="1" t="s">
        <v>51</v>
      </c>
      <c r="N48" s="1" t="s">
        <v>52</v>
      </c>
      <c r="O48" s="1" t="s">
        <v>53</v>
      </c>
      <c r="P48" s="1" t="s">
        <v>54</v>
      </c>
      <c r="Q48" s="1" t="s">
        <v>55</v>
      </c>
      <c r="R48" s="1" t="s">
        <v>56</v>
      </c>
      <c r="S48" s="1" t="s">
        <v>57</v>
      </c>
      <c r="V48" s="1" t="s">
        <v>12</v>
      </c>
      <c r="W48" s="1" t="s">
        <v>73</v>
      </c>
      <c r="X48" s="1" t="s">
        <v>74</v>
      </c>
      <c r="Y48" s="1" t="s">
        <v>75</v>
      </c>
      <c r="Z48" s="1" t="s">
        <v>76</v>
      </c>
      <c r="AA48" s="1" t="s">
        <v>77</v>
      </c>
      <c r="AB48" s="1" t="s">
        <v>78</v>
      </c>
      <c r="AC48" s="1" t="s">
        <v>79</v>
      </c>
      <c r="AF48" s="1" t="s">
        <v>12</v>
      </c>
      <c r="AG48" s="1" t="s">
        <v>3</v>
      </c>
      <c r="AH48" s="1" t="s">
        <v>4</v>
      </c>
      <c r="AI48" s="1" t="s">
        <v>5</v>
      </c>
      <c r="AJ48" s="1" t="s">
        <v>6</v>
      </c>
      <c r="AK48" s="1" t="s">
        <v>7</v>
      </c>
      <c r="AL48" s="1" t="s">
        <v>8</v>
      </c>
      <c r="AM48" s="1" t="s">
        <v>9</v>
      </c>
      <c r="AP48" s="1" t="s">
        <v>12</v>
      </c>
      <c r="AQ48" s="1" t="s">
        <v>15</v>
      </c>
      <c r="AR48" s="1" t="s">
        <v>16</v>
      </c>
      <c r="AS48" s="1" t="s">
        <v>17</v>
      </c>
      <c r="AT48" s="1" t="s">
        <v>18</v>
      </c>
      <c r="AU48" s="1" t="s">
        <v>19</v>
      </c>
    </row>
    <row r="49" spans="2:54" ht="15" thickBot="1" x14ac:dyDescent="0.35">
      <c r="B49" t="s">
        <v>1</v>
      </c>
      <c r="C49" s="2">
        <v>187640.00000000003</v>
      </c>
      <c r="D49" s="2">
        <v>21.89</v>
      </c>
      <c r="E49" s="2">
        <v>662.30532000000005</v>
      </c>
      <c r="F49" s="2">
        <v>2228.8538267600002</v>
      </c>
      <c r="G49" s="3">
        <v>149.59231967031045</v>
      </c>
      <c r="H49" s="4">
        <v>19615.507800000003</v>
      </c>
      <c r="I49">
        <v>219.00700000000001</v>
      </c>
      <c r="L49" t="s">
        <v>1</v>
      </c>
      <c r="M49" s="5">
        <v>156429.99999999997</v>
      </c>
      <c r="N49" s="6">
        <v>0</v>
      </c>
      <c r="O49" s="7">
        <v>533.89558999999986</v>
      </c>
      <c r="P49" s="8">
        <v>1838.2025163699996</v>
      </c>
      <c r="Q49" s="7">
        <v>123.46249072403397</v>
      </c>
      <c r="R49" s="8">
        <v>16186.594249999998</v>
      </c>
      <c r="S49">
        <v>167.50800000000001</v>
      </c>
      <c r="V49" t="s">
        <v>1</v>
      </c>
      <c r="W49" s="5">
        <v>31210.000000000058</v>
      </c>
      <c r="X49" s="5">
        <v>21.89</v>
      </c>
      <c r="Y49" s="5">
        <v>128.4097300000002</v>
      </c>
      <c r="Z49" s="5">
        <v>390.65131039000062</v>
      </c>
      <c r="AA49" s="5">
        <v>26.129828946276476</v>
      </c>
      <c r="AB49" s="5">
        <v>3428.9135500000048</v>
      </c>
      <c r="AC49" s="5">
        <v>51.498999999999995</v>
      </c>
      <c r="AD49" s="5"/>
      <c r="AE49" s="5"/>
      <c r="AF49" t="s">
        <v>1</v>
      </c>
      <c r="AG49" s="9">
        <f>(C49-M49)/C49</f>
        <v>0.16632914090812223</v>
      </c>
      <c r="AH49" s="9">
        <f t="shared" ref="AH49:AM51" si="2">(D49-N49)/D49</f>
        <v>1</v>
      </c>
      <c r="AI49" s="9">
        <f t="shared" si="2"/>
        <v>0.19388298134159662</v>
      </c>
      <c r="AJ49" s="9">
        <f t="shared" si="2"/>
        <v>0.17527004494407583</v>
      </c>
      <c r="AK49" s="9">
        <f t="shared" si="2"/>
        <v>0.17467359957960768</v>
      </c>
      <c r="AL49" s="9">
        <f t="shared" si="2"/>
        <v>0.17480625966766988</v>
      </c>
      <c r="AM49" s="9">
        <f t="shared" si="2"/>
        <v>0.23514773500390396</v>
      </c>
      <c r="AP49" t="s">
        <v>1</v>
      </c>
      <c r="AQ49" s="13">
        <v>36250</v>
      </c>
      <c r="AR49">
        <v>136</v>
      </c>
      <c r="AS49" s="14">
        <v>266.54411764705884</v>
      </c>
      <c r="AT49">
        <v>80.3</v>
      </c>
      <c r="AU49">
        <v>59</v>
      </c>
    </row>
    <row r="50" spans="2:54" ht="15" thickBot="1" x14ac:dyDescent="0.35">
      <c r="B50" t="s">
        <v>2</v>
      </c>
      <c r="C50" s="2">
        <v>243750</v>
      </c>
      <c r="D50" s="2">
        <v>132.19999999999999</v>
      </c>
      <c r="E50" s="2">
        <v>964.11874999999986</v>
      </c>
      <c r="F50" s="2">
        <v>3008.6586562499997</v>
      </c>
      <c r="G50" s="3">
        <v>201.42257255240119</v>
      </c>
      <c r="H50" s="4">
        <v>26483.375250000001</v>
      </c>
      <c r="I50">
        <v>120.764</v>
      </c>
      <c r="L50" t="s">
        <v>2</v>
      </c>
      <c r="M50" s="5">
        <v>184620</v>
      </c>
      <c r="N50" s="6">
        <v>112.1</v>
      </c>
      <c r="O50" s="7">
        <v>742.20806000000005</v>
      </c>
      <c r="P50" s="8">
        <v>2291.8752505800003</v>
      </c>
      <c r="Q50" s="7">
        <v>153.37930249324759</v>
      </c>
      <c r="R50" s="8">
        <v>20180.013499999997</v>
      </c>
      <c r="S50">
        <v>106.09</v>
      </c>
      <c r="V50" t="s">
        <v>2</v>
      </c>
      <c r="W50" s="5">
        <v>59130</v>
      </c>
      <c r="X50" s="5">
        <v>20.099999999999994</v>
      </c>
      <c r="Y50" s="5">
        <v>221.91068999999982</v>
      </c>
      <c r="Z50" s="5">
        <v>716.78340566999941</v>
      </c>
      <c r="AA50" s="5">
        <v>48.043270059153599</v>
      </c>
      <c r="AB50" s="5">
        <v>6303.3617500000037</v>
      </c>
      <c r="AC50" s="5">
        <v>14.673999999999992</v>
      </c>
      <c r="AF50" t="s">
        <v>2</v>
      </c>
      <c r="AG50" s="9">
        <f>(C50-M50)/C50</f>
        <v>0.24258461538461537</v>
      </c>
      <c r="AH50" s="9">
        <f t="shared" si="2"/>
        <v>0.15204236006051433</v>
      </c>
      <c r="AI50" s="9">
        <f t="shared" si="2"/>
        <v>0.23016945785983298</v>
      </c>
      <c r="AJ50" s="9">
        <f t="shared" si="2"/>
        <v>0.23824018859068585</v>
      </c>
      <c r="AK50" s="9">
        <f t="shared" si="2"/>
        <v>0.23851979175102075</v>
      </c>
      <c r="AL50" s="9">
        <f t="shared" si="2"/>
        <v>0.23801202416599082</v>
      </c>
      <c r="AM50" s="9">
        <f t="shared" si="2"/>
        <v>0.12150972144016423</v>
      </c>
      <c r="AP50" t="s">
        <v>2</v>
      </c>
      <c r="AQ50" s="13">
        <v>18600</v>
      </c>
      <c r="AR50">
        <v>80</v>
      </c>
      <c r="AS50" s="14">
        <v>232.5</v>
      </c>
      <c r="AT50">
        <v>80.8</v>
      </c>
      <c r="AU50">
        <v>61.4</v>
      </c>
    </row>
    <row r="51" spans="2:54" x14ac:dyDescent="0.3">
      <c r="B51" t="s">
        <v>101</v>
      </c>
      <c r="C51" s="2">
        <v>1177600.0000000002</v>
      </c>
      <c r="D51" s="2">
        <v>1298.0999999999999</v>
      </c>
      <c r="E51" s="2">
        <v>5317.2488000000003</v>
      </c>
      <c r="F51" s="2">
        <v>15255.454518400002</v>
      </c>
      <c r="G51" s="3">
        <v>1018.2139372758278</v>
      </c>
      <c r="H51" s="4">
        <v>134135.14200000002</v>
      </c>
      <c r="I51">
        <v>1069.992</v>
      </c>
      <c r="L51" t="s">
        <v>101</v>
      </c>
      <c r="M51" s="5">
        <v>1064100</v>
      </c>
      <c r="N51" s="6">
        <v>0</v>
      </c>
      <c r="O51" s="7">
        <v>3631.7732999999994</v>
      </c>
      <c r="P51" s="8">
        <v>12504.195471899999</v>
      </c>
      <c r="Q51" s="7">
        <v>839.84169519557997</v>
      </c>
      <c r="R51" s="8">
        <v>110107.7475</v>
      </c>
      <c r="S51">
        <v>967.34400000000005</v>
      </c>
      <c r="V51" t="s">
        <v>101</v>
      </c>
      <c r="W51" s="5">
        <v>113500.00000000023</v>
      </c>
      <c r="X51" s="5">
        <v>1298.0999999999999</v>
      </c>
      <c r="Y51" s="5">
        <v>1685.4755000000009</v>
      </c>
      <c r="Z51" s="5">
        <v>2751.259046500003</v>
      </c>
      <c r="AA51" s="5">
        <v>178.37224208024782</v>
      </c>
      <c r="AB51" s="5">
        <v>24027.394500000024</v>
      </c>
      <c r="AC51" s="5">
        <v>102.64799999999991</v>
      </c>
      <c r="AF51" t="s">
        <v>101</v>
      </c>
      <c r="AG51" s="9">
        <f>(C51-M51)/C51</f>
        <v>9.638247282608714E-2</v>
      </c>
      <c r="AH51" s="9">
        <f t="shared" si="2"/>
        <v>1</v>
      </c>
      <c r="AI51" s="9">
        <f t="shared" si="2"/>
        <v>0.31698262830958762</v>
      </c>
      <c r="AJ51" s="9">
        <f t="shared" si="2"/>
        <v>0.18034592434998498</v>
      </c>
      <c r="AK51" s="9">
        <f t="shared" si="2"/>
        <v>0.17518149727695967</v>
      </c>
      <c r="AL51" s="9">
        <f t="shared" si="2"/>
        <v>0.179128259319247</v>
      </c>
      <c r="AM51" s="9">
        <f t="shared" si="2"/>
        <v>9.593342753964508E-2</v>
      </c>
      <c r="AP51" t="s">
        <v>101</v>
      </c>
      <c r="AQ51" s="13">
        <v>160000</v>
      </c>
      <c r="AR51">
        <v>698</v>
      </c>
      <c r="AS51" s="14">
        <v>229.22636103151862</v>
      </c>
      <c r="AT51">
        <v>88.6</v>
      </c>
      <c r="AU51">
        <v>58.6</v>
      </c>
    </row>
    <row r="52" spans="2:54" x14ac:dyDescent="0.3">
      <c r="B52" t="s">
        <v>23</v>
      </c>
      <c r="L52" t="s">
        <v>23</v>
      </c>
      <c r="V52" t="s">
        <v>23</v>
      </c>
      <c r="AF52" t="s">
        <v>23</v>
      </c>
      <c r="AP52" t="s">
        <v>23</v>
      </c>
    </row>
    <row r="53" spans="2:54" x14ac:dyDescent="0.3">
      <c r="B53" t="s">
        <v>24</v>
      </c>
      <c r="L53" t="s">
        <v>24</v>
      </c>
      <c r="V53" t="s">
        <v>24</v>
      </c>
      <c r="AF53" t="s">
        <v>24</v>
      </c>
      <c r="AP53" t="s">
        <v>24</v>
      </c>
    </row>
    <row r="54" spans="2:54" x14ac:dyDescent="0.3">
      <c r="B54" t="s">
        <v>25</v>
      </c>
      <c r="L54" t="s">
        <v>25</v>
      </c>
      <c r="V54" t="s">
        <v>25</v>
      </c>
      <c r="AF54" t="s">
        <v>25</v>
      </c>
      <c r="AP54" t="s">
        <v>25</v>
      </c>
    </row>
    <row r="55" spans="2:54" x14ac:dyDescent="0.3">
      <c r="B55" t="s">
        <v>26</v>
      </c>
      <c r="L55" t="s">
        <v>26</v>
      </c>
      <c r="V55" t="s">
        <v>26</v>
      </c>
      <c r="AF55" t="s">
        <v>26</v>
      </c>
      <c r="AP55" t="s">
        <v>26</v>
      </c>
      <c r="BB55" s="14"/>
    </row>
    <row r="56" spans="2:54" x14ac:dyDescent="0.3">
      <c r="B56" t="s">
        <v>27</v>
      </c>
      <c r="L56" t="s">
        <v>27</v>
      </c>
      <c r="V56" t="s">
        <v>27</v>
      </c>
      <c r="AF56" t="s">
        <v>27</v>
      </c>
      <c r="AP56" t="s">
        <v>27</v>
      </c>
    </row>
    <row r="57" spans="2:54" x14ac:dyDescent="0.3">
      <c r="B57" t="s">
        <v>28</v>
      </c>
      <c r="L57" t="s">
        <v>28</v>
      </c>
      <c r="V57" t="s">
        <v>28</v>
      </c>
      <c r="AF57" t="s">
        <v>28</v>
      </c>
      <c r="AP57" t="s">
        <v>28</v>
      </c>
    </row>
    <row r="58" spans="2:54" x14ac:dyDescent="0.3">
      <c r="B58" t="s">
        <v>29</v>
      </c>
      <c r="L58" t="s">
        <v>29</v>
      </c>
      <c r="V58" t="s">
        <v>29</v>
      </c>
      <c r="AF58" t="s">
        <v>29</v>
      </c>
      <c r="AP58" t="s">
        <v>29</v>
      </c>
    </row>
    <row r="59" spans="2:54" x14ac:dyDescent="0.3">
      <c r="B59" t="s">
        <v>30</v>
      </c>
      <c r="L59" t="s">
        <v>30</v>
      </c>
      <c r="V59" t="s">
        <v>30</v>
      </c>
      <c r="AF59" t="s">
        <v>30</v>
      </c>
      <c r="AP59" t="s">
        <v>30</v>
      </c>
    </row>
    <row r="60" spans="2:54" x14ac:dyDescent="0.3">
      <c r="B60" t="s">
        <v>31</v>
      </c>
      <c r="L60" t="s">
        <v>31</v>
      </c>
      <c r="V60" t="s">
        <v>31</v>
      </c>
      <c r="AF60" t="s">
        <v>31</v>
      </c>
      <c r="AP60" t="s">
        <v>31</v>
      </c>
    </row>
    <row r="61" spans="2:54" x14ac:dyDescent="0.3">
      <c r="B61" t="s">
        <v>32</v>
      </c>
      <c r="L61" t="s">
        <v>32</v>
      </c>
      <c r="V61" t="s">
        <v>32</v>
      </c>
      <c r="AF61" t="s">
        <v>32</v>
      </c>
      <c r="AP61" t="s">
        <v>32</v>
      </c>
    </row>
    <row r="62" spans="2:54" x14ac:dyDescent="0.3">
      <c r="B62" t="s">
        <v>33</v>
      </c>
      <c r="L62" t="s">
        <v>33</v>
      </c>
      <c r="V62" t="s">
        <v>33</v>
      </c>
      <c r="AF62" t="s">
        <v>33</v>
      </c>
      <c r="AP62" t="s">
        <v>33</v>
      </c>
    </row>
    <row r="63" spans="2:54" x14ac:dyDescent="0.3">
      <c r="B63" t="s">
        <v>34</v>
      </c>
      <c r="L63" t="s">
        <v>34</v>
      </c>
      <c r="V63" t="s">
        <v>34</v>
      </c>
      <c r="AF63" t="s">
        <v>34</v>
      </c>
      <c r="AP63" t="s">
        <v>34</v>
      </c>
    </row>
    <row r="64" spans="2:54" x14ac:dyDescent="0.3">
      <c r="B64" t="s">
        <v>35</v>
      </c>
      <c r="L64" t="s">
        <v>35</v>
      </c>
      <c r="V64" t="s">
        <v>35</v>
      </c>
      <c r="AF64" t="s">
        <v>35</v>
      </c>
      <c r="AP64" t="s">
        <v>35</v>
      </c>
    </row>
  </sheetData>
  <mergeCells count="15">
    <mergeCell ref="B3:I3"/>
    <mergeCell ref="L3:S3"/>
    <mergeCell ref="V3:AC3"/>
    <mergeCell ref="AF3:AM3"/>
    <mergeCell ref="AP3:AU3"/>
    <mergeCell ref="B25:I25"/>
    <mergeCell ref="L25:S25"/>
    <mergeCell ref="V25:AC25"/>
    <mergeCell ref="AF25:AM25"/>
    <mergeCell ref="AP25:AU25"/>
    <mergeCell ref="B47:I47"/>
    <mergeCell ref="L47:S47"/>
    <mergeCell ref="V47:AC47"/>
    <mergeCell ref="AF47:AM47"/>
    <mergeCell ref="AP47:AU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CK64"/>
  <sheetViews>
    <sheetView zoomScale="75" zoomScaleNormal="75" workbookViewId="0">
      <selection activeCell="B47" sqref="B47:I48"/>
    </sheetView>
  </sheetViews>
  <sheetFormatPr defaultRowHeight="14.4" x14ac:dyDescent="0.3"/>
  <cols>
    <col min="1" max="1" width="15.6640625" customWidth="1"/>
    <col min="2" max="2" width="15.88671875" customWidth="1"/>
    <col min="3" max="3" width="20.6640625" customWidth="1"/>
    <col min="4" max="4" width="21.44140625" customWidth="1"/>
    <col min="5" max="8" width="15.6640625" customWidth="1"/>
    <col min="9" max="9" width="23.33203125" customWidth="1"/>
    <col min="12" max="12" width="17.88671875" customWidth="1"/>
    <col min="13" max="13" width="19" customWidth="1"/>
    <col min="14" max="14" width="16.6640625" customWidth="1"/>
    <col min="15" max="15" width="13.109375" customWidth="1"/>
    <col min="16" max="16" width="16" bestFit="1" customWidth="1"/>
    <col min="17" max="17" width="15.5546875" customWidth="1"/>
    <col min="18" max="18" width="13.44140625" customWidth="1"/>
    <col min="19" max="19" width="18.33203125" customWidth="1"/>
    <col min="21" max="21" width="14.6640625" customWidth="1"/>
    <col min="22" max="22" width="16.44140625" customWidth="1"/>
    <col min="23" max="24" width="13.109375" customWidth="1"/>
    <col min="25" max="25" width="12" customWidth="1"/>
    <col min="26" max="26" width="16.109375" customWidth="1"/>
    <col min="27" max="27" width="11.44140625" customWidth="1"/>
    <col min="28" max="28" width="13.44140625" customWidth="1"/>
    <col min="29" max="29" width="16.44140625" customWidth="1"/>
    <col min="32" max="32" width="17.109375" customWidth="1"/>
    <col min="33" max="33" width="12.88671875" customWidth="1"/>
    <col min="34" max="34" width="14" customWidth="1"/>
    <col min="35" max="35" width="12.44140625" customWidth="1"/>
    <col min="36" max="36" width="13.109375" customWidth="1"/>
    <col min="37" max="37" width="12.33203125" customWidth="1"/>
    <col min="38" max="38" width="9.33203125" bestFit="1" customWidth="1"/>
    <col min="39" max="39" width="15.44140625" customWidth="1"/>
    <col min="42" max="42" width="17.109375" customWidth="1"/>
    <col min="43" max="43" width="13.88671875" customWidth="1"/>
    <col min="44" max="44" width="11.88671875" customWidth="1"/>
    <col min="45" max="45" width="16" customWidth="1"/>
    <col min="46" max="46" width="14.44140625" customWidth="1"/>
    <col min="47" max="47" width="13.5546875" customWidth="1"/>
  </cols>
  <sheetData>
    <row r="1" spans="2:89" x14ac:dyDescent="0.3">
      <c r="B1" t="s">
        <v>144</v>
      </c>
    </row>
    <row r="2" spans="2:89" x14ac:dyDescent="0.3">
      <c r="B2">
        <v>1.117</v>
      </c>
      <c r="C2" s="11" t="s">
        <v>21</v>
      </c>
      <c r="D2" s="11" t="s">
        <v>22</v>
      </c>
      <c r="E2" s="11"/>
      <c r="F2" s="11"/>
      <c r="G2" s="12"/>
      <c r="H2" s="12"/>
      <c r="I2" s="12"/>
    </row>
    <row r="3" spans="2:89" ht="22.5" customHeight="1" x14ac:dyDescent="0.3">
      <c r="B3" s="32" t="s">
        <v>113</v>
      </c>
      <c r="C3" s="32"/>
      <c r="D3" s="32"/>
      <c r="E3" s="32"/>
      <c r="F3" s="32"/>
      <c r="G3" s="32"/>
      <c r="H3" s="32"/>
      <c r="I3" s="32"/>
      <c r="L3" s="32" t="s">
        <v>10</v>
      </c>
      <c r="M3" s="32"/>
      <c r="N3" s="32"/>
      <c r="O3" s="32"/>
      <c r="P3" s="32"/>
      <c r="Q3" s="32"/>
      <c r="R3" s="32"/>
      <c r="S3" s="32"/>
      <c r="V3" s="32" t="s">
        <v>11</v>
      </c>
      <c r="W3" s="32"/>
      <c r="X3" s="32"/>
      <c r="Y3" s="32"/>
      <c r="Z3" s="32"/>
      <c r="AA3" s="32"/>
      <c r="AB3" s="32"/>
      <c r="AC3" s="32"/>
      <c r="AF3" s="32" t="s">
        <v>13</v>
      </c>
      <c r="AG3" s="32"/>
      <c r="AH3" s="32"/>
      <c r="AI3" s="32"/>
      <c r="AJ3" s="32"/>
      <c r="AK3" s="32"/>
      <c r="AL3" s="32"/>
      <c r="AM3" s="32"/>
      <c r="AP3" s="32" t="s">
        <v>14</v>
      </c>
      <c r="AQ3" s="32"/>
      <c r="AR3" s="32"/>
      <c r="AS3" s="32"/>
      <c r="AT3" s="32"/>
      <c r="AU3" s="32"/>
      <c r="AV3" s="10"/>
    </row>
    <row r="4" spans="2:89" ht="51.75" customHeight="1" thickBot="1" x14ac:dyDescent="0.35">
      <c r="B4" s="1" t="s">
        <v>0</v>
      </c>
      <c r="C4" s="1" t="s">
        <v>115</v>
      </c>
      <c r="D4" s="1" t="s">
        <v>116</v>
      </c>
      <c r="E4" s="1" t="s">
        <v>117</v>
      </c>
      <c r="F4" s="1" t="s">
        <v>118</v>
      </c>
      <c r="G4" s="1" t="s">
        <v>119</v>
      </c>
      <c r="H4" s="1" t="s">
        <v>120</v>
      </c>
      <c r="I4" s="1" t="s">
        <v>121</v>
      </c>
      <c r="L4" s="1" t="s">
        <v>0</v>
      </c>
      <c r="M4" s="1" t="s">
        <v>36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1" t="s">
        <v>43</v>
      </c>
      <c r="V4" s="1" t="s">
        <v>12</v>
      </c>
      <c r="W4" s="1" t="s">
        <v>58</v>
      </c>
      <c r="X4" s="1" t="s">
        <v>59</v>
      </c>
      <c r="Y4" s="1" t="s">
        <v>60</v>
      </c>
      <c r="Z4" s="1" t="s">
        <v>61</v>
      </c>
      <c r="AA4" s="1" t="s">
        <v>62</v>
      </c>
      <c r="AB4" s="1" t="s">
        <v>63</v>
      </c>
      <c r="AC4" s="1" t="s">
        <v>64</v>
      </c>
      <c r="AF4" s="1" t="s">
        <v>12</v>
      </c>
      <c r="AG4" s="1" t="s">
        <v>58</v>
      </c>
      <c r="AH4" s="1" t="s">
        <v>59</v>
      </c>
      <c r="AI4" s="1" t="s">
        <v>65</v>
      </c>
      <c r="AJ4" s="1" t="s">
        <v>61</v>
      </c>
      <c r="AK4" s="1" t="s">
        <v>62</v>
      </c>
      <c r="AL4" s="1" t="s">
        <v>63</v>
      </c>
      <c r="AM4" s="1" t="s">
        <v>64</v>
      </c>
      <c r="AP4" s="1" t="s">
        <v>12</v>
      </c>
      <c r="AQ4" s="1" t="s">
        <v>15</v>
      </c>
      <c r="AR4" s="1" t="s">
        <v>16</v>
      </c>
      <c r="AS4" s="1" t="s">
        <v>17</v>
      </c>
      <c r="AT4" s="1" t="s">
        <v>18</v>
      </c>
      <c r="AU4" s="1" t="s">
        <v>19</v>
      </c>
      <c r="BK4" s="16"/>
      <c r="BL4" s="16"/>
      <c r="BM4" s="16"/>
      <c r="BN4" s="16"/>
      <c r="BO4" s="16"/>
      <c r="BP4" s="16"/>
    </row>
    <row r="5" spans="2:89" ht="15" thickBot="1" x14ac:dyDescent="0.35">
      <c r="B5" t="s">
        <v>1</v>
      </c>
      <c r="C5" s="2">
        <v>136339.99999999997</v>
      </c>
      <c r="D5" s="2">
        <v>0.1</v>
      </c>
      <c r="E5" s="2">
        <v>465.4284199999999</v>
      </c>
      <c r="F5" s="2">
        <v>1602.2349500599996</v>
      </c>
      <c r="G5" s="3">
        <v>107.61328385583157</v>
      </c>
      <c r="H5" s="4">
        <v>21078.163999999993</v>
      </c>
      <c r="I5">
        <v>166.03399999999999</v>
      </c>
      <c r="L5" t="s">
        <v>1</v>
      </c>
      <c r="M5" s="5">
        <v>140370</v>
      </c>
      <c r="N5" s="6">
        <v>0</v>
      </c>
      <c r="O5" s="7">
        <v>479.08280999999999</v>
      </c>
      <c r="P5" s="8">
        <v>1649.48211483</v>
      </c>
      <c r="Q5" s="7">
        <v>110.78712409980599</v>
      </c>
      <c r="R5" s="8">
        <v>21701.202000000001</v>
      </c>
      <c r="S5">
        <v>149.994</v>
      </c>
      <c r="V5" t="s">
        <v>1</v>
      </c>
      <c r="W5" s="5">
        <v>-4030.0000000000291</v>
      </c>
      <c r="X5" s="5">
        <v>0.1</v>
      </c>
      <c r="Y5" s="5">
        <v>-13.654390000000092</v>
      </c>
      <c r="Z5" s="5">
        <v>-47.247164770000381</v>
      </c>
      <c r="AA5" s="5">
        <v>-3.1738402439744249</v>
      </c>
      <c r="AB5" s="5">
        <v>-623.03800000000774</v>
      </c>
      <c r="AC5" s="5">
        <v>16.039999999999992</v>
      </c>
      <c r="AD5" s="5"/>
      <c r="AE5" s="5"/>
      <c r="AF5" t="s">
        <v>1</v>
      </c>
      <c r="AG5" s="9">
        <f>(C5-M5)/C5</f>
        <v>-2.9558456799178744E-2</v>
      </c>
      <c r="AH5" s="9">
        <f t="shared" ref="AH5:AM7" si="0">(D5-N5)/D5</f>
        <v>1</v>
      </c>
      <c r="AI5" s="9">
        <f t="shared" si="0"/>
        <v>-2.9337250183390378E-2</v>
      </c>
      <c r="AJ5" s="9">
        <f t="shared" si="0"/>
        <v>-2.9488287450121529E-2</v>
      </c>
      <c r="AK5" s="9">
        <f t="shared" si="0"/>
        <v>-2.9493015455474687E-2</v>
      </c>
      <c r="AL5" s="9">
        <f t="shared" si="0"/>
        <v>-2.95584567991789E-2</v>
      </c>
      <c r="AM5" s="9">
        <f t="shared" si="0"/>
        <v>9.6606719105725283E-2</v>
      </c>
      <c r="AP5" t="s">
        <v>1</v>
      </c>
      <c r="AQ5" s="13">
        <v>36480</v>
      </c>
      <c r="AR5">
        <v>112</v>
      </c>
      <c r="AS5" s="14">
        <v>325.71428571428572</v>
      </c>
      <c r="AT5">
        <v>81</v>
      </c>
      <c r="AU5">
        <v>66.3</v>
      </c>
      <c r="AV5" s="8"/>
      <c r="BA5" s="5"/>
      <c r="BB5" s="5"/>
      <c r="BC5" s="5"/>
      <c r="BD5" s="5"/>
      <c r="BE5" s="5"/>
      <c r="BF5" s="5"/>
      <c r="BG5" s="5"/>
      <c r="BK5" s="5"/>
      <c r="BL5" s="5"/>
      <c r="BM5" s="5"/>
      <c r="BN5" s="5"/>
      <c r="BO5" s="7"/>
      <c r="BP5" s="8"/>
      <c r="BU5" s="5"/>
      <c r="BV5" s="6"/>
      <c r="BW5" s="7"/>
      <c r="BX5" s="8"/>
      <c r="BY5" s="7"/>
      <c r="BZ5" s="8"/>
      <c r="CE5" s="5"/>
      <c r="CF5" s="5"/>
      <c r="CG5" s="5"/>
      <c r="CH5" s="5"/>
      <c r="CI5" s="5"/>
      <c r="CJ5" s="5"/>
      <c r="CK5" s="5"/>
    </row>
    <row r="6" spans="2:89" ht="15" thickBot="1" x14ac:dyDescent="0.35">
      <c r="B6" t="s">
        <v>2</v>
      </c>
      <c r="C6" s="2">
        <v>203590</v>
      </c>
      <c r="D6" s="2">
        <v>87.8</v>
      </c>
      <c r="E6" s="2">
        <v>782.65266999999994</v>
      </c>
      <c r="F6" s="2">
        <v>2488.25534281</v>
      </c>
      <c r="G6" s="3">
        <v>166.68922669941077</v>
      </c>
      <c r="H6" s="4">
        <v>32278.602000000003</v>
      </c>
      <c r="I6">
        <v>101.71899999999999</v>
      </c>
      <c r="L6" t="s">
        <v>2</v>
      </c>
      <c r="M6" s="5">
        <v>160930</v>
      </c>
      <c r="N6" s="6">
        <v>88.5</v>
      </c>
      <c r="O6" s="7">
        <v>637.75409000000002</v>
      </c>
      <c r="P6" s="8">
        <v>1987.7238318700001</v>
      </c>
      <c r="Q6" s="7">
        <v>133.06767203268001</v>
      </c>
      <c r="R6" s="8">
        <v>25687.765000000003</v>
      </c>
      <c r="S6">
        <v>97.983999999999995</v>
      </c>
      <c r="V6" t="s">
        <v>2</v>
      </c>
      <c r="W6" s="5">
        <v>42660</v>
      </c>
      <c r="X6" s="5">
        <v>-0.70000000000000284</v>
      </c>
      <c r="Y6" s="5">
        <v>144.89857999999992</v>
      </c>
      <c r="Z6" s="5">
        <v>500.53151093999986</v>
      </c>
      <c r="AA6" s="5">
        <v>33.621554666730759</v>
      </c>
      <c r="AB6" s="5">
        <v>6590.8369999999995</v>
      </c>
      <c r="AC6" s="5">
        <v>3.7349999999999994</v>
      </c>
      <c r="AF6" t="s">
        <v>2</v>
      </c>
      <c r="AG6" s="9">
        <f>(C6-M6)/C6</f>
        <v>0.20953877891841446</v>
      </c>
      <c r="AH6" s="9">
        <f t="shared" si="0"/>
        <v>-7.9726651480638133E-3</v>
      </c>
      <c r="AI6" s="9">
        <f t="shared" si="0"/>
        <v>0.18513778276639614</v>
      </c>
      <c r="AJ6" s="9">
        <f t="shared" si="0"/>
        <v>0.20115761526899686</v>
      </c>
      <c r="AK6" s="9">
        <f t="shared" si="0"/>
        <v>0.20170202557457548</v>
      </c>
      <c r="AL6" s="9">
        <f t="shared" si="0"/>
        <v>0.20418594956497804</v>
      </c>
      <c r="AM6" s="9">
        <f t="shared" si="0"/>
        <v>3.6718803763308723E-2</v>
      </c>
      <c r="AP6" t="s">
        <v>2</v>
      </c>
      <c r="AQ6" s="13">
        <v>27000</v>
      </c>
      <c r="AR6">
        <v>65</v>
      </c>
      <c r="AS6" s="14">
        <v>415.38461538461536</v>
      </c>
      <c r="AT6">
        <v>80.2</v>
      </c>
      <c r="AU6">
        <v>66.2</v>
      </c>
    </row>
    <row r="7" spans="2:89" x14ac:dyDescent="0.3">
      <c r="B7" t="s">
        <v>101</v>
      </c>
      <c r="C7" s="2">
        <v>943400</v>
      </c>
      <c r="D7" s="2">
        <v>476.3</v>
      </c>
      <c r="E7" s="2">
        <v>3696.1241999999997</v>
      </c>
      <c r="F7" s="2">
        <v>11605.974320599998</v>
      </c>
      <c r="G7" s="3">
        <v>777.15887654423477</v>
      </c>
      <c r="H7" s="4">
        <v>150175.61900000001</v>
      </c>
      <c r="I7">
        <v>784.57299999999998</v>
      </c>
      <c r="L7" t="s">
        <v>101</v>
      </c>
      <c r="M7" s="5">
        <v>866400</v>
      </c>
      <c r="N7" s="6">
        <v>0</v>
      </c>
      <c r="O7" s="7">
        <v>2957.0231999999996</v>
      </c>
      <c r="P7" s="8">
        <v>10181.030877599998</v>
      </c>
      <c r="Q7" s="7">
        <v>683.80682710031999</v>
      </c>
      <c r="R7" s="8">
        <v>133945.44</v>
      </c>
      <c r="S7">
        <v>738.45299999999997</v>
      </c>
      <c r="V7" t="s">
        <v>101</v>
      </c>
      <c r="W7" s="5">
        <v>77000</v>
      </c>
      <c r="X7" s="5">
        <v>476.3</v>
      </c>
      <c r="Y7" s="5">
        <v>739.10100000000011</v>
      </c>
      <c r="Z7" s="5">
        <v>1424.9434430000001</v>
      </c>
      <c r="AA7" s="5">
        <v>93.35204944391478</v>
      </c>
      <c r="AB7" s="5">
        <v>16230.179000000004</v>
      </c>
      <c r="AC7" s="5">
        <v>46.120000000000005</v>
      </c>
      <c r="AF7" t="s">
        <v>101</v>
      </c>
      <c r="AG7" s="9">
        <f>(C7-M7)/C7</f>
        <v>8.1619673521305919E-2</v>
      </c>
      <c r="AH7" s="9">
        <f t="shared" si="0"/>
        <v>1</v>
      </c>
      <c r="AI7" s="9">
        <f t="shared" si="0"/>
        <v>0.19996649463240443</v>
      </c>
      <c r="AJ7" s="9">
        <f t="shared" si="0"/>
        <v>0.12277671857939577</v>
      </c>
      <c r="AK7" s="9">
        <f t="shared" si="0"/>
        <v>0.12011964639588249</v>
      </c>
      <c r="AL7" s="9">
        <f t="shared" si="0"/>
        <v>0.1080746602416202</v>
      </c>
      <c r="AM7" s="9">
        <f t="shared" si="0"/>
        <v>5.8783567622133319E-2</v>
      </c>
      <c r="AP7" t="s">
        <v>101</v>
      </c>
      <c r="AQ7" s="13">
        <v>160000</v>
      </c>
      <c r="AR7">
        <v>488</v>
      </c>
      <c r="AS7" s="14">
        <v>327.86885245901641</v>
      </c>
      <c r="AT7">
        <v>84.5</v>
      </c>
      <c r="AU7">
        <v>67</v>
      </c>
    </row>
    <row r="8" spans="2:89" x14ac:dyDescent="0.3">
      <c r="B8" t="s">
        <v>23</v>
      </c>
      <c r="L8" t="s">
        <v>23</v>
      </c>
      <c r="V8" t="s">
        <v>23</v>
      </c>
      <c r="AF8" t="s">
        <v>23</v>
      </c>
      <c r="AP8" t="s">
        <v>23</v>
      </c>
    </row>
    <row r="9" spans="2:89" x14ac:dyDescent="0.3">
      <c r="B9" t="s">
        <v>24</v>
      </c>
      <c r="L9" t="s">
        <v>24</v>
      </c>
      <c r="V9" t="s">
        <v>24</v>
      </c>
      <c r="AF9" t="s">
        <v>24</v>
      </c>
      <c r="AP9" t="s">
        <v>24</v>
      </c>
    </row>
    <row r="10" spans="2:89" x14ac:dyDescent="0.3">
      <c r="B10" t="s">
        <v>25</v>
      </c>
      <c r="L10" t="s">
        <v>25</v>
      </c>
      <c r="V10" t="s">
        <v>25</v>
      </c>
      <c r="AF10" t="s">
        <v>25</v>
      </c>
      <c r="AP10" t="s">
        <v>25</v>
      </c>
    </row>
    <row r="11" spans="2:89" x14ac:dyDescent="0.3">
      <c r="B11" t="s">
        <v>26</v>
      </c>
      <c r="L11" t="s">
        <v>26</v>
      </c>
      <c r="V11" t="s">
        <v>26</v>
      </c>
      <c r="AF11" t="s">
        <v>26</v>
      </c>
      <c r="AP11" t="s">
        <v>26</v>
      </c>
    </row>
    <row r="12" spans="2:89" x14ac:dyDescent="0.3">
      <c r="B12" t="s">
        <v>27</v>
      </c>
      <c r="L12" t="s">
        <v>27</v>
      </c>
      <c r="V12" t="s">
        <v>27</v>
      </c>
      <c r="AF12" t="s">
        <v>27</v>
      </c>
      <c r="AP12" t="s">
        <v>27</v>
      </c>
    </row>
    <row r="13" spans="2:89" x14ac:dyDescent="0.3">
      <c r="B13" t="s">
        <v>28</v>
      </c>
      <c r="L13" t="s">
        <v>28</v>
      </c>
      <c r="V13" t="s">
        <v>28</v>
      </c>
      <c r="AF13" t="s">
        <v>28</v>
      </c>
      <c r="AP13" t="s">
        <v>28</v>
      </c>
    </row>
    <row r="14" spans="2:89" x14ac:dyDescent="0.3">
      <c r="B14" t="s">
        <v>29</v>
      </c>
      <c r="L14" t="s">
        <v>29</v>
      </c>
      <c r="V14" t="s">
        <v>29</v>
      </c>
      <c r="AF14" t="s">
        <v>29</v>
      </c>
      <c r="AP14" t="s">
        <v>29</v>
      </c>
    </row>
    <row r="15" spans="2:89" x14ac:dyDescent="0.3">
      <c r="B15" t="s">
        <v>30</v>
      </c>
      <c r="L15" t="s">
        <v>30</v>
      </c>
      <c r="V15" t="s">
        <v>30</v>
      </c>
      <c r="AF15" t="s">
        <v>30</v>
      </c>
      <c r="AP15" t="s">
        <v>30</v>
      </c>
    </row>
    <row r="16" spans="2:89" x14ac:dyDescent="0.3">
      <c r="B16" t="s">
        <v>31</v>
      </c>
      <c r="L16" t="s">
        <v>31</v>
      </c>
      <c r="V16" t="s">
        <v>31</v>
      </c>
      <c r="AF16" t="s">
        <v>31</v>
      </c>
      <c r="AP16" t="s">
        <v>31</v>
      </c>
    </row>
    <row r="17" spans="2:54" x14ac:dyDescent="0.3">
      <c r="B17" t="s">
        <v>32</v>
      </c>
      <c r="L17" t="s">
        <v>32</v>
      </c>
      <c r="V17" t="s">
        <v>32</v>
      </c>
      <c r="AF17" t="s">
        <v>32</v>
      </c>
      <c r="AP17" t="s">
        <v>32</v>
      </c>
    </row>
    <row r="18" spans="2:54" x14ac:dyDescent="0.3">
      <c r="B18" t="s">
        <v>33</v>
      </c>
      <c r="L18" t="s">
        <v>33</v>
      </c>
      <c r="V18" t="s">
        <v>33</v>
      </c>
      <c r="AF18" t="s">
        <v>33</v>
      </c>
      <c r="AP18" t="s">
        <v>33</v>
      </c>
    </row>
    <row r="19" spans="2:54" x14ac:dyDescent="0.3">
      <c r="B19" t="s">
        <v>34</v>
      </c>
      <c r="L19" t="s">
        <v>34</v>
      </c>
      <c r="V19" t="s">
        <v>34</v>
      </c>
      <c r="AF19" t="s">
        <v>34</v>
      </c>
      <c r="AP19" t="s">
        <v>34</v>
      </c>
    </row>
    <row r="20" spans="2:54" x14ac:dyDescent="0.3">
      <c r="B20" t="s">
        <v>35</v>
      </c>
      <c r="L20" t="s">
        <v>35</v>
      </c>
      <c r="V20" t="s">
        <v>35</v>
      </c>
      <c r="AF20" t="s">
        <v>35</v>
      </c>
      <c r="AP20" t="s">
        <v>35</v>
      </c>
    </row>
    <row r="24" spans="2:54" x14ac:dyDescent="0.3">
      <c r="B24" s="17">
        <v>0.71599999999999997</v>
      </c>
      <c r="C24" s="11" t="s">
        <v>21</v>
      </c>
      <c r="D24" s="11" t="s">
        <v>22</v>
      </c>
      <c r="E24" s="11"/>
      <c r="F24" s="11"/>
    </row>
    <row r="25" spans="2:54" x14ac:dyDescent="0.3">
      <c r="B25" s="32" t="s">
        <v>113</v>
      </c>
      <c r="C25" s="32"/>
      <c r="D25" s="32"/>
      <c r="E25" s="32"/>
      <c r="F25" s="32"/>
      <c r="G25" s="32"/>
      <c r="H25" s="32"/>
      <c r="I25" s="32"/>
      <c r="L25" s="32" t="s">
        <v>10</v>
      </c>
      <c r="M25" s="32"/>
      <c r="N25" s="32"/>
      <c r="O25" s="32"/>
      <c r="P25" s="32"/>
      <c r="Q25" s="32"/>
      <c r="R25" s="32"/>
      <c r="S25" s="32"/>
      <c r="V25" s="32" t="s">
        <v>11</v>
      </c>
      <c r="W25" s="32"/>
      <c r="X25" s="32"/>
      <c r="Y25" s="32"/>
      <c r="Z25" s="32"/>
      <c r="AA25" s="32"/>
      <c r="AB25" s="32"/>
      <c r="AC25" s="32"/>
      <c r="AF25" s="32" t="s">
        <v>13</v>
      </c>
      <c r="AG25" s="32"/>
      <c r="AH25" s="32"/>
      <c r="AI25" s="32"/>
      <c r="AJ25" s="32"/>
      <c r="AK25" s="32"/>
      <c r="AL25" s="32"/>
      <c r="AM25" s="32"/>
      <c r="AP25" s="32" t="s">
        <v>14</v>
      </c>
      <c r="AQ25" s="32"/>
      <c r="AR25" s="32"/>
      <c r="AS25" s="32"/>
      <c r="AT25" s="32"/>
      <c r="AU25" s="32"/>
    </row>
    <row r="26" spans="2:54" ht="42.6" thickBot="1" x14ac:dyDescent="0.35">
      <c r="B26" s="1" t="s">
        <v>0</v>
      </c>
      <c r="C26" s="1" t="s">
        <v>122</v>
      </c>
      <c r="D26" s="1" t="s">
        <v>123</v>
      </c>
      <c r="E26" s="1" t="s">
        <v>124</v>
      </c>
      <c r="F26" s="1" t="s">
        <v>125</v>
      </c>
      <c r="G26" s="1" t="s">
        <v>126</v>
      </c>
      <c r="H26" s="1" t="s">
        <v>127</v>
      </c>
      <c r="I26" s="1" t="s">
        <v>128</v>
      </c>
      <c r="L26" s="1" t="s">
        <v>0</v>
      </c>
      <c r="M26" s="1" t="s">
        <v>44</v>
      </c>
      <c r="N26" s="1" t="s">
        <v>45</v>
      </c>
      <c r="O26" s="1" t="s">
        <v>46</v>
      </c>
      <c r="P26" s="1" t="s">
        <v>47</v>
      </c>
      <c r="Q26" s="1" t="s">
        <v>48</v>
      </c>
      <c r="R26" s="1" t="s">
        <v>49</v>
      </c>
      <c r="S26" s="1" t="s">
        <v>50</v>
      </c>
      <c r="V26" s="1" t="s">
        <v>12</v>
      </c>
      <c r="W26" s="1" t="s">
        <v>37</v>
      </c>
      <c r="X26" s="1" t="s">
        <v>66</v>
      </c>
      <c r="Y26" s="1" t="s">
        <v>67</v>
      </c>
      <c r="Z26" s="1" t="s">
        <v>68</v>
      </c>
      <c r="AA26" s="1" t="s">
        <v>69</v>
      </c>
      <c r="AB26" s="1" t="s">
        <v>70</v>
      </c>
      <c r="AC26" s="1" t="s">
        <v>71</v>
      </c>
      <c r="AF26" s="1" t="s">
        <v>12</v>
      </c>
      <c r="AG26" s="1" t="s">
        <v>37</v>
      </c>
      <c r="AH26" s="1" t="s">
        <v>66</v>
      </c>
      <c r="AI26" s="1" t="s">
        <v>72</v>
      </c>
      <c r="AJ26" s="1" t="s">
        <v>68</v>
      </c>
      <c r="AK26" s="1" t="s">
        <v>69</v>
      </c>
      <c r="AL26" s="1" t="s">
        <v>70</v>
      </c>
      <c r="AM26" s="1" t="s">
        <v>71</v>
      </c>
      <c r="AP26" s="1" t="s">
        <v>12</v>
      </c>
      <c r="AQ26" s="1" t="s">
        <v>15</v>
      </c>
      <c r="AR26" s="1" t="s">
        <v>16</v>
      </c>
      <c r="AS26" s="1" t="s">
        <v>17</v>
      </c>
      <c r="AT26" s="1" t="s">
        <v>18</v>
      </c>
      <c r="AU26" s="1" t="s">
        <v>19</v>
      </c>
    </row>
    <row r="27" spans="2:54" ht="15" thickBot="1" x14ac:dyDescent="0.35">
      <c r="B27" t="s">
        <v>1</v>
      </c>
      <c r="C27" s="2">
        <v>136339.99999999997</v>
      </c>
      <c r="D27" s="2">
        <v>0.1</v>
      </c>
      <c r="E27" s="2">
        <v>465.4284199999999</v>
      </c>
      <c r="F27" s="2">
        <v>1602.2349500599996</v>
      </c>
      <c r="G27" s="3">
        <v>107.61328385583157</v>
      </c>
      <c r="H27" s="4">
        <v>21078.163999999993</v>
      </c>
      <c r="I27">
        <v>166.03399999999999</v>
      </c>
      <c r="J27" s="5"/>
      <c r="K27" s="6"/>
      <c r="L27" s="7" t="s">
        <v>1</v>
      </c>
      <c r="M27" s="5">
        <v>141150</v>
      </c>
      <c r="N27" s="6">
        <v>0</v>
      </c>
      <c r="O27" s="7">
        <v>481.74495000000002</v>
      </c>
      <c r="P27" s="8">
        <v>1658.6478628500001</v>
      </c>
      <c r="Q27" s="7">
        <v>111.40273966437</v>
      </c>
      <c r="R27" s="8">
        <v>21821.79</v>
      </c>
      <c r="S27">
        <v>150.19</v>
      </c>
      <c r="V27" t="s">
        <v>1</v>
      </c>
      <c r="W27" s="5">
        <v>-4810.0000000000291</v>
      </c>
      <c r="X27" s="5">
        <v>0.1</v>
      </c>
      <c r="Y27" s="5">
        <v>-16.316530000000114</v>
      </c>
      <c r="Z27" s="5">
        <v>-56.412912790000519</v>
      </c>
      <c r="AA27" s="5">
        <v>-3.7894558085384347</v>
      </c>
      <c r="AB27" s="5">
        <v>-743.62600000000748</v>
      </c>
      <c r="AC27" s="5">
        <v>15.843999999999994</v>
      </c>
      <c r="AD27" s="5"/>
      <c r="AE27" s="5"/>
      <c r="AF27" t="s">
        <v>1</v>
      </c>
      <c r="AG27" s="9">
        <f>(C27-M27)/C27</f>
        <v>-3.5279448437729427E-2</v>
      </c>
      <c r="AH27" s="9">
        <f t="shared" ref="AH27:AM29" si="1">(D27-N27)/D27</f>
        <v>1</v>
      </c>
      <c r="AI27" s="9">
        <f t="shared" si="1"/>
        <v>-3.5057012633650769E-2</v>
      </c>
      <c r="AJ27" s="9">
        <f t="shared" si="1"/>
        <v>-3.5208889175640565E-2</v>
      </c>
      <c r="AK27" s="9">
        <f t="shared" si="1"/>
        <v>-3.5213643453303876E-2</v>
      </c>
      <c r="AL27" s="9">
        <f t="shared" si="1"/>
        <v>-3.5279448437729573E-2</v>
      </c>
      <c r="AM27" s="9">
        <f t="shared" si="1"/>
        <v>9.542623799944587E-2</v>
      </c>
      <c r="AP27" t="s">
        <v>1</v>
      </c>
      <c r="AQ27" s="13">
        <v>45600</v>
      </c>
      <c r="AR27">
        <v>112</v>
      </c>
      <c r="AS27" s="14">
        <v>407.14285714285717</v>
      </c>
      <c r="AT27">
        <v>80.5</v>
      </c>
      <c r="AU27">
        <v>68</v>
      </c>
    </row>
    <row r="28" spans="2:54" ht="15" thickBot="1" x14ac:dyDescent="0.35">
      <c r="B28" t="s">
        <v>2</v>
      </c>
      <c r="C28" s="2">
        <v>203590</v>
      </c>
      <c r="D28" s="2">
        <v>87.8</v>
      </c>
      <c r="E28" s="2">
        <v>782.65266999999994</v>
      </c>
      <c r="F28" s="2">
        <v>2488.25534281</v>
      </c>
      <c r="G28" s="3">
        <v>166.68922669941077</v>
      </c>
      <c r="H28" s="4">
        <v>32278.602000000003</v>
      </c>
      <c r="I28">
        <v>101.71899999999999</v>
      </c>
      <c r="L28" t="s">
        <v>2</v>
      </c>
      <c r="M28" s="5">
        <v>162200</v>
      </c>
      <c r="N28" s="6">
        <v>88.5</v>
      </c>
      <c r="O28" s="7">
        <v>642.08859999999993</v>
      </c>
      <c r="P28" s="8">
        <v>2002.6475497999998</v>
      </c>
      <c r="Q28" s="7">
        <v>134.070020451906</v>
      </c>
      <c r="R28" s="8">
        <v>25884.107</v>
      </c>
      <c r="S28">
        <v>97.293000000000006</v>
      </c>
      <c r="V28" t="s">
        <v>2</v>
      </c>
      <c r="W28" s="5">
        <v>41390</v>
      </c>
      <c r="X28" s="5">
        <v>-0.70000000000000284</v>
      </c>
      <c r="Y28" s="5">
        <v>140.56407000000002</v>
      </c>
      <c r="Z28" s="5">
        <v>485.60779301000025</v>
      </c>
      <c r="AA28" s="5">
        <v>32.619206247504763</v>
      </c>
      <c r="AB28" s="5">
        <v>6394.4950000000026</v>
      </c>
      <c r="AC28" s="5">
        <v>4.4259999999999877</v>
      </c>
      <c r="AF28" t="s">
        <v>2</v>
      </c>
      <c r="AG28" s="9">
        <f>(C28-M28)/C28</f>
        <v>0.20330075151038854</v>
      </c>
      <c r="AH28" s="9">
        <f t="shared" si="1"/>
        <v>-7.9726651480638133E-3</v>
      </c>
      <c r="AI28" s="9">
        <f t="shared" si="1"/>
        <v>0.17959955340087197</v>
      </c>
      <c r="AJ28" s="9">
        <f t="shared" si="1"/>
        <v>0.1951599518968985</v>
      </c>
      <c r="AK28" s="9">
        <f t="shared" si="1"/>
        <v>0.19568874901751565</v>
      </c>
      <c r="AL28" s="9">
        <f t="shared" si="1"/>
        <v>0.19810322020761625</v>
      </c>
      <c r="AM28" s="9">
        <f t="shared" si="1"/>
        <v>4.3512028234646311E-2</v>
      </c>
      <c r="AP28" t="s">
        <v>2</v>
      </c>
      <c r="AQ28" s="13">
        <v>43200</v>
      </c>
      <c r="AR28">
        <v>65</v>
      </c>
      <c r="AS28" s="14">
        <v>664.61538461538464</v>
      </c>
      <c r="AT28">
        <v>80.099999999999994</v>
      </c>
      <c r="AU28">
        <v>67.7</v>
      </c>
    </row>
    <row r="29" spans="2:54" x14ac:dyDescent="0.3">
      <c r="B29" t="s">
        <v>101</v>
      </c>
      <c r="C29" s="2">
        <v>943400</v>
      </c>
      <c r="D29" s="2">
        <v>476.3</v>
      </c>
      <c r="E29" s="2">
        <v>3696.1241999999997</v>
      </c>
      <c r="F29" s="2">
        <v>11605.974320599998</v>
      </c>
      <c r="G29" s="3">
        <v>777.15887654423477</v>
      </c>
      <c r="H29" s="4">
        <v>150175.61900000001</v>
      </c>
      <c r="I29">
        <v>784.57299999999998</v>
      </c>
      <c r="L29" t="s">
        <v>101</v>
      </c>
      <c r="M29" s="5">
        <v>906200</v>
      </c>
      <c r="N29" s="6">
        <v>0</v>
      </c>
      <c r="O29" s="7">
        <v>3092.8606</v>
      </c>
      <c r="P29" s="8">
        <v>10648.7190458</v>
      </c>
      <c r="Q29" s="7">
        <v>715.21900590756002</v>
      </c>
      <c r="R29" s="8">
        <v>140098.51999999999</v>
      </c>
      <c r="S29">
        <v>767.46500000000003</v>
      </c>
      <c r="V29" t="s">
        <v>101</v>
      </c>
      <c r="W29" s="5">
        <v>37200</v>
      </c>
      <c r="X29" s="5">
        <v>476.3</v>
      </c>
      <c r="Y29" s="5">
        <v>603.26359999999977</v>
      </c>
      <c r="Z29" s="5">
        <v>957.25527479999801</v>
      </c>
      <c r="AA29" s="5">
        <v>61.939870636674755</v>
      </c>
      <c r="AB29" s="5">
        <v>10077.099000000017</v>
      </c>
      <c r="AC29" s="5">
        <v>17.107999999999947</v>
      </c>
      <c r="AF29" t="s">
        <v>101</v>
      </c>
      <c r="AG29" s="9">
        <f>(C29-M29)/C29</f>
        <v>3.9431842272630913E-2</v>
      </c>
      <c r="AH29" s="9">
        <f t="shared" si="1"/>
        <v>1</v>
      </c>
      <c r="AI29" s="9">
        <f t="shared" si="1"/>
        <v>0.16321518632950696</v>
      </c>
      <c r="AJ29" s="9">
        <f t="shared" si="1"/>
        <v>8.2479527212197937E-2</v>
      </c>
      <c r="AK29" s="9">
        <f t="shared" si="1"/>
        <v>7.9700396541953711E-2</v>
      </c>
      <c r="AL29" s="9">
        <f t="shared" si="1"/>
        <v>6.7102097311814754E-2</v>
      </c>
      <c r="AM29" s="9">
        <f t="shared" si="1"/>
        <v>2.1805491649597868E-2</v>
      </c>
      <c r="AP29" t="s">
        <v>101</v>
      </c>
      <c r="AQ29" s="13">
        <v>160000</v>
      </c>
      <c r="AR29">
        <v>488</v>
      </c>
      <c r="AS29" s="14">
        <v>327.86885245901641</v>
      </c>
      <c r="AT29">
        <v>93</v>
      </c>
      <c r="AU29">
        <v>68.8</v>
      </c>
    </row>
    <row r="30" spans="2:54" x14ac:dyDescent="0.3">
      <c r="B30" t="s">
        <v>23</v>
      </c>
      <c r="C30" s="5"/>
      <c r="D30" s="5"/>
      <c r="L30" t="s">
        <v>23</v>
      </c>
      <c r="V30" t="s">
        <v>23</v>
      </c>
      <c r="AF30" t="s">
        <v>23</v>
      </c>
      <c r="AP30" t="s">
        <v>23</v>
      </c>
      <c r="BB30" s="14"/>
    </row>
    <row r="31" spans="2:54" x14ac:dyDescent="0.3">
      <c r="B31" t="s">
        <v>24</v>
      </c>
      <c r="L31" t="s">
        <v>24</v>
      </c>
      <c r="V31" t="s">
        <v>24</v>
      </c>
      <c r="AF31" t="s">
        <v>24</v>
      </c>
      <c r="AP31" t="s">
        <v>24</v>
      </c>
    </row>
    <row r="32" spans="2:54" x14ac:dyDescent="0.3">
      <c r="B32" t="s">
        <v>25</v>
      </c>
      <c r="L32" t="s">
        <v>25</v>
      </c>
      <c r="V32" t="s">
        <v>25</v>
      </c>
      <c r="AF32" t="s">
        <v>25</v>
      </c>
      <c r="AP32" t="s">
        <v>25</v>
      </c>
    </row>
    <row r="33" spans="2:47" x14ac:dyDescent="0.3">
      <c r="B33" t="s">
        <v>26</v>
      </c>
      <c r="L33" t="s">
        <v>26</v>
      </c>
      <c r="V33" t="s">
        <v>26</v>
      </c>
      <c r="AF33" t="s">
        <v>26</v>
      </c>
      <c r="AP33" t="s">
        <v>26</v>
      </c>
    </row>
    <row r="34" spans="2:47" x14ac:dyDescent="0.3">
      <c r="B34" t="s">
        <v>27</v>
      </c>
      <c r="L34" t="s">
        <v>27</v>
      </c>
      <c r="V34" t="s">
        <v>27</v>
      </c>
      <c r="AF34" t="s">
        <v>27</v>
      </c>
      <c r="AP34" t="s">
        <v>27</v>
      </c>
    </row>
    <row r="35" spans="2:47" x14ac:dyDescent="0.3">
      <c r="B35" t="s">
        <v>28</v>
      </c>
      <c r="L35" t="s">
        <v>28</v>
      </c>
      <c r="V35" t="s">
        <v>28</v>
      </c>
      <c r="AF35" t="s">
        <v>28</v>
      </c>
      <c r="AP35" t="s">
        <v>28</v>
      </c>
    </row>
    <row r="36" spans="2:47" x14ac:dyDescent="0.3">
      <c r="B36" t="s">
        <v>29</v>
      </c>
      <c r="L36" t="s">
        <v>29</v>
      </c>
      <c r="V36" t="s">
        <v>29</v>
      </c>
      <c r="AF36" t="s">
        <v>29</v>
      </c>
      <c r="AP36" t="s">
        <v>29</v>
      </c>
    </row>
    <row r="37" spans="2:47" x14ac:dyDescent="0.3">
      <c r="B37" t="s">
        <v>30</v>
      </c>
      <c r="L37" t="s">
        <v>30</v>
      </c>
      <c r="V37" t="s">
        <v>30</v>
      </c>
      <c r="AF37" t="s">
        <v>30</v>
      </c>
      <c r="AP37" t="s">
        <v>30</v>
      </c>
    </row>
    <row r="38" spans="2:47" x14ac:dyDescent="0.3">
      <c r="B38" t="s">
        <v>31</v>
      </c>
      <c r="L38" t="s">
        <v>31</v>
      </c>
      <c r="V38" t="s">
        <v>31</v>
      </c>
      <c r="AF38" t="s">
        <v>31</v>
      </c>
      <c r="AP38" t="s">
        <v>31</v>
      </c>
    </row>
    <row r="39" spans="2:47" x14ac:dyDescent="0.3">
      <c r="B39" t="s">
        <v>32</v>
      </c>
      <c r="L39" t="s">
        <v>32</v>
      </c>
      <c r="V39" t="s">
        <v>32</v>
      </c>
      <c r="AF39" t="s">
        <v>32</v>
      </c>
      <c r="AP39" t="s">
        <v>32</v>
      </c>
    </row>
    <row r="40" spans="2:47" x14ac:dyDescent="0.3">
      <c r="B40" t="s">
        <v>33</v>
      </c>
      <c r="L40" t="s">
        <v>33</v>
      </c>
      <c r="V40" t="s">
        <v>33</v>
      </c>
      <c r="AF40" t="s">
        <v>33</v>
      </c>
      <c r="AP40" t="s">
        <v>33</v>
      </c>
    </row>
    <row r="41" spans="2:47" x14ac:dyDescent="0.3">
      <c r="B41" t="s">
        <v>34</v>
      </c>
      <c r="L41" t="s">
        <v>34</v>
      </c>
      <c r="V41" t="s">
        <v>34</v>
      </c>
      <c r="AF41" t="s">
        <v>34</v>
      </c>
      <c r="AP41" t="s">
        <v>34</v>
      </c>
    </row>
    <row r="42" spans="2:47" x14ac:dyDescent="0.3">
      <c r="B42" t="s">
        <v>35</v>
      </c>
      <c r="L42" t="s">
        <v>35</v>
      </c>
      <c r="V42" t="s">
        <v>35</v>
      </c>
      <c r="AF42" t="s">
        <v>35</v>
      </c>
      <c r="AP42" t="s">
        <v>35</v>
      </c>
    </row>
    <row r="46" spans="2:47" x14ac:dyDescent="0.3">
      <c r="B46" s="15">
        <v>1.7430000000000001</v>
      </c>
      <c r="C46" s="11" t="s">
        <v>21</v>
      </c>
      <c r="D46" s="11" t="s">
        <v>22</v>
      </c>
      <c r="E46" s="11"/>
      <c r="F46" s="11"/>
    </row>
    <row r="47" spans="2:47" x14ac:dyDescent="0.3">
      <c r="B47" s="32" t="s">
        <v>113</v>
      </c>
      <c r="C47" s="32"/>
      <c r="D47" s="32"/>
      <c r="E47" s="32"/>
      <c r="F47" s="32"/>
      <c r="G47" s="32"/>
      <c r="H47" s="32"/>
      <c r="I47" s="32"/>
      <c r="L47" s="32" t="s">
        <v>10</v>
      </c>
      <c r="M47" s="32"/>
      <c r="N47" s="32"/>
      <c r="O47" s="32"/>
      <c r="P47" s="32"/>
      <c r="Q47" s="32"/>
      <c r="R47" s="32"/>
      <c r="S47" s="32"/>
      <c r="V47" s="32" t="s">
        <v>11</v>
      </c>
      <c r="W47" s="32"/>
      <c r="X47" s="32"/>
      <c r="Y47" s="32"/>
      <c r="Z47" s="32"/>
      <c r="AA47" s="32"/>
      <c r="AB47" s="32"/>
      <c r="AC47" s="32"/>
      <c r="AF47" s="32" t="s">
        <v>13</v>
      </c>
      <c r="AG47" s="32"/>
      <c r="AH47" s="32"/>
      <c r="AI47" s="32"/>
      <c r="AJ47" s="32"/>
      <c r="AK47" s="32"/>
      <c r="AL47" s="32"/>
      <c r="AM47" s="32"/>
      <c r="AP47" s="32" t="s">
        <v>14</v>
      </c>
      <c r="AQ47" s="32"/>
      <c r="AR47" s="32"/>
      <c r="AS47" s="32"/>
      <c r="AT47" s="32"/>
      <c r="AU47" s="32"/>
    </row>
    <row r="48" spans="2:47" ht="42.6" thickBot="1" x14ac:dyDescent="0.35">
      <c r="B48" s="1" t="s">
        <v>0</v>
      </c>
      <c r="C48" s="1" t="s">
        <v>129</v>
      </c>
      <c r="D48" s="1" t="s">
        <v>130</v>
      </c>
      <c r="E48" s="1" t="s">
        <v>131</v>
      </c>
      <c r="F48" s="1" t="s">
        <v>132</v>
      </c>
      <c r="G48" s="1" t="s">
        <v>133</v>
      </c>
      <c r="H48" s="1" t="s">
        <v>134</v>
      </c>
      <c r="I48" s="1" t="s">
        <v>135</v>
      </c>
      <c r="L48" s="1" t="s">
        <v>0</v>
      </c>
      <c r="M48" s="1" t="s">
        <v>51</v>
      </c>
      <c r="N48" s="1" t="s">
        <v>52</v>
      </c>
      <c r="O48" s="1" t="s">
        <v>53</v>
      </c>
      <c r="P48" s="1" t="s">
        <v>54</v>
      </c>
      <c r="Q48" s="1" t="s">
        <v>55</v>
      </c>
      <c r="R48" s="1" t="s">
        <v>56</v>
      </c>
      <c r="S48" s="1" t="s">
        <v>57</v>
      </c>
      <c r="V48" s="1" t="s">
        <v>12</v>
      </c>
      <c r="W48" s="1" t="s">
        <v>73</v>
      </c>
      <c r="X48" s="1" t="s">
        <v>74</v>
      </c>
      <c r="Y48" s="1" t="s">
        <v>75</v>
      </c>
      <c r="Z48" s="1" t="s">
        <v>76</v>
      </c>
      <c r="AA48" s="1" t="s">
        <v>77</v>
      </c>
      <c r="AB48" s="1" t="s">
        <v>78</v>
      </c>
      <c r="AC48" s="1" t="s">
        <v>79</v>
      </c>
      <c r="AF48" s="1" t="s">
        <v>12</v>
      </c>
      <c r="AG48" s="1" t="s">
        <v>3</v>
      </c>
      <c r="AH48" s="1" t="s">
        <v>4</v>
      </c>
      <c r="AI48" s="1" t="s">
        <v>5</v>
      </c>
      <c r="AJ48" s="1" t="s">
        <v>6</v>
      </c>
      <c r="AK48" s="1" t="s">
        <v>7</v>
      </c>
      <c r="AL48" s="1" t="s">
        <v>8</v>
      </c>
      <c r="AM48" s="1" t="s">
        <v>9</v>
      </c>
      <c r="AP48" s="1" t="s">
        <v>12</v>
      </c>
      <c r="AQ48" s="1" t="s">
        <v>15</v>
      </c>
      <c r="AR48" s="1" t="s">
        <v>16</v>
      </c>
      <c r="AS48" s="1" t="s">
        <v>17</v>
      </c>
      <c r="AT48" s="1" t="s">
        <v>18</v>
      </c>
      <c r="AU48" s="1" t="s">
        <v>19</v>
      </c>
    </row>
    <row r="49" spans="2:54" ht="15" thickBot="1" x14ac:dyDescent="0.35">
      <c r="B49" t="s">
        <v>1</v>
      </c>
      <c r="C49" s="2">
        <v>136339.99999999997</v>
      </c>
      <c r="D49" s="2">
        <v>0.1</v>
      </c>
      <c r="E49" s="2">
        <v>465.4284199999999</v>
      </c>
      <c r="F49" s="2">
        <v>1602.2349500599996</v>
      </c>
      <c r="G49" s="3">
        <v>107.61328385583157</v>
      </c>
      <c r="H49" s="4">
        <v>21078.163999999993</v>
      </c>
      <c r="I49">
        <v>166.03399999999999</v>
      </c>
      <c r="L49" t="s">
        <v>1</v>
      </c>
      <c r="M49" s="5">
        <v>138420.00000000003</v>
      </c>
      <c r="N49" s="6">
        <v>0</v>
      </c>
      <c r="O49" s="7">
        <v>472.42746000000005</v>
      </c>
      <c r="P49" s="8">
        <v>1626.5677447800001</v>
      </c>
      <c r="Q49" s="7">
        <v>109.24808518839602</v>
      </c>
      <c r="R49" s="8">
        <v>21399.732000000007</v>
      </c>
      <c r="S49">
        <v>149.233</v>
      </c>
      <c r="V49" t="s">
        <v>1</v>
      </c>
      <c r="W49" s="5">
        <v>-2080.0000000000582</v>
      </c>
      <c r="X49" s="5">
        <v>0.1</v>
      </c>
      <c r="Y49" s="5">
        <v>-6.99904000000015</v>
      </c>
      <c r="Z49" s="5">
        <v>-24.332794720000493</v>
      </c>
      <c r="AA49" s="5">
        <v>-1.6348013325644501</v>
      </c>
      <c r="AB49" s="5">
        <v>-321.56800000001385</v>
      </c>
      <c r="AC49" s="5">
        <v>16.800999999999988</v>
      </c>
      <c r="AD49" s="5"/>
      <c r="AE49" s="5"/>
      <c r="AF49" t="s">
        <v>1</v>
      </c>
      <c r="AG49" s="9">
        <f>(C49-M49)/C49</f>
        <v>-1.5255977702802249E-2</v>
      </c>
      <c r="AH49" s="9">
        <f t="shared" ref="AH49:AM51" si="2">(D49-N49)/D49</f>
        <v>1</v>
      </c>
      <c r="AI49" s="9">
        <f t="shared" si="2"/>
        <v>-1.5037844057739645E-2</v>
      </c>
      <c r="AJ49" s="9">
        <f t="shared" si="2"/>
        <v>-1.5186783136324227E-2</v>
      </c>
      <c r="AK49" s="9">
        <f t="shared" si="2"/>
        <v>-1.5191445460902179E-2</v>
      </c>
      <c r="AL49" s="9">
        <f t="shared" si="2"/>
        <v>-1.5255977702802482E-2</v>
      </c>
      <c r="AM49" s="9">
        <f t="shared" si="2"/>
        <v>0.10119011768673879</v>
      </c>
      <c r="AP49" t="s">
        <v>1</v>
      </c>
      <c r="AQ49" s="13">
        <v>27900</v>
      </c>
      <c r="AR49">
        <v>112</v>
      </c>
      <c r="AS49" s="14">
        <v>249.10714285714286</v>
      </c>
      <c r="AT49">
        <v>80</v>
      </c>
      <c r="AU49">
        <v>64.900000000000006</v>
      </c>
    </row>
    <row r="50" spans="2:54" ht="15" thickBot="1" x14ac:dyDescent="0.35">
      <c r="B50" t="s">
        <v>2</v>
      </c>
      <c r="C50" s="2">
        <v>203590</v>
      </c>
      <c r="D50" s="2">
        <v>87.8</v>
      </c>
      <c r="E50" s="2">
        <v>782.65266999999994</v>
      </c>
      <c r="F50" s="2">
        <v>2488.25534281</v>
      </c>
      <c r="G50" s="3">
        <v>166.68922669941077</v>
      </c>
      <c r="H50" s="4">
        <v>32278.602000000003</v>
      </c>
      <c r="I50">
        <v>101.71899999999999</v>
      </c>
      <c r="L50" t="s">
        <v>2</v>
      </c>
      <c r="M50" s="5">
        <v>159990</v>
      </c>
      <c r="N50" s="6">
        <v>88.5</v>
      </c>
      <c r="O50" s="7">
        <v>634.54587000000004</v>
      </c>
      <c r="P50" s="8">
        <v>1976.6779304100003</v>
      </c>
      <c r="Q50" s="7">
        <v>132.32577635230797</v>
      </c>
      <c r="R50" s="8">
        <v>25542.440999999999</v>
      </c>
      <c r="S50">
        <v>97.311000000000007</v>
      </c>
      <c r="V50" t="s">
        <v>2</v>
      </c>
      <c r="W50" s="5">
        <v>43600</v>
      </c>
      <c r="X50" s="5">
        <v>-0.70000000000000284</v>
      </c>
      <c r="Y50" s="5">
        <v>148.10679999999991</v>
      </c>
      <c r="Z50" s="5">
        <v>511.57741239999973</v>
      </c>
      <c r="AA50" s="5">
        <v>34.363450347102798</v>
      </c>
      <c r="AB50" s="5">
        <v>6736.1610000000037</v>
      </c>
      <c r="AC50" s="5">
        <v>4.407999999999987</v>
      </c>
      <c r="AF50" t="s">
        <v>2</v>
      </c>
      <c r="AG50" s="9">
        <f>(C50-M50)/C50</f>
        <v>0.21415590156687461</v>
      </c>
      <c r="AH50" s="9">
        <f t="shared" si="2"/>
        <v>-7.9726651480638133E-3</v>
      </c>
      <c r="AI50" s="9">
        <f t="shared" si="2"/>
        <v>0.18923694465898891</v>
      </c>
      <c r="AJ50" s="9">
        <f t="shared" si="2"/>
        <v>0.20559683067826659</v>
      </c>
      <c r="AK50" s="9">
        <f t="shared" si="2"/>
        <v>0.20615279719948615</v>
      </c>
      <c r="AL50" s="9">
        <f t="shared" si="2"/>
        <v>0.20868812719956098</v>
      </c>
      <c r="AM50" s="9">
        <f t="shared" si="2"/>
        <v>4.3335070144220722E-2</v>
      </c>
      <c r="AP50" t="s">
        <v>2</v>
      </c>
      <c r="AQ50" s="13">
        <v>19000</v>
      </c>
      <c r="AR50">
        <v>65</v>
      </c>
      <c r="AS50" s="14">
        <v>292.30769230769232</v>
      </c>
      <c r="AT50">
        <v>80.3</v>
      </c>
      <c r="AU50">
        <v>65.2</v>
      </c>
    </row>
    <row r="51" spans="2:54" x14ac:dyDescent="0.3">
      <c r="B51" t="s">
        <v>101</v>
      </c>
      <c r="C51" s="2">
        <v>943400</v>
      </c>
      <c r="D51" s="2">
        <v>476.3</v>
      </c>
      <c r="E51" s="2">
        <v>3696.1241999999997</v>
      </c>
      <c r="F51" s="2">
        <v>11605.974320599998</v>
      </c>
      <c r="G51" s="3">
        <v>777.15887654423477</v>
      </c>
      <c r="H51" s="4">
        <v>150175.61900000001</v>
      </c>
      <c r="I51">
        <v>784.57299999999998</v>
      </c>
      <c r="L51" t="s">
        <v>101</v>
      </c>
      <c r="M51" s="5">
        <v>844000</v>
      </c>
      <c r="N51" s="6">
        <v>0</v>
      </c>
      <c r="O51" s="7">
        <v>2880.5719999999997</v>
      </c>
      <c r="P51" s="8">
        <v>9917.8093959999987</v>
      </c>
      <c r="Q51" s="7">
        <v>666.12761088720003</v>
      </c>
      <c r="R51" s="8">
        <v>130482.4</v>
      </c>
      <c r="S51">
        <v>722.67600000000004</v>
      </c>
      <c r="V51" t="s">
        <v>101</v>
      </c>
      <c r="W51" s="5">
        <v>99400</v>
      </c>
      <c r="X51" s="5">
        <v>476.3</v>
      </c>
      <c r="Y51" s="5">
        <v>815.55220000000008</v>
      </c>
      <c r="Z51" s="5">
        <v>1688.1649245999997</v>
      </c>
      <c r="AA51" s="5">
        <v>111.03126565703474</v>
      </c>
      <c r="AB51" s="5">
        <v>19693.219000000012</v>
      </c>
      <c r="AC51" s="5">
        <v>61.896999999999935</v>
      </c>
      <c r="AF51" t="s">
        <v>101</v>
      </c>
      <c r="AG51" s="9">
        <f>(C51-M51)/C51</f>
        <v>0.10536357854568582</v>
      </c>
      <c r="AH51" s="9">
        <f t="shared" si="2"/>
        <v>1</v>
      </c>
      <c r="AI51" s="9">
        <f t="shared" si="2"/>
        <v>0.2206506480491105</v>
      </c>
      <c r="AJ51" s="9">
        <f t="shared" si="2"/>
        <v>0.14545654487651202</v>
      </c>
      <c r="AK51" s="9">
        <f t="shared" si="2"/>
        <v>0.14286816892673682</v>
      </c>
      <c r="AL51" s="9">
        <f t="shared" si="2"/>
        <v>0.13113459515688769</v>
      </c>
      <c r="AM51" s="9">
        <f t="shared" si="2"/>
        <v>7.8892595080381225E-2</v>
      </c>
      <c r="AP51" t="s">
        <v>101</v>
      </c>
      <c r="AQ51" s="13">
        <v>160000</v>
      </c>
      <c r="AR51">
        <v>488</v>
      </c>
      <c r="AS51" s="14">
        <v>327.86885245901641</v>
      </c>
      <c r="AT51">
        <v>80</v>
      </c>
      <c r="AU51">
        <v>65.7</v>
      </c>
    </row>
    <row r="52" spans="2:54" x14ac:dyDescent="0.3">
      <c r="B52" t="s">
        <v>23</v>
      </c>
      <c r="L52" t="s">
        <v>23</v>
      </c>
      <c r="V52" t="s">
        <v>23</v>
      </c>
      <c r="AF52" t="s">
        <v>23</v>
      </c>
      <c r="AP52" t="s">
        <v>23</v>
      </c>
    </row>
    <row r="53" spans="2:54" x14ac:dyDescent="0.3">
      <c r="B53" t="s">
        <v>24</v>
      </c>
      <c r="L53" t="s">
        <v>24</v>
      </c>
      <c r="V53" t="s">
        <v>24</v>
      </c>
      <c r="AF53" t="s">
        <v>24</v>
      </c>
      <c r="AP53" t="s">
        <v>24</v>
      </c>
    </row>
    <row r="54" spans="2:54" x14ac:dyDescent="0.3">
      <c r="B54" t="s">
        <v>25</v>
      </c>
      <c r="L54" t="s">
        <v>25</v>
      </c>
      <c r="V54" t="s">
        <v>25</v>
      </c>
      <c r="AF54" t="s">
        <v>25</v>
      </c>
      <c r="AP54" t="s">
        <v>25</v>
      </c>
    </row>
    <row r="55" spans="2:54" x14ac:dyDescent="0.3">
      <c r="B55" t="s">
        <v>26</v>
      </c>
      <c r="L55" t="s">
        <v>26</v>
      </c>
      <c r="V55" t="s">
        <v>26</v>
      </c>
      <c r="AF55" t="s">
        <v>26</v>
      </c>
      <c r="AP55" t="s">
        <v>26</v>
      </c>
      <c r="BB55" s="14"/>
    </row>
    <row r="56" spans="2:54" x14ac:dyDescent="0.3">
      <c r="B56" t="s">
        <v>27</v>
      </c>
      <c r="L56" t="s">
        <v>27</v>
      </c>
      <c r="V56" t="s">
        <v>27</v>
      </c>
      <c r="AF56" t="s">
        <v>27</v>
      </c>
      <c r="AP56" t="s">
        <v>27</v>
      </c>
    </row>
    <row r="57" spans="2:54" x14ac:dyDescent="0.3">
      <c r="B57" t="s">
        <v>28</v>
      </c>
      <c r="L57" t="s">
        <v>28</v>
      </c>
      <c r="V57" t="s">
        <v>28</v>
      </c>
      <c r="AF57" t="s">
        <v>28</v>
      </c>
      <c r="AP57" t="s">
        <v>28</v>
      </c>
    </row>
    <row r="58" spans="2:54" x14ac:dyDescent="0.3">
      <c r="B58" t="s">
        <v>29</v>
      </c>
      <c r="L58" t="s">
        <v>29</v>
      </c>
      <c r="V58" t="s">
        <v>29</v>
      </c>
      <c r="AF58" t="s">
        <v>29</v>
      </c>
      <c r="AP58" t="s">
        <v>29</v>
      </c>
    </row>
    <row r="59" spans="2:54" x14ac:dyDescent="0.3">
      <c r="B59" t="s">
        <v>30</v>
      </c>
      <c r="L59" t="s">
        <v>30</v>
      </c>
      <c r="V59" t="s">
        <v>30</v>
      </c>
      <c r="AF59" t="s">
        <v>30</v>
      </c>
      <c r="AP59" t="s">
        <v>30</v>
      </c>
    </row>
    <row r="60" spans="2:54" x14ac:dyDescent="0.3">
      <c r="B60" t="s">
        <v>31</v>
      </c>
      <c r="L60" t="s">
        <v>31</v>
      </c>
      <c r="V60" t="s">
        <v>31</v>
      </c>
      <c r="AF60" t="s">
        <v>31</v>
      </c>
      <c r="AP60" t="s">
        <v>31</v>
      </c>
    </row>
    <row r="61" spans="2:54" x14ac:dyDescent="0.3">
      <c r="B61" t="s">
        <v>32</v>
      </c>
      <c r="L61" t="s">
        <v>32</v>
      </c>
      <c r="V61" t="s">
        <v>32</v>
      </c>
      <c r="AF61" t="s">
        <v>32</v>
      </c>
      <c r="AP61" t="s">
        <v>32</v>
      </c>
    </row>
    <row r="62" spans="2:54" x14ac:dyDescent="0.3">
      <c r="B62" t="s">
        <v>33</v>
      </c>
      <c r="L62" t="s">
        <v>33</v>
      </c>
      <c r="V62" t="s">
        <v>33</v>
      </c>
      <c r="AF62" t="s">
        <v>33</v>
      </c>
      <c r="AP62" t="s">
        <v>33</v>
      </c>
    </row>
    <row r="63" spans="2:54" x14ac:dyDescent="0.3">
      <c r="B63" t="s">
        <v>34</v>
      </c>
      <c r="L63" t="s">
        <v>34</v>
      </c>
      <c r="V63" t="s">
        <v>34</v>
      </c>
      <c r="AF63" t="s">
        <v>34</v>
      </c>
      <c r="AP63" t="s">
        <v>34</v>
      </c>
    </row>
    <row r="64" spans="2:54" x14ac:dyDescent="0.3">
      <c r="B64" t="s">
        <v>35</v>
      </c>
      <c r="L64" t="s">
        <v>35</v>
      </c>
      <c r="V64" t="s">
        <v>35</v>
      </c>
      <c r="AF64" t="s">
        <v>35</v>
      </c>
      <c r="AP64" t="s">
        <v>35</v>
      </c>
    </row>
  </sheetData>
  <mergeCells count="15">
    <mergeCell ref="B3:I3"/>
    <mergeCell ref="L3:S3"/>
    <mergeCell ref="V3:AC3"/>
    <mergeCell ref="AF3:AM3"/>
    <mergeCell ref="AP3:AU3"/>
    <mergeCell ref="B25:I25"/>
    <mergeCell ref="L25:S25"/>
    <mergeCell ref="V25:AC25"/>
    <mergeCell ref="AF25:AM25"/>
    <mergeCell ref="AP25:AU25"/>
    <mergeCell ref="B47:I47"/>
    <mergeCell ref="L47:S47"/>
    <mergeCell ref="V47:AC47"/>
    <mergeCell ref="AF47:AM47"/>
    <mergeCell ref="AP47:AU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CK64"/>
  <sheetViews>
    <sheetView zoomScale="75" zoomScaleNormal="75" workbookViewId="0">
      <selection activeCell="B47" sqref="B47:I48"/>
    </sheetView>
  </sheetViews>
  <sheetFormatPr defaultRowHeight="14.4" x14ac:dyDescent="0.3"/>
  <cols>
    <col min="1" max="1" width="15.6640625" customWidth="1"/>
    <col min="2" max="2" width="15.88671875" customWidth="1"/>
    <col min="3" max="3" width="20.6640625" customWidth="1"/>
    <col min="4" max="4" width="21.44140625" customWidth="1"/>
    <col min="5" max="8" width="15.6640625" customWidth="1"/>
    <col min="9" max="9" width="23.33203125" customWidth="1"/>
    <col min="12" max="12" width="17.88671875" customWidth="1"/>
    <col min="13" max="13" width="19" customWidth="1"/>
    <col min="14" max="14" width="16.6640625" customWidth="1"/>
    <col min="15" max="15" width="13.109375" customWidth="1"/>
    <col min="16" max="16" width="16" bestFit="1" customWidth="1"/>
    <col min="17" max="17" width="15.5546875" customWidth="1"/>
    <col min="18" max="18" width="13.44140625" customWidth="1"/>
    <col min="19" max="19" width="18.33203125" customWidth="1"/>
    <col min="21" max="21" width="14.6640625" customWidth="1"/>
    <col min="22" max="22" width="16.44140625" customWidth="1"/>
    <col min="23" max="24" width="13.109375" customWidth="1"/>
    <col min="25" max="25" width="12" customWidth="1"/>
    <col min="26" max="26" width="16.109375" customWidth="1"/>
    <col min="27" max="27" width="11.44140625" customWidth="1"/>
    <col min="28" max="28" width="13.44140625" customWidth="1"/>
    <col min="29" max="29" width="16.44140625" customWidth="1"/>
    <col min="32" max="32" width="17.109375" customWidth="1"/>
    <col min="33" max="33" width="12.88671875" customWidth="1"/>
    <col min="34" max="34" width="14" customWidth="1"/>
    <col min="35" max="35" width="12.44140625" customWidth="1"/>
    <col min="36" max="36" width="13.109375" customWidth="1"/>
    <col min="37" max="37" width="12.33203125" customWidth="1"/>
    <col min="38" max="38" width="9.33203125" bestFit="1" customWidth="1"/>
    <col min="39" max="39" width="15.44140625" customWidth="1"/>
    <col min="42" max="42" width="17.109375" customWidth="1"/>
    <col min="43" max="43" width="13.88671875" customWidth="1"/>
    <col min="44" max="44" width="11.88671875" customWidth="1"/>
    <col min="45" max="45" width="16" customWidth="1"/>
    <col min="46" max="46" width="14.44140625" customWidth="1"/>
    <col min="47" max="47" width="13.5546875" customWidth="1"/>
  </cols>
  <sheetData>
    <row r="1" spans="2:89" x14ac:dyDescent="0.3">
      <c r="B1" t="s">
        <v>143</v>
      </c>
    </row>
    <row r="2" spans="2:89" x14ac:dyDescent="0.3">
      <c r="B2">
        <v>1.3640000000000001</v>
      </c>
      <c r="C2" s="11" t="s">
        <v>21</v>
      </c>
      <c r="D2" s="11" t="s">
        <v>22</v>
      </c>
      <c r="E2" s="11"/>
      <c r="F2" s="11"/>
      <c r="G2" s="12"/>
      <c r="H2" s="12"/>
      <c r="I2" s="12"/>
    </row>
    <row r="3" spans="2:89" ht="22.5" customHeight="1" x14ac:dyDescent="0.3">
      <c r="B3" s="32" t="s">
        <v>113</v>
      </c>
      <c r="C3" s="32"/>
      <c r="D3" s="32"/>
      <c r="E3" s="32"/>
      <c r="F3" s="32"/>
      <c r="G3" s="32"/>
      <c r="H3" s="32"/>
      <c r="I3" s="32"/>
      <c r="L3" s="32" t="s">
        <v>10</v>
      </c>
      <c r="M3" s="32"/>
      <c r="N3" s="32"/>
      <c r="O3" s="32"/>
      <c r="P3" s="32"/>
      <c r="Q3" s="32"/>
      <c r="R3" s="32"/>
      <c r="S3" s="32"/>
      <c r="V3" s="32" t="s">
        <v>11</v>
      </c>
      <c r="W3" s="32"/>
      <c r="X3" s="32"/>
      <c r="Y3" s="32"/>
      <c r="Z3" s="32"/>
      <c r="AA3" s="32"/>
      <c r="AB3" s="32"/>
      <c r="AC3" s="32"/>
      <c r="AF3" s="32" t="s">
        <v>13</v>
      </c>
      <c r="AG3" s="32"/>
      <c r="AH3" s="32"/>
      <c r="AI3" s="32"/>
      <c r="AJ3" s="32"/>
      <c r="AK3" s="32"/>
      <c r="AL3" s="32"/>
      <c r="AM3" s="32"/>
      <c r="AP3" s="32" t="s">
        <v>14</v>
      </c>
      <c r="AQ3" s="32"/>
      <c r="AR3" s="32"/>
      <c r="AS3" s="32"/>
      <c r="AT3" s="32"/>
      <c r="AU3" s="32"/>
      <c r="AV3" s="10"/>
    </row>
    <row r="4" spans="2:89" ht="51.75" customHeight="1" thickBot="1" x14ac:dyDescent="0.35">
      <c r="B4" s="1" t="s">
        <v>0</v>
      </c>
      <c r="C4" s="1" t="s">
        <v>115</v>
      </c>
      <c r="D4" s="1" t="s">
        <v>116</v>
      </c>
      <c r="E4" s="1" t="s">
        <v>117</v>
      </c>
      <c r="F4" s="1" t="s">
        <v>118</v>
      </c>
      <c r="G4" s="1" t="s">
        <v>119</v>
      </c>
      <c r="H4" s="1" t="s">
        <v>120</v>
      </c>
      <c r="I4" s="1" t="s">
        <v>121</v>
      </c>
      <c r="L4" s="1" t="s">
        <v>0</v>
      </c>
      <c r="M4" s="1" t="s">
        <v>36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1" t="s">
        <v>43</v>
      </c>
      <c r="V4" s="1" t="s">
        <v>12</v>
      </c>
      <c r="W4" s="1" t="s">
        <v>58</v>
      </c>
      <c r="X4" s="1" t="s">
        <v>59</v>
      </c>
      <c r="Y4" s="1" t="s">
        <v>60</v>
      </c>
      <c r="Z4" s="1" t="s">
        <v>61</v>
      </c>
      <c r="AA4" s="1" t="s">
        <v>62</v>
      </c>
      <c r="AB4" s="1" t="s">
        <v>63</v>
      </c>
      <c r="AC4" s="1" t="s">
        <v>64</v>
      </c>
      <c r="AF4" s="1" t="s">
        <v>12</v>
      </c>
      <c r="AG4" s="1" t="s">
        <v>58</v>
      </c>
      <c r="AH4" s="1" t="s">
        <v>59</v>
      </c>
      <c r="AI4" s="1" t="s">
        <v>65</v>
      </c>
      <c r="AJ4" s="1" t="s">
        <v>61</v>
      </c>
      <c r="AK4" s="1" t="s">
        <v>62</v>
      </c>
      <c r="AL4" s="1" t="s">
        <v>63</v>
      </c>
      <c r="AM4" s="1" t="s">
        <v>64</v>
      </c>
      <c r="AP4" s="1" t="s">
        <v>12</v>
      </c>
      <c r="AQ4" s="1" t="s">
        <v>15</v>
      </c>
      <c r="AR4" s="1" t="s">
        <v>16</v>
      </c>
      <c r="AS4" s="1" t="s">
        <v>17</v>
      </c>
      <c r="AT4" s="1" t="s">
        <v>18</v>
      </c>
      <c r="AU4" s="1" t="s">
        <v>19</v>
      </c>
      <c r="BK4" s="16"/>
      <c r="BL4" s="16"/>
      <c r="BM4" s="16"/>
      <c r="BN4" s="16"/>
      <c r="BO4" s="16"/>
      <c r="BP4" s="16"/>
    </row>
    <row r="5" spans="2:89" ht="15" thickBot="1" x14ac:dyDescent="0.35">
      <c r="B5" t="s">
        <v>1</v>
      </c>
      <c r="C5" s="2">
        <v>227170</v>
      </c>
      <c r="D5" s="2">
        <v>32.67</v>
      </c>
      <c r="E5" s="2">
        <v>808.0012099999999</v>
      </c>
      <c r="F5" s="2">
        <v>2705.1409960299998</v>
      </c>
      <c r="G5" s="3">
        <v>181.5287714250133</v>
      </c>
      <c r="H5" s="4">
        <v>18495.610716666662</v>
      </c>
      <c r="I5">
        <v>257.28399999999999</v>
      </c>
      <c r="L5" t="s">
        <v>1</v>
      </c>
      <c r="M5" s="5">
        <v>157160.00000000003</v>
      </c>
      <c r="N5" s="6">
        <v>0</v>
      </c>
      <c r="O5" s="7">
        <v>536.38708000000008</v>
      </c>
      <c r="P5" s="8">
        <v>1846.7807164400003</v>
      </c>
      <c r="Q5" s="7">
        <v>124.03864375240801</v>
      </c>
      <c r="R5" s="8">
        <v>12657.928333333333</v>
      </c>
      <c r="S5">
        <v>169.84399999999999</v>
      </c>
      <c r="V5" t="s">
        <v>1</v>
      </c>
      <c r="W5" s="5">
        <v>70009.999999999971</v>
      </c>
      <c r="X5" s="5">
        <v>32.67</v>
      </c>
      <c r="Y5" s="5">
        <v>271.61412999999982</v>
      </c>
      <c r="Z5" s="5">
        <v>858.36027958999944</v>
      </c>
      <c r="AA5" s="5">
        <v>57.490127672605297</v>
      </c>
      <c r="AB5" s="5">
        <v>5837.6823833333292</v>
      </c>
      <c r="AC5" s="5">
        <v>87.44</v>
      </c>
      <c r="AD5" s="5"/>
      <c r="AE5" s="5"/>
      <c r="AF5" t="s">
        <v>1</v>
      </c>
      <c r="AG5" s="9">
        <f>(C5-M5)/C5</f>
        <v>0.30818329885108053</v>
      </c>
      <c r="AH5" s="9">
        <f t="shared" ref="AH5:AM7" si="0">(D5-N5)/D5</f>
        <v>1</v>
      </c>
      <c r="AI5" s="9">
        <f t="shared" si="0"/>
        <v>0.33615559808381951</v>
      </c>
      <c r="AJ5" s="9">
        <f t="shared" si="0"/>
        <v>0.31730703902299673</v>
      </c>
      <c r="AK5" s="9">
        <f t="shared" si="0"/>
        <v>0.31669981139245229</v>
      </c>
      <c r="AL5" s="9">
        <f t="shared" si="0"/>
        <v>0.31562528389900146</v>
      </c>
      <c r="AM5" s="9">
        <f t="shared" si="0"/>
        <v>0.33985790021921303</v>
      </c>
      <c r="AP5" t="s">
        <v>1</v>
      </c>
      <c r="AQ5" s="13">
        <v>36720</v>
      </c>
      <c r="AR5">
        <v>125</v>
      </c>
      <c r="AS5" s="14">
        <v>293.76</v>
      </c>
      <c r="AT5">
        <v>80.099999999999994</v>
      </c>
      <c r="AU5">
        <v>56</v>
      </c>
      <c r="AV5" s="8"/>
      <c r="BA5" s="5"/>
      <c r="BB5" s="5"/>
      <c r="BC5" s="5"/>
      <c r="BD5" s="5"/>
      <c r="BE5" s="5"/>
      <c r="BF5" s="5"/>
      <c r="BG5" s="5"/>
      <c r="BK5" s="5"/>
      <c r="BL5" s="5"/>
      <c r="BM5" s="5"/>
      <c r="BN5" s="5"/>
      <c r="BO5" s="7"/>
      <c r="BP5" s="8"/>
      <c r="BU5" s="5"/>
      <c r="BV5" s="6"/>
      <c r="BW5" s="7"/>
      <c r="BX5" s="8"/>
      <c r="BY5" s="7"/>
      <c r="BZ5" s="8"/>
      <c r="CE5" s="5"/>
      <c r="CF5" s="5"/>
      <c r="CG5" s="5"/>
      <c r="CH5" s="5"/>
      <c r="CI5" s="5"/>
      <c r="CJ5" s="5"/>
      <c r="CK5" s="5"/>
    </row>
    <row r="6" spans="2:89" ht="15" thickBot="1" x14ac:dyDescent="0.35">
      <c r="B6" t="s">
        <v>2</v>
      </c>
      <c r="C6" s="2">
        <v>259079.99999999997</v>
      </c>
      <c r="D6" s="2">
        <v>160.80000000000001</v>
      </c>
      <c r="E6" s="2">
        <v>1045.0400399999999</v>
      </c>
      <c r="F6" s="2">
        <v>3220.03205772</v>
      </c>
      <c r="G6" s="3">
        <v>215.47807560898079</v>
      </c>
      <c r="H6" s="4">
        <v>21846.615999999998</v>
      </c>
      <c r="I6">
        <v>152.25399999999999</v>
      </c>
      <c r="L6" t="s">
        <v>2</v>
      </c>
      <c r="M6" s="5">
        <v>191660.00000000003</v>
      </c>
      <c r="N6" s="6">
        <v>123.7</v>
      </c>
      <c r="O6" s="7">
        <v>777.83558000000005</v>
      </c>
      <c r="P6" s="8">
        <v>2387.2692019399997</v>
      </c>
      <c r="Q6" s="7">
        <v>159.72908764979323</v>
      </c>
      <c r="R6" s="8">
        <v>16189.948833333334</v>
      </c>
      <c r="S6">
        <v>111.21899999999999</v>
      </c>
      <c r="V6" t="s">
        <v>2</v>
      </c>
      <c r="W6" s="5">
        <v>67419.999999999942</v>
      </c>
      <c r="X6" s="5">
        <v>37.100000000000009</v>
      </c>
      <c r="Y6" s="5">
        <v>267.20445999999981</v>
      </c>
      <c r="Z6" s="5">
        <v>832.76285578000034</v>
      </c>
      <c r="AA6" s="5">
        <v>55.748987959187559</v>
      </c>
      <c r="AB6" s="5">
        <v>5656.6671666666643</v>
      </c>
      <c r="AC6" s="5">
        <v>41.034999999999997</v>
      </c>
      <c r="AF6" t="s">
        <v>2</v>
      </c>
      <c r="AG6" s="9">
        <f>(C6-M6)/C6</f>
        <v>0.26022850084915838</v>
      </c>
      <c r="AH6" s="9">
        <f t="shared" si="0"/>
        <v>0.23072139303482592</v>
      </c>
      <c r="AI6" s="9">
        <f t="shared" si="0"/>
        <v>0.25568825094969555</v>
      </c>
      <c r="AJ6" s="9">
        <f t="shared" si="0"/>
        <v>0.25861943013376476</v>
      </c>
      <c r="AK6" s="9">
        <f t="shared" si="0"/>
        <v>0.25872232152450142</v>
      </c>
      <c r="AL6" s="9">
        <f t="shared" si="0"/>
        <v>0.25892647019871018</v>
      </c>
      <c r="AM6" s="9">
        <f t="shared" si="0"/>
        <v>0.2695167286245353</v>
      </c>
      <c r="AP6" t="s">
        <v>2</v>
      </c>
      <c r="AQ6" s="13">
        <v>20400</v>
      </c>
      <c r="AR6">
        <v>79</v>
      </c>
      <c r="AS6" s="14">
        <v>258.22784810126581</v>
      </c>
      <c r="AT6">
        <v>80.599999999999994</v>
      </c>
      <c r="AU6">
        <v>57.9</v>
      </c>
    </row>
    <row r="7" spans="2:89" x14ac:dyDescent="0.3">
      <c r="B7" t="s">
        <v>101</v>
      </c>
      <c r="C7" s="2">
        <v>1129600</v>
      </c>
      <c r="D7" s="2">
        <v>2149.6</v>
      </c>
      <c r="E7" s="2">
        <v>6004.9247999999989</v>
      </c>
      <c r="F7" s="2">
        <v>15621.246486399998</v>
      </c>
      <c r="G7" s="3">
        <v>1038.5739751141216</v>
      </c>
      <c r="H7" s="4">
        <v>104071.53966666665</v>
      </c>
      <c r="I7">
        <v>1026.729</v>
      </c>
      <c r="L7" t="s">
        <v>101</v>
      </c>
      <c r="M7" s="5">
        <v>1035900.0000000001</v>
      </c>
      <c r="N7" s="6">
        <v>0</v>
      </c>
      <c r="O7" s="7">
        <v>3535.5266999999999</v>
      </c>
      <c r="P7" s="8">
        <v>12172.818428099999</v>
      </c>
      <c r="Q7" s="7">
        <v>817.58482478442011</v>
      </c>
      <c r="R7" s="8">
        <v>83433.112500000003</v>
      </c>
      <c r="S7">
        <v>903.05799999999999</v>
      </c>
      <c r="V7" t="s">
        <v>101</v>
      </c>
      <c r="W7" s="5">
        <v>93699.999999999884</v>
      </c>
      <c r="X7" s="5">
        <v>2149.6</v>
      </c>
      <c r="Y7" s="5">
        <v>2469.398099999999</v>
      </c>
      <c r="Z7" s="5">
        <v>3448.4280582999982</v>
      </c>
      <c r="AA7" s="5">
        <v>220.98915032970149</v>
      </c>
      <c r="AB7" s="5">
        <v>20638.427166666646</v>
      </c>
      <c r="AC7" s="5">
        <v>123.67100000000005</v>
      </c>
      <c r="AF7" t="s">
        <v>101</v>
      </c>
      <c r="AG7" s="9">
        <f>(C7-M7)/C7</f>
        <v>8.2949716713880919E-2</v>
      </c>
      <c r="AH7" s="9">
        <f t="shared" si="0"/>
        <v>1</v>
      </c>
      <c r="AI7" s="9">
        <f t="shared" si="0"/>
        <v>0.41122881338996942</v>
      </c>
      <c r="AJ7" s="9">
        <f t="shared" si="0"/>
        <v>0.22075242595411523</v>
      </c>
      <c r="AK7" s="9">
        <f t="shared" si="0"/>
        <v>0.21278132865347271</v>
      </c>
      <c r="AL7" s="9">
        <f t="shared" si="0"/>
        <v>0.1983100013007397</v>
      </c>
      <c r="AM7" s="9">
        <f t="shared" si="0"/>
        <v>0.12045145310982747</v>
      </c>
      <c r="AP7" t="s">
        <v>101</v>
      </c>
      <c r="AQ7" s="13">
        <v>160000</v>
      </c>
      <c r="AR7">
        <v>601</v>
      </c>
      <c r="AS7" s="14">
        <v>266.22296173044924</v>
      </c>
      <c r="AT7">
        <v>85.2</v>
      </c>
      <c r="AU7">
        <v>55.1</v>
      </c>
    </row>
    <row r="8" spans="2:89" x14ac:dyDescent="0.3">
      <c r="B8" t="s">
        <v>23</v>
      </c>
      <c r="L8" t="s">
        <v>23</v>
      </c>
      <c r="V8" t="s">
        <v>23</v>
      </c>
      <c r="AF8" t="s">
        <v>23</v>
      </c>
      <c r="AP8" t="s">
        <v>23</v>
      </c>
    </row>
    <row r="9" spans="2:89" x14ac:dyDescent="0.3">
      <c r="B9" t="s">
        <v>24</v>
      </c>
      <c r="L9" t="s">
        <v>24</v>
      </c>
      <c r="V9" t="s">
        <v>24</v>
      </c>
      <c r="AF9" t="s">
        <v>24</v>
      </c>
      <c r="AP9" t="s">
        <v>24</v>
      </c>
    </row>
    <row r="10" spans="2:89" x14ac:dyDescent="0.3">
      <c r="B10" t="s">
        <v>25</v>
      </c>
      <c r="L10" t="s">
        <v>25</v>
      </c>
      <c r="V10" t="s">
        <v>25</v>
      </c>
      <c r="AF10" t="s">
        <v>25</v>
      </c>
      <c r="AP10" t="s">
        <v>25</v>
      </c>
    </row>
    <row r="11" spans="2:89" x14ac:dyDescent="0.3">
      <c r="B11" t="s">
        <v>26</v>
      </c>
      <c r="L11" t="s">
        <v>26</v>
      </c>
      <c r="V11" t="s">
        <v>26</v>
      </c>
      <c r="AF11" t="s">
        <v>26</v>
      </c>
      <c r="AP11" t="s">
        <v>26</v>
      </c>
    </row>
    <row r="12" spans="2:89" x14ac:dyDescent="0.3">
      <c r="B12" t="s">
        <v>27</v>
      </c>
      <c r="L12" t="s">
        <v>27</v>
      </c>
      <c r="V12" t="s">
        <v>27</v>
      </c>
      <c r="AF12" t="s">
        <v>27</v>
      </c>
      <c r="AP12" t="s">
        <v>27</v>
      </c>
    </row>
    <row r="13" spans="2:89" x14ac:dyDescent="0.3">
      <c r="B13" t="s">
        <v>28</v>
      </c>
      <c r="L13" t="s">
        <v>28</v>
      </c>
      <c r="V13" t="s">
        <v>28</v>
      </c>
      <c r="AF13" t="s">
        <v>28</v>
      </c>
      <c r="AP13" t="s">
        <v>28</v>
      </c>
    </row>
    <row r="14" spans="2:89" x14ac:dyDescent="0.3">
      <c r="B14" t="s">
        <v>29</v>
      </c>
      <c r="L14" t="s">
        <v>29</v>
      </c>
      <c r="V14" t="s">
        <v>29</v>
      </c>
      <c r="AF14" t="s">
        <v>29</v>
      </c>
      <c r="AP14" t="s">
        <v>29</v>
      </c>
    </row>
    <row r="15" spans="2:89" x14ac:dyDescent="0.3">
      <c r="B15" t="s">
        <v>30</v>
      </c>
      <c r="L15" t="s">
        <v>30</v>
      </c>
      <c r="V15" t="s">
        <v>30</v>
      </c>
      <c r="AF15" t="s">
        <v>30</v>
      </c>
      <c r="AP15" t="s">
        <v>30</v>
      </c>
    </row>
    <row r="16" spans="2:89" x14ac:dyDescent="0.3">
      <c r="B16" t="s">
        <v>31</v>
      </c>
      <c r="L16" t="s">
        <v>31</v>
      </c>
      <c r="V16" t="s">
        <v>31</v>
      </c>
      <c r="AF16" t="s">
        <v>31</v>
      </c>
      <c r="AP16" t="s">
        <v>31</v>
      </c>
    </row>
    <row r="17" spans="2:54" x14ac:dyDescent="0.3">
      <c r="B17" t="s">
        <v>32</v>
      </c>
      <c r="L17" t="s">
        <v>32</v>
      </c>
      <c r="V17" t="s">
        <v>32</v>
      </c>
      <c r="AF17" t="s">
        <v>32</v>
      </c>
      <c r="AP17" t="s">
        <v>32</v>
      </c>
    </row>
    <row r="18" spans="2:54" x14ac:dyDescent="0.3">
      <c r="B18" t="s">
        <v>33</v>
      </c>
      <c r="L18" t="s">
        <v>33</v>
      </c>
      <c r="V18" t="s">
        <v>33</v>
      </c>
      <c r="AF18" t="s">
        <v>33</v>
      </c>
      <c r="AP18" t="s">
        <v>33</v>
      </c>
    </row>
    <row r="19" spans="2:54" x14ac:dyDescent="0.3">
      <c r="B19" t="s">
        <v>34</v>
      </c>
      <c r="L19" t="s">
        <v>34</v>
      </c>
      <c r="V19" t="s">
        <v>34</v>
      </c>
      <c r="AF19" t="s">
        <v>34</v>
      </c>
      <c r="AP19" t="s">
        <v>34</v>
      </c>
    </row>
    <row r="20" spans="2:54" x14ac:dyDescent="0.3">
      <c r="B20" t="s">
        <v>35</v>
      </c>
      <c r="L20" t="s">
        <v>35</v>
      </c>
      <c r="V20" t="s">
        <v>35</v>
      </c>
      <c r="AF20" t="s">
        <v>35</v>
      </c>
      <c r="AP20" t="s">
        <v>35</v>
      </c>
    </row>
    <row r="24" spans="2:54" x14ac:dyDescent="0.3">
      <c r="B24" s="17">
        <v>1.0580000000000001</v>
      </c>
      <c r="C24" s="11" t="s">
        <v>21</v>
      </c>
      <c r="D24" s="11" t="s">
        <v>22</v>
      </c>
      <c r="E24" s="11"/>
      <c r="F24" s="11"/>
    </row>
    <row r="25" spans="2:54" x14ac:dyDescent="0.3">
      <c r="B25" s="32" t="s">
        <v>113</v>
      </c>
      <c r="C25" s="32"/>
      <c r="D25" s="32"/>
      <c r="E25" s="32"/>
      <c r="F25" s="32"/>
      <c r="G25" s="32"/>
      <c r="H25" s="32"/>
      <c r="I25" s="32"/>
      <c r="L25" s="32" t="s">
        <v>10</v>
      </c>
      <c r="M25" s="32"/>
      <c r="N25" s="32"/>
      <c r="O25" s="32"/>
      <c r="P25" s="32"/>
      <c r="Q25" s="32"/>
      <c r="R25" s="32"/>
      <c r="S25" s="32"/>
      <c r="V25" s="32" t="s">
        <v>11</v>
      </c>
      <c r="W25" s="32"/>
      <c r="X25" s="32"/>
      <c r="Y25" s="32"/>
      <c r="Z25" s="32"/>
      <c r="AA25" s="32"/>
      <c r="AB25" s="32"/>
      <c r="AC25" s="32"/>
      <c r="AF25" s="32" t="s">
        <v>13</v>
      </c>
      <c r="AG25" s="32"/>
      <c r="AH25" s="32"/>
      <c r="AI25" s="32"/>
      <c r="AJ25" s="32"/>
      <c r="AK25" s="32"/>
      <c r="AL25" s="32"/>
      <c r="AM25" s="32"/>
      <c r="AP25" s="32" t="s">
        <v>14</v>
      </c>
      <c r="AQ25" s="32"/>
      <c r="AR25" s="32"/>
      <c r="AS25" s="32"/>
      <c r="AT25" s="32"/>
      <c r="AU25" s="32"/>
    </row>
    <row r="26" spans="2:54" ht="42.6" thickBot="1" x14ac:dyDescent="0.35">
      <c r="B26" s="1" t="s">
        <v>0</v>
      </c>
      <c r="C26" s="1" t="s">
        <v>122</v>
      </c>
      <c r="D26" s="1" t="s">
        <v>123</v>
      </c>
      <c r="E26" s="1" t="s">
        <v>124</v>
      </c>
      <c r="F26" s="1" t="s">
        <v>125</v>
      </c>
      <c r="G26" s="1" t="s">
        <v>126</v>
      </c>
      <c r="H26" s="1" t="s">
        <v>127</v>
      </c>
      <c r="I26" s="1" t="s">
        <v>128</v>
      </c>
      <c r="L26" s="1" t="s">
        <v>0</v>
      </c>
      <c r="M26" s="1" t="s">
        <v>44</v>
      </c>
      <c r="N26" s="1" t="s">
        <v>45</v>
      </c>
      <c r="O26" s="1" t="s">
        <v>46</v>
      </c>
      <c r="P26" s="1" t="s">
        <v>47</v>
      </c>
      <c r="Q26" s="1" t="s">
        <v>48</v>
      </c>
      <c r="R26" s="1" t="s">
        <v>49</v>
      </c>
      <c r="S26" s="1" t="s">
        <v>50</v>
      </c>
      <c r="V26" s="1" t="s">
        <v>12</v>
      </c>
      <c r="W26" s="1" t="s">
        <v>37</v>
      </c>
      <c r="X26" s="1" t="s">
        <v>66</v>
      </c>
      <c r="Y26" s="1" t="s">
        <v>67</v>
      </c>
      <c r="Z26" s="1" t="s">
        <v>68</v>
      </c>
      <c r="AA26" s="1" t="s">
        <v>69</v>
      </c>
      <c r="AB26" s="1" t="s">
        <v>70</v>
      </c>
      <c r="AC26" s="1" t="s">
        <v>71</v>
      </c>
      <c r="AF26" s="1" t="s">
        <v>12</v>
      </c>
      <c r="AG26" s="1" t="s">
        <v>37</v>
      </c>
      <c r="AH26" s="1" t="s">
        <v>66</v>
      </c>
      <c r="AI26" s="1" t="s">
        <v>72</v>
      </c>
      <c r="AJ26" s="1" t="s">
        <v>68</v>
      </c>
      <c r="AK26" s="1" t="s">
        <v>69</v>
      </c>
      <c r="AL26" s="1" t="s">
        <v>70</v>
      </c>
      <c r="AM26" s="1" t="s">
        <v>71</v>
      </c>
      <c r="AP26" s="1" t="s">
        <v>12</v>
      </c>
      <c r="AQ26" s="1" t="s">
        <v>15</v>
      </c>
      <c r="AR26" s="1" t="s">
        <v>16</v>
      </c>
      <c r="AS26" s="1" t="s">
        <v>17</v>
      </c>
      <c r="AT26" s="1" t="s">
        <v>18</v>
      </c>
      <c r="AU26" s="1" t="s">
        <v>19</v>
      </c>
    </row>
    <row r="27" spans="2:54" ht="15" thickBot="1" x14ac:dyDescent="0.35">
      <c r="B27" t="s">
        <v>1</v>
      </c>
      <c r="C27" s="2">
        <v>227170</v>
      </c>
      <c r="D27" s="2">
        <v>32.67</v>
      </c>
      <c r="E27" s="2">
        <v>808.0012099999999</v>
      </c>
      <c r="F27" s="2">
        <v>2705.1409960299998</v>
      </c>
      <c r="G27" s="3">
        <v>181.5287714250133</v>
      </c>
      <c r="H27" s="4">
        <v>18495.610716666662</v>
      </c>
      <c r="I27">
        <v>257.28399999999999</v>
      </c>
      <c r="J27" s="5"/>
      <c r="K27" s="6"/>
      <c r="L27" s="7" t="s">
        <v>1</v>
      </c>
      <c r="M27" s="5">
        <v>158600.00000000003</v>
      </c>
      <c r="N27" s="6">
        <v>0</v>
      </c>
      <c r="O27" s="7">
        <v>541.30180000000007</v>
      </c>
      <c r="P27" s="8">
        <v>1863.7020974000002</v>
      </c>
      <c r="Q27" s="7">
        <v>125.17516479468003</v>
      </c>
      <c r="R27" s="8">
        <v>12773.908333333333</v>
      </c>
      <c r="S27">
        <v>170.50700000000001</v>
      </c>
      <c r="V27" t="s">
        <v>1</v>
      </c>
      <c r="W27" s="5">
        <v>68569.999999999971</v>
      </c>
      <c r="X27" s="5">
        <v>32.67</v>
      </c>
      <c r="Y27" s="5">
        <v>266.69940999999983</v>
      </c>
      <c r="Z27" s="5">
        <v>841.43889862999958</v>
      </c>
      <c r="AA27" s="5">
        <v>56.353606630333275</v>
      </c>
      <c r="AB27" s="5">
        <v>5721.7023833333296</v>
      </c>
      <c r="AC27" s="5">
        <v>86.776999999999987</v>
      </c>
      <c r="AD27" s="5"/>
      <c r="AE27" s="5"/>
      <c r="AF27" t="s">
        <v>1</v>
      </c>
      <c r="AG27" s="9">
        <f>(C27-M27)/C27</f>
        <v>0.30184443368402503</v>
      </c>
      <c r="AH27" s="9">
        <f t="shared" ref="AH27:AM29" si="1">(D27-N27)/D27</f>
        <v>1</v>
      </c>
      <c r="AI27" s="9">
        <f t="shared" si="1"/>
        <v>0.33007303293518564</v>
      </c>
      <c r="AJ27" s="9">
        <f t="shared" si="1"/>
        <v>0.31105177137342388</v>
      </c>
      <c r="AK27" s="9">
        <f t="shared" si="1"/>
        <v>0.31043897993664366</v>
      </c>
      <c r="AL27" s="9">
        <f t="shared" si="1"/>
        <v>0.30935460693803535</v>
      </c>
      <c r="AM27" s="9">
        <f t="shared" si="1"/>
        <v>0.33728098132802659</v>
      </c>
      <c r="AP27" t="s">
        <v>1</v>
      </c>
      <c r="AQ27" s="18">
        <v>43200</v>
      </c>
      <c r="AR27">
        <v>125</v>
      </c>
      <c r="AS27" s="14">
        <v>345.6</v>
      </c>
      <c r="AT27">
        <v>80.8</v>
      </c>
      <c r="AU27">
        <v>57.8</v>
      </c>
    </row>
    <row r="28" spans="2:54" ht="15" thickBot="1" x14ac:dyDescent="0.35">
      <c r="B28" t="s">
        <v>2</v>
      </c>
      <c r="C28" s="2">
        <v>259079.99999999997</v>
      </c>
      <c r="D28" s="2">
        <v>160.80000000000001</v>
      </c>
      <c r="E28" s="2">
        <v>1045.0400399999999</v>
      </c>
      <c r="F28" s="2">
        <v>3220.03205772</v>
      </c>
      <c r="G28" s="3">
        <v>215.47807560898079</v>
      </c>
      <c r="H28" s="4">
        <v>21846.615999999998</v>
      </c>
      <c r="I28">
        <v>152.25399999999999</v>
      </c>
      <c r="L28" t="s">
        <v>2</v>
      </c>
      <c r="M28" s="5">
        <v>191760.00000000003</v>
      </c>
      <c r="N28" s="6">
        <v>123.7</v>
      </c>
      <c r="O28" s="7">
        <v>778.1768800000001</v>
      </c>
      <c r="P28" s="8">
        <v>2388.4442978400002</v>
      </c>
      <c r="Q28" s="7">
        <v>159.8080127221732</v>
      </c>
      <c r="R28" s="8">
        <v>16523.948</v>
      </c>
      <c r="S28">
        <v>111.101</v>
      </c>
      <c r="V28" t="s">
        <v>2</v>
      </c>
      <c r="W28" s="5">
        <v>67319.999999999942</v>
      </c>
      <c r="X28" s="5">
        <v>37.100000000000009</v>
      </c>
      <c r="Y28" s="5">
        <v>266.86315999999977</v>
      </c>
      <c r="Z28" s="5">
        <v>831.58775987999979</v>
      </c>
      <c r="AA28" s="5">
        <v>55.670062886807585</v>
      </c>
      <c r="AB28" s="5">
        <v>5322.6679999999978</v>
      </c>
      <c r="AC28" s="5">
        <v>41.152999999999992</v>
      </c>
      <c r="AF28" t="s">
        <v>2</v>
      </c>
      <c r="AG28" s="9">
        <f>(C28-M28)/C28</f>
        <v>0.25984251968503919</v>
      </c>
      <c r="AH28" s="9">
        <f t="shared" si="1"/>
        <v>0.23072139303482592</v>
      </c>
      <c r="AI28" s="9">
        <f t="shared" si="1"/>
        <v>0.25536166059244947</v>
      </c>
      <c r="AJ28" s="9">
        <f t="shared" si="1"/>
        <v>0.25825449715206256</v>
      </c>
      <c r="AK28" s="9">
        <f t="shared" si="1"/>
        <v>0.25835604262509643</v>
      </c>
      <c r="AL28" s="9">
        <f t="shared" si="1"/>
        <v>0.24363809937429204</v>
      </c>
      <c r="AM28" s="9">
        <f t="shared" si="1"/>
        <v>0.27029174931364691</v>
      </c>
      <c r="AP28" t="s">
        <v>2</v>
      </c>
      <c r="AQ28" s="18">
        <v>25500</v>
      </c>
      <c r="AR28">
        <v>79</v>
      </c>
      <c r="AS28" s="14">
        <v>322.78481012658227</v>
      </c>
      <c r="AT28">
        <v>80.8</v>
      </c>
      <c r="AU28">
        <v>57.8</v>
      </c>
    </row>
    <row r="29" spans="2:54" x14ac:dyDescent="0.3">
      <c r="B29" t="s">
        <v>101</v>
      </c>
      <c r="C29" s="2">
        <v>1129600</v>
      </c>
      <c r="D29" s="2">
        <v>2149.6</v>
      </c>
      <c r="E29" s="2">
        <v>6004.9247999999989</v>
      </c>
      <c r="F29" s="2">
        <v>15621.246486399998</v>
      </c>
      <c r="G29" s="3">
        <v>1038.5739751141216</v>
      </c>
      <c r="H29" s="4">
        <v>104071.53966666665</v>
      </c>
      <c r="I29">
        <v>1026.729</v>
      </c>
      <c r="L29" t="s">
        <v>101</v>
      </c>
      <c r="M29" s="5">
        <v>1064600</v>
      </c>
      <c r="N29" s="6">
        <v>0</v>
      </c>
      <c r="O29" s="7">
        <v>3633.4797999999996</v>
      </c>
      <c r="P29" s="8">
        <v>12510.070951399999</v>
      </c>
      <c r="Q29" s="7">
        <v>840.23632055747998</v>
      </c>
      <c r="R29" s="8">
        <v>85744.658333333326</v>
      </c>
      <c r="S29">
        <v>926.16</v>
      </c>
      <c r="V29" t="s">
        <v>101</v>
      </c>
      <c r="W29" s="5">
        <v>65000</v>
      </c>
      <c r="X29" s="5">
        <v>2149.6</v>
      </c>
      <c r="Y29" s="5">
        <v>2371.4449999999993</v>
      </c>
      <c r="Z29" s="5">
        <v>3111.1755349999985</v>
      </c>
      <c r="AA29" s="5">
        <v>198.33765455664161</v>
      </c>
      <c r="AB29" s="5">
        <v>18326.881333333324</v>
      </c>
      <c r="AC29" s="5">
        <v>100.56900000000007</v>
      </c>
      <c r="AF29" t="s">
        <v>101</v>
      </c>
      <c r="AG29" s="9">
        <f>(C29-M29)/C29</f>
        <v>5.7542492917847028E-2</v>
      </c>
      <c r="AH29" s="9">
        <f t="shared" si="1"/>
        <v>1</v>
      </c>
      <c r="AI29" s="9">
        <f t="shared" si="1"/>
        <v>0.39491668571769623</v>
      </c>
      <c r="AJ29" s="9">
        <f t="shared" si="1"/>
        <v>0.19916307816464049</v>
      </c>
      <c r="AK29" s="9">
        <f t="shared" si="1"/>
        <v>0.19097113860844403</v>
      </c>
      <c r="AL29" s="9">
        <f t="shared" si="1"/>
        <v>0.17609887767619228</v>
      </c>
      <c r="AM29" s="9">
        <f t="shared" si="1"/>
        <v>9.7950871164640393E-2</v>
      </c>
      <c r="AP29" t="s">
        <v>101</v>
      </c>
      <c r="AQ29" s="18">
        <v>160000</v>
      </c>
      <c r="AR29">
        <v>601</v>
      </c>
      <c r="AS29" s="14">
        <v>266.22296173044924</v>
      </c>
      <c r="AT29">
        <v>80.8</v>
      </c>
      <c r="AU29">
        <v>57.8</v>
      </c>
    </row>
    <row r="30" spans="2:54" x14ac:dyDescent="0.3">
      <c r="B30" t="s">
        <v>23</v>
      </c>
      <c r="C30" s="5"/>
      <c r="D30" s="5"/>
      <c r="L30" t="s">
        <v>23</v>
      </c>
      <c r="V30" t="s">
        <v>23</v>
      </c>
      <c r="AF30" t="s">
        <v>23</v>
      </c>
      <c r="AP30" t="s">
        <v>23</v>
      </c>
      <c r="BB30" s="14"/>
    </row>
    <row r="31" spans="2:54" x14ac:dyDescent="0.3">
      <c r="B31" t="s">
        <v>24</v>
      </c>
      <c r="L31" t="s">
        <v>24</v>
      </c>
      <c r="V31" t="s">
        <v>24</v>
      </c>
      <c r="AF31" t="s">
        <v>24</v>
      </c>
      <c r="AP31" t="s">
        <v>24</v>
      </c>
    </row>
    <row r="32" spans="2:54" x14ac:dyDescent="0.3">
      <c r="B32" t="s">
        <v>25</v>
      </c>
      <c r="L32" t="s">
        <v>25</v>
      </c>
      <c r="V32" t="s">
        <v>25</v>
      </c>
      <c r="AF32" t="s">
        <v>25</v>
      </c>
      <c r="AP32" t="s">
        <v>25</v>
      </c>
    </row>
    <row r="33" spans="2:47" x14ac:dyDescent="0.3">
      <c r="B33" t="s">
        <v>26</v>
      </c>
      <c r="L33" t="s">
        <v>26</v>
      </c>
      <c r="V33" t="s">
        <v>26</v>
      </c>
      <c r="AF33" t="s">
        <v>26</v>
      </c>
      <c r="AP33" t="s">
        <v>26</v>
      </c>
    </row>
    <row r="34" spans="2:47" x14ac:dyDescent="0.3">
      <c r="B34" t="s">
        <v>27</v>
      </c>
      <c r="L34" t="s">
        <v>27</v>
      </c>
      <c r="V34" t="s">
        <v>27</v>
      </c>
      <c r="AF34" t="s">
        <v>27</v>
      </c>
      <c r="AP34" t="s">
        <v>27</v>
      </c>
    </row>
    <row r="35" spans="2:47" x14ac:dyDescent="0.3">
      <c r="B35" t="s">
        <v>28</v>
      </c>
      <c r="L35" t="s">
        <v>28</v>
      </c>
      <c r="V35" t="s">
        <v>28</v>
      </c>
      <c r="AF35" t="s">
        <v>28</v>
      </c>
      <c r="AP35" t="s">
        <v>28</v>
      </c>
    </row>
    <row r="36" spans="2:47" x14ac:dyDescent="0.3">
      <c r="B36" t="s">
        <v>29</v>
      </c>
      <c r="L36" t="s">
        <v>29</v>
      </c>
      <c r="V36" t="s">
        <v>29</v>
      </c>
      <c r="AF36" t="s">
        <v>29</v>
      </c>
      <c r="AP36" t="s">
        <v>29</v>
      </c>
    </row>
    <row r="37" spans="2:47" x14ac:dyDescent="0.3">
      <c r="B37" t="s">
        <v>30</v>
      </c>
      <c r="L37" t="s">
        <v>30</v>
      </c>
      <c r="V37" t="s">
        <v>30</v>
      </c>
      <c r="AF37" t="s">
        <v>30</v>
      </c>
      <c r="AP37" t="s">
        <v>30</v>
      </c>
    </row>
    <row r="38" spans="2:47" x14ac:dyDescent="0.3">
      <c r="B38" t="s">
        <v>31</v>
      </c>
      <c r="L38" t="s">
        <v>31</v>
      </c>
      <c r="V38" t="s">
        <v>31</v>
      </c>
      <c r="AF38" t="s">
        <v>31</v>
      </c>
      <c r="AP38" t="s">
        <v>31</v>
      </c>
    </row>
    <row r="39" spans="2:47" x14ac:dyDescent="0.3">
      <c r="B39" t="s">
        <v>32</v>
      </c>
      <c r="L39" t="s">
        <v>32</v>
      </c>
      <c r="V39" t="s">
        <v>32</v>
      </c>
      <c r="AF39" t="s">
        <v>32</v>
      </c>
      <c r="AP39" t="s">
        <v>32</v>
      </c>
    </row>
    <row r="40" spans="2:47" x14ac:dyDescent="0.3">
      <c r="B40" t="s">
        <v>33</v>
      </c>
      <c r="L40" t="s">
        <v>33</v>
      </c>
      <c r="V40" t="s">
        <v>33</v>
      </c>
      <c r="AF40" t="s">
        <v>33</v>
      </c>
      <c r="AP40" t="s">
        <v>33</v>
      </c>
    </row>
    <row r="41" spans="2:47" x14ac:dyDescent="0.3">
      <c r="B41" t="s">
        <v>34</v>
      </c>
      <c r="L41" t="s">
        <v>34</v>
      </c>
      <c r="V41" t="s">
        <v>34</v>
      </c>
      <c r="AF41" t="s">
        <v>34</v>
      </c>
      <c r="AP41" t="s">
        <v>34</v>
      </c>
    </row>
    <row r="42" spans="2:47" x14ac:dyDescent="0.3">
      <c r="B42" t="s">
        <v>35</v>
      </c>
      <c r="L42" t="s">
        <v>35</v>
      </c>
      <c r="V42" t="s">
        <v>35</v>
      </c>
      <c r="AF42" t="s">
        <v>35</v>
      </c>
      <c r="AP42" t="s">
        <v>35</v>
      </c>
    </row>
    <row r="46" spans="2:47" x14ac:dyDescent="0.3">
      <c r="B46" s="15">
        <v>1.7589999999999999</v>
      </c>
      <c r="C46" s="11" t="s">
        <v>21</v>
      </c>
      <c r="D46" s="11" t="s">
        <v>22</v>
      </c>
      <c r="E46" s="11"/>
      <c r="F46" s="11"/>
    </row>
    <row r="47" spans="2:47" x14ac:dyDescent="0.3">
      <c r="B47" s="32" t="s">
        <v>113</v>
      </c>
      <c r="C47" s="32"/>
      <c r="D47" s="32"/>
      <c r="E47" s="32"/>
      <c r="F47" s="32"/>
      <c r="G47" s="32"/>
      <c r="H47" s="32"/>
      <c r="I47" s="32"/>
      <c r="L47" s="32" t="s">
        <v>10</v>
      </c>
      <c r="M47" s="32"/>
      <c r="N47" s="32"/>
      <c r="O47" s="32"/>
      <c r="P47" s="32"/>
      <c r="Q47" s="32"/>
      <c r="R47" s="32"/>
      <c r="S47" s="32"/>
      <c r="V47" s="32" t="s">
        <v>11</v>
      </c>
      <c r="W47" s="32"/>
      <c r="X47" s="32"/>
      <c r="Y47" s="32"/>
      <c r="Z47" s="32"/>
      <c r="AA47" s="32"/>
      <c r="AB47" s="32"/>
      <c r="AC47" s="32"/>
      <c r="AF47" s="32" t="s">
        <v>13</v>
      </c>
      <c r="AG47" s="32"/>
      <c r="AH47" s="32"/>
      <c r="AI47" s="32"/>
      <c r="AJ47" s="32"/>
      <c r="AK47" s="32"/>
      <c r="AL47" s="32"/>
      <c r="AM47" s="32"/>
      <c r="AP47" s="32" t="s">
        <v>14</v>
      </c>
      <c r="AQ47" s="32"/>
      <c r="AR47" s="32"/>
      <c r="AS47" s="32"/>
      <c r="AT47" s="32"/>
      <c r="AU47" s="32"/>
    </row>
    <row r="48" spans="2:47" ht="42.6" thickBot="1" x14ac:dyDescent="0.35">
      <c r="B48" s="1" t="s">
        <v>0</v>
      </c>
      <c r="C48" s="1" t="s">
        <v>129</v>
      </c>
      <c r="D48" s="1" t="s">
        <v>130</v>
      </c>
      <c r="E48" s="1" t="s">
        <v>131</v>
      </c>
      <c r="F48" s="1" t="s">
        <v>132</v>
      </c>
      <c r="G48" s="1" t="s">
        <v>133</v>
      </c>
      <c r="H48" s="1" t="s">
        <v>134</v>
      </c>
      <c r="I48" s="1" t="s">
        <v>135</v>
      </c>
      <c r="L48" s="1" t="s">
        <v>0</v>
      </c>
      <c r="M48" s="1" t="s">
        <v>51</v>
      </c>
      <c r="N48" s="1" t="s">
        <v>52</v>
      </c>
      <c r="O48" s="1" t="s">
        <v>53</v>
      </c>
      <c r="P48" s="1" t="s">
        <v>54</v>
      </c>
      <c r="Q48" s="1" t="s">
        <v>55</v>
      </c>
      <c r="R48" s="1" t="s">
        <v>56</v>
      </c>
      <c r="S48" s="1" t="s">
        <v>57</v>
      </c>
      <c r="V48" s="1" t="s">
        <v>12</v>
      </c>
      <c r="W48" s="1" t="s">
        <v>73</v>
      </c>
      <c r="X48" s="1" t="s">
        <v>74</v>
      </c>
      <c r="Y48" s="1" t="s">
        <v>75</v>
      </c>
      <c r="Z48" s="1" t="s">
        <v>76</v>
      </c>
      <c r="AA48" s="1" t="s">
        <v>77</v>
      </c>
      <c r="AB48" s="1" t="s">
        <v>78</v>
      </c>
      <c r="AC48" s="1" t="s">
        <v>79</v>
      </c>
      <c r="AF48" s="1" t="s">
        <v>12</v>
      </c>
      <c r="AG48" s="1" t="s">
        <v>3</v>
      </c>
      <c r="AH48" s="1" t="s">
        <v>4</v>
      </c>
      <c r="AI48" s="1" t="s">
        <v>5</v>
      </c>
      <c r="AJ48" s="1" t="s">
        <v>6</v>
      </c>
      <c r="AK48" s="1" t="s">
        <v>7</v>
      </c>
      <c r="AL48" s="1" t="s">
        <v>8</v>
      </c>
      <c r="AM48" s="1" t="s">
        <v>9</v>
      </c>
      <c r="AP48" s="1" t="s">
        <v>12</v>
      </c>
      <c r="AQ48" s="1" t="s">
        <v>15</v>
      </c>
      <c r="AR48" s="1" t="s">
        <v>16</v>
      </c>
      <c r="AS48" s="1" t="s">
        <v>17</v>
      </c>
      <c r="AT48" s="1" t="s">
        <v>18</v>
      </c>
      <c r="AU48" s="1" t="s">
        <v>19</v>
      </c>
    </row>
    <row r="49" spans="2:54" ht="15" thickBot="1" x14ac:dyDescent="0.35">
      <c r="B49" t="s">
        <v>1</v>
      </c>
      <c r="C49" s="2">
        <v>227170</v>
      </c>
      <c r="D49" s="2">
        <v>32.67</v>
      </c>
      <c r="E49" s="2">
        <v>808.0012099999999</v>
      </c>
      <c r="F49" s="2">
        <v>2705.1409960299998</v>
      </c>
      <c r="G49" s="3">
        <v>181.5287714250133</v>
      </c>
      <c r="H49" s="4">
        <v>18495.610716666662</v>
      </c>
      <c r="I49">
        <v>257.28399999999999</v>
      </c>
      <c r="L49" t="s">
        <v>1</v>
      </c>
      <c r="M49" s="5">
        <v>157000.00000000003</v>
      </c>
      <c r="N49" s="6">
        <v>0</v>
      </c>
      <c r="O49" s="7">
        <v>535.84100000000012</v>
      </c>
      <c r="P49" s="8">
        <v>1844.9005630000004</v>
      </c>
      <c r="Q49" s="7">
        <v>123.91236363660002</v>
      </c>
      <c r="R49" s="8">
        <v>12645.041666666668</v>
      </c>
      <c r="S49">
        <v>170.44900000000001</v>
      </c>
      <c r="V49" t="s">
        <v>1</v>
      </c>
      <c r="W49" s="5">
        <v>70169.999999999971</v>
      </c>
      <c r="X49" s="5">
        <v>32.67</v>
      </c>
      <c r="Y49" s="5">
        <v>272.16020999999978</v>
      </c>
      <c r="Z49" s="5">
        <v>860.24043302999939</v>
      </c>
      <c r="AA49" s="5">
        <v>57.616407788413284</v>
      </c>
      <c r="AB49" s="5">
        <v>5850.5690499999946</v>
      </c>
      <c r="AC49" s="5">
        <v>86.83499999999998</v>
      </c>
      <c r="AD49" s="5"/>
      <c r="AE49" s="5"/>
      <c r="AF49" t="s">
        <v>1</v>
      </c>
      <c r="AG49" s="9">
        <f>(C49-M49)/C49</f>
        <v>0.30888761720297564</v>
      </c>
      <c r="AH49" s="9">
        <f t="shared" ref="AH49:AM51" si="2">(D49-N49)/D49</f>
        <v>1</v>
      </c>
      <c r="AI49" s="9">
        <f t="shared" si="2"/>
        <v>0.33683143865588988</v>
      </c>
      <c r="AJ49" s="9">
        <f t="shared" si="2"/>
        <v>0.31800206876183817</v>
      </c>
      <c r="AK49" s="9">
        <f t="shared" si="2"/>
        <v>0.31739545933198648</v>
      </c>
      <c r="AL49" s="9">
        <f t="shared" si="2"/>
        <v>0.31632202578355317</v>
      </c>
      <c r="AM49" s="9">
        <f t="shared" si="2"/>
        <v>0.33750641314656171</v>
      </c>
      <c r="AP49" t="s">
        <v>1</v>
      </c>
      <c r="AQ49" s="18">
        <v>30240</v>
      </c>
      <c r="AR49">
        <v>125</v>
      </c>
      <c r="AS49" s="14">
        <v>241.92</v>
      </c>
      <c r="AT49">
        <v>80.599999999999994</v>
      </c>
      <c r="AU49">
        <v>54.2</v>
      </c>
    </row>
    <row r="50" spans="2:54" ht="15" thickBot="1" x14ac:dyDescent="0.35">
      <c r="B50" t="s">
        <v>2</v>
      </c>
      <c r="C50" s="2">
        <v>259079.99999999997</v>
      </c>
      <c r="D50" s="2">
        <v>160.80000000000001</v>
      </c>
      <c r="E50" s="2">
        <v>1045.0400399999999</v>
      </c>
      <c r="F50" s="2">
        <v>3220.03205772</v>
      </c>
      <c r="G50" s="3">
        <v>215.47807560898079</v>
      </c>
      <c r="H50" s="4">
        <v>21846.615999999998</v>
      </c>
      <c r="I50">
        <v>152.25399999999999</v>
      </c>
      <c r="L50" t="s">
        <v>2</v>
      </c>
      <c r="M50" s="5">
        <v>191460</v>
      </c>
      <c r="N50" s="6">
        <v>123.7</v>
      </c>
      <c r="O50" s="7">
        <v>777.15298000000007</v>
      </c>
      <c r="P50" s="8">
        <v>2384.91901014</v>
      </c>
      <c r="Q50" s="7">
        <v>159.57123750503322</v>
      </c>
      <c r="R50" s="8">
        <v>15420.507499999998</v>
      </c>
      <c r="S50">
        <v>111.29</v>
      </c>
      <c r="V50" t="s">
        <v>2</v>
      </c>
      <c r="W50" s="5">
        <v>67619.999999999971</v>
      </c>
      <c r="X50" s="5">
        <v>37.100000000000009</v>
      </c>
      <c r="Y50" s="5">
        <v>267.88705999999979</v>
      </c>
      <c r="Z50" s="5">
        <v>835.11304758000006</v>
      </c>
      <c r="AA50" s="5">
        <v>55.906838103947564</v>
      </c>
      <c r="AB50" s="5">
        <v>6426.1085000000003</v>
      </c>
      <c r="AC50" s="5">
        <v>40.963999999999984</v>
      </c>
      <c r="AF50" t="s">
        <v>2</v>
      </c>
      <c r="AG50" s="9">
        <f>(C50-M50)/C50</f>
        <v>0.26100046317739684</v>
      </c>
      <c r="AH50" s="9">
        <f t="shared" si="2"/>
        <v>0.23072139303482592</v>
      </c>
      <c r="AI50" s="9">
        <f t="shared" si="2"/>
        <v>0.25634143166418755</v>
      </c>
      <c r="AJ50" s="9">
        <f t="shared" si="2"/>
        <v>0.25934929609716884</v>
      </c>
      <c r="AK50" s="9">
        <f t="shared" si="2"/>
        <v>0.25945487932331179</v>
      </c>
      <c r="AL50" s="9">
        <f t="shared" si="2"/>
        <v>0.29414663122197054</v>
      </c>
      <c r="AM50" s="9">
        <f t="shared" si="2"/>
        <v>0.26905040261667995</v>
      </c>
      <c r="AP50" t="s">
        <v>2</v>
      </c>
      <c r="AQ50" s="18">
        <v>17100</v>
      </c>
      <c r="AR50">
        <v>79</v>
      </c>
      <c r="AS50" s="14">
        <v>216.45569620253164</v>
      </c>
      <c r="AT50">
        <v>80.599999999999994</v>
      </c>
      <c r="AU50">
        <v>54.2</v>
      </c>
    </row>
    <row r="51" spans="2:54" x14ac:dyDescent="0.3">
      <c r="B51" t="s">
        <v>101</v>
      </c>
      <c r="C51" s="2">
        <v>1129600</v>
      </c>
      <c r="D51" s="2">
        <v>2149.6</v>
      </c>
      <c r="E51" s="2">
        <v>6004.9247999999989</v>
      </c>
      <c r="F51" s="2">
        <v>15621.246486399998</v>
      </c>
      <c r="G51" s="3">
        <v>1038.5739751141216</v>
      </c>
      <c r="H51" s="4">
        <v>104071.53966666665</v>
      </c>
      <c r="I51">
        <v>1026.729</v>
      </c>
      <c r="L51" t="s">
        <v>101</v>
      </c>
      <c r="M51" s="5">
        <v>1014000</v>
      </c>
      <c r="N51" s="6">
        <v>0</v>
      </c>
      <c r="O51" s="7">
        <v>3460.7819999999997</v>
      </c>
      <c r="P51" s="8">
        <v>11915.472425999998</v>
      </c>
      <c r="Q51" s="7">
        <v>800.30023393319993</v>
      </c>
      <c r="R51" s="8">
        <v>81669.249999999985</v>
      </c>
      <c r="S51">
        <v>885.61400000000003</v>
      </c>
      <c r="V51" t="s">
        <v>101</v>
      </c>
      <c r="W51" s="5">
        <v>115600</v>
      </c>
      <c r="X51" s="5">
        <v>2149.6</v>
      </c>
      <c r="Y51" s="5">
        <v>2544.1427999999992</v>
      </c>
      <c r="Z51" s="5">
        <v>3705.7740603999991</v>
      </c>
      <c r="AA51" s="5">
        <v>238.27374118092166</v>
      </c>
      <c r="AB51" s="5">
        <v>22402.289666666664</v>
      </c>
      <c r="AC51" s="5">
        <v>141.11500000000001</v>
      </c>
      <c r="AF51" t="s">
        <v>101</v>
      </c>
      <c r="AG51" s="9">
        <f>(C51-M51)/C51</f>
        <v>0.1023371104815864</v>
      </c>
      <c r="AH51" s="9">
        <f t="shared" si="2"/>
        <v>1</v>
      </c>
      <c r="AI51" s="9">
        <f t="shared" si="2"/>
        <v>0.42367604670086789</v>
      </c>
      <c r="AJ51" s="9">
        <f t="shared" si="2"/>
        <v>0.23722652757744273</v>
      </c>
      <c r="AK51" s="9">
        <f t="shared" si="2"/>
        <v>0.22942394753800704</v>
      </c>
      <c r="AL51" s="9">
        <f t="shared" si="2"/>
        <v>0.21525855904908797</v>
      </c>
      <c r="AM51" s="9">
        <f t="shared" si="2"/>
        <v>0.13744133067245592</v>
      </c>
      <c r="AP51" t="s">
        <v>101</v>
      </c>
      <c r="AQ51" s="18">
        <v>160000</v>
      </c>
      <c r="AR51">
        <v>601</v>
      </c>
      <c r="AS51" s="14">
        <v>266.22296173044924</v>
      </c>
      <c r="AT51">
        <v>81.5</v>
      </c>
      <c r="AU51">
        <v>55.3</v>
      </c>
    </row>
    <row r="52" spans="2:54" x14ac:dyDescent="0.3">
      <c r="B52" t="s">
        <v>23</v>
      </c>
      <c r="L52" t="s">
        <v>23</v>
      </c>
      <c r="V52" t="s">
        <v>23</v>
      </c>
      <c r="AF52" t="s">
        <v>23</v>
      </c>
      <c r="AP52" t="s">
        <v>23</v>
      </c>
    </row>
    <row r="53" spans="2:54" x14ac:dyDescent="0.3">
      <c r="B53" t="s">
        <v>24</v>
      </c>
      <c r="L53" t="s">
        <v>24</v>
      </c>
      <c r="V53" t="s">
        <v>24</v>
      </c>
      <c r="AF53" t="s">
        <v>24</v>
      </c>
      <c r="AP53" t="s">
        <v>24</v>
      </c>
    </row>
    <row r="54" spans="2:54" x14ac:dyDescent="0.3">
      <c r="B54" t="s">
        <v>25</v>
      </c>
      <c r="L54" t="s">
        <v>25</v>
      </c>
      <c r="V54" t="s">
        <v>25</v>
      </c>
      <c r="AF54" t="s">
        <v>25</v>
      </c>
      <c r="AP54" t="s">
        <v>25</v>
      </c>
    </row>
    <row r="55" spans="2:54" x14ac:dyDescent="0.3">
      <c r="B55" t="s">
        <v>26</v>
      </c>
      <c r="L55" t="s">
        <v>26</v>
      </c>
      <c r="V55" t="s">
        <v>26</v>
      </c>
      <c r="AF55" t="s">
        <v>26</v>
      </c>
      <c r="AP55" t="s">
        <v>26</v>
      </c>
      <c r="BB55" s="14"/>
    </row>
    <row r="56" spans="2:54" x14ac:dyDescent="0.3">
      <c r="B56" t="s">
        <v>27</v>
      </c>
      <c r="L56" t="s">
        <v>27</v>
      </c>
      <c r="V56" t="s">
        <v>27</v>
      </c>
      <c r="AF56" t="s">
        <v>27</v>
      </c>
      <c r="AP56" t="s">
        <v>27</v>
      </c>
    </row>
    <row r="57" spans="2:54" x14ac:dyDescent="0.3">
      <c r="B57" t="s">
        <v>28</v>
      </c>
      <c r="L57" t="s">
        <v>28</v>
      </c>
      <c r="V57" t="s">
        <v>28</v>
      </c>
      <c r="AF57" t="s">
        <v>28</v>
      </c>
      <c r="AP57" t="s">
        <v>28</v>
      </c>
    </row>
    <row r="58" spans="2:54" x14ac:dyDescent="0.3">
      <c r="B58" t="s">
        <v>29</v>
      </c>
      <c r="L58" t="s">
        <v>29</v>
      </c>
      <c r="V58" t="s">
        <v>29</v>
      </c>
      <c r="AF58" t="s">
        <v>29</v>
      </c>
      <c r="AP58" t="s">
        <v>29</v>
      </c>
    </row>
    <row r="59" spans="2:54" x14ac:dyDescent="0.3">
      <c r="B59" t="s">
        <v>30</v>
      </c>
      <c r="L59" t="s">
        <v>30</v>
      </c>
      <c r="V59" t="s">
        <v>30</v>
      </c>
      <c r="AF59" t="s">
        <v>30</v>
      </c>
      <c r="AP59" t="s">
        <v>30</v>
      </c>
    </row>
    <row r="60" spans="2:54" x14ac:dyDescent="0.3">
      <c r="B60" t="s">
        <v>31</v>
      </c>
      <c r="L60" t="s">
        <v>31</v>
      </c>
      <c r="V60" t="s">
        <v>31</v>
      </c>
      <c r="AF60" t="s">
        <v>31</v>
      </c>
      <c r="AP60" t="s">
        <v>31</v>
      </c>
    </row>
    <row r="61" spans="2:54" x14ac:dyDescent="0.3">
      <c r="B61" t="s">
        <v>32</v>
      </c>
      <c r="L61" t="s">
        <v>32</v>
      </c>
      <c r="V61" t="s">
        <v>32</v>
      </c>
      <c r="AF61" t="s">
        <v>32</v>
      </c>
      <c r="AP61" t="s">
        <v>32</v>
      </c>
    </row>
    <row r="62" spans="2:54" x14ac:dyDescent="0.3">
      <c r="B62" t="s">
        <v>33</v>
      </c>
      <c r="L62" t="s">
        <v>33</v>
      </c>
      <c r="V62" t="s">
        <v>33</v>
      </c>
      <c r="AF62" t="s">
        <v>33</v>
      </c>
      <c r="AP62" t="s">
        <v>33</v>
      </c>
    </row>
    <row r="63" spans="2:54" x14ac:dyDescent="0.3">
      <c r="B63" t="s">
        <v>34</v>
      </c>
      <c r="L63" t="s">
        <v>34</v>
      </c>
      <c r="V63" t="s">
        <v>34</v>
      </c>
      <c r="AF63" t="s">
        <v>34</v>
      </c>
      <c r="AP63" t="s">
        <v>34</v>
      </c>
    </row>
    <row r="64" spans="2:54" x14ac:dyDescent="0.3">
      <c r="B64" t="s">
        <v>35</v>
      </c>
      <c r="L64" t="s">
        <v>35</v>
      </c>
      <c r="V64" t="s">
        <v>35</v>
      </c>
      <c r="AF64" t="s">
        <v>35</v>
      </c>
      <c r="AP64" t="s">
        <v>35</v>
      </c>
    </row>
  </sheetData>
  <mergeCells count="15">
    <mergeCell ref="B3:I3"/>
    <mergeCell ref="L3:S3"/>
    <mergeCell ref="V3:AC3"/>
    <mergeCell ref="AF3:AM3"/>
    <mergeCell ref="AP3:AU3"/>
    <mergeCell ref="B25:I25"/>
    <mergeCell ref="L25:S25"/>
    <mergeCell ref="V25:AC25"/>
    <mergeCell ref="AF25:AM25"/>
    <mergeCell ref="AP25:AU25"/>
    <mergeCell ref="B47:I47"/>
    <mergeCell ref="L47:S47"/>
    <mergeCell ref="V47:AC47"/>
    <mergeCell ref="AF47:AM47"/>
    <mergeCell ref="AP47:AU4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CK64"/>
  <sheetViews>
    <sheetView zoomScale="75" zoomScaleNormal="75" workbookViewId="0">
      <selection activeCell="B47" sqref="B47:I48"/>
    </sheetView>
  </sheetViews>
  <sheetFormatPr defaultRowHeight="14.4" x14ac:dyDescent="0.3"/>
  <cols>
    <col min="1" max="1" width="15.6640625" customWidth="1"/>
    <col min="2" max="2" width="15.88671875" customWidth="1"/>
    <col min="3" max="3" width="20.6640625" customWidth="1"/>
    <col min="4" max="4" width="21.44140625" customWidth="1"/>
    <col min="5" max="8" width="15.6640625" customWidth="1"/>
    <col min="9" max="9" width="23.33203125" customWidth="1"/>
    <col min="12" max="12" width="17.88671875" customWidth="1"/>
    <col min="13" max="13" width="19" customWidth="1"/>
    <col min="14" max="14" width="16.6640625" customWidth="1"/>
    <col min="15" max="15" width="13.109375" customWidth="1"/>
    <col min="16" max="16" width="16" bestFit="1" customWidth="1"/>
    <col min="17" max="17" width="15.5546875" customWidth="1"/>
    <col min="18" max="18" width="13.44140625" customWidth="1"/>
    <col min="19" max="19" width="18.33203125" customWidth="1"/>
    <col min="21" max="21" width="14.6640625" customWidth="1"/>
    <col min="22" max="22" width="16.44140625" customWidth="1"/>
    <col min="23" max="24" width="13.109375" customWidth="1"/>
    <col min="25" max="25" width="12" customWidth="1"/>
    <col min="26" max="26" width="16.109375" customWidth="1"/>
    <col min="27" max="27" width="11.44140625" customWidth="1"/>
    <col min="28" max="28" width="13.44140625" customWidth="1"/>
    <col min="29" max="29" width="16.44140625" customWidth="1"/>
    <col min="32" max="32" width="17.109375" customWidth="1"/>
    <col min="33" max="33" width="12.88671875" customWidth="1"/>
    <col min="34" max="34" width="14" customWidth="1"/>
    <col min="35" max="35" width="12.44140625" customWidth="1"/>
    <col min="36" max="36" width="13.109375" customWidth="1"/>
    <col min="37" max="37" width="12.33203125" customWidth="1"/>
    <col min="38" max="38" width="9.33203125" bestFit="1" customWidth="1"/>
    <col min="39" max="39" width="15.44140625" customWidth="1"/>
    <col min="42" max="42" width="17.109375" customWidth="1"/>
    <col min="43" max="43" width="13.88671875" customWidth="1"/>
    <col min="44" max="44" width="11.88671875" customWidth="1"/>
    <col min="45" max="45" width="16" customWidth="1"/>
    <col min="46" max="46" width="14.44140625" customWidth="1"/>
    <col min="47" max="47" width="13.5546875" customWidth="1"/>
  </cols>
  <sheetData>
    <row r="1" spans="2:89" x14ac:dyDescent="0.3">
      <c r="B1" t="s">
        <v>142</v>
      </c>
    </row>
    <row r="2" spans="2:89" x14ac:dyDescent="0.3">
      <c r="B2">
        <v>1.117</v>
      </c>
      <c r="C2" s="11" t="s">
        <v>21</v>
      </c>
      <c r="D2" s="11" t="s">
        <v>22</v>
      </c>
      <c r="E2" s="11"/>
      <c r="F2" s="11"/>
      <c r="G2" s="12"/>
      <c r="H2" s="12"/>
      <c r="I2" s="12"/>
    </row>
    <row r="3" spans="2:89" ht="22.5" customHeight="1" x14ac:dyDescent="0.3">
      <c r="B3" s="32" t="s">
        <v>113</v>
      </c>
      <c r="C3" s="32"/>
      <c r="D3" s="32"/>
      <c r="E3" s="32"/>
      <c r="F3" s="32"/>
      <c r="G3" s="32"/>
      <c r="H3" s="32"/>
      <c r="I3" s="32"/>
      <c r="L3" s="32" t="s">
        <v>10</v>
      </c>
      <c r="M3" s="32"/>
      <c r="N3" s="32"/>
      <c r="O3" s="32"/>
      <c r="P3" s="32"/>
      <c r="Q3" s="32"/>
      <c r="R3" s="32"/>
      <c r="S3" s="32"/>
      <c r="V3" s="32" t="s">
        <v>11</v>
      </c>
      <c r="W3" s="32"/>
      <c r="X3" s="32"/>
      <c r="Y3" s="32"/>
      <c r="Z3" s="32"/>
      <c r="AA3" s="32"/>
      <c r="AB3" s="32"/>
      <c r="AC3" s="32"/>
      <c r="AF3" s="32" t="s">
        <v>13</v>
      </c>
      <c r="AG3" s="32"/>
      <c r="AH3" s="32"/>
      <c r="AI3" s="32"/>
      <c r="AJ3" s="32"/>
      <c r="AK3" s="32"/>
      <c r="AL3" s="32"/>
      <c r="AM3" s="32"/>
      <c r="AP3" s="32" t="s">
        <v>14</v>
      </c>
      <c r="AQ3" s="32"/>
      <c r="AR3" s="32"/>
      <c r="AS3" s="32"/>
      <c r="AT3" s="32"/>
      <c r="AU3" s="32"/>
      <c r="AV3" s="10"/>
    </row>
    <row r="4" spans="2:89" ht="51.75" customHeight="1" thickBot="1" x14ac:dyDescent="0.35">
      <c r="B4" s="1" t="s">
        <v>0</v>
      </c>
      <c r="C4" s="1" t="s">
        <v>115</v>
      </c>
      <c r="D4" s="1" t="s">
        <v>116</v>
      </c>
      <c r="E4" s="1" t="s">
        <v>117</v>
      </c>
      <c r="F4" s="1" t="s">
        <v>118</v>
      </c>
      <c r="G4" s="1" t="s">
        <v>119</v>
      </c>
      <c r="H4" s="1" t="s">
        <v>120</v>
      </c>
      <c r="I4" s="1" t="s">
        <v>121</v>
      </c>
      <c r="L4" s="1" t="s">
        <v>0</v>
      </c>
      <c r="M4" s="1" t="s">
        <v>36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1" t="s">
        <v>43</v>
      </c>
      <c r="V4" s="1" t="s">
        <v>12</v>
      </c>
      <c r="W4" s="1" t="s">
        <v>58</v>
      </c>
      <c r="X4" s="1" t="s">
        <v>59</v>
      </c>
      <c r="Y4" s="1" t="s">
        <v>60</v>
      </c>
      <c r="Z4" s="1" t="s">
        <v>61</v>
      </c>
      <c r="AA4" s="1" t="s">
        <v>62</v>
      </c>
      <c r="AB4" s="1" t="s">
        <v>63</v>
      </c>
      <c r="AC4" s="1" t="s">
        <v>64</v>
      </c>
      <c r="AF4" s="1" t="s">
        <v>12</v>
      </c>
      <c r="AG4" s="1" t="s">
        <v>58</v>
      </c>
      <c r="AH4" s="1" t="s">
        <v>59</v>
      </c>
      <c r="AI4" s="1" t="s">
        <v>65</v>
      </c>
      <c r="AJ4" s="1" t="s">
        <v>61</v>
      </c>
      <c r="AK4" s="1" t="s">
        <v>62</v>
      </c>
      <c r="AL4" s="1" t="s">
        <v>63</v>
      </c>
      <c r="AM4" s="1" t="s">
        <v>64</v>
      </c>
      <c r="AP4" s="1" t="s">
        <v>12</v>
      </c>
      <c r="AQ4" s="1" t="s">
        <v>15</v>
      </c>
      <c r="AR4" s="1" t="s">
        <v>16</v>
      </c>
      <c r="AS4" s="1" t="s">
        <v>17</v>
      </c>
      <c r="AT4" s="1" t="s">
        <v>18</v>
      </c>
      <c r="AU4" s="1" t="s">
        <v>19</v>
      </c>
      <c r="BK4" s="16"/>
      <c r="BL4" s="16"/>
      <c r="BM4" s="16"/>
      <c r="BN4" s="16"/>
      <c r="BO4" s="16"/>
      <c r="BP4" s="16"/>
    </row>
    <row r="5" spans="2:89" ht="15" thickBot="1" x14ac:dyDescent="0.35">
      <c r="B5" t="s">
        <v>1</v>
      </c>
      <c r="C5" s="2">
        <v>119759.99999999999</v>
      </c>
      <c r="D5" s="2">
        <v>0.87</v>
      </c>
      <c r="E5" s="2">
        <v>409.61087999999995</v>
      </c>
      <c r="F5" s="2">
        <v>1408.2448898399998</v>
      </c>
      <c r="G5" s="3">
        <v>94.580176186862502</v>
      </c>
      <c r="H5" s="4">
        <v>18522.661699999997</v>
      </c>
      <c r="I5">
        <v>164.29300000000001</v>
      </c>
      <c r="L5" t="s">
        <v>1</v>
      </c>
      <c r="M5" s="5">
        <v>109560</v>
      </c>
      <c r="N5" s="6">
        <v>0</v>
      </c>
      <c r="O5" s="7">
        <v>373.92827999999997</v>
      </c>
      <c r="P5" s="8">
        <v>1287.43506804</v>
      </c>
      <c r="Q5" s="7">
        <v>86.470309299527997</v>
      </c>
      <c r="R5" s="8">
        <v>16937.976000000002</v>
      </c>
      <c r="S5">
        <v>151.69999999999999</v>
      </c>
      <c r="V5" t="s">
        <v>1</v>
      </c>
      <c r="W5" s="5">
        <v>10199.999999999985</v>
      </c>
      <c r="X5" s="5">
        <v>0.87</v>
      </c>
      <c r="Y5" s="5">
        <v>35.682599999999979</v>
      </c>
      <c r="Z5" s="5">
        <v>120.80982179999978</v>
      </c>
      <c r="AA5" s="5">
        <v>8.1098668873345048</v>
      </c>
      <c r="AB5" s="5">
        <v>1584.6856999999945</v>
      </c>
      <c r="AC5" s="5">
        <v>12.593000000000018</v>
      </c>
      <c r="AD5" s="5"/>
      <c r="AE5" s="5"/>
      <c r="AF5" t="s">
        <v>1</v>
      </c>
      <c r="AG5" s="9">
        <f>(C5-M5)/C5</f>
        <v>8.5170340681362616E-2</v>
      </c>
      <c r="AH5" s="9">
        <f t="shared" ref="AH5:AM7" si="0">(D5-N5)/D5</f>
        <v>1</v>
      </c>
      <c r="AI5" s="9">
        <f t="shared" si="0"/>
        <v>8.7113408706331191E-2</v>
      </c>
      <c r="AJ5" s="9">
        <f t="shared" si="0"/>
        <v>8.5787509453505495E-2</v>
      </c>
      <c r="AK5" s="9">
        <f t="shared" si="0"/>
        <v>8.5745948192270258E-2</v>
      </c>
      <c r="AL5" s="9">
        <f t="shared" si="0"/>
        <v>8.5553886674936935E-2</v>
      </c>
      <c r="AM5" s="9">
        <f t="shared" si="0"/>
        <v>7.664964423316889E-2</v>
      </c>
      <c r="AP5" t="s">
        <v>1</v>
      </c>
      <c r="AQ5" s="13">
        <v>25080</v>
      </c>
      <c r="AR5">
        <v>112</v>
      </c>
      <c r="AS5" s="14">
        <v>223.92857142857142</v>
      </c>
      <c r="AT5">
        <v>80.599999999999994</v>
      </c>
      <c r="AU5">
        <v>58.9</v>
      </c>
      <c r="AV5" s="8"/>
      <c r="BA5" s="5"/>
      <c r="BB5" s="5"/>
      <c r="BC5" s="5"/>
      <c r="BD5" s="5"/>
      <c r="BE5" s="5"/>
      <c r="BF5" s="5"/>
      <c r="BG5" s="5"/>
      <c r="BK5" s="5"/>
      <c r="BL5" s="5"/>
      <c r="BM5" s="5"/>
      <c r="BN5" s="5"/>
      <c r="BO5" s="7"/>
      <c r="BP5" s="8"/>
      <c r="BU5" s="5"/>
      <c r="BV5" s="6"/>
      <c r="BW5" s="7"/>
      <c r="BX5" s="8"/>
      <c r="BY5" s="7"/>
      <c r="BZ5" s="8"/>
      <c r="CE5" s="5"/>
      <c r="CF5" s="5"/>
      <c r="CG5" s="5"/>
      <c r="CH5" s="5"/>
      <c r="CI5" s="5"/>
      <c r="CJ5" s="5"/>
      <c r="CK5" s="5"/>
    </row>
    <row r="6" spans="2:89" ht="15" thickBot="1" x14ac:dyDescent="0.35">
      <c r="B6" t="s">
        <v>2</v>
      </c>
      <c r="C6" s="2">
        <v>182490</v>
      </c>
      <c r="D6" s="2">
        <v>158</v>
      </c>
      <c r="E6" s="2">
        <v>780.83836999999994</v>
      </c>
      <c r="F6" s="2">
        <v>2316.96850791</v>
      </c>
      <c r="G6" s="3">
        <v>154.83783783082998</v>
      </c>
      <c r="H6" s="4">
        <v>29642.010000000006</v>
      </c>
      <c r="I6">
        <v>97.911000000000001</v>
      </c>
      <c r="L6" t="s">
        <v>2</v>
      </c>
      <c r="M6" s="5">
        <v>136630</v>
      </c>
      <c r="N6" s="6">
        <v>154.69999999999999</v>
      </c>
      <c r="O6" s="7">
        <v>621.01819</v>
      </c>
      <c r="P6" s="8">
        <v>1774.4659281699999</v>
      </c>
      <c r="Q6" s="7">
        <v>118.4170739303552</v>
      </c>
      <c r="R6" s="8">
        <v>22502.667000000005</v>
      </c>
      <c r="S6">
        <v>94.37</v>
      </c>
      <c r="V6" t="s">
        <v>2</v>
      </c>
      <c r="W6" s="5">
        <v>45860</v>
      </c>
      <c r="X6" s="5">
        <v>3.3000000000000114</v>
      </c>
      <c r="Y6" s="5">
        <v>159.82017999999994</v>
      </c>
      <c r="Z6" s="5">
        <v>542.5025797400001</v>
      </c>
      <c r="AA6" s="5">
        <v>36.420763900474782</v>
      </c>
      <c r="AB6" s="5">
        <v>7139.3430000000008</v>
      </c>
      <c r="AC6" s="5">
        <v>3.5409999999999968</v>
      </c>
      <c r="AF6" t="s">
        <v>2</v>
      </c>
      <c r="AG6" s="9">
        <f>(C6-M6)/C6</f>
        <v>0.25130144117485892</v>
      </c>
      <c r="AH6" s="9">
        <f t="shared" si="0"/>
        <v>2.0886075949367162E-2</v>
      </c>
      <c r="AI6" s="9">
        <f t="shared" si="0"/>
        <v>0.20467767228190892</v>
      </c>
      <c r="AJ6" s="9">
        <f t="shared" si="0"/>
        <v>0.23414326862360316</v>
      </c>
      <c r="AK6" s="9">
        <f t="shared" si="0"/>
        <v>0.23521875796448891</v>
      </c>
      <c r="AL6" s="9">
        <f t="shared" si="0"/>
        <v>0.24085218917340623</v>
      </c>
      <c r="AM6" s="9">
        <f t="shared" si="0"/>
        <v>3.6165497237286889E-2</v>
      </c>
      <c r="AP6" t="s">
        <v>2</v>
      </c>
      <c r="AQ6" s="13">
        <v>16200</v>
      </c>
      <c r="AR6">
        <v>63</v>
      </c>
      <c r="AS6" s="14">
        <v>257.14285714285717</v>
      </c>
      <c r="AT6">
        <v>80.400000000000006</v>
      </c>
      <c r="AU6">
        <v>60.1</v>
      </c>
    </row>
    <row r="7" spans="2:89" x14ac:dyDescent="0.3">
      <c r="B7" t="s">
        <v>101</v>
      </c>
      <c r="C7" s="2">
        <v>827200</v>
      </c>
      <c r="D7" s="2">
        <v>1080.3</v>
      </c>
      <c r="E7" s="2">
        <v>3903.5335999999998</v>
      </c>
      <c r="F7" s="2">
        <v>10900.0808848</v>
      </c>
      <c r="G7" s="3">
        <v>726.7625869938588</v>
      </c>
      <c r="H7" s="4">
        <v>137654.72399999999</v>
      </c>
      <c r="I7">
        <v>905.17399999999998</v>
      </c>
      <c r="L7" t="s">
        <v>101</v>
      </c>
      <c r="M7" s="5">
        <v>731600</v>
      </c>
      <c r="N7" s="6">
        <v>0</v>
      </c>
      <c r="O7" s="7">
        <v>2496.9508000000001</v>
      </c>
      <c r="P7" s="8">
        <v>8597.0016044000004</v>
      </c>
      <c r="Q7" s="7">
        <v>577.41582953208001</v>
      </c>
      <c r="R7" s="8">
        <v>113105.36</v>
      </c>
      <c r="S7">
        <v>791.81</v>
      </c>
      <c r="V7" t="s">
        <v>101</v>
      </c>
      <c r="W7" s="5">
        <v>95600</v>
      </c>
      <c r="X7" s="5">
        <v>1080.3</v>
      </c>
      <c r="Y7" s="5">
        <v>1406.5827999999997</v>
      </c>
      <c r="Z7" s="5">
        <v>2303.0792803999993</v>
      </c>
      <c r="AA7" s="5">
        <v>149.34675746177879</v>
      </c>
      <c r="AB7" s="5">
        <v>24549.363999999987</v>
      </c>
      <c r="AC7" s="5">
        <v>113.36400000000003</v>
      </c>
      <c r="AF7" t="s">
        <v>101</v>
      </c>
      <c r="AG7" s="9">
        <f>(C7-M7)/C7</f>
        <v>0.1155705996131528</v>
      </c>
      <c r="AH7" s="9">
        <f t="shared" si="0"/>
        <v>1</v>
      </c>
      <c r="AI7" s="9">
        <f t="shared" si="0"/>
        <v>0.36033577372050796</v>
      </c>
      <c r="AJ7" s="9">
        <f t="shared" si="0"/>
        <v>0.21129010919649313</v>
      </c>
      <c r="AK7" s="9">
        <f t="shared" si="0"/>
        <v>0.20549593517124842</v>
      </c>
      <c r="AL7" s="9">
        <f t="shared" si="0"/>
        <v>0.17834014908198856</v>
      </c>
      <c r="AM7" s="9">
        <f t="shared" si="0"/>
        <v>0.12524000910322219</v>
      </c>
      <c r="AP7" t="s">
        <v>101</v>
      </c>
      <c r="AQ7" s="13">
        <v>160000</v>
      </c>
      <c r="AR7">
        <v>556</v>
      </c>
      <c r="AS7" s="14">
        <v>287.76978417266184</v>
      </c>
      <c r="AT7">
        <v>79.900000000000006</v>
      </c>
      <c r="AU7">
        <v>59.5</v>
      </c>
    </row>
    <row r="8" spans="2:89" x14ac:dyDescent="0.3">
      <c r="B8" t="s">
        <v>23</v>
      </c>
      <c r="L8" t="s">
        <v>23</v>
      </c>
      <c r="V8" t="s">
        <v>23</v>
      </c>
      <c r="AF8" t="s">
        <v>23</v>
      </c>
      <c r="AP8" t="s">
        <v>23</v>
      </c>
    </row>
    <row r="9" spans="2:89" x14ac:dyDescent="0.3">
      <c r="B9" t="s">
        <v>24</v>
      </c>
      <c r="L9" t="s">
        <v>24</v>
      </c>
      <c r="V9" t="s">
        <v>24</v>
      </c>
      <c r="AF9" t="s">
        <v>24</v>
      </c>
      <c r="AP9" t="s">
        <v>24</v>
      </c>
    </row>
    <row r="10" spans="2:89" x14ac:dyDescent="0.3">
      <c r="B10" t="s">
        <v>25</v>
      </c>
      <c r="L10" t="s">
        <v>25</v>
      </c>
      <c r="V10" t="s">
        <v>25</v>
      </c>
      <c r="AF10" t="s">
        <v>25</v>
      </c>
      <c r="AP10" t="s">
        <v>25</v>
      </c>
    </row>
    <row r="11" spans="2:89" x14ac:dyDescent="0.3">
      <c r="B11" t="s">
        <v>26</v>
      </c>
      <c r="L11" t="s">
        <v>26</v>
      </c>
      <c r="V11" t="s">
        <v>26</v>
      </c>
      <c r="AF11" t="s">
        <v>26</v>
      </c>
      <c r="AP11" t="s">
        <v>26</v>
      </c>
    </row>
    <row r="12" spans="2:89" x14ac:dyDescent="0.3">
      <c r="B12" t="s">
        <v>27</v>
      </c>
      <c r="L12" t="s">
        <v>27</v>
      </c>
      <c r="V12" t="s">
        <v>27</v>
      </c>
      <c r="AF12" t="s">
        <v>27</v>
      </c>
      <c r="AP12" t="s">
        <v>27</v>
      </c>
    </row>
    <row r="13" spans="2:89" x14ac:dyDescent="0.3">
      <c r="B13" t="s">
        <v>28</v>
      </c>
      <c r="L13" t="s">
        <v>28</v>
      </c>
      <c r="V13" t="s">
        <v>28</v>
      </c>
      <c r="AF13" t="s">
        <v>28</v>
      </c>
      <c r="AP13" t="s">
        <v>28</v>
      </c>
    </row>
    <row r="14" spans="2:89" x14ac:dyDescent="0.3">
      <c r="B14" t="s">
        <v>29</v>
      </c>
      <c r="L14" t="s">
        <v>29</v>
      </c>
      <c r="V14" t="s">
        <v>29</v>
      </c>
      <c r="AF14" t="s">
        <v>29</v>
      </c>
      <c r="AP14" t="s">
        <v>29</v>
      </c>
    </row>
    <row r="15" spans="2:89" x14ac:dyDescent="0.3">
      <c r="B15" t="s">
        <v>30</v>
      </c>
      <c r="L15" t="s">
        <v>30</v>
      </c>
      <c r="V15" t="s">
        <v>30</v>
      </c>
      <c r="AF15" t="s">
        <v>30</v>
      </c>
      <c r="AP15" t="s">
        <v>30</v>
      </c>
    </row>
    <row r="16" spans="2:89" x14ac:dyDescent="0.3">
      <c r="B16" t="s">
        <v>31</v>
      </c>
      <c r="L16" t="s">
        <v>31</v>
      </c>
      <c r="V16" t="s">
        <v>31</v>
      </c>
      <c r="AF16" t="s">
        <v>31</v>
      </c>
      <c r="AP16" t="s">
        <v>31</v>
      </c>
    </row>
    <row r="17" spans="2:54" x14ac:dyDescent="0.3">
      <c r="B17" t="s">
        <v>32</v>
      </c>
      <c r="L17" t="s">
        <v>32</v>
      </c>
      <c r="V17" t="s">
        <v>32</v>
      </c>
      <c r="AF17" t="s">
        <v>32</v>
      </c>
      <c r="AP17" t="s">
        <v>32</v>
      </c>
    </row>
    <row r="18" spans="2:54" x14ac:dyDescent="0.3">
      <c r="B18" t="s">
        <v>33</v>
      </c>
      <c r="L18" t="s">
        <v>33</v>
      </c>
      <c r="V18" t="s">
        <v>33</v>
      </c>
      <c r="AF18" t="s">
        <v>33</v>
      </c>
      <c r="AP18" t="s">
        <v>33</v>
      </c>
    </row>
    <row r="19" spans="2:54" x14ac:dyDescent="0.3">
      <c r="B19" t="s">
        <v>34</v>
      </c>
      <c r="L19" t="s">
        <v>34</v>
      </c>
      <c r="V19" t="s">
        <v>34</v>
      </c>
      <c r="AF19" t="s">
        <v>34</v>
      </c>
      <c r="AP19" t="s">
        <v>34</v>
      </c>
    </row>
    <row r="20" spans="2:54" x14ac:dyDescent="0.3">
      <c r="B20" t="s">
        <v>35</v>
      </c>
      <c r="L20" t="s">
        <v>35</v>
      </c>
      <c r="V20" t="s">
        <v>35</v>
      </c>
      <c r="AF20" t="s">
        <v>35</v>
      </c>
      <c r="AP20" t="s">
        <v>35</v>
      </c>
    </row>
    <row r="24" spans="2:54" x14ac:dyDescent="0.3">
      <c r="B24" s="17">
        <v>0.71599999999999997</v>
      </c>
      <c r="C24" s="11" t="s">
        <v>21</v>
      </c>
      <c r="D24" s="11" t="s">
        <v>22</v>
      </c>
      <c r="E24" s="11"/>
      <c r="F24" s="11"/>
    </row>
    <row r="25" spans="2:54" x14ac:dyDescent="0.3">
      <c r="B25" s="32" t="s">
        <v>113</v>
      </c>
      <c r="C25" s="32"/>
      <c r="D25" s="32"/>
      <c r="E25" s="32"/>
      <c r="F25" s="32"/>
      <c r="G25" s="32"/>
      <c r="H25" s="32"/>
      <c r="I25" s="32"/>
      <c r="L25" s="32" t="s">
        <v>10</v>
      </c>
      <c r="M25" s="32"/>
      <c r="N25" s="32"/>
      <c r="O25" s="32"/>
      <c r="P25" s="32"/>
      <c r="Q25" s="32"/>
      <c r="R25" s="32"/>
      <c r="S25" s="32"/>
      <c r="V25" s="32" t="s">
        <v>11</v>
      </c>
      <c r="W25" s="32"/>
      <c r="X25" s="32"/>
      <c r="Y25" s="32"/>
      <c r="Z25" s="32"/>
      <c r="AA25" s="32"/>
      <c r="AB25" s="32"/>
      <c r="AC25" s="32"/>
      <c r="AF25" s="32" t="s">
        <v>13</v>
      </c>
      <c r="AG25" s="32"/>
      <c r="AH25" s="32"/>
      <c r="AI25" s="32"/>
      <c r="AJ25" s="32"/>
      <c r="AK25" s="32"/>
      <c r="AL25" s="32"/>
      <c r="AM25" s="32"/>
      <c r="AP25" s="32" t="s">
        <v>14</v>
      </c>
      <c r="AQ25" s="32"/>
      <c r="AR25" s="32"/>
      <c r="AS25" s="32"/>
      <c r="AT25" s="32"/>
      <c r="AU25" s="32"/>
    </row>
    <row r="26" spans="2:54" ht="42.6" thickBot="1" x14ac:dyDescent="0.35">
      <c r="B26" s="1" t="s">
        <v>0</v>
      </c>
      <c r="C26" s="1" t="s">
        <v>122</v>
      </c>
      <c r="D26" s="1" t="s">
        <v>123</v>
      </c>
      <c r="E26" s="1" t="s">
        <v>124</v>
      </c>
      <c r="F26" s="1" t="s">
        <v>125</v>
      </c>
      <c r="G26" s="1" t="s">
        <v>126</v>
      </c>
      <c r="H26" s="1" t="s">
        <v>127</v>
      </c>
      <c r="I26" s="1" t="s">
        <v>128</v>
      </c>
      <c r="L26" s="1" t="s">
        <v>0</v>
      </c>
      <c r="M26" s="1" t="s">
        <v>44</v>
      </c>
      <c r="N26" s="1" t="s">
        <v>45</v>
      </c>
      <c r="O26" s="1" t="s">
        <v>46</v>
      </c>
      <c r="P26" s="1" t="s">
        <v>47</v>
      </c>
      <c r="Q26" s="1" t="s">
        <v>48</v>
      </c>
      <c r="R26" s="1" t="s">
        <v>49</v>
      </c>
      <c r="S26" s="1" t="s">
        <v>50</v>
      </c>
      <c r="V26" s="1" t="s">
        <v>12</v>
      </c>
      <c r="W26" s="1" t="s">
        <v>37</v>
      </c>
      <c r="X26" s="1" t="s">
        <v>66</v>
      </c>
      <c r="Y26" s="1" t="s">
        <v>67</v>
      </c>
      <c r="Z26" s="1" t="s">
        <v>68</v>
      </c>
      <c r="AA26" s="1" t="s">
        <v>69</v>
      </c>
      <c r="AB26" s="1" t="s">
        <v>70</v>
      </c>
      <c r="AC26" s="1" t="s">
        <v>71</v>
      </c>
      <c r="AF26" s="1" t="s">
        <v>12</v>
      </c>
      <c r="AG26" s="1" t="s">
        <v>37</v>
      </c>
      <c r="AH26" s="1" t="s">
        <v>66</v>
      </c>
      <c r="AI26" s="1" t="s">
        <v>72</v>
      </c>
      <c r="AJ26" s="1" t="s">
        <v>68</v>
      </c>
      <c r="AK26" s="1" t="s">
        <v>69</v>
      </c>
      <c r="AL26" s="1" t="s">
        <v>70</v>
      </c>
      <c r="AM26" s="1" t="s">
        <v>71</v>
      </c>
      <c r="AP26" s="1" t="s">
        <v>12</v>
      </c>
      <c r="AQ26" s="1" t="s">
        <v>15</v>
      </c>
      <c r="AR26" s="1" t="s">
        <v>16</v>
      </c>
      <c r="AS26" s="1" t="s">
        <v>17</v>
      </c>
      <c r="AT26" s="1" t="s">
        <v>18</v>
      </c>
      <c r="AU26" s="1" t="s">
        <v>19</v>
      </c>
    </row>
    <row r="27" spans="2:54" ht="15" thickBot="1" x14ac:dyDescent="0.35">
      <c r="B27" t="s">
        <v>1</v>
      </c>
      <c r="C27" s="2">
        <v>119759.99999999999</v>
      </c>
      <c r="D27" s="2">
        <v>0.87</v>
      </c>
      <c r="E27" s="2">
        <v>409.61087999999995</v>
      </c>
      <c r="F27" s="2">
        <v>1408.2448898399998</v>
      </c>
      <c r="G27" s="3">
        <v>94.580176186862502</v>
      </c>
      <c r="H27" s="4">
        <v>18522.661699999997</v>
      </c>
      <c r="I27">
        <v>164.29300000000001</v>
      </c>
      <c r="J27" s="5"/>
      <c r="K27" s="6"/>
      <c r="L27" s="7" t="s">
        <v>1</v>
      </c>
      <c r="M27" s="5">
        <v>109760</v>
      </c>
      <c r="N27" s="6">
        <v>0</v>
      </c>
      <c r="O27" s="7">
        <v>374.61088000000001</v>
      </c>
      <c r="P27" s="8">
        <v>1289.78525984</v>
      </c>
      <c r="Q27" s="7">
        <v>86.628159444288002</v>
      </c>
      <c r="R27" s="8">
        <v>16968.896000000001</v>
      </c>
      <c r="S27">
        <v>174.95599999999999</v>
      </c>
      <c r="V27" t="s">
        <v>1</v>
      </c>
      <c r="W27" s="5">
        <v>9999.9999999999854</v>
      </c>
      <c r="X27" s="5">
        <v>0.87</v>
      </c>
      <c r="Y27" s="5">
        <v>34.999999999999943</v>
      </c>
      <c r="Z27" s="5">
        <v>118.45962999999983</v>
      </c>
      <c r="AA27" s="5">
        <v>7.9520167425745001</v>
      </c>
      <c r="AB27" s="5">
        <v>1553.7656999999963</v>
      </c>
      <c r="AC27" s="5">
        <v>-10.662999999999982</v>
      </c>
      <c r="AD27" s="5"/>
      <c r="AE27" s="5"/>
      <c r="AF27" t="s">
        <v>1</v>
      </c>
      <c r="AG27" s="9">
        <f>(C27-M27)/C27</f>
        <v>8.3500334001335899E-2</v>
      </c>
      <c r="AH27" s="9">
        <f t="shared" ref="AH27:AM29" si="1">(D27-N27)/D27</f>
        <v>1</v>
      </c>
      <c r="AI27" s="9">
        <f t="shared" si="1"/>
        <v>8.544694906541532E-2</v>
      </c>
      <c r="AJ27" s="9">
        <f t="shared" si="1"/>
        <v>8.4118629405045331E-2</v>
      </c>
      <c r="AK27" s="9">
        <f t="shared" si="1"/>
        <v>8.4076992274402865E-2</v>
      </c>
      <c r="AL27" s="9">
        <f t="shared" si="1"/>
        <v>8.3884580151890181E-2</v>
      </c>
      <c r="AM27" s="9">
        <f t="shared" si="1"/>
        <v>-6.4902339113656587E-2</v>
      </c>
      <c r="AP27" t="s">
        <v>1</v>
      </c>
      <c r="AQ27" s="13">
        <v>33600</v>
      </c>
      <c r="AR27">
        <v>112</v>
      </c>
      <c r="AS27" s="14">
        <v>300</v>
      </c>
      <c r="AT27">
        <v>80.3</v>
      </c>
      <c r="AU27">
        <v>60.1</v>
      </c>
    </row>
    <row r="28" spans="2:54" ht="15" thickBot="1" x14ac:dyDescent="0.35">
      <c r="B28" t="s">
        <v>2</v>
      </c>
      <c r="C28" s="2">
        <v>182490</v>
      </c>
      <c r="D28" s="2">
        <v>158</v>
      </c>
      <c r="E28" s="2">
        <v>780.83836999999994</v>
      </c>
      <c r="F28" s="2">
        <v>2316.96850791</v>
      </c>
      <c r="G28" s="3">
        <v>154.83783783082998</v>
      </c>
      <c r="H28" s="4">
        <v>29642.010000000006</v>
      </c>
      <c r="I28">
        <v>97.911000000000001</v>
      </c>
      <c r="L28" t="s">
        <v>2</v>
      </c>
      <c r="M28" s="5">
        <v>137320</v>
      </c>
      <c r="N28" s="6">
        <v>154.69999999999999</v>
      </c>
      <c r="O28" s="7">
        <v>623.37315999999987</v>
      </c>
      <c r="P28" s="8">
        <v>1782.5740898799997</v>
      </c>
      <c r="Q28" s="7">
        <v>118.96165692977719</v>
      </c>
      <c r="R28" s="8">
        <v>21229.672000000002</v>
      </c>
      <c r="S28">
        <v>94.313999999999993</v>
      </c>
      <c r="V28" t="s">
        <v>2</v>
      </c>
      <c r="W28" s="5">
        <v>45170</v>
      </c>
      <c r="X28" s="5">
        <v>3.3000000000000114</v>
      </c>
      <c r="Y28" s="5">
        <v>157.46521000000007</v>
      </c>
      <c r="Z28" s="5">
        <v>534.39441803000022</v>
      </c>
      <c r="AA28" s="5">
        <v>35.876180901052791</v>
      </c>
      <c r="AB28" s="5">
        <v>8412.3380000000034</v>
      </c>
      <c r="AC28" s="5">
        <v>3.5970000000000084</v>
      </c>
      <c r="AF28" t="s">
        <v>2</v>
      </c>
      <c r="AG28" s="9">
        <f>(C28-M28)/C28</f>
        <v>0.2475204120773741</v>
      </c>
      <c r="AH28" s="9">
        <f t="shared" si="1"/>
        <v>2.0886075949367162E-2</v>
      </c>
      <c r="AI28" s="9">
        <f t="shared" si="1"/>
        <v>0.2016617216185215</v>
      </c>
      <c r="AJ28" s="9">
        <f t="shared" si="1"/>
        <v>0.2306437986557037</v>
      </c>
      <c r="AK28" s="9">
        <f t="shared" si="1"/>
        <v>0.23170163962280177</v>
      </c>
      <c r="AL28" s="9">
        <f t="shared" si="1"/>
        <v>0.28379782612582621</v>
      </c>
      <c r="AM28" s="9">
        <f t="shared" si="1"/>
        <v>3.6737445230873023E-2</v>
      </c>
      <c r="AP28" t="s">
        <v>2</v>
      </c>
      <c r="AQ28" s="13">
        <v>23250</v>
      </c>
      <c r="AR28">
        <v>63</v>
      </c>
      <c r="AS28" s="14">
        <v>369.04761904761904</v>
      </c>
      <c r="AT28">
        <v>80.099999999999994</v>
      </c>
      <c r="AU28">
        <v>61</v>
      </c>
    </row>
    <row r="29" spans="2:54" x14ac:dyDescent="0.3">
      <c r="B29" t="s">
        <v>101</v>
      </c>
      <c r="C29" s="2">
        <v>827200</v>
      </c>
      <c r="D29" s="2">
        <v>1080.3</v>
      </c>
      <c r="E29" s="2">
        <v>3903.5335999999998</v>
      </c>
      <c r="F29" s="2">
        <v>10900.0808848</v>
      </c>
      <c r="G29" s="3">
        <v>726.7625869938588</v>
      </c>
      <c r="H29" s="4">
        <v>137654.72399999999</v>
      </c>
      <c r="I29">
        <v>905.17399999999998</v>
      </c>
      <c r="L29" t="s">
        <v>101</v>
      </c>
      <c r="M29" s="5">
        <v>760000</v>
      </c>
      <c r="N29" s="6">
        <v>0</v>
      </c>
      <c r="O29" s="7">
        <v>2593.8799999999997</v>
      </c>
      <c r="P29" s="8">
        <v>8930.7288399999998</v>
      </c>
      <c r="Q29" s="7">
        <v>599.830550088</v>
      </c>
      <c r="R29" s="8">
        <v>117496</v>
      </c>
      <c r="S29">
        <v>833.09299999999996</v>
      </c>
      <c r="V29" t="s">
        <v>101</v>
      </c>
      <c r="W29" s="5">
        <v>67200</v>
      </c>
      <c r="X29" s="5">
        <v>1080.3</v>
      </c>
      <c r="Y29" s="5">
        <v>1309.6536000000001</v>
      </c>
      <c r="Z29" s="5">
        <v>1969.3520447999999</v>
      </c>
      <c r="AA29" s="5">
        <v>126.93203690585881</v>
      </c>
      <c r="AB29" s="5">
        <v>20158.723999999987</v>
      </c>
      <c r="AC29" s="5">
        <v>72.081000000000017</v>
      </c>
      <c r="AF29" t="s">
        <v>101</v>
      </c>
      <c r="AG29" s="9">
        <f>(C29-M29)/C29</f>
        <v>8.1237911025145063E-2</v>
      </c>
      <c r="AH29" s="9">
        <f t="shared" si="1"/>
        <v>1</v>
      </c>
      <c r="AI29" s="9">
        <f t="shared" si="1"/>
        <v>0.33550463098357863</v>
      </c>
      <c r="AJ29" s="9">
        <f t="shared" si="1"/>
        <v>0.18067315881538384</v>
      </c>
      <c r="AK29" s="9">
        <f t="shared" si="1"/>
        <v>0.17465406059342375</v>
      </c>
      <c r="AL29" s="9">
        <f t="shared" si="1"/>
        <v>0.14644411331644522</v>
      </c>
      <c r="AM29" s="9">
        <f t="shared" si="1"/>
        <v>7.9632203311186603E-2</v>
      </c>
      <c r="AP29" t="s">
        <v>101</v>
      </c>
      <c r="AQ29" s="13">
        <v>160000</v>
      </c>
      <c r="AR29">
        <v>556</v>
      </c>
      <c r="AS29" s="14">
        <v>287.76978417266184</v>
      </c>
      <c r="AT29">
        <v>80.099999999999994</v>
      </c>
      <c r="AU29">
        <v>61</v>
      </c>
    </row>
    <row r="30" spans="2:54" x14ac:dyDescent="0.3">
      <c r="B30" t="s">
        <v>23</v>
      </c>
      <c r="C30" s="5"/>
      <c r="D30" s="5"/>
      <c r="L30" t="s">
        <v>23</v>
      </c>
      <c r="V30" t="s">
        <v>23</v>
      </c>
      <c r="AF30" t="s">
        <v>23</v>
      </c>
      <c r="AP30" t="s">
        <v>23</v>
      </c>
      <c r="BB30" s="14"/>
    </row>
    <row r="31" spans="2:54" x14ac:dyDescent="0.3">
      <c r="B31" t="s">
        <v>24</v>
      </c>
      <c r="L31" t="s">
        <v>24</v>
      </c>
      <c r="V31" t="s">
        <v>24</v>
      </c>
      <c r="AF31" t="s">
        <v>24</v>
      </c>
      <c r="AP31" t="s">
        <v>24</v>
      </c>
    </row>
    <row r="32" spans="2:54" x14ac:dyDescent="0.3">
      <c r="B32" t="s">
        <v>25</v>
      </c>
      <c r="L32" t="s">
        <v>25</v>
      </c>
      <c r="V32" t="s">
        <v>25</v>
      </c>
      <c r="AF32" t="s">
        <v>25</v>
      </c>
      <c r="AP32" t="s">
        <v>25</v>
      </c>
    </row>
    <row r="33" spans="2:47" x14ac:dyDescent="0.3">
      <c r="B33" t="s">
        <v>26</v>
      </c>
      <c r="L33" t="s">
        <v>26</v>
      </c>
      <c r="V33" t="s">
        <v>26</v>
      </c>
      <c r="AF33" t="s">
        <v>26</v>
      </c>
      <c r="AP33" t="s">
        <v>26</v>
      </c>
    </row>
    <row r="34" spans="2:47" x14ac:dyDescent="0.3">
      <c r="B34" t="s">
        <v>27</v>
      </c>
      <c r="L34" t="s">
        <v>27</v>
      </c>
      <c r="V34" t="s">
        <v>27</v>
      </c>
      <c r="AF34" t="s">
        <v>27</v>
      </c>
      <c r="AP34" t="s">
        <v>27</v>
      </c>
    </row>
    <row r="35" spans="2:47" x14ac:dyDescent="0.3">
      <c r="B35" t="s">
        <v>28</v>
      </c>
      <c r="L35" t="s">
        <v>28</v>
      </c>
      <c r="V35" t="s">
        <v>28</v>
      </c>
      <c r="AF35" t="s">
        <v>28</v>
      </c>
      <c r="AP35" t="s">
        <v>28</v>
      </c>
    </row>
    <row r="36" spans="2:47" x14ac:dyDescent="0.3">
      <c r="B36" t="s">
        <v>29</v>
      </c>
      <c r="L36" t="s">
        <v>29</v>
      </c>
      <c r="V36" t="s">
        <v>29</v>
      </c>
      <c r="AF36" t="s">
        <v>29</v>
      </c>
      <c r="AP36" t="s">
        <v>29</v>
      </c>
    </row>
    <row r="37" spans="2:47" x14ac:dyDescent="0.3">
      <c r="B37" t="s">
        <v>30</v>
      </c>
      <c r="L37" t="s">
        <v>30</v>
      </c>
      <c r="V37" t="s">
        <v>30</v>
      </c>
      <c r="AF37" t="s">
        <v>30</v>
      </c>
      <c r="AP37" t="s">
        <v>30</v>
      </c>
    </row>
    <row r="38" spans="2:47" x14ac:dyDescent="0.3">
      <c r="B38" t="s">
        <v>31</v>
      </c>
      <c r="L38" t="s">
        <v>31</v>
      </c>
      <c r="V38" t="s">
        <v>31</v>
      </c>
      <c r="AF38" t="s">
        <v>31</v>
      </c>
      <c r="AP38" t="s">
        <v>31</v>
      </c>
    </row>
    <row r="39" spans="2:47" x14ac:dyDescent="0.3">
      <c r="B39" t="s">
        <v>32</v>
      </c>
      <c r="L39" t="s">
        <v>32</v>
      </c>
      <c r="V39" t="s">
        <v>32</v>
      </c>
      <c r="AF39" t="s">
        <v>32</v>
      </c>
      <c r="AP39" t="s">
        <v>32</v>
      </c>
    </row>
    <row r="40" spans="2:47" x14ac:dyDescent="0.3">
      <c r="B40" t="s">
        <v>33</v>
      </c>
      <c r="L40" t="s">
        <v>33</v>
      </c>
      <c r="V40" t="s">
        <v>33</v>
      </c>
      <c r="AF40" t="s">
        <v>33</v>
      </c>
      <c r="AP40" t="s">
        <v>33</v>
      </c>
    </row>
    <row r="41" spans="2:47" x14ac:dyDescent="0.3">
      <c r="B41" t="s">
        <v>34</v>
      </c>
      <c r="L41" t="s">
        <v>34</v>
      </c>
      <c r="V41" t="s">
        <v>34</v>
      </c>
      <c r="AF41" t="s">
        <v>34</v>
      </c>
      <c r="AP41" t="s">
        <v>34</v>
      </c>
    </row>
    <row r="42" spans="2:47" x14ac:dyDescent="0.3">
      <c r="B42" t="s">
        <v>35</v>
      </c>
      <c r="L42" t="s">
        <v>35</v>
      </c>
      <c r="V42" t="s">
        <v>35</v>
      </c>
      <c r="AF42" t="s">
        <v>35</v>
      </c>
      <c r="AP42" t="s">
        <v>35</v>
      </c>
    </row>
    <row r="46" spans="2:47" x14ac:dyDescent="0.3">
      <c r="B46" s="15">
        <v>1.7430000000000001</v>
      </c>
      <c r="C46" s="11" t="s">
        <v>21</v>
      </c>
      <c r="D46" s="11" t="s">
        <v>22</v>
      </c>
      <c r="E46" s="11"/>
      <c r="F46" s="11"/>
    </row>
    <row r="47" spans="2:47" x14ac:dyDescent="0.3">
      <c r="B47" s="32" t="s">
        <v>113</v>
      </c>
      <c r="C47" s="32"/>
      <c r="D47" s="32"/>
      <c r="E47" s="32"/>
      <c r="F47" s="32"/>
      <c r="G47" s="32"/>
      <c r="H47" s="32"/>
      <c r="I47" s="32"/>
      <c r="L47" s="32" t="s">
        <v>10</v>
      </c>
      <c r="M47" s="32"/>
      <c r="N47" s="32"/>
      <c r="O47" s="32"/>
      <c r="P47" s="32"/>
      <c r="Q47" s="32"/>
      <c r="R47" s="32"/>
      <c r="S47" s="32"/>
      <c r="V47" s="32" t="s">
        <v>11</v>
      </c>
      <c r="W47" s="32"/>
      <c r="X47" s="32"/>
      <c r="Y47" s="32"/>
      <c r="Z47" s="32"/>
      <c r="AA47" s="32"/>
      <c r="AB47" s="32"/>
      <c r="AC47" s="32"/>
      <c r="AF47" s="32" t="s">
        <v>13</v>
      </c>
      <c r="AG47" s="32"/>
      <c r="AH47" s="32"/>
      <c r="AI47" s="32"/>
      <c r="AJ47" s="32"/>
      <c r="AK47" s="32"/>
      <c r="AL47" s="32"/>
      <c r="AM47" s="32"/>
      <c r="AP47" s="32" t="s">
        <v>14</v>
      </c>
      <c r="AQ47" s="32"/>
      <c r="AR47" s="32"/>
      <c r="AS47" s="32"/>
      <c r="AT47" s="32"/>
      <c r="AU47" s="32"/>
    </row>
    <row r="48" spans="2:47" ht="42.6" thickBot="1" x14ac:dyDescent="0.35">
      <c r="B48" s="1" t="s">
        <v>0</v>
      </c>
      <c r="C48" s="1" t="s">
        <v>129</v>
      </c>
      <c r="D48" s="1" t="s">
        <v>130</v>
      </c>
      <c r="E48" s="1" t="s">
        <v>131</v>
      </c>
      <c r="F48" s="1" t="s">
        <v>132</v>
      </c>
      <c r="G48" s="1" t="s">
        <v>133</v>
      </c>
      <c r="H48" s="1" t="s">
        <v>134</v>
      </c>
      <c r="I48" s="1" t="s">
        <v>135</v>
      </c>
      <c r="L48" s="1" t="s">
        <v>0</v>
      </c>
      <c r="M48" s="1" t="s">
        <v>51</v>
      </c>
      <c r="N48" s="1" t="s">
        <v>52</v>
      </c>
      <c r="O48" s="1" t="s">
        <v>53</v>
      </c>
      <c r="P48" s="1" t="s">
        <v>54</v>
      </c>
      <c r="Q48" s="1" t="s">
        <v>55</v>
      </c>
      <c r="R48" s="1" t="s">
        <v>56</v>
      </c>
      <c r="S48" s="1" t="s">
        <v>57</v>
      </c>
      <c r="V48" s="1" t="s">
        <v>12</v>
      </c>
      <c r="W48" s="1" t="s">
        <v>73</v>
      </c>
      <c r="X48" s="1" t="s">
        <v>74</v>
      </c>
      <c r="Y48" s="1" t="s">
        <v>75</v>
      </c>
      <c r="Z48" s="1" t="s">
        <v>76</v>
      </c>
      <c r="AA48" s="1" t="s">
        <v>77</v>
      </c>
      <c r="AB48" s="1" t="s">
        <v>78</v>
      </c>
      <c r="AC48" s="1" t="s">
        <v>79</v>
      </c>
      <c r="AF48" s="1" t="s">
        <v>12</v>
      </c>
      <c r="AG48" s="1" t="s">
        <v>3</v>
      </c>
      <c r="AH48" s="1" t="s">
        <v>4</v>
      </c>
      <c r="AI48" s="1" t="s">
        <v>5</v>
      </c>
      <c r="AJ48" s="1" t="s">
        <v>6</v>
      </c>
      <c r="AK48" s="1" t="s">
        <v>7</v>
      </c>
      <c r="AL48" s="1" t="s">
        <v>8</v>
      </c>
      <c r="AM48" s="1" t="s">
        <v>9</v>
      </c>
      <c r="AP48" s="1" t="s">
        <v>12</v>
      </c>
      <c r="AQ48" s="1" t="s">
        <v>15</v>
      </c>
      <c r="AR48" s="1" t="s">
        <v>16</v>
      </c>
      <c r="AS48" s="1" t="s">
        <v>17</v>
      </c>
      <c r="AT48" s="1" t="s">
        <v>18</v>
      </c>
      <c r="AU48" s="1" t="s">
        <v>19</v>
      </c>
    </row>
    <row r="49" spans="2:54" ht="15" thickBot="1" x14ac:dyDescent="0.35">
      <c r="B49" t="s">
        <v>1</v>
      </c>
      <c r="C49" s="2">
        <v>119759.99999999999</v>
      </c>
      <c r="D49" s="2">
        <v>0.87</v>
      </c>
      <c r="E49" s="2">
        <v>409.61087999999995</v>
      </c>
      <c r="F49" s="2">
        <v>1408.2448898399998</v>
      </c>
      <c r="G49" s="3">
        <v>94.580176186862502</v>
      </c>
      <c r="H49" s="4">
        <v>18522.661699999997</v>
      </c>
      <c r="I49">
        <v>164.29300000000001</v>
      </c>
      <c r="L49" t="s">
        <v>1</v>
      </c>
      <c r="M49" s="5">
        <v>108880</v>
      </c>
      <c r="N49" s="6">
        <v>0</v>
      </c>
      <c r="O49" s="7">
        <v>371.60743999999994</v>
      </c>
      <c r="P49" s="8">
        <v>1279.4444159199998</v>
      </c>
      <c r="Q49" s="7">
        <v>85.933618807344004</v>
      </c>
      <c r="R49" s="8">
        <v>16832.848000000002</v>
      </c>
      <c r="S49">
        <v>151.96600000000001</v>
      </c>
      <c r="V49" t="s">
        <v>1</v>
      </c>
      <c r="W49" s="5">
        <v>10879.999999999985</v>
      </c>
      <c r="X49" s="5">
        <v>0.87</v>
      </c>
      <c r="Y49" s="5">
        <v>38.003440000000012</v>
      </c>
      <c r="Z49" s="5">
        <v>128.80047392000006</v>
      </c>
      <c r="AA49" s="5">
        <v>8.646557379518498</v>
      </c>
      <c r="AB49" s="5">
        <v>1689.8136999999952</v>
      </c>
      <c r="AC49" s="5">
        <v>12.326999999999998</v>
      </c>
      <c r="AD49" s="5"/>
      <c r="AE49" s="5"/>
      <c r="AF49" t="s">
        <v>1</v>
      </c>
      <c r="AG49" s="9">
        <f>(C49-M49)/C49</f>
        <v>9.0848363393453466E-2</v>
      </c>
      <c r="AH49" s="9">
        <f t="shared" ref="AH49:AM51" si="2">(D49-N49)/D49</f>
        <v>1</v>
      </c>
      <c r="AI49" s="9">
        <f t="shared" si="2"/>
        <v>9.2779371485444961E-2</v>
      </c>
      <c r="AJ49" s="9">
        <f t="shared" si="2"/>
        <v>9.1461701618270344E-2</v>
      </c>
      <c r="AK49" s="9">
        <f t="shared" si="2"/>
        <v>9.1420398313019138E-2</v>
      </c>
      <c r="AL49" s="9">
        <f t="shared" si="2"/>
        <v>9.1229528853296257E-2</v>
      </c>
      <c r="AM49" s="9">
        <f t="shared" si="2"/>
        <v>7.5030585600116856E-2</v>
      </c>
      <c r="AP49" t="s">
        <v>1</v>
      </c>
      <c r="AQ49" s="13">
        <v>18600</v>
      </c>
      <c r="AR49">
        <v>112</v>
      </c>
      <c r="AS49" s="14">
        <v>166.07142857142858</v>
      </c>
      <c r="AT49">
        <v>80.8</v>
      </c>
      <c r="AU49">
        <v>59.8</v>
      </c>
    </row>
    <row r="50" spans="2:54" ht="15" thickBot="1" x14ac:dyDescent="0.35">
      <c r="B50" t="s">
        <v>2</v>
      </c>
      <c r="C50" s="2">
        <v>182490</v>
      </c>
      <c r="D50" s="2">
        <v>158</v>
      </c>
      <c r="E50" s="2">
        <v>780.83836999999994</v>
      </c>
      <c r="F50" s="2">
        <v>2316.96850791</v>
      </c>
      <c r="G50" s="3">
        <v>154.83783783082998</v>
      </c>
      <c r="H50" s="4">
        <v>29642.010000000006</v>
      </c>
      <c r="I50">
        <v>97.911000000000001</v>
      </c>
      <c r="L50" t="s">
        <v>2</v>
      </c>
      <c r="M50" s="5">
        <v>135070</v>
      </c>
      <c r="N50" s="6">
        <v>154.69999999999999</v>
      </c>
      <c r="O50" s="7">
        <v>615.69390999999996</v>
      </c>
      <c r="P50" s="8">
        <v>1756.1344321299998</v>
      </c>
      <c r="Q50" s="7">
        <v>117.1858428012272</v>
      </c>
      <c r="R50" s="8">
        <v>22261.491000000002</v>
      </c>
      <c r="S50">
        <v>94.144000000000005</v>
      </c>
      <c r="V50" t="s">
        <v>2</v>
      </c>
      <c r="W50" s="5">
        <v>47420</v>
      </c>
      <c r="X50" s="5">
        <v>3.3000000000000114</v>
      </c>
      <c r="Y50" s="5">
        <v>165.14445999999998</v>
      </c>
      <c r="Z50" s="5">
        <v>560.83407578000015</v>
      </c>
      <c r="AA50" s="5">
        <v>37.651995029602787</v>
      </c>
      <c r="AB50" s="5">
        <v>7380.5190000000039</v>
      </c>
      <c r="AC50" s="5">
        <v>3.7669999999999959</v>
      </c>
      <c r="AF50" t="s">
        <v>2</v>
      </c>
      <c r="AG50" s="9">
        <f>(C50-M50)/C50</f>
        <v>0.25984985478656364</v>
      </c>
      <c r="AH50" s="9">
        <f t="shared" si="2"/>
        <v>2.0886075949367162E-2</v>
      </c>
      <c r="AI50" s="9">
        <f t="shared" si="2"/>
        <v>0.21149634334695924</v>
      </c>
      <c r="AJ50" s="9">
        <f t="shared" si="2"/>
        <v>0.24205511376841948</v>
      </c>
      <c r="AK50" s="9">
        <f t="shared" si="2"/>
        <v>0.24317050378047739</v>
      </c>
      <c r="AL50" s="9">
        <f t="shared" si="2"/>
        <v>0.24898847952618605</v>
      </c>
      <c r="AM50" s="9">
        <f t="shared" si="2"/>
        <v>3.8473715925687574E-2</v>
      </c>
      <c r="AP50" t="s">
        <v>2</v>
      </c>
      <c r="AQ50" s="13">
        <v>12000</v>
      </c>
      <c r="AR50">
        <v>63</v>
      </c>
      <c r="AS50" s="14">
        <v>190.47619047619048</v>
      </c>
      <c r="AT50">
        <v>80.3</v>
      </c>
      <c r="AU50">
        <v>58.8</v>
      </c>
    </row>
    <row r="51" spans="2:54" x14ac:dyDescent="0.3">
      <c r="B51" t="s">
        <v>101</v>
      </c>
      <c r="C51" s="2">
        <v>827200</v>
      </c>
      <c r="D51" s="2">
        <v>1080.3</v>
      </c>
      <c r="E51" s="2">
        <v>3903.5335999999998</v>
      </c>
      <c r="F51" s="2">
        <v>10900.0808848</v>
      </c>
      <c r="G51" s="3">
        <v>726.7625869938588</v>
      </c>
      <c r="H51" s="4">
        <v>137654.72399999999</v>
      </c>
      <c r="I51">
        <v>905.17399999999998</v>
      </c>
      <c r="L51" t="s">
        <v>101</v>
      </c>
      <c r="M51" s="5">
        <v>727500</v>
      </c>
      <c r="N51" s="6">
        <v>0</v>
      </c>
      <c r="O51" s="7">
        <v>2482.9575</v>
      </c>
      <c r="P51" s="8">
        <v>8548.8226725000004</v>
      </c>
      <c r="Q51" s="7">
        <v>574.17990156450003</v>
      </c>
      <c r="R51" s="8">
        <v>112471.5</v>
      </c>
      <c r="S51">
        <v>793.05</v>
      </c>
      <c r="V51" t="s">
        <v>101</v>
      </c>
      <c r="W51" s="5">
        <v>99700</v>
      </c>
      <c r="X51" s="5">
        <v>1080.3</v>
      </c>
      <c r="Y51" s="5">
        <v>1420.5760999999998</v>
      </c>
      <c r="Z51" s="5">
        <v>2351.2582122999993</v>
      </c>
      <c r="AA51" s="5">
        <v>152.58268542935878</v>
      </c>
      <c r="AB51" s="5">
        <v>25183.223999999987</v>
      </c>
      <c r="AC51" s="5">
        <v>112.12400000000002</v>
      </c>
      <c r="AF51" t="s">
        <v>101</v>
      </c>
      <c r="AG51" s="9">
        <f>(C51-M51)/C51</f>
        <v>0.12052707930367505</v>
      </c>
      <c r="AH51" s="9">
        <f t="shared" si="2"/>
        <v>1</v>
      </c>
      <c r="AI51" s="9">
        <f t="shared" si="2"/>
        <v>0.36392055136914919</v>
      </c>
      <c r="AJ51" s="9">
        <f t="shared" si="2"/>
        <v>0.2157101618923575</v>
      </c>
      <c r="AK51" s="9">
        <f t="shared" si="2"/>
        <v>0.20994845931804704</v>
      </c>
      <c r="AL51" s="9">
        <f t="shared" si="2"/>
        <v>0.18294485847067615</v>
      </c>
      <c r="AM51" s="9">
        <f t="shared" si="2"/>
        <v>0.12387010674190821</v>
      </c>
      <c r="AP51" t="s">
        <v>101</v>
      </c>
      <c r="AQ51" s="13">
        <v>122500</v>
      </c>
      <c r="AR51">
        <v>556</v>
      </c>
      <c r="AS51" s="14">
        <v>220.32374100719426</v>
      </c>
      <c r="AT51">
        <v>80.3</v>
      </c>
      <c r="AU51">
        <v>58.8</v>
      </c>
    </row>
    <row r="52" spans="2:54" x14ac:dyDescent="0.3">
      <c r="B52" t="s">
        <v>23</v>
      </c>
      <c r="L52" t="s">
        <v>23</v>
      </c>
      <c r="V52" t="s">
        <v>23</v>
      </c>
      <c r="AF52" t="s">
        <v>23</v>
      </c>
      <c r="AP52" t="s">
        <v>23</v>
      </c>
    </row>
    <row r="53" spans="2:54" x14ac:dyDescent="0.3">
      <c r="B53" t="s">
        <v>24</v>
      </c>
      <c r="L53" t="s">
        <v>24</v>
      </c>
      <c r="V53" t="s">
        <v>24</v>
      </c>
      <c r="AF53" t="s">
        <v>24</v>
      </c>
      <c r="AP53" t="s">
        <v>24</v>
      </c>
    </row>
    <row r="54" spans="2:54" x14ac:dyDescent="0.3">
      <c r="B54" t="s">
        <v>25</v>
      </c>
      <c r="L54" t="s">
        <v>25</v>
      </c>
      <c r="V54" t="s">
        <v>25</v>
      </c>
      <c r="AF54" t="s">
        <v>25</v>
      </c>
      <c r="AP54" t="s">
        <v>25</v>
      </c>
    </row>
    <row r="55" spans="2:54" x14ac:dyDescent="0.3">
      <c r="B55" t="s">
        <v>26</v>
      </c>
      <c r="L55" t="s">
        <v>26</v>
      </c>
      <c r="V55" t="s">
        <v>26</v>
      </c>
      <c r="AF55" t="s">
        <v>26</v>
      </c>
      <c r="AP55" t="s">
        <v>26</v>
      </c>
      <c r="BB55" s="14"/>
    </row>
    <row r="56" spans="2:54" x14ac:dyDescent="0.3">
      <c r="B56" t="s">
        <v>27</v>
      </c>
      <c r="L56" t="s">
        <v>27</v>
      </c>
      <c r="V56" t="s">
        <v>27</v>
      </c>
      <c r="AF56" t="s">
        <v>27</v>
      </c>
      <c r="AP56" t="s">
        <v>27</v>
      </c>
    </row>
    <row r="57" spans="2:54" x14ac:dyDescent="0.3">
      <c r="B57" t="s">
        <v>28</v>
      </c>
      <c r="L57" t="s">
        <v>28</v>
      </c>
      <c r="V57" t="s">
        <v>28</v>
      </c>
      <c r="AF57" t="s">
        <v>28</v>
      </c>
      <c r="AP57" t="s">
        <v>28</v>
      </c>
    </row>
    <row r="58" spans="2:54" x14ac:dyDescent="0.3">
      <c r="B58" t="s">
        <v>29</v>
      </c>
      <c r="L58" t="s">
        <v>29</v>
      </c>
      <c r="V58" t="s">
        <v>29</v>
      </c>
      <c r="AF58" t="s">
        <v>29</v>
      </c>
      <c r="AP58" t="s">
        <v>29</v>
      </c>
    </row>
    <row r="59" spans="2:54" x14ac:dyDescent="0.3">
      <c r="B59" t="s">
        <v>30</v>
      </c>
      <c r="L59" t="s">
        <v>30</v>
      </c>
      <c r="V59" t="s">
        <v>30</v>
      </c>
      <c r="AF59" t="s">
        <v>30</v>
      </c>
      <c r="AP59" t="s">
        <v>30</v>
      </c>
    </row>
    <row r="60" spans="2:54" x14ac:dyDescent="0.3">
      <c r="B60" t="s">
        <v>31</v>
      </c>
      <c r="L60" t="s">
        <v>31</v>
      </c>
      <c r="V60" t="s">
        <v>31</v>
      </c>
      <c r="AF60" t="s">
        <v>31</v>
      </c>
      <c r="AP60" t="s">
        <v>31</v>
      </c>
    </row>
    <row r="61" spans="2:54" x14ac:dyDescent="0.3">
      <c r="B61" t="s">
        <v>32</v>
      </c>
      <c r="L61" t="s">
        <v>32</v>
      </c>
      <c r="V61" t="s">
        <v>32</v>
      </c>
      <c r="AF61" t="s">
        <v>32</v>
      </c>
      <c r="AP61" t="s">
        <v>32</v>
      </c>
    </row>
    <row r="62" spans="2:54" x14ac:dyDescent="0.3">
      <c r="B62" t="s">
        <v>33</v>
      </c>
      <c r="L62" t="s">
        <v>33</v>
      </c>
      <c r="V62" t="s">
        <v>33</v>
      </c>
      <c r="AF62" t="s">
        <v>33</v>
      </c>
      <c r="AP62" t="s">
        <v>33</v>
      </c>
    </row>
    <row r="63" spans="2:54" x14ac:dyDescent="0.3">
      <c r="B63" t="s">
        <v>34</v>
      </c>
      <c r="L63" t="s">
        <v>34</v>
      </c>
      <c r="V63" t="s">
        <v>34</v>
      </c>
      <c r="AF63" t="s">
        <v>34</v>
      </c>
      <c r="AP63" t="s">
        <v>34</v>
      </c>
    </row>
    <row r="64" spans="2:54" x14ac:dyDescent="0.3">
      <c r="B64" t="s">
        <v>35</v>
      </c>
      <c r="L64" t="s">
        <v>35</v>
      </c>
      <c r="V64" t="s">
        <v>35</v>
      </c>
      <c r="AF64" t="s">
        <v>35</v>
      </c>
      <c r="AP64" t="s">
        <v>35</v>
      </c>
    </row>
  </sheetData>
  <mergeCells count="15">
    <mergeCell ref="B3:I3"/>
    <mergeCell ref="L3:S3"/>
    <mergeCell ref="V3:AC3"/>
    <mergeCell ref="AF3:AM3"/>
    <mergeCell ref="AP3:AU3"/>
    <mergeCell ref="B25:I25"/>
    <mergeCell ref="L25:S25"/>
    <mergeCell ref="V25:AC25"/>
    <mergeCell ref="AF25:AM25"/>
    <mergeCell ref="AP25:AU25"/>
    <mergeCell ref="B47:I47"/>
    <mergeCell ref="L47:S47"/>
    <mergeCell ref="V47:AC47"/>
    <mergeCell ref="AF47:AM47"/>
    <mergeCell ref="AP47:AU4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CK64"/>
  <sheetViews>
    <sheetView zoomScale="75" zoomScaleNormal="75" workbookViewId="0">
      <selection activeCell="B47" sqref="B47:I48"/>
    </sheetView>
  </sheetViews>
  <sheetFormatPr defaultRowHeight="14.4" x14ac:dyDescent="0.3"/>
  <cols>
    <col min="1" max="1" width="15.6640625" customWidth="1"/>
    <col min="2" max="2" width="15.88671875" customWidth="1"/>
    <col min="3" max="3" width="20.6640625" customWidth="1"/>
    <col min="4" max="4" width="21.44140625" customWidth="1"/>
    <col min="5" max="8" width="15.6640625" customWidth="1"/>
    <col min="9" max="9" width="23.33203125" customWidth="1"/>
    <col min="12" max="12" width="17.88671875" customWidth="1"/>
    <col min="13" max="13" width="19" customWidth="1"/>
    <col min="14" max="14" width="16.6640625" customWidth="1"/>
    <col min="15" max="15" width="13.109375" customWidth="1"/>
    <col min="16" max="16" width="16" bestFit="1" customWidth="1"/>
    <col min="17" max="17" width="15.5546875" customWidth="1"/>
    <col min="18" max="18" width="13.44140625" customWidth="1"/>
    <col min="19" max="19" width="18.33203125" customWidth="1"/>
    <col min="21" max="21" width="14.6640625" customWidth="1"/>
    <col min="22" max="22" width="16.44140625" customWidth="1"/>
    <col min="23" max="24" width="13.109375" customWidth="1"/>
    <col min="25" max="25" width="12" customWidth="1"/>
    <col min="26" max="26" width="16.109375" customWidth="1"/>
    <col min="27" max="27" width="11.44140625" customWidth="1"/>
    <col min="28" max="28" width="13.44140625" customWidth="1"/>
    <col min="29" max="29" width="16.44140625" customWidth="1"/>
    <col min="32" max="32" width="17.109375" customWidth="1"/>
    <col min="33" max="33" width="12.88671875" customWidth="1"/>
    <col min="34" max="34" width="14" customWidth="1"/>
    <col min="35" max="35" width="12.44140625" customWidth="1"/>
    <col min="36" max="36" width="13.109375" customWidth="1"/>
    <col min="37" max="37" width="12.33203125" customWidth="1"/>
    <col min="38" max="38" width="9.33203125" bestFit="1" customWidth="1"/>
    <col min="39" max="39" width="15.44140625" customWidth="1"/>
    <col min="42" max="42" width="17.109375" customWidth="1"/>
    <col min="43" max="43" width="13.88671875" customWidth="1"/>
    <col min="44" max="44" width="11.88671875" customWidth="1"/>
    <col min="45" max="45" width="16" customWidth="1"/>
    <col min="46" max="46" width="14.44140625" customWidth="1"/>
    <col min="47" max="47" width="13.5546875" customWidth="1"/>
  </cols>
  <sheetData>
    <row r="1" spans="2:89" x14ac:dyDescent="0.3">
      <c r="B1" t="s">
        <v>141</v>
      </c>
    </row>
    <row r="2" spans="2:89" x14ac:dyDescent="0.3">
      <c r="B2">
        <v>1.0229999999999999</v>
      </c>
      <c r="C2" s="11" t="s">
        <v>21</v>
      </c>
      <c r="D2" s="11" t="s">
        <v>22</v>
      </c>
      <c r="E2" s="11"/>
      <c r="F2" s="11"/>
      <c r="G2" s="12"/>
      <c r="H2" s="12"/>
      <c r="I2" s="12"/>
    </row>
    <row r="3" spans="2:89" ht="22.5" customHeight="1" x14ac:dyDescent="0.3">
      <c r="B3" s="32" t="s">
        <v>113</v>
      </c>
      <c r="C3" s="32"/>
      <c r="D3" s="32"/>
      <c r="E3" s="32"/>
      <c r="F3" s="32"/>
      <c r="G3" s="32"/>
      <c r="H3" s="32"/>
      <c r="I3" s="32"/>
      <c r="L3" s="32" t="s">
        <v>10</v>
      </c>
      <c r="M3" s="32"/>
      <c r="N3" s="32"/>
      <c r="O3" s="32"/>
      <c r="P3" s="32"/>
      <c r="Q3" s="32"/>
      <c r="R3" s="32"/>
      <c r="S3" s="32"/>
      <c r="V3" s="32" t="s">
        <v>11</v>
      </c>
      <c r="W3" s="32"/>
      <c r="X3" s="32"/>
      <c r="Y3" s="32"/>
      <c r="Z3" s="32"/>
      <c r="AA3" s="32"/>
      <c r="AB3" s="32"/>
      <c r="AC3" s="32"/>
      <c r="AF3" s="32" t="s">
        <v>13</v>
      </c>
      <c r="AG3" s="32"/>
      <c r="AH3" s="32"/>
      <c r="AI3" s="32"/>
      <c r="AJ3" s="32"/>
      <c r="AK3" s="32"/>
      <c r="AL3" s="32"/>
      <c r="AM3" s="32"/>
      <c r="AP3" s="32" t="s">
        <v>14</v>
      </c>
      <c r="AQ3" s="32"/>
      <c r="AR3" s="32"/>
      <c r="AS3" s="32"/>
      <c r="AT3" s="32"/>
      <c r="AU3" s="32"/>
      <c r="AV3" s="10"/>
    </row>
    <row r="4" spans="2:89" ht="51.75" customHeight="1" thickBot="1" x14ac:dyDescent="0.35">
      <c r="B4" s="1" t="s">
        <v>0</v>
      </c>
      <c r="C4" s="1" t="s">
        <v>115</v>
      </c>
      <c r="D4" s="1" t="s">
        <v>116</v>
      </c>
      <c r="E4" s="1" t="s">
        <v>117</v>
      </c>
      <c r="F4" s="1" t="s">
        <v>118</v>
      </c>
      <c r="G4" s="1" t="s">
        <v>119</v>
      </c>
      <c r="H4" s="1" t="s">
        <v>120</v>
      </c>
      <c r="I4" s="1" t="s">
        <v>121</v>
      </c>
      <c r="L4" s="1" t="s">
        <v>0</v>
      </c>
      <c r="M4" s="1" t="s">
        <v>36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1" t="s">
        <v>43</v>
      </c>
      <c r="V4" s="1" t="s">
        <v>12</v>
      </c>
      <c r="W4" s="1" t="s">
        <v>58</v>
      </c>
      <c r="X4" s="1" t="s">
        <v>59</v>
      </c>
      <c r="Y4" s="1" t="s">
        <v>60</v>
      </c>
      <c r="Z4" s="1" t="s">
        <v>61</v>
      </c>
      <c r="AA4" s="1" t="s">
        <v>62</v>
      </c>
      <c r="AB4" s="1" t="s">
        <v>63</v>
      </c>
      <c r="AC4" s="1" t="s">
        <v>64</v>
      </c>
      <c r="AF4" s="1" t="s">
        <v>12</v>
      </c>
      <c r="AG4" s="1" t="s">
        <v>58</v>
      </c>
      <c r="AH4" s="1" t="s">
        <v>59</v>
      </c>
      <c r="AI4" s="1" t="s">
        <v>65</v>
      </c>
      <c r="AJ4" s="1" t="s">
        <v>61</v>
      </c>
      <c r="AK4" s="1" t="s">
        <v>62</v>
      </c>
      <c r="AL4" s="1" t="s">
        <v>63</v>
      </c>
      <c r="AM4" s="1" t="s">
        <v>64</v>
      </c>
      <c r="AP4" s="1" t="s">
        <v>12</v>
      </c>
      <c r="AQ4" s="1" t="s">
        <v>15</v>
      </c>
      <c r="AR4" s="1" t="s">
        <v>16</v>
      </c>
      <c r="AS4" s="1" t="s">
        <v>17</v>
      </c>
      <c r="AT4" s="1" t="s">
        <v>18</v>
      </c>
      <c r="AU4" s="1" t="s">
        <v>19</v>
      </c>
      <c r="BK4" s="16"/>
      <c r="BL4" s="16"/>
      <c r="BM4" s="16"/>
      <c r="BN4" s="16"/>
      <c r="BO4" s="16"/>
      <c r="BP4" s="16"/>
    </row>
    <row r="5" spans="2:89" ht="15" thickBot="1" x14ac:dyDescent="0.35">
      <c r="B5" t="s">
        <v>1</v>
      </c>
      <c r="C5" s="2">
        <v>198230</v>
      </c>
      <c r="D5" s="2">
        <v>72.069999999999993</v>
      </c>
      <c r="E5" s="2">
        <v>748.62898999999993</v>
      </c>
      <c r="F5" s="2">
        <v>2408.0930425699999</v>
      </c>
      <c r="G5" s="3">
        <v>161.38288361644373</v>
      </c>
      <c r="H5" s="4">
        <v>22880.97078333333</v>
      </c>
      <c r="I5">
        <v>248.01400000000001</v>
      </c>
      <c r="L5" t="s">
        <v>1</v>
      </c>
      <c r="M5" s="5">
        <v>134720</v>
      </c>
      <c r="N5" s="6">
        <v>0</v>
      </c>
      <c r="O5" s="7">
        <v>459.79935999999998</v>
      </c>
      <c r="P5" s="8">
        <v>1583.0891964800001</v>
      </c>
      <c r="Q5" s="7">
        <v>106.32785751033599</v>
      </c>
      <c r="R5" s="8">
        <v>15053.837333333331</v>
      </c>
      <c r="S5">
        <v>169.791</v>
      </c>
      <c r="V5" t="s">
        <v>1</v>
      </c>
      <c r="W5" s="5">
        <v>63510</v>
      </c>
      <c r="X5" s="5">
        <v>72.069999999999993</v>
      </c>
      <c r="Y5" s="5">
        <v>288.82962999999995</v>
      </c>
      <c r="Z5" s="5">
        <v>825.0038460899998</v>
      </c>
      <c r="AA5" s="5">
        <v>55.055026106107746</v>
      </c>
      <c r="AB5" s="5">
        <v>7827.1334499999994</v>
      </c>
      <c r="AC5" s="5">
        <v>78.223000000000013</v>
      </c>
      <c r="AD5" s="5"/>
      <c r="AE5" s="5"/>
      <c r="AF5" t="s">
        <v>1</v>
      </c>
      <c r="AG5" s="9">
        <f>(C5-M5)/C5</f>
        <v>0.32038541088634415</v>
      </c>
      <c r="AH5" s="9">
        <f t="shared" ref="AH5:AM7" si="0">(D5-N5)/D5</f>
        <v>1</v>
      </c>
      <c r="AI5" s="9">
        <f t="shared" si="0"/>
        <v>0.38581144179308363</v>
      </c>
      <c r="AJ5" s="9">
        <f t="shared" si="0"/>
        <v>0.34259633307587123</v>
      </c>
      <c r="AK5" s="9">
        <f t="shared" si="0"/>
        <v>0.34114538588216203</v>
      </c>
      <c r="AL5" s="9">
        <f t="shared" si="0"/>
        <v>0.34208047919458651</v>
      </c>
      <c r="AM5" s="9">
        <f t="shared" si="0"/>
        <v>0.31539751788205511</v>
      </c>
      <c r="AP5" t="s">
        <v>1</v>
      </c>
      <c r="AQ5" s="13">
        <v>33180</v>
      </c>
      <c r="AR5">
        <v>126</v>
      </c>
      <c r="AS5" s="14">
        <v>263.33333333333331</v>
      </c>
      <c r="AT5">
        <v>80.7</v>
      </c>
      <c r="AU5">
        <v>51.4</v>
      </c>
      <c r="AV5" s="8"/>
      <c r="BA5" s="5"/>
      <c r="BB5" s="5"/>
      <c r="BC5" s="5"/>
      <c r="BD5" s="5"/>
      <c r="BE5" s="5"/>
      <c r="BF5" s="5"/>
      <c r="BG5" s="5"/>
      <c r="BK5" s="5"/>
      <c r="BL5" s="5"/>
      <c r="BM5" s="5"/>
      <c r="BN5" s="5"/>
      <c r="BO5" s="7"/>
      <c r="BP5" s="8"/>
      <c r="BU5" s="5"/>
      <c r="BV5" s="6"/>
      <c r="BW5" s="7"/>
      <c r="BX5" s="8"/>
      <c r="BY5" s="7"/>
      <c r="BZ5" s="8"/>
      <c r="CE5" s="5"/>
      <c r="CF5" s="5"/>
      <c r="CG5" s="5"/>
      <c r="CH5" s="5"/>
      <c r="CI5" s="5"/>
      <c r="CJ5" s="5"/>
      <c r="CK5" s="5"/>
    </row>
    <row r="6" spans="2:89" ht="15" thickBot="1" x14ac:dyDescent="0.35">
      <c r="B6" t="s">
        <v>2</v>
      </c>
      <c r="C6" s="2">
        <v>242390</v>
      </c>
      <c r="D6" s="2">
        <v>202.3</v>
      </c>
      <c r="E6" s="2">
        <v>1029.5770699999998</v>
      </c>
      <c r="F6" s="2">
        <v>3069.2265520099995</v>
      </c>
      <c r="G6" s="3">
        <v>205.1441527986928</v>
      </c>
      <c r="H6" s="4">
        <v>29192.96158333333</v>
      </c>
      <c r="I6">
        <v>139.96299999999999</v>
      </c>
      <c r="L6" t="s">
        <v>2</v>
      </c>
      <c r="M6" s="5">
        <v>174410</v>
      </c>
      <c r="N6" s="6">
        <v>149.9</v>
      </c>
      <c r="O6" s="7">
        <v>745.16132999999991</v>
      </c>
      <c r="P6" s="8">
        <v>2213.1755591899996</v>
      </c>
      <c r="Q6" s="7">
        <v>147.9066379744184</v>
      </c>
      <c r="R6" s="8">
        <v>21033.066083333331</v>
      </c>
      <c r="S6">
        <v>107.88500000000001</v>
      </c>
      <c r="V6" t="s">
        <v>2</v>
      </c>
      <c r="W6" s="5">
        <v>67980</v>
      </c>
      <c r="X6" s="5">
        <v>52.400000000000006</v>
      </c>
      <c r="Y6" s="5">
        <v>284.41573999999991</v>
      </c>
      <c r="Z6" s="5">
        <v>856.05099281999992</v>
      </c>
      <c r="AA6" s="5">
        <v>57.237514824274399</v>
      </c>
      <c r="AB6" s="5">
        <v>8159.8954999999987</v>
      </c>
      <c r="AC6" s="5">
        <v>32.077999999999989</v>
      </c>
      <c r="AF6" t="s">
        <v>2</v>
      </c>
      <c r="AG6" s="9">
        <f>(C6-M6)/C6</f>
        <v>0.28045711456743266</v>
      </c>
      <c r="AH6" s="9">
        <f t="shared" si="0"/>
        <v>0.25902125556104794</v>
      </c>
      <c r="AI6" s="9">
        <f t="shared" si="0"/>
        <v>0.27624521591181123</v>
      </c>
      <c r="AJ6" s="9">
        <f t="shared" si="0"/>
        <v>0.27891424054681868</v>
      </c>
      <c r="AK6" s="9">
        <f t="shared" si="0"/>
        <v>0.27901119307281141</v>
      </c>
      <c r="AL6" s="9">
        <f t="shared" si="0"/>
        <v>0.27951585099398057</v>
      </c>
      <c r="AM6" s="9">
        <f t="shared" si="0"/>
        <v>0.22918914284489464</v>
      </c>
      <c r="AP6" t="s">
        <v>2</v>
      </c>
      <c r="AQ6" s="13">
        <v>18000</v>
      </c>
      <c r="AR6">
        <v>73</v>
      </c>
      <c r="AS6" s="14">
        <v>246.57534246575344</v>
      </c>
      <c r="AT6">
        <v>80.400000000000006</v>
      </c>
      <c r="AU6">
        <v>53.3</v>
      </c>
    </row>
    <row r="7" spans="2:89" x14ac:dyDescent="0.3">
      <c r="B7" t="s">
        <v>101</v>
      </c>
      <c r="C7" s="2">
        <v>968099.99999999988</v>
      </c>
      <c r="D7" s="2">
        <v>2735.7</v>
      </c>
      <c r="E7" s="2">
        <v>6039.8252999999995</v>
      </c>
      <c r="F7" s="2">
        <v>14363.487807899997</v>
      </c>
      <c r="G7" s="3">
        <v>951.20023681941711</v>
      </c>
      <c r="H7" s="4">
        <v>136273.26549999998</v>
      </c>
      <c r="I7">
        <v>1016.454</v>
      </c>
      <c r="L7" t="s">
        <v>101</v>
      </c>
      <c r="M7" s="5">
        <v>920200</v>
      </c>
      <c r="N7" s="6">
        <v>0</v>
      </c>
      <c r="O7" s="7">
        <v>3140.6426000000001</v>
      </c>
      <c r="P7" s="8">
        <v>10813.2324718</v>
      </c>
      <c r="Q7" s="7">
        <v>726.26851604076001</v>
      </c>
      <c r="R7" s="8">
        <v>102824.68166666664</v>
      </c>
      <c r="S7">
        <v>875.68200000000002</v>
      </c>
      <c r="V7" t="s">
        <v>101</v>
      </c>
      <c r="W7" s="5">
        <v>47899.999999999884</v>
      </c>
      <c r="X7" s="5">
        <v>2735.7</v>
      </c>
      <c r="Y7" s="5">
        <v>2899.1826999999994</v>
      </c>
      <c r="Z7" s="5">
        <v>3550.2553360999973</v>
      </c>
      <c r="AA7" s="5">
        <v>224.93172077865711</v>
      </c>
      <c r="AB7" s="5">
        <v>33448.583833333338</v>
      </c>
      <c r="AC7" s="5">
        <v>140.77199999999993</v>
      </c>
      <c r="AF7" t="s">
        <v>101</v>
      </c>
      <c r="AG7" s="9">
        <f>(C7-M7)/C7</f>
        <v>4.9478359673587324E-2</v>
      </c>
      <c r="AH7" s="9">
        <f t="shared" si="0"/>
        <v>1</v>
      </c>
      <c r="AI7" s="9">
        <f t="shared" si="0"/>
        <v>0.48001101952402492</v>
      </c>
      <c r="AJ7" s="9">
        <f t="shared" si="0"/>
        <v>0.2471722316739349</v>
      </c>
      <c r="AK7" s="9">
        <f t="shared" si="0"/>
        <v>0.23647147264257862</v>
      </c>
      <c r="AL7" s="9">
        <f t="shared" si="0"/>
        <v>0.24545228083151308</v>
      </c>
      <c r="AM7" s="9">
        <f t="shared" si="0"/>
        <v>0.13849323235483352</v>
      </c>
      <c r="AP7" t="s">
        <v>101</v>
      </c>
      <c r="AQ7" s="13">
        <v>160000</v>
      </c>
      <c r="AR7">
        <v>596</v>
      </c>
      <c r="AS7" s="14">
        <v>268.45637583892619</v>
      </c>
      <c r="AT7">
        <v>84</v>
      </c>
      <c r="AU7">
        <v>51.1</v>
      </c>
    </row>
    <row r="8" spans="2:89" x14ac:dyDescent="0.3">
      <c r="B8" t="s">
        <v>23</v>
      </c>
      <c r="L8" t="s">
        <v>23</v>
      </c>
      <c r="V8" t="s">
        <v>23</v>
      </c>
      <c r="AF8" t="s">
        <v>23</v>
      </c>
      <c r="AP8" t="s">
        <v>23</v>
      </c>
    </row>
    <row r="9" spans="2:89" x14ac:dyDescent="0.3">
      <c r="B9" t="s">
        <v>24</v>
      </c>
      <c r="L9" t="s">
        <v>24</v>
      </c>
      <c r="V9" t="s">
        <v>24</v>
      </c>
      <c r="AF9" t="s">
        <v>24</v>
      </c>
      <c r="AP9" t="s">
        <v>24</v>
      </c>
    </row>
    <row r="10" spans="2:89" x14ac:dyDescent="0.3">
      <c r="B10" t="s">
        <v>25</v>
      </c>
      <c r="L10" t="s">
        <v>25</v>
      </c>
      <c r="V10" t="s">
        <v>25</v>
      </c>
      <c r="AF10" t="s">
        <v>25</v>
      </c>
      <c r="AP10" t="s">
        <v>25</v>
      </c>
    </row>
    <row r="11" spans="2:89" x14ac:dyDescent="0.3">
      <c r="B11" t="s">
        <v>26</v>
      </c>
      <c r="L11" t="s">
        <v>26</v>
      </c>
      <c r="V11" t="s">
        <v>26</v>
      </c>
      <c r="AF11" t="s">
        <v>26</v>
      </c>
      <c r="AP11" t="s">
        <v>26</v>
      </c>
    </row>
    <row r="12" spans="2:89" x14ac:dyDescent="0.3">
      <c r="B12" t="s">
        <v>27</v>
      </c>
      <c r="L12" t="s">
        <v>27</v>
      </c>
      <c r="V12" t="s">
        <v>27</v>
      </c>
      <c r="AF12" t="s">
        <v>27</v>
      </c>
      <c r="AP12" t="s">
        <v>27</v>
      </c>
    </row>
    <row r="13" spans="2:89" x14ac:dyDescent="0.3">
      <c r="B13" t="s">
        <v>28</v>
      </c>
      <c r="L13" t="s">
        <v>28</v>
      </c>
      <c r="V13" t="s">
        <v>28</v>
      </c>
      <c r="AF13" t="s">
        <v>28</v>
      </c>
      <c r="AP13" t="s">
        <v>28</v>
      </c>
    </row>
    <row r="14" spans="2:89" x14ac:dyDescent="0.3">
      <c r="B14" t="s">
        <v>29</v>
      </c>
      <c r="L14" t="s">
        <v>29</v>
      </c>
      <c r="V14" t="s">
        <v>29</v>
      </c>
      <c r="AF14" t="s">
        <v>29</v>
      </c>
      <c r="AP14" t="s">
        <v>29</v>
      </c>
    </row>
    <row r="15" spans="2:89" x14ac:dyDescent="0.3">
      <c r="B15" t="s">
        <v>30</v>
      </c>
      <c r="L15" t="s">
        <v>30</v>
      </c>
      <c r="V15" t="s">
        <v>30</v>
      </c>
      <c r="AF15" t="s">
        <v>30</v>
      </c>
      <c r="AP15" t="s">
        <v>30</v>
      </c>
    </row>
    <row r="16" spans="2:89" x14ac:dyDescent="0.3">
      <c r="B16" t="s">
        <v>31</v>
      </c>
      <c r="L16" t="s">
        <v>31</v>
      </c>
      <c r="V16" t="s">
        <v>31</v>
      </c>
      <c r="AF16" t="s">
        <v>31</v>
      </c>
      <c r="AP16" t="s">
        <v>31</v>
      </c>
    </row>
    <row r="17" spans="2:54" x14ac:dyDescent="0.3">
      <c r="B17" t="s">
        <v>32</v>
      </c>
      <c r="L17" t="s">
        <v>32</v>
      </c>
      <c r="V17" t="s">
        <v>32</v>
      </c>
      <c r="AF17" t="s">
        <v>32</v>
      </c>
      <c r="AP17" t="s">
        <v>32</v>
      </c>
    </row>
    <row r="18" spans="2:54" x14ac:dyDescent="0.3">
      <c r="B18" t="s">
        <v>33</v>
      </c>
      <c r="L18" t="s">
        <v>33</v>
      </c>
      <c r="V18" t="s">
        <v>33</v>
      </c>
      <c r="AF18" t="s">
        <v>33</v>
      </c>
      <c r="AP18" t="s">
        <v>33</v>
      </c>
    </row>
    <row r="19" spans="2:54" x14ac:dyDescent="0.3">
      <c r="B19" t="s">
        <v>34</v>
      </c>
      <c r="L19" t="s">
        <v>34</v>
      </c>
      <c r="V19" t="s">
        <v>34</v>
      </c>
      <c r="AF19" t="s">
        <v>34</v>
      </c>
      <c r="AP19" t="s">
        <v>34</v>
      </c>
    </row>
    <row r="20" spans="2:54" x14ac:dyDescent="0.3">
      <c r="B20" t="s">
        <v>35</v>
      </c>
      <c r="L20" t="s">
        <v>35</v>
      </c>
      <c r="V20" t="s">
        <v>35</v>
      </c>
      <c r="AF20" t="s">
        <v>35</v>
      </c>
      <c r="AP20" t="s">
        <v>35</v>
      </c>
    </row>
    <row r="24" spans="2:54" x14ac:dyDescent="0.3">
      <c r="B24" s="17">
        <v>0.83799999999999997</v>
      </c>
      <c r="C24" s="11" t="s">
        <v>21</v>
      </c>
      <c r="D24" s="11" t="s">
        <v>22</v>
      </c>
      <c r="E24" s="11"/>
      <c r="F24" s="11"/>
    </row>
    <row r="25" spans="2:54" x14ac:dyDescent="0.3">
      <c r="B25" s="32" t="s">
        <v>113</v>
      </c>
      <c r="C25" s="32"/>
      <c r="D25" s="32"/>
      <c r="E25" s="32"/>
      <c r="F25" s="32"/>
      <c r="G25" s="32"/>
      <c r="H25" s="32"/>
      <c r="I25" s="32"/>
      <c r="L25" s="32" t="s">
        <v>10</v>
      </c>
      <c r="M25" s="32"/>
      <c r="N25" s="32"/>
      <c r="O25" s="32"/>
      <c r="P25" s="32"/>
      <c r="Q25" s="32"/>
      <c r="R25" s="32"/>
      <c r="S25" s="32"/>
      <c r="V25" s="32" t="s">
        <v>11</v>
      </c>
      <c r="W25" s="32"/>
      <c r="X25" s="32"/>
      <c r="Y25" s="32"/>
      <c r="Z25" s="32"/>
      <c r="AA25" s="32"/>
      <c r="AB25" s="32"/>
      <c r="AC25" s="32"/>
      <c r="AF25" s="32" t="s">
        <v>13</v>
      </c>
      <c r="AG25" s="32"/>
      <c r="AH25" s="32"/>
      <c r="AI25" s="32"/>
      <c r="AJ25" s="32"/>
      <c r="AK25" s="32"/>
      <c r="AL25" s="32"/>
      <c r="AM25" s="32"/>
      <c r="AP25" s="32" t="s">
        <v>14</v>
      </c>
      <c r="AQ25" s="32"/>
      <c r="AR25" s="32"/>
      <c r="AS25" s="32"/>
      <c r="AT25" s="32"/>
      <c r="AU25" s="32"/>
    </row>
    <row r="26" spans="2:54" ht="42.6" thickBot="1" x14ac:dyDescent="0.35">
      <c r="B26" s="1" t="s">
        <v>0</v>
      </c>
      <c r="C26" s="1" t="s">
        <v>122</v>
      </c>
      <c r="D26" s="1" t="s">
        <v>123</v>
      </c>
      <c r="E26" s="1" t="s">
        <v>124</v>
      </c>
      <c r="F26" s="1" t="s">
        <v>125</v>
      </c>
      <c r="G26" s="1" t="s">
        <v>126</v>
      </c>
      <c r="H26" s="1" t="s">
        <v>127</v>
      </c>
      <c r="I26" s="1" t="s">
        <v>128</v>
      </c>
      <c r="L26" s="1" t="s">
        <v>0</v>
      </c>
      <c r="M26" s="1" t="s">
        <v>44</v>
      </c>
      <c r="N26" s="1" t="s">
        <v>45</v>
      </c>
      <c r="O26" s="1" t="s">
        <v>46</v>
      </c>
      <c r="P26" s="1" t="s">
        <v>47</v>
      </c>
      <c r="Q26" s="1" t="s">
        <v>48</v>
      </c>
      <c r="R26" s="1" t="s">
        <v>49</v>
      </c>
      <c r="S26" s="1" t="s">
        <v>50</v>
      </c>
      <c r="V26" s="1" t="s">
        <v>12</v>
      </c>
      <c r="W26" s="1" t="s">
        <v>37</v>
      </c>
      <c r="X26" s="1" t="s">
        <v>66</v>
      </c>
      <c r="Y26" s="1" t="s">
        <v>67</v>
      </c>
      <c r="Z26" s="1" t="s">
        <v>68</v>
      </c>
      <c r="AA26" s="1" t="s">
        <v>69</v>
      </c>
      <c r="AB26" s="1" t="s">
        <v>70</v>
      </c>
      <c r="AC26" s="1" t="s">
        <v>71</v>
      </c>
      <c r="AF26" s="1" t="s">
        <v>12</v>
      </c>
      <c r="AG26" s="1" t="s">
        <v>37</v>
      </c>
      <c r="AH26" s="1" t="s">
        <v>66</v>
      </c>
      <c r="AI26" s="1" t="s">
        <v>72</v>
      </c>
      <c r="AJ26" s="1" t="s">
        <v>68</v>
      </c>
      <c r="AK26" s="1" t="s">
        <v>69</v>
      </c>
      <c r="AL26" s="1" t="s">
        <v>70</v>
      </c>
      <c r="AM26" s="1" t="s">
        <v>71</v>
      </c>
      <c r="AP26" s="1" t="s">
        <v>12</v>
      </c>
      <c r="AQ26" s="1" t="s">
        <v>15</v>
      </c>
      <c r="AR26" s="1" t="s">
        <v>16</v>
      </c>
      <c r="AS26" s="1" t="s">
        <v>17</v>
      </c>
      <c r="AT26" s="1" t="s">
        <v>18</v>
      </c>
      <c r="AU26" s="1" t="s">
        <v>19</v>
      </c>
    </row>
    <row r="27" spans="2:54" ht="15" thickBot="1" x14ac:dyDescent="0.35">
      <c r="B27" t="s">
        <v>1</v>
      </c>
      <c r="C27" s="2">
        <v>198230</v>
      </c>
      <c r="D27" s="2">
        <v>72.069999999999993</v>
      </c>
      <c r="E27" s="2">
        <v>748.62898999999993</v>
      </c>
      <c r="F27" s="2">
        <v>2408.0930425699999</v>
      </c>
      <c r="G27" s="3">
        <v>161.38288361644373</v>
      </c>
      <c r="H27" s="4">
        <v>22880.97078333333</v>
      </c>
      <c r="I27">
        <v>248.01400000000001</v>
      </c>
      <c r="J27" s="5"/>
      <c r="K27" s="6"/>
      <c r="L27" s="7" t="s">
        <v>1</v>
      </c>
      <c r="M27" s="5">
        <v>134370</v>
      </c>
      <c r="N27" s="6">
        <v>0</v>
      </c>
      <c r="O27" s="7">
        <v>458.60480999999999</v>
      </c>
      <c r="P27" s="8">
        <v>1578.97636083</v>
      </c>
      <c r="Q27" s="7">
        <v>106.05161975700599</v>
      </c>
      <c r="R27" s="8">
        <v>15014.727749999996</v>
      </c>
      <c r="S27">
        <v>169.01400000000001</v>
      </c>
      <c r="V27" t="s">
        <v>1</v>
      </c>
      <c r="W27" s="5">
        <v>63860</v>
      </c>
      <c r="X27" s="5">
        <v>72.069999999999993</v>
      </c>
      <c r="Y27" s="5">
        <v>290.02417999999994</v>
      </c>
      <c r="Z27" s="5">
        <v>829.11668173999988</v>
      </c>
      <c r="AA27" s="5">
        <v>55.33126385943774</v>
      </c>
      <c r="AB27" s="5">
        <v>7866.2430333333341</v>
      </c>
      <c r="AC27" s="5">
        <v>79</v>
      </c>
      <c r="AD27" s="5"/>
      <c r="AE27" s="5"/>
      <c r="AF27" t="s">
        <v>1</v>
      </c>
      <c r="AG27" s="9">
        <f>(C27-M27)/C27</f>
        <v>0.32215103667456996</v>
      </c>
      <c r="AH27" s="9">
        <f t="shared" ref="AH27:AM29" si="1">(D27-N27)/D27</f>
        <v>1</v>
      </c>
      <c r="AI27" s="9">
        <f t="shared" si="1"/>
        <v>0.38740709199626366</v>
      </c>
      <c r="AJ27" s="9">
        <f t="shared" si="1"/>
        <v>0.34430425531030895</v>
      </c>
      <c r="AK27" s="9">
        <f t="shared" si="1"/>
        <v>0.34285707764983753</v>
      </c>
      <c r="AL27" s="9">
        <f t="shared" si="1"/>
        <v>0.34378974160760539</v>
      </c>
      <c r="AM27" s="9">
        <f t="shared" si="1"/>
        <v>0.31853040554162265</v>
      </c>
      <c r="AP27" t="s">
        <v>1</v>
      </c>
      <c r="AQ27" s="13">
        <v>38400</v>
      </c>
      <c r="AR27">
        <v>126</v>
      </c>
      <c r="AS27" s="14">
        <v>304.76190476190476</v>
      </c>
      <c r="AT27">
        <v>79.900000000000006</v>
      </c>
      <c r="AU27">
        <v>52</v>
      </c>
    </row>
    <row r="28" spans="2:54" ht="15" thickBot="1" x14ac:dyDescent="0.35">
      <c r="B28" t="s">
        <v>2</v>
      </c>
      <c r="C28" s="2">
        <v>242390</v>
      </c>
      <c r="D28" s="2">
        <v>202.3</v>
      </c>
      <c r="E28" s="2">
        <v>1029.5770699999998</v>
      </c>
      <c r="F28" s="2">
        <v>3069.2265520099995</v>
      </c>
      <c r="G28" s="3">
        <v>205.1441527986928</v>
      </c>
      <c r="H28" s="4">
        <v>29192.96158333333</v>
      </c>
      <c r="I28">
        <v>139.96299999999999</v>
      </c>
      <c r="L28" t="s">
        <v>2</v>
      </c>
      <c r="M28" s="5">
        <v>174570</v>
      </c>
      <c r="N28" s="6">
        <v>149.9</v>
      </c>
      <c r="O28" s="7">
        <v>745.70740999999987</v>
      </c>
      <c r="P28" s="8">
        <v>2215.0557126299996</v>
      </c>
      <c r="Q28" s="7">
        <v>148.03291809022639</v>
      </c>
      <c r="R28" s="8">
        <v>21050.944749999999</v>
      </c>
      <c r="S28">
        <v>106.84</v>
      </c>
      <c r="V28" t="s">
        <v>2</v>
      </c>
      <c r="W28" s="5">
        <v>67820</v>
      </c>
      <c r="X28" s="5">
        <v>52.400000000000006</v>
      </c>
      <c r="Y28" s="5">
        <v>283.86965999999995</v>
      </c>
      <c r="Z28" s="5">
        <v>854.17083937999996</v>
      </c>
      <c r="AA28" s="5">
        <v>57.111234708466412</v>
      </c>
      <c r="AB28" s="5">
        <v>8142.0168333333313</v>
      </c>
      <c r="AC28" s="5">
        <v>33.12299999999999</v>
      </c>
      <c r="AF28" t="s">
        <v>2</v>
      </c>
      <c r="AG28" s="9">
        <f>(C28-M28)/C28</f>
        <v>0.27979702132926276</v>
      </c>
      <c r="AH28" s="9">
        <f t="shared" si="1"/>
        <v>0.25902125556104794</v>
      </c>
      <c r="AI28" s="9">
        <f t="shared" si="1"/>
        <v>0.27571482336917236</v>
      </c>
      <c r="AJ28" s="9">
        <f t="shared" si="1"/>
        <v>0.27830165838380805</v>
      </c>
      <c r="AK28" s="9">
        <f t="shared" si="1"/>
        <v>0.27839562536549339</v>
      </c>
      <c r="AL28" s="9">
        <f t="shared" si="1"/>
        <v>0.27890342026763476</v>
      </c>
      <c r="AM28" s="9">
        <f t="shared" si="1"/>
        <v>0.23665540178475733</v>
      </c>
      <c r="AP28" t="s">
        <v>2</v>
      </c>
      <c r="AQ28" s="13">
        <v>21600</v>
      </c>
      <c r="AR28">
        <v>73</v>
      </c>
      <c r="AS28" s="14">
        <v>295.89041095890411</v>
      </c>
      <c r="AT28">
        <v>80</v>
      </c>
      <c r="AU28">
        <v>54.9</v>
      </c>
    </row>
    <row r="29" spans="2:54" x14ac:dyDescent="0.3">
      <c r="B29" t="s">
        <v>101</v>
      </c>
      <c r="C29" s="2">
        <v>968099.99999999988</v>
      </c>
      <c r="D29" s="2">
        <v>2735.7</v>
      </c>
      <c r="E29" s="2">
        <v>6039.8252999999995</v>
      </c>
      <c r="F29" s="2">
        <v>14363.487807899997</v>
      </c>
      <c r="G29" s="3">
        <v>951.20023681941711</v>
      </c>
      <c r="H29" s="4">
        <v>136273.26549999998</v>
      </c>
      <c r="I29">
        <v>1016.454</v>
      </c>
      <c r="L29" t="s">
        <v>101</v>
      </c>
      <c r="M29" s="5">
        <v>940599.99999999988</v>
      </c>
      <c r="N29" s="6">
        <v>0</v>
      </c>
      <c r="O29" s="7">
        <v>3210.2677999999996</v>
      </c>
      <c r="P29" s="8">
        <v>11052.9520354</v>
      </c>
      <c r="Q29" s="7">
        <v>742.36923080627992</v>
      </c>
      <c r="R29" s="8">
        <v>105104.21166666664</v>
      </c>
      <c r="S29">
        <v>893.09100000000001</v>
      </c>
      <c r="V29" t="s">
        <v>101</v>
      </c>
      <c r="W29" s="5">
        <v>27500</v>
      </c>
      <c r="X29" s="5">
        <v>2735.7</v>
      </c>
      <c r="Y29" s="5">
        <v>2829.5574999999999</v>
      </c>
      <c r="Z29" s="5">
        <v>3310.5357724999976</v>
      </c>
      <c r="AA29" s="5">
        <v>208.8310060131372</v>
      </c>
      <c r="AB29" s="5">
        <v>31169.053833333339</v>
      </c>
      <c r="AC29" s="5">
        <v>123.36299999999994</v>
      </c>
      <c r="AF29" t="s">
        <v>101</v>
      </c>
      <c r="AG29" s="9">
        <f>(C29-M29)/C29</f>
        <v>2.8406156388802815E-2</v>
      </c>
      <c r="AH29" s="9">
        <f t="shared" si="1"/>
        <v>1</v>
      </c>
      <c r="AI29" s="9">
        <f t="shared" si="1"/>
        <v>0.46848333510573559</v>
      </c>
      <c r="AJ29" s="9">
        <f t="shared" si="1"/>
        <v>0.23048272235655637</v>
      </c>
      <c r="AK29" s="9">
        <f t="shared" si="1"/>
        <v>0.21954473719583736</v>
      </c>
      <c r="AL29" s="9">
        <f t="shared" si="1"/>
        <v>0.228724641762792</v>
      </c>
      <c r="AM29" s="9">
        <f t="shared" si="1"/>
        <v>0.12136604312639819</v>
      </c>
      <c r="AP29" t="s">
        <v>101</v>
      </c>
      <c r="AQ29" s="13">
        <v>160000</v>
      </c>
      <c r="AR29">
        <v>596</v>
      </c>
      <c r="AS29" s="14">
        <v>268.45637583892619</v>
      </c>
      <c r="AT29">
        <v>88.4</v>
      </c>
      <c r="AU29">
        <v>51</v>
      </c>
    </row>
    <row r="30" spans="2:54" x14ac:dyDescent="0.3">
      <c r="B30" t="s">
        <v>23</v>
      </c>
      <c r="C30" s="5"/>
      <c r="D30" s="5"/>
      <c r="L30" t="s">
        <v>23</v>
      </c>
      <c r="V30" t="s">
        <v>23</v>
      </c>
      <c r="AF30" t="s">
        <v>23</v>
      </c>
      <c r="AP30" t="s">
        <v>23</v>
      </c>
      <c r="BB30" s="14"/>
    </row>
    <row r="31" spans="2:54" x14ac:dyDescent="0.3">
      <c r="B31" t="s">
        <v>24</v>
      </c>
      <c r="L31" t="s">
        <v>24</v>
      </c>
      <c r="V31" t="s">
        <v>24</v>
      </c>
      <c r="AF31" t="s">
        <v>24</v>
      </c>
      <c r="AP31" t="s">
        <v>24</v>
      </c>
    </row>
    <row r="32" spans="2:54" x14ac:dyDescent="0.3">
      <c r="B32" t="s">
        <v>25</v>
      </c>
      <c r="L32" t="s">
        <v>25</v>
      </c>
      <c r="V32" t="s">
        <v>25</v>
      </c>
      <c r="AF32" t="s">
        <v>25</v>
      </c>
      <c r="AP32" t="s">
        <v>25</v>
      </c>
    </row>
    <row r="33" spans="2:47" x14ac:dyDescent="0.3">
      <c r="B33" t="s">
        <v>26</v>
      </c>
      <c r="L33" t="s">
        <v>26</v>
      </c>
      <c r="V33" t="s">
        <v>26</v>
      </c>
      <c r="AF33" t="s">
        <v>26</v>
      </c>
      <c r="AP33" t="s">
        <v>26</v>
      </c>
    </row>
    <row r="34" spans="2:47" x14ac:dyDescent="0.3">
      <c r="B34" t="s">
        <v>27</v>
      </c>
      <c r="L34" t="s">
        <v>27</v>
      </c>
      <c r="V34" t="s">
        <v>27</v>
      </c>
      <c r="AF34" t="s">
        <v>27</v>
      </c>
      <c r="AP34" t="s">
        <v>27</v>
      </c>
    </row>
    <row r="35" spans="2:47" x14ac:dyDescent="0.3">
      <c r="B35" t="s">
        <v>28</v>
      </c>
      <c r="L35" t="s">
        <v>28</v>
      </c>
      <c r="V35" t="s">
        <v>28</v>
      </c>
      <c r="AF35" t="s">
        <v>28</v>
      </c>
      <c r="AP35" t="s">
        <v>28</v>
      </c>
    </row>
    <row r="36" spans="2:47" x14ac:dyDescent="0.3">
      <c r="B36" t="s">
        <v>29</v>
      </c>
      <c r="L36" t="s">
        <v>29</v>
      </c>
      <c r="V36" t="s">
        <v>29</v>
      </c>
      <c r="AF36" t="s">
        <v>29</v>
      </c>
      <c r="AP36" t="s">
        <v>29</v>
      </c>
    </row>
    <row r="37" spans="2:47" x14ac:dyDescent="0.3">
      <c r="B37" t="s">
        <v>30</v>
      </c>
      <c r="L37" t="s">
        <v>30</v>
      </c>
      <c r="V37" t="s">
        <v>30</v>
      </c>
      <c r="AF37" t="s">
        <v>30</v>
      </c>
      <c r="AP37" t="s">
        <v>30</v>
      </c>
    </row>
    <row r="38" spans="2:47" x14ac:dyDescent="0.3">
      <c r="B38" t="s">
        <v>31</v>
      </c>
      <c r="L38" t="s">
        <v>31</v>
      </c>
      <c r="V38" t="s">
        <v>31</v>
      </c>
      <c r="AF38" t="s">
        <v>31</v>
      </c>
      <c r="AP38" t="s">
        <v>31</v>
      </c>
    </row>
    <row r="39" spans="2:47" x14ac:dyDescent="0.3">
      <c r="B39" t="s">
        <v>32</v>
      </c>
      <c r="L39" t="s">
        <v>32</v>
      </c>
      <c r="V39" t="s">
        <v>32</v>
      </c>
      <c r="AF39" t="s">
        <v>32</v>
      </c>
      <c r="AP39" t="s">
        <v>32</v>
      </c>
    </row>
    <row r="40" spans="2:47" x14ac:dyDescent="0.3">
      <c r="B40" t="s">
        <v>33</v>
      </c>
      <c r="L40" t="s">
        <v>33</v>
      </c>
      <c r="V40" t="s">
        <v>33</v>
      </c>
      <c r="AF40" t="s">
        <v>33</v>
      </c>
      <c r="AP40" t="s">
        <v>33</v>
      </c>
    </row>
    <row r="41" spans="2:47" x14ac:dyDescent="0.3">
      <c r="B41" t="s">
        <v>34</v>
      </c>
      <c r="L41" t="s">
        <v>34</v>
      </c>
      <c r="V41" t="s">
        <v>34</v>
      </c>
      <c r="AF41" t="s">
        <v>34</v>
      </c>
      <c r="AP41" t="s">
        <v>34</v>
      </c>
    </row>
    <row r="42" spans="2:47" x14ac:dyDescent="0.3">
      <c r="B42" t="s">
        <v>35</v>
      </c>
      <c r="L42" t="s">
        <v>35</v>
      </c>
      <c r="V42" t="s">
        <v>35</v>
      </c>
      <c r="AF42" t="s">
        <v>35</v>
      </c>
      <c r="AP42" t="s">
        <v>35</v>
      </c>
    </row>
    <row r="46" spans="2:47" x14ac:dyDescent="0.3">
      <c r="B46" s="15">
        <v>1.2490000000000001</v>
      </c>
      <c r="C46" s="11" t="s">
        <v>21</v>
      </c>
      <c r="D46" s="11" t="s">
        <v>22</v>
      </c>
      <c r="E46" s="11"/>
      <c r="F46" s="11"/>
    </row>
    <row r="47" spans="2:47" x14ac:dyDescent="0.3">
      <c r="B47" s="32" t="s">
        <v>113</v>
      </c>
      <c r="C47" s="32"/>
      <c r="D47" s="32"/>
      <c r="E47" s="32"/>
      <c r="F47" s="32"/>
      <c r="G47" s="32"/>
      <c r="H47" s="32"/>
      <c r="I47" s="32"/>
      <c r="L47" s="32" t="s">
        <v>10</v>
      </c>
      <c r="M47" s="32"/>
      <c r="N47" s="32"/>
      <c r="O47" s="32"/>
      <c r="P47" s="32"/>
      <c r="Q47" s="32"/>
      <c r="R47" s="32"/>
      <c r="S47" s="32"/>
      <c r="V47" s="32" t="s">
        <v>11</v>
      </c>
      <c r="W47" s="32"/>
      <c r="X47" s="32"/>
      <c r="Y47" s="32"/>
      <c r="Z47" s="32"/>
      <c r="AA47" s="32"/>
      <c r="AB47" s="32"/>
      <c r="AC47" s="32"/>
      <c r="AF47" s="32" t="s">
        <v>13</v>
      </c>
      <c r="AG47" s="32"/>
      <c r="AH47" s="32"/>
      <c r="AI47" s="32"/>
      <c r="AJ47" s="32"/>
      <c r="AK47" s="32"/>
      <c r="AL47" s="32"/>
      <c r="AM47" s="32"/>
      <c r="AP47" s="32" t="s">
        <v>14</v>
      </c>
      <c r="AQ47" s="32"/>
      <c r="AR47" s="32"/>
      <c r="AS47" s="32"/>
      <c r="AT47" s="32"/>
      <c r="AU47" s="32"/>
    </row>
    <row r="48" spans="2:47" ht="42.6" thickBot="1" x14ac:dyDescent="0.35">
      <c r="B48" s="1" t="s">
        <v>0</v>
      </c>
      <c r="C48" s="1" t="s">
        <v>129</v>
      </c>
      <c r="D48" s="1" t="s">
        <v>130</v>
      </c>
      <c r="E48" s="1" t="s">
        <v>131</v>
      </c>
      <c r="F48" s="1" t="s">
        <v>132</v>
      </c>
      <c r="G48" s="1" t="s">
        <v>133</v>
      </c>
      <c r="H48" s="1" t="s">
        <v>134</v>
      </c>
      <c r="I48" s="1" t="s">
        <v>135</v>
      </c>
      <c r="L48" s="1" t="s">
        <v>0</v>
      </c>
      <c r="M48" s="1" t="s">
        <v>51</v>
      </c>
      <c r="N48" s="1" t="s">
        <v>52</v>
      </c>
      <c r="O48" s="1" t="s">
        <v>53</v>
      </c>
      <c r="P48" s="1" t="s">
        <v>54</v>
      </c>
      <c r="Q48" s="1" t="s">
        <v>55</v>
      </c>
      <c r="R48" s="1" t="s">
        <v>56</v>
      </c>
      <c r="S48" s="1" t="s">
        <v>57</v>
      </c>
      <c r="V48" s="1" t="s">
        <v>12</v>
      </c>
      <c r="W48" s="1" t="s">
        <v>73</v>
      </c>
      <c r="X48" s="1" t="s">
        <v>74</v>
      </c>
      <c r="Y48" s="1" t="s">
        <v>75</v>
      </c>
      <c r="Z48" s="1" t="s">
        <v>76</v>
      </c>
      <c r="AA48" s="1" t="s">
        <v>77</v>
      </c>
      <c r="AB48" s="1" t="s">
        <v>78</v>
      </c>
      <c r="AC48" s="1" t="s">
        <v>79</v>
      </c>
      <c r="AF48" s="1" t="s">
        <v>12</v>
      </c>
      <c r="AG48" s="1" t="s">
        <v>3</v>
      </c>
      <c r="AH48" s="1" t="s">
        <v>4</v>
      </c>
      <c r="AI48" s="1" t="s">
        <v>5</v>
      </c>
      <c r="AJ48" s="1" t="s">
        <v>6</v>
      </c>
      <c r="AK48" s="1" t="s">
        <v>7</v>
      </c>
      <c r="AL48" s="1" t="s">
        <v>8</v>
      </c>
      <c r="AM48" s="1" t="s">
        <v>9</v>
      </c>
      <c r="AP48" s="1" t="s">
        <v>12</v>
      </c>
      <c r="AQ48" s="1" t="s">
        <v>15</v>
      </c>
      <c r="AR48" s="1" t="s">
        <v>16</v>
      </c>
      <c r="AS48" s="1" t="s">
        <v>17</v>
      </c>
      <c r="AT48" s="1" t="s">
        <v>18</v>
      </c>
      <c r="AU48" s="1" t="s">
        <v>19</v>
      </c>
    </row>
    <row r="49" spans="2:54" ht="15" thickBot="1" x14ac:dyDescent="0.35">
      <c r="B49" t="s">
        <v>1</v>
      </c>
      <c r="C49" s="2">
        <v>198230</v>
      </c>
      <c r="D49" s="2">
        <v>72.069999999999993</v>
      </c>
      <c r="E49" s="2">
        <v>748.62898999999993</v>
      </c>
      <c r="F49" s="2">
        <v>2408.0930425699999</v>
      </c>
      <c r="G49" s="3">
        <v>161.38288361644373</v>
      </c>
      <c r="H49" s="4">
        <v>22880.97078333333</v>
      </c>
      <c r="I49">
        <v>248.01400000000001</v>
      </c>
      <c r="L49" t="s">
        <v>1</v>
      </c>
      <c r="M49" s="5">
        <v>133840</v>
      </c>
      <c r="N49" s="6">
        <v>0</v>
      </c>
      <c r="O49" s="7">
        <v>456.79591999999997</v>
      </c>
      <c r="P49" s="8">
        <v>1572.7483525599998</v>
      </c>
      <c r="Q49" s="7">
        <v>105.633316873392</v>
      </c>
      <c r="R49" s="8">
        <v>14955.504666666664</v>
      </c>
      <c r="S49">
        <v>169.637</v>
      </c>
      <c r="V49" t="s">
        <v>1</v>
      </c>
      <c r="W49" s="5">
        <v>64390</v>
      </c>
      <c r="X49" s="5">
        <v>72.069999999999993</v>
      </c>
      <c r="Y49" s="5">
        <v>291.83306999999996</v>
      </c>
      <c r="Z49" s="5">
        <v>835.34469001000002</v>
      </c>
      <c r="AA49" s="5">
        <v>55.74956674305173</v>
      </c>
      <c r="AB49" s="5">
        <v>7925.4661166666665</v>
      </c>
      <c r="AC49" s="5">
        <v>78.37700000000001</v>
      </c>
      <c r="AD49" s="5"/>
      <c r="AE49" s="5"/>
      <c r="AF49" t="s">
        <v>1</v>
      </c>
      <c r="AG49" s="9">
        <f>(C49-M49)/C49</f>
        <v>0.32482469858245472</v>
      </c>
      <c r="AH49" s="9">
        <f t="shared" ref="AH49:AM51" si="2">(D49-N49)/D49</f>
        <v>1</v>
      </c>
      <c r="AI49" s="9">
        <f t="shared" si="2"/>
        <v>0.38982336230393644</v>
      </c>
      <c r="AJ49" s="9">
        <f t="shared" si="2"/>
        <v>0.34689053755102894</v>
      </c>
      <c r="AK49" s="9">
        <f t="shared" si="2"/>
        <v>0.34544906804088893</v>
      </c>
      <c r="AL49" s="9">
        <f t="shared" si="2"/>
        <v>0.34637805326160526</v>
      </c>
      <c r="AM49" s="9">
        <f t="shared" si="2"/>
        <v>0.31601845057133876</v>
      </c>
      <c r="AP49" t="s">
        <v>1</v>
      </c>
      <c r="AQ49" s="13">
        <v>28800</v>
      </c>
      <c r="AR49">
        <v>126</v>
      </c>
      <c r="AS49" s="14">
        <v>228.57142857142858</v>
      </c>
      <c r="AT49">
        <v>80.599999999999994</v>
      </c>
      <c r="AU49">
        <v>49.5</v>
      </c>
    </row>
    <row r="50" spans="2:54" ht="15" thickBot="1" x14ac:dyDescent="0.35">
      <c r="B50" t="s">
        <v>2</v>
      </c>
      <c r="C50" s="2">
        <v>242390</v>
      </c>
      <c r="D50" s="2">
        <v>202.3</v>
      </c>
      <c r="E50" s="2">
        <v>1029.5770699999998</v>
      </c>
      <c r="F50" s="2">
        <v>3069.2265520099995</v>
      </c>
      <c r="G50" s="3">
        <v>205.1441527986928</v>
      </c>
      <c r="H50" s="4">
        <v>29192.96158333333</v>
      </c>
      <c r="I50">
        <v>139.96299999999999</v>
      </c>
      <c r="L50" t="s">
        <v>2</v>
      </c>
      <c r="M50" s="5">
        <v>174070</v>
      </c>
      <c r="N50" s="6">
        <v>149.9</v>
      </c>
      <c r="O50" s="7">
        <v>744.00090999999998</v>
      </c>
      <c r="P50" s="8">
        <v>2209.18023313</v>
      </c>
      <c r="Q50" s="7">
        <v>147.63829272832638</v>
      </c>
      <c r="R50" s="8">
        <v>20995.073916666664</v>
      </c>
      <c r="S50">
        <v>107.791</v>
      </c>
      <c r="V50" t="s">
        <v>2</v>
      </c>
      <c r="W50" s="5">
        <v>68320</v>
      </c>
      <c r="X50" s="5">
        <v>52.400000000000006</v>
      </c>
      <c r="Y50" s="5">
        <v>285.57615999999985</v>
      </c>
      <c r="Z50" s="5">
        <v>860.04631887999949</v>
      </c>
      <c r="AA50" s="5">
        <v>57.505860070366424</v>
      </c>
      <c r="AB50" s="5">
        <v>8197.8876666666656</v>
      </c>
      <c r="AC50" s="5">
        <v>32.171999999999997</v>
      </c>
      <c r="AF50" t="s">
        <v>2</v>
      </c>
      <c r="AG50" s="9">
        <f>(C50-M50)/C50</f>
        <v>0.28185981269854365</v>
      </c>
      <c r="AH50" s="9">
        <f t="shared" si="2"/>
        <v>0.25902125556104794</v>
      </c>
      <c r="AI50" s="9">
        <f t="shared" si="2"/>
        <v>0.27737230006491881</v>
      </c>
      <c r="AJ50" s="9">
        <f t="shared" si="2"/>
        <v>0.28021597764321615</v>
      </c>
      <c r="AK50" s="9">
        <f t="shared" si="2"/>
        <v>0.28031927445086241</v>
      </c>
      <c r="AL50" s="9">
        <f t="shared" si="2"/>
        <v>0.28081726628746551</v>
      </c>
      <c r="AM50" s="9">
        <f t="shared" si="2"/>
        <v>0.2298607489122125</v>
      </c>
      <c r="AP50" t="s">
        <v>2</v>
      </c>
      <c r="AQ50" s="13">
        <v>15600</v>
      </c>
      <c r="AR50">
        <v>73</v>
      </c>
      <c r="AS50" s="14">
        <v>213.69863013698631</v>
      </c>
      <c r="AT50">
        <v>80.5</v>
      </c>
      <c r="AU50">
        <v>52.7</v>
      </c>
    </row>
    <row r="51" spans="2:54" x14ac:dyDescent="0.3">
      <c r="B51" t="s">
        <v>101</v>
      </c>
      <c r="C51" s="2">
        <v>968099.99999999988</v>
      </c>
      <c r="D51" s="2">
        <v>2735.7</v>
      </c>
      <c r="E51" s="2">
        <v>6039.8252999999995</v>
      </c>
      <c r="F51" s="2">
        <v>14363.487807899997</v>
      </c>
      <c r="G51" s="3">
        <v>951.20023681941711</v>
      </c>
      <c r="H51" s="4">
        <v>136273.26549999998</v>
      </c>
      <c r="I51">
        <v>1016.454</v>
      </c>
      <c r="L51" t="s">
        <v>101</v>
      </c>
      <c r="M51" s="5">
        <v>903499.99999999988</v>
      </c>
      <c r="N51" s="6">
        <v>0</v>
      </c>
      <c r="O51" s="7">
        <v>3083.6454999999996</v>
      </c>
      <c r="P51" s="8">
        <v>10616.991456499998</v>
      </c>
      <c r="Q51" s="7">
        <v>713.08802895329984</v>
      </c>
      <c r="R51" s="8">
        <v>100958.5958333333</v>
      </c>
      <c r="S51">
        <v>861.298</v>
      </c>
      <c r="V51" t="s">
        <v>101</v>
      </c>
      <c r="W51" s="5">
        <v>64600</v>
      </c>
      <c r="X51" s="5">
        <v>2735.7</v>
      </c>
      <c r="Y51" s="5">
        <v>2956.1797999999999</v>
      </c>
      <c r="Z51" s="5">
        <v>3746.4963513999992</v>
      </c>
      <c r="AA51" s="5">
        <v>238.11220786611727</v>
      </c>
      <c r="AB51" s="5">
        <v>35314.669666666683</v>
      </c>
      <c r="AC51" s="5">
        <v>155.15599999999995</v>
      </c>
      <c r="AF51" t="s">
        <v>101</v>
      </c>
      <c r="AG51" s="9">
        <f>(C51-M51)/C51</f>
        <v>6.6728643735151333E-2</v>
      </c>
      <c r="AH51" s="9">
        <f t="shared" si="2"/>
        <v>1</v>
      </c>
      <c r="AI51" s="9">
        <f t="shared" si="2"/>
        <v>0.48944789843507563</v>
      </c>
      <c r="AJ51" s="9">
        <f t="shared" si="2"/>
        <v>0.26083472214453413</v>
      </c>
      <c r="AK51" s="9">
        <f t="shared" si="2"/>
        <v>0.25032816293476412</v>
      </c>
      <c r="AL51" s="9">
        <f t="shared" si="2"/>
        <v>0.25914598536326033</v>
      </c>
      <c r="AM51" s="9">
        <f t="shared" si="2"/>
        <v>0.15264438921977774</v>
      </c>
      <c r="AP51" t="s">
        <v>101</v>
      </c>
      <c r="AQ51" s="13">
        <v>160000</v>
      </c>
      <c r="AR51">
        <v>596</v>
      </c>
      <c r="AS51" s="14">
        <v>268.45637583892619</v>
      </c>
      <c r="AT51">
        <v>79.900000000000006</v>
      </c>
      <c r="AU51">
        <v>51.2</v>
      </c>
    </row>
    <row r="52" spans="2:54" x14ac:dyDescent="0.3">
      <c r="B52" t="s">
        <v>23</v>
      </c>
      <c r="L52" t="s">
        <v>23</v>
      </c>
      <c r="V52" t="s">
        <v>23</v>
      </c>
      <c r="AF52" t="s">
        <v>23</v>
      </c>
      <c r="AP52" t="s">
        <v>23</v>
      </c>
    </row>
    <row r="53" spans="2:54" x14ac:dyDescent="0.3">
      <c r="B53" t="s">
        <v>24</v>
      </c>
      <c r="L53" t="s">
        <v>24</v>
      </c>
      <c r="V53" t="s">
        <v>24</v>
      </c>
      <c r="AF53" t="s">
        <v>24</v>
      </c>
      <c r="AP53" t="s">
        <v>24</v>
      </c>
    </row>
    <row r="54" spans="2:54" x14ac:dyDescent="0.3">
      <c r="B54" t="s">
        <v>25</v>
      </c>
      <c r="L54" t="s">
        <v>25</v>
      </c>
      <c r="V54" t="s">
        <v>25</v>
      </c>
      <c r="AF54" t="s">
        <v>25</v>
      </c>
      <c r="AP54" t="s">
        <v>25</v>
      </c>
    </row>
    <row r="55" spans="2:54" x14ac:dyDescent="0.3">
      <c r="B55" t="s">
        <v>26</v>
      </c>
      <c r="L55" t="s">
        <v>26</v>
      </c>
      <c r="V55" t="s">
        <v>26</v>
      </c>
      <c r="AF55" t="s">
        <v>26</v>
      </c>
      <c r="AP55" t="s">
        <v>26</v>
      </c>
      <c r="BB55" s="14"/>
    </row>
    <row r="56" spans="2:54" x14ac:dyDescent="0.3">
      <c r="B56" t="s">
        <v>27</v>
      </c>
      <c r="L56" t="s">
        <v>27</v>
      </c>
      <c r="V56" t="s">
        <v>27</v>
      </c>
      <c r="AF56" t="s">
        <v>27</v>
      </c>
      <c r="AP56" t="s">
        <v>27</v>
      </c>
    </row>
    <row r="57" spans="2:54" x14ac:dyDescent="0.3">
      <c r="B57" t="s">
        <v>28</v>
      </c>
      <c r="L57" t="s">
        <v>28</v>
      </c>
      <c r="V57" t="s">
        <v>28</v>
      </c>
      <c r="AF57" t="s">
        <v>28</v>
      </c>
      <c r="AP57" t="s">
        <v>28</v>
      </c>
    </row>
    <row r="58" spans="2:54" x14ac:dyDescent="0.3">
      <c r="B58" t="s">
        <v>29</v>
      </c>
      <c r="L58" t="s">
        <v>29</v>
      </c>
      <c r="V58" t="s">
        <v>29</v>
      </c>
      <c r="AF58" t="s">
        <v>29</v>
      </c>
      <c r="AP58" t="s">
        <v>29</v>
      </c>
    </row>
    <row r="59" spans="2:54" x14ac:dyDescent="0.3">
      <c r="B59" t="s">
        <v>30</v>
      </c>
      <c r="L59" t="s">
        <v>30</v>
      </c>
      <c r="V59" t="s">
        <v>30</v>
      </c>
      <c r="AF59" t="s">
        <v>30</v>
      </c>
      <c r="AP59" t="s">
        <v>30</v>
      </c>
    </row>
    <row r="60" spans="2:54" x14ac:dyDescent="0.3">
      <c r="B60" t="s">
        <v>31</v>
      </c>
      <c r="L60" t="s">
        <v>31</v>
      </c>
      <c r="V60" t="s">
        <v>31</v>
      </c>
      <c r="AF60" t="s">
        <v>31</v>
      </c>
      <c r="AP60" t="s">
        <v>31</v>
      </c>
    </row>
    <row r="61" spans="2:54" x14ac:dyDescent="0.3">
      <c r="B61" t="s">
        <v>32</v>
      </c>
      <c r="L61" t="s">
        <v>32</v>
      </c>
      <c r="V61" t="s">
        <v>32</v>
      </c>
      <c r="AF61" t="s">
        <v>32</v>
      </c>
      <c r="AP61" t="s">
        <v>32</v>
      </c>
    </row>
    <row r="62" spans="2:54" x14ac:dyDescent="0.3">
      <c r="B62" t="s">
        <v>33</v>
      </c>
      <c r="L62" t="s">
        <v>33</v>
      </c>
      <c r="V62" t="s">
        <v>33</v>
      </c>
      <c r="AF62" t="s">
        <v>33</v>
      </c>
      <c r="AP62" t="s">
        <v>33</v>
      </c>
    </row>
    <row r="63" spans="2:54" x14ac:dyDescent="0.3">
      <c r="B63" t="s">
        <v>34</v>
      </c>
      <c r="L63" t="s">
        <v>34</v>
      </c>
      <c r="V63" t="s">
        <v>34</v>
      </c>
      <c r="AF63" t="s">
        <v>34</v>
      </c>
      <c r="AP63" t="s">
        <v>34</v>
      </c>
    </row>
    <row r="64" spans="2:54" x14ac:dyDescent="0.3">
      <c r="B64" t="s">
        <v>35</v>
      </c>
      <c r="L64" t="s">
        <v>35</v>
      </c>
      <c r="V64" t="s">
        <v>35</v>
      </c>
      <c r="AF64" t="s">
        <v>35</v>
      </c>
      <c r="AP64" t="s">
        <v>35</v>
      </c>
    </row>
  </sheetData>
  <mergeCells count="15">
    <mergeCell ref="B3:I3"/>
    <mergeCell ref="L3:S3"/>
    <mergeCell ref="V3:AC3"/>
    <mergeCell ref="AF3:AM3"/>
    <mergeCell ref="AP3:AU3"/>
    <mergeCell ref="B25:I25"/>
    <mergeCell ref="L25:S25"/>
    <mergeCell ref="V25:AC25"/>
    <mergeCell ref="AF25:AM25"/>
    <mergeCell ref="AP25:AU25"/>
    <mergeCell ref="B47:I47"/>
    <mergeCell ref="L47:S47"/>
    <mergeCell ref="V47:AC47"/>
    <mergeCell ref="AF47:AM47"/>
    <mergeCell ref="AP47:AU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CK64"/>
  <sheetViews>
    <sheetView zoomScale="75" zoomScaleNormal="75" workbookViewId="0">
      <selection activeCell="B47" sqref="B47:I48"/>
    </sheetView>
  </sheetViews>
  <sheetFormatPr defaultRowHeight="14.4" x14ac:dyDescent="0.3"/>
  <cols>
    <col min="1" max="1" width="15.6640625" customWidth="1"/>
    <col min="2" max="2" width="15.88671875" customWidth="1"/>
    <col min="3" max="3" width="20.6640625" customWidth="1"/>
    <col min="4" max="4" width="21.44140625" customWidth="1"/>
    <col min="5" max="8" width="15.6640625" customWidth="1"/>
    <col min="9" max="9" width="23.33203125" customWidth="1"/>
    <col min="12" max="12" width="17.88671875" customWidth="1"/>
    <col min="13" max="13" width="19" customWidth="1"/>
    <col min="14" max="14" width="16.6640625" customWidth="1"/>
    <col min="15" max="15" width="13.109375" customWidth="1"/>
    <col min="16" max="16" width="16" bestFit="1" customWidth="1"/>
    <col min="17" max="17" width="15.5546875" customWidth="1"/>
    <col min="18" max="18" width="13.44140625" customWidth="1"/>
    <col min="19" max="19" width="18.33203125" customWidth="1"/>
    <col min="21" max="21" width="14.6640625" customWidth="1"/>
    <col min="22" max="22" width="16.44140625" customWidth="1"/>
    <col min="23" max="24" width="13.109375" customWidth="1"/>
    <col min="25" max="25" width="12" customWidth="1"/>
    <col min="26" max="26" width="16.109375" customWidth="1"/>
    <col min="27" max="27" width="11.44140625" customWidth="1"/>
    <col min="28" max="28" width="13.44140625" customWidth="1"/>
    <col min="29" max="29" width="16.44140625" customWidth="1"/>
    <col min="32" max="32" width="17.109375" customWidth="1"/>
    <col min="33" max="33" width="12.88671875" customWidth="1"/>
    <col min="34" max="34" width="14" customWidth="1"/>
    <col min="35" max="35" width="12.44140625" customWidth="1"/>
    <col min="36" max="36" width="13.109375" customWidth="1"/>
    <col min="37" max="37" width="12.33203125" customWidth="1"/>
    <col min="38" max="38" width="9.33203125" bestFit="1" customWidth="1"/>
    <col min="39" max="39" width="15.44140625" customWidth="1"/>
    <col min="42" max="42" width="17.109375" customWidth="1"/>
    <col min="43" max="43" width="13.88671875" customWidth="1"/>
    <col min="44" max="44" width="11.88671875" customWidth="1"/>
    <col min="45" max="45" width="16" customWidth="1"/>
    <col min="46" max="46" width="14.44140625" customWidth="1"/>
    <col min="47" max="47" width="13.5546875" customWidth="1"/>
  </cols>
  <sheetData>
    <row r="1" spans="2:89" x14ac:dyDescent="0.3">
      <c r="B1" t="s">
        <v>140</v>
      </c>
    </row>
    <row r="2" spans="2:89" x14ac:dyDescent="0.3">
      <c r="B2">
        <v>0.97199999999999998</v>
      </c>
      <c r="C2" s="11" t="s">
        <v>21</v>
      </c>
      <c r="D2" s="11" t="s">
        <v>22</v>
      </c>
      <c r="E2" s="11"/>
      <c r="F2" s="11"/>
      <c r="G2" s="12"/>
      <c r="H2" s="12"/>
      <c r="I2" s="12"/>
    </row>
    <row r="3" spans="2:89" ht="22.5" customHeight="1" x14ac:dyDescent="0.3">
      <c r="B3" s="32" t="s">
        <v>113</v>
      </c>
      <c r="C3" s="32"/>
      <c r="D3" s="32"/>
      <c r="E3" s="32"/>
      <c r="F3" s="32"/>
      <c r="G3" s="32"/>
      <c r="H3" s="32"/>
      <c r="I3" s="32"/>
      <c r="L3" s="32" t="s">
        <v>10</v>
      </c>
      <c r="M3" s="32"/>
      <c r="N3" s="32"/>
      <c r="O3" s="32"/>
      <c r="P3" s="32"/>
      <c r="Q3" s="32"/>
      <c r="R3" s="32"/>
      <c r="S3" s="32"/>
      <c r="V3" s="32" t="s">
        <v>11</v>
      </c>
      <c r="W3" s="32"/>
      <c r="X3" s="32"/>
      <c r="Y3" s="32"/>
      <c r="Z3" s="32"/>
      <c r="AA3" s="32"/>
      <c r="AB3" s="32"/>
      <c r="AC3" s="32"/>
      <c r="AF3" s="32" t="s">
        <v>13</v>
      </c>
      <c r="AG3" s="32"/>
      <c r="AH3" s="32"/>
      <c r="AI3" s="32"/>
      <c r="AJ3" s="32"/>
      <c r="AK3" s="32"/>
      <c r="AL3" s="32"/>
      <c r="AM3" s="32"/>
      <c r="AP3" s="32" t="s">
        <v>14</v>
      </c>
      <c r="AQ3" s="32"/>
      <c r="AR3" s="32"/>
      <c r="AS3" s="32"/>
      <c r="AT3" s="32"/>
      <c r="AU3" s="32"/>
      <c r="AV3" s="10"/>
    </row>
    <row r="4" spans="2:89" ht="51.75" customHeight="1" thickBot="1" x14ac:dyDescent="0.35">
      <c r="B4" s="1" t="s">
        <v>0</v>
      </c>
      <c r="C4" s="1" t="s">
        <v>115</v>
      </c>
      <c r="D4" s="1" t="s">
        <v>116</v>
      </c>
      <c r="E4" s="1" t="s">
        <v>117</v>
      </c>
      <c r="F4" s="1" t="s">
        <v>118</v>
      </c>
      <c r="G4" s="1" t="s">
        <v>119</v>
      </c>
      <c r="H4" s="1" t="s">
        <v>120</v>
      </c>
      <c r="I4" s="1" t="s">
        <v>121</v>
      </c>
      <c r="L4" s="1" t="s">
        <v>0</v>
      </c>
      <c r="M4" s="1" t="s">
        <v>36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1" t="s">
        <v>43</v>
      </c>
      <c r="V4" s="1" t="s">
        <v>12</v>
      </c>
      <c r="W4" s="1" t="s">
        <v>58</v>
      </c>
      <c r="X4" s="1" t="s">
        <v>59</v>
      </c>
      <c r="Y4" s="1" t="s">
        <v>60</v>
      </c>
      <c r="Z4" s="1" t="s">
        <v>61</v>
      </c>
      <c r="AA4" s="1" t="s">
        <v>62</v>
      </c>
      <c r="AB4" s="1" t="s">
        <v>63</v>
      </c>
      <c r="AC4" s="1" t="s">
        <v>64</v>
      </c>
      <c r="AF4" s="1" t="s">
        <v>12</v>
      </c>
      <c r="AG4" s="1" t="s">
        <v>58</v>
      </c>
      <c r="AH4" s="1" t="s">
        <v>59</v>
      </c>
      <c r="AI4" s="1" t="s">
        <v>65</v>
      </c>
      <c r="AJ4" s="1" t="s">
        <v>61</v>
      </c>
      <c r="AK4" s="1" t="s">
        <v>62</v>
      </c>
      <c r="AL4" s="1" t="s">
        <v>63</v>
      </c>
      <c r="AM4" s="1" t="s">
        <v>64</v>
      </c>
      <c r="AP4" s="1" t="s">
        <v>12</v>
      </c>
      <c r="AQ4" s="1" t="s">
        <v>15</v>
      </c>
      <c r="AR4" s="1" t="s">
        <v>16</v>
      </c>
      <c r="AS4" s="1" t="s">
        <v>17</v>
      </c>
      <c r="AT4" s="1" t="s">
        <v>18</v>
      </c>
      <c r="AU4" s="1" t="s">
        <v>19</v>
      </c>
      <c r="BK4" s="16"/>
      <c r="BL4" s="16"/>
      <c r="BM4" s="16"/>
      <c r="BN4" s="16"/>
      <c r="BO4" s="16"/>
      <c r="BP4" s="16"/>
    </row>
    <row r="5" spans="2:89" ht="15" thickBot="1" x14ac:dyDescent="0.35">
      <c r="B5" t="s">
        <v>1</v>
      </c>
      <c r="C5" s="2">
        <v>144770</v>
      </c>
      <c r="D5" s="2">
        <v>26.48</v>
      </c>
      <c r="E5" s="2">
        <v>520.58001000000002</v>
      </c>
      <c r="F5" s="2">
        <v>1730.10249443</v>
      </c>
      <c r="G5" s="3">
        <v>116.07110507893208</v>
      </c>
      <c r="H5" s="4">
        <v>14977.605466666666</v>
      </c>
      <c r="I5">
        <v>198.06</v>
      </c>
      <c r="L5" t="s">
        <v>1</v>
      </c>
      <c r="M5" s="5">
        <v>129590</v>
      </c>
      <c r="N5" s="6">
        <v>0</v>
      </c>
      <c r="O5" s="7">
        <v>442.29066999999998</v>
      </c>
      <c r="P5" s="8">
        <v>1522.80677681</v>
      </c>
      <c r="Q5" s="7">
        <v>102.279001297242</v>
      </c>
      <c r="R5" s="8">
        <v>13235.458666666667</v>
      </c>
      <c r="S5">
        <v>157.75</v>
      </c>
      <c r="V5" t="s">
        <v>1</v>
      </c>
      <c r="W5" s="5">
        <v>15180</v>
      </c>
      <c r="X5" s="5">
        <v>26.48</v>
      </c>
      <c r="Y5" s="5">
        <v>78.289340000000038</v>
      </c>
      <c r="Z5" s="5">
        <v>207.29571762</v>
      </c>
      <c r="AA5" s="5">
        <v>13.792103781690074</v>
      </c>
      <c r="AB5" s="5">
        <v>1742.1467999999986</v>
      </c>
      <c r="AC5" s="5">
        <v>40.31</v>
      </c>
      <c r="AD5" s="5"/>
      <c r="AE5" s="5"/>
      <c r="AF5" t="s">
        <v>1</v>
      </c>
      <c r="AG5" s="9">
        <f>(C5-M5)/C5</f>
        <v>0.1048559784485736</v>
      </c>
      <c r="AH5" s="9">
        <f t="shared" ref="AH5:AM7" si="0">(D5-N5)/D5</f>
        <v>1</v>
      </c>
      <c r="AI5" s="9">
        <f t="shared" si="0"/>
        <v>0.15038867896598648</v>
      </c>
      <c r="AJ5" s="9">
        <f t="shared" si="0"/>
        <v>0.11981701563195289</v>
      </c>
      <c r="AK5" s="9">
        <f t="shared" si="0"/>
        <v>0.1188246099002073</v>
      </c>
      <c r="AL5" s="9">
        <f t="shared" si="0"/>
        <v>0.11631677732980913</v>
      </c>
      <c r="AM5" s="9">
        <f t="shared" si="0"/>
        <v>0.20352418459052812</v>
      </c>
      <c r="AP5" t="s">
        <v>1</v>
      </c>
      <c r="AQ5" s="13">
        <v>29250</v>
      </c>
      <c r="AR5">
        <v>116</v>
      </c>
      <c r="AS5" s="14">
        <v>252.15517241379311</v>
      </c>
      <c r="AT5">
        <v>80.599999999999994</v>
      </c>
      <c r="AU5">
        <v>54.6</v>
      </c>
      <c r="AV5" s="8"/>
      <c r="BA5" s="5"/>
      <c r="BB5" s="5"/>
      <c r="BC5" s="5"/>
      <c r="BD5" s="5"/>
      <c r="BE5" s="5"/>
      <c r="BF5" s="5"/>
      <c r="BG5" s="5"/>
      <c r="BK5" s="5"/>
      <c r="BL5" s="5"/>
      <c r="BM5" s="5"/>
      <c r="BN5" s="5"/>
      <c r="BO5" s="7"/>
      <c r="BP5" s="8"/>
      <c r="BU5" s="5"/>
      <c r="BV5" s="6"/>
      <c r="BW5" s="7"/>
      <c r="BX5" s="8"/>
      <c r="BY5" s="7"/>
      <c r="BZ5" s="8"/>
      <c r="CE5" s="5"/>
      <c r="CF5" s="5"/>
      <c r="CG5" s="5"/>
      <c r="CH5" s="5"/>
      <c r="CI5" s="5"/>
      <c r="CJ5" s="5"/>
      <c r="CK5" s="5"/>
    </row>
    <row r="6" spans="2:89" ht="15" thickBot="1" x14ac:dyDescent="0.35">
      <c r="B6" t="s">
        <v>2</v>
      </c>
      <c r="C6" s="2">
        <v>214350.00000000003</v>
      </c>
      <c r="D6" s="2">
        <v>154.6</v>
      </c>
      <c r="E6" s="2">
        <v>886.17655000000002</v>
      </c>
      <c r="F6" s="2">
        <v>2687.6412616499997</v>
      </c>
      <c r="G6" s="3">
        <v>179.75080001115163</v>
      </c>
      <c r="H6" s="4">
        <v>23088.326999999997</v>
      </c>
      <c r="I6">
        <v>104.044</v>
      </c>
      <c r="L6" t="s">
        <v>2</v>
      </c>
      <c r="M6" s="5">
        <v>160670.00000000003</v>
      </c>
      <c r="N6" s="6">
        <v>135.5</v>
      </c>
      <c r="O6" s="7">
        <v>683.86671000000001</v>
      </c>
      <c r="P6" s="8">
        <v>2035.9925825300002</v>
      </c>
      <c r="Q6" s="7">
        <v>136.07734812610403</v>
      </c>
      <c r="R6" s="8">
        <v>17440.262666666669</v>
      </c>
      <c r="S6">
        <v>100.117</v>
      </c>
      <c r="V6" t="s">
        <v>2</v>
      </c>
      <c r="W6" s="5">
        <v>53680</v>
      </c>
      <c r="X6" s="5">
        <v>19.099999999999994</v>
      </c>
      <c r="Y6" s="5">
        <v>202.30984000000001</v>
      </c>
      <c r="Z6" s="5">
        <v>651.64867911999954</v>
      </c>
      <c r="AA6" s="5">
        <v>43.673451885047598</v>
      </c>
      <c r="AB6" s="5">
        <v>5648.0643333333282</v>
      </c>
      <c r="AC6" s="5">
        <v>3.9269999999999925</v>
      </c>
      <c r="AF6" t="s">
        <v>2</v>
      </c>
      <c r="AG6" s="9">
        <f>(C6-M6)/C6</f>
        <v>0.25043153720550498</v>
      </c>
      <c r="AH6" s="9">
        <f t="shared" si="0"/>
        <v>0.12354463130659764</v>
      </c>
      <c r="AI6" s="9">
        <f t="shared" si="0"/>
        <v>0.22829518564895449</v>
      </c>
      <c r="AJ6" s="9">
        <f t="shared" si="0"/>
        <v>0.24246118275470241</v>
      </c>
      <c r="AK6" s="9">
        <f t="shared" si="0"/>
        <v>0.24296666208071466</v>
      </c>
      <c r="AL6" s="9">
        <f t="shared" si="0"/>
        <v>0.24462856634581315</v>
      </c>
      <c r="AM6" s="9">
        <f t="shared" si="0"/>
        <v>3.7743646918611283E-2</v>
      </c>
      <c r="AP6" t="s">
        <v>2</v>
      </c>
      <c r="AQ6" s="13">
        <v>18000</v>
      </c>
      <c r="AR6">
        <v>77</v>
      </c>
      <c r="AS6" s="14">
        <v>233.76623376623377</v>
      </c>
      <c r="AT6">
        <v>80.3</v>
      </c>
      <c r="AU6">
        <v>57.5</v>
      </c>
    </row>
    <row r="7" spans="2:89" x14ac:dyDescent="0.3">
      <c r="B7" t="s">
        <v>101</v>
      </c>
      <c r="C7" s="2">
        <v>895899.99999999988</v>
      </c>
      <c r="D7" s="2">
        <v>1239.5999999999999</v>
      </c>
      <c r="E7" s="2">
        <v>4297.3066999999992</v>
      </c>
      <c r="F7" s="2">
        <v>11881.327368099997</v>
      </c>
      <c r="G7" s="3">
        <v>791.88050721170146</v>
      </c>
      <c r="H7" s="4">
        <v>100813.55933333332</v>
      </c>
      <c r="I7">
        <v>937.77</v>
      </c>
      <c r="L7" t="s">
        <v>101</v>
      </c>
      <c r="M7" s="5">
        <v>854700</v>
      </c>
      <c r="N7" s="6">
        <v>0</v>
      </c>
      <c r="O7" s="7">
        <v>2917.0911000000001</v>
      </c>
      <c r="P7" s="8">
        <v>10043.544657300001</v>
      </c>
      <c r="Q7" s="7">
        <v>674.57259363185995</v>
      </c>
      <c r="R7" s="8">
        <v>87293.36</v>
      </c>
      <c r="S7">
        <v>818.16499999999996</v>
      </c>
      <c r="V7" t="s">
        <v>101</v>
      </c>
      <c r="W7" s="5">
        <v>41199.999999999884</v>
      </c>
      <c r="X7" s="5">
        <v>1239.5999999999999</v>
      </c>
      <c r="Y7" s="5">
        <v>1380.2155999999991</v>
      </c>
      <c r="Z7" s="5">
        <v>1837.7827107999965</v>
      </c>
      <c r="AA7" s="5">
        <v>117.30791357984151</v>
      </c>
      <c r="AB7" s="5">
        <v>13520.199333333323</v>
      </c>
      <c r="AC7" s="5">
        <v>119.60500000000002</v>
      </c>
      <c r="AF7" t="s">
        <v>101</v>
      </c>
      <c r="AG7" s="9">
        <f>(C7-M7)/C7</f>
        <v>4.5987275365554067E-2</v>
      </c>
      <c r="AH7" s="9">
        <f t="shared" si="0"/>
        <v>1</v>
      </c>
      <c r="AI7" s="9">
        <f t="shared" si="0"/>
        <v>0.32118154377950248</v>
      </c>
      <c r="AJ7" s="9">
        <f t="shared" si="0"/>
        <v>0.15467823197383085</v>
      </c>
      <c r="AK7" s="9">
        <f t="shared" si="0"/>
        <v>0.14813840284173127</v>
      </c>
      <c r="AL7" s="9">
        <f t="shared" si="0"/>
        <v>0.13411092141514103</v>
      </c>
      <c r="AM7" s="9">
        <f t="shared" si="0"/>
        <v>0.12754193458950491</v>
      </c>
      <c r="AP7" t="s">
        <v>101</v>
      </c>
      <c r="AQ7" s="13">
        <v>160000</v>
      </c>
      <c r="AR7">
        <v>589</v>
      </c>
      <c r="AS7" s="14">
        <v>271.64685908319183</v>
      </c>
      <c r="AT7">
        <v>80.3</v>
      </c>
      <c r="AU7">
        <v>55.2</v>
      </c>
    </row>
    <row r="8" spans="2:89" x14ac:dyDescent="0.3">
      <c r="B8" t="s">
        <v>23</v>
      </c>
      <c r="L8" t="s">
        <v>23</v>
      </c>
      <c r="V8" t="s">
        <v>23</v>
      </c>
      <c r="AF8" t="s">
        <v>23</v>
      </c>
      <c r="AP8" t="s">
        <v>23</v>
      </c>
    </row>
    <row r="9" spans="2:89" x14ac:dyDescent="0.3">
      <c r="B9" t="s">
        <v>24</v>
      </c>
      <c r="L9" t="s">
        <v>24</v>
      </c>
      <c r="V9" t="s">
        <v>24</v>
      </c>
      <c r="AF9" t="s">
        <v>24</v>
      </c>
      <c r="AP9" t="s">
        <v>24</v>
      </c>
    </row>
    <row r="10" spans="2:89" x14ac:dyDescent="0.3">
      <c r="B10" t="s">
        <v>25</v>
      </c>
      <c r="L10" t="s">
        <v>25</v>
      </c>
      <c r="V10" t="s">
        <v>25</v>
      </c>
      <c r="AF10" t="s">
        <v>25</v>
      </c>
      <c r="AP10" t="s">
        <v>25</v>
      </c>
    </row>
    <row r="11" spans="2:89" x14ac:dyDescent="0.3">
      <c r="B11" t="s">
        <v>26</v>
      </c>
      <c r="L11" t="s">
        <v>26</v>
      </c>
      <c r="V11" t="s">
        <v>26</v>
      </c>
      <c r="AF11" t="s">
        <v>26</v>
      </c>
      <c r="AP11" t="s">
        <v>26</v>
      </c>
    </row>
    <row r="12" spans="2:89" x14ac:dyDescent="0.3">
      <c r="B12" t="s">
        <v>27</v>
      </c>
      <c r="L12" t="s">
        <v>27</v>
      </c>
      <c r="V12" t="s">
        <v>27</v>
      </c>
      <c r="AF12" t="s">
        <v>27</v>
      </c>
      <c r="AP12" t="s">
        <v>27</v>
      </c>
    </row>
    <row r="13" spans="2:89" x14ac:dyDescent="0.3">
      <c r="B13" t="s">
        <v>28</v>
      </c>
      <c r="L13" t="s">
        <v>28</v>
      </c>
      <c r="V13" t="s">
        <v>28</v>
      </c>
      <c r="AF13" t="s">
        <v>28</v>
      </c>
      <c r="AP13" t="s">
        <v>28</v>
      </c>
    </row>
    <row r="14" spans="2:89" x14ac:dyDescent="0.3">
      <c r="B14" t="s">
        <v>29</v>
      </c>
      <c r="L14" t="s">
        <v>29</v>
      </c>
      <c r="V14" t="s">
        <v>29</v>
      </c>
      <c r="AF14" t="s">
        <v>29</v>
      </c>
      <c r="AP14" t="s">
        <v>29</v>
      </c>
    </row>
    <row r="15" spans="2:89" x14ac:dyDescent="0.3">
      <c r="B15" t="s">
        <v>30</v>
      </c>
      <c r="L15" t="s">
        <v>30</v>
      </c>
      <c r="V15" t="s">
        <v>30</v>
      </c>
      <c r="AF15" t="s">
        <v>30</v>
      </c>
      <c r="AP15" t="s">
        <v>30</v>
      </c>
    </row>
    <row r="16" spans="2:89" x14ac:dyDescent="0.3">
      <c r="B16" t="s">
        <v>31</v>
      </c>
      <c r="L16" t="s">
        <v>31</v>
      </c>
      <c r="V16" t="s">
        <v>31</v>
      </c>
      <c r="AF16" t="s">
        <v>31</v>
      </c>
      <c r="AP16" t="s">
        <v>31</v>
      </c>
    </row>
    <row r="17" spans="2:54" x14ac:dyDescent="0.3">
      <c r="B17" t="s">
        <v>32</v>
      </c>
      <c r="L17" t="s">
        <v>32</v>
      </c>
      <c r="V17" t="s">
        <v>32</v>
      </c>
      <c r="AF17" t="s">
        <v>32</v>
      </c>
      <c r="AP17" t="s">
        <v>32</v>
      </c>
    </row>
    <row r="18" spans="2:54" x14ac:dyDescent="0.3">
      <c r="B18" t="s">
        <v>33</v>
      </c>
      <c r="L18" t="s">
        <v>33</v>
      </c>
      <c r="V18" t="s">
        <v>33</v>
      </c>
      <c r="AF18" t="s">
        <v>33</v>
      </c>
      <c r="AP18" t="s">
        <v>33</v>
      </c>
    </row>
    <row r="19" spans="2:54" x14ac:dyDescent="0.3">
      <c r="B19" t="s">
        <v>34</v>
      </c>
      <c r="L19" t="s">
        <v>34</v>
      </c>
      <c r="V19" t="s">
        <v>34</v>
      </c>
      <c r="AF19" t="s">
        <v>34</v>
      </c>
      <c r="AP19" t="s">
        <v>34</v>
      </c>
    </row>
    <row r="20" spans="2:54" x14ac:dyDescent="0.3">
      <c r="B20" t="s">
        <v>35</v>
      </c>
      <c r="L20" t="s">
        <v>35</v>
      </c>
      <c r="V20" t="s">
        <v>35</v>
      </c>
      <c r="AF20" t="s">
        <v>35</v>
      </c>
      <c r="AP20" t="s">
        <v>35</v>
      </c>
    </row>
    <row r="24" spans="2:54" x14ac:dyDescent="0.3">
      <c r="B24" s="17">
        <v>0.628</v>
      </c>
      <c r="C24" s="11" t="s">
        <v>21</v>
      </c>
      <c r="D24" s="11" t="s">
        <v>22</v>
      </c>
      <c r="E24" s="11"/>
      <c r="F24" s="11"/>
    </row>
    <row r="25" spans="2:54" x14ac:dyDescent="0.3">
      <c r="B25" s="32" t="s">
        <v>113</v>
      </c>
      <c r="C25" s="32"/>
      <c r="D25" s="32"/>
      <c r="E25" s="32"/>
      <c r="F25" s="32"/>
      <c r="G25" s="32"/>
      <c r="H25" s="32"/>
      <c r="I25" s="32"/>
      <c r="L25" s="32" t="s">
        <v>10</v>
      </c>
      <c r="M25" s="32"/>
      <c r="N25" s="32"/>
      <c r="O25" s="32"/>
      <c r="P25" s="32"/>
      <c r="Q25" s="32"/>
      <c r="R25" s="32"/>
      <c r="S25" s="32"/>
      <c r="V25" s="32" t="s">
        <v>11</v>
      </c>
      <c r="W25" s="32"/>
      <c r="X25" s="32"/>
      <c r="Y25" s="32"/>
      <c r="Z25" s="32"/>
      <c r="AA25" s="32"/>
      <c r="AB25" s="32"/>
      <c r="AC25" s="32"/>
      <c r="AF25" s="32" t="s">
        <v>13</v>
      </c>
      <c r="AG25" s="32"/>
      <c r="AH25" s="32"/>
      <c r="AI25" s="32"/>
      <c r="AJ25" s="32"/>
      <c r="AK25" s="32"/>
      <c r="AL25" s="32"/>
      <c r="AM25" s="32"/>
      <c r="AP25" s="32" t="s">
        <v>14</v>
      </c>
      <c r="AQ25" s="32"/>
      <c r="AR25" s="32"/>
      <c r="AS25" s="32"/>
      <c r="AT25" s="32"/>
      <c r="AU25" s="32"/>
    </row>
    <row r="26" spans="2:54" ht="42.6" thickBot="1" x14ac:dyDescent="0.35">
      <c r="B26" s="1" t="s">
        <v>0</v>
      </c>
      <c r="C26" s="1" t="s">
        <v>122</v>
      </c>
      <c r="D26" s="1" t="s">
        <v>123</v>
      </c>
      <c r="E26" s="1" t="s">
        <v>124</v>
      </c>
      <c r="F26" s="1" t="s">
        <v>125</v>
      </c>
      <c r="G26" s="1" t="s">
        <v>126</v>
      </c>
      <c r="H26" s="1" t="s">
        <v>127</v>
      </c>
      <c r="I26" s="1" t="s">
        <v>128</v>
      </c>
      <c r="L26" s="1" t="s">
        <v>0</v>
      </c>
      <c r="M26" s="1" t="s">
        <v>44</v>
      </c>
      <c r="N26" s="1" t="s">
        <v>45</v>
      </c>
      <c r="O26" s="1" t="s">
        <v>46</v>
      </c>
      <c r="P26" s="1" t="s">
        <v>47</v>
      </c>
      <c r="Q26" s="1" t="s">
        <v>48</v>
      </c>
      <c r="R26" s="1" t="s">
        <v>49</v>
      </c>
      <c r="S26" s="1" t="s">
        <v>50</v>
      </c>
      <c r="V26" s="1" t="s">
        <v>12</v>
      </c>
      <c r="W26" s="1" t="s">
        <v>37</v>
      </c>
      <c r="X26" s="1" t="s">
        <v>66</v>
      </c>
      <c r="Y26" s="1" t="s">
        <v>67</v>
      </c>
      <c r="Z26" s="1" t="s">
        <v>68</v>
      </c>
      <c r="AA26" s="1" t="s">
        <v>69</v>
      </c>
      <c r="AB26" s="1" t="s">
        <v>70</v>
      </c>
      <c r="AC26" s="1" t="s">
        <v>71</v>
      </c>
      <c r="AF26" s="1" t="s">
        <v>12</v>
      </c>
      <c r="AG26" s="1" t="s">
        <v>37</v>
      </c>
      <c r="AH26" s="1" t="s">
        <v>66</v>
      </c>
      <c r="AI26" s="1" t="s">
        <v>72</v>
      </c>
      <c r="AJ26" s="1" t="s">
        <v>68</v>
      </c>
      <c r="AK26" s="1" t="s">
        <v>69</v>
      </c>
      <c r="AL26" s="1" t="s">
        <v>70</v>
      </c>
      <c r="AM26" s="1" t="s">
        <v>71</v>
      </c>
      <c r="AP26" s="1" t="s">
        <v>12</v>
      </c>
      <c r="AQ26" s="1" t="s">
        <v>15</v>
      </c>
      <c r="AR26" s="1" t="s">
        <v>16</v>
      </c>
      <c r="AS26" s="1" t="s">
        <v>17</v>
      </c>
      <c r="AT26" s="1" t="s">
        <v>18</v>
      </c>
      <c r="AU26" s="1" t="s">
        <v>19</v>
      </c>
    </row>
    <row r="27" spans="2:54" ht="15" thickBot="1" x14ac:dyDescent="0.35">
      <c r="B27" t="s">
        <v>1</v>
      </c>
      <c r="C27" s="2">
        <v>144770</v>
      </c>
      <c r="D27" s="2">
        <v>26.48</v>
      </c>
      <c r="E27" s="2">
        <v>520.58001000000002</v>
      </c>
      <c r="F27" s="2">
        <v>1730.10249443</v>
      </c>
      <c r="G27" s="3">
        <v>116.07110507893208</v>
      </c>
      <c r="H27" s="4">
        <v>14977.605466666666</v>
      </c>
      <c r="I27">
        <v>198.06</v>
      </c>
      <c r="J27" s="5"/>
      <c r="K27" s="6"/>
      <c r="L27" s="7" t="s">
        <v>1</v>
      </c>
      <c r="M27" s="5">
        <v>130420.00000000001</v>
      </c>
      <c r="N27" s="6">
        <v>0</v>
      </c>
      <c r="O27" s="7">
        <v>445.12346000000002</v>
      </c>
      <c r="P27" s="8">
        <v>1532.5600727800002</v>
      </c>
      <c r="Q27" s="7">
        <v>102.934079397996</v>
      </c>
      <c r="R27" s="8">
        <v>13320.229333333333</v>
      </c>
      <c r="S27">
        <v>157.59</v>
      </c>
      <c r="V27" t="s">
        <v>1</v>
      </c>
      <c r="W27" s="5">
        <v>14349.999999999985</v>
      </c>
      <c r="X27" s="5">
        <v>26.48</v>
      </c>
      <c r="Y27" s="5">
        <v>75.456549999999993</v>
      </c>
      <c r="Z27" s="5">
        <v>197.54242164999982</v>
      </c>
      <c r="AA27" s="5">
        <v>13.137025680936077</v>
      </c>
      <c r="AB27" s="5">
        <v>1657.3761333333332</v>
      </c>
      <c r="AC27" s="5">
        <v>40.47</v>
      </c>
      <c r="AD27" s="5"/>
      <c r="AE27" s="5"/>
      <c r="AF27" t="s">
        <v>1</v>
      </c>
      <c r="AG27" s="9">
        <f>(C27-M27)/C27</f>
        <v>9.9122746425364269E-2</v>
      </c>
      <c r="AH27" s="9">
        <f t="shared" ref="AH27:AM29" si="1">(D27-N27)/D27</f>
        <v>1</v>
      </c>
      <c r="AI27" s="9">
        <f t="shared" si="1"/>
        <v>0.14494707547452695</v>
      </c>
      <c r="AJ27" s="9">
        <f t="shared" si="1"/>
        <v>0.11417960628689933</v>
      </c>
      <c r="AK27" s="9">
        <f t="shared" si="1"/>
        <v>0.11318084437985214</v>
      </c>
      <c r="AL27" s="9">
        <f t="shared" si="1"/>
        <v>0.11065694960532231</v>
      </c>
      <c r="AM27" s="9">
        <f t="shared" si="1"/>
        <v>0.20433202059981823</v>
      </c>
      <c r="AP27" t="s">
        <v>1</v>
      </c>
      <c r="AQ27" s="13">
        <v>42000</v>
      </c>
      <c r="AR27">
        <v>116</v>
      </c>
      <c r="AS27" s="14">
        <v>362.06896551724139</v>
      </c>
      <c r="AT27">
        <v>80.5</v>
      </c>
      <c r="AU27">
        <v>57.3</v>
      </c>
    </row>
    <row r="28" spans="2:54" ht="15" thickBot="1" x14ac:dyDescent="0.35">
      <c r="B28" t="s">
        <v>2</v>
      </c>
      <c r="C28" s="2">
        <v>214350.00000000003</v>
      </c>
      <c r="D28" s="2">
        <v>154.6</v>
      </c>
      <c r="E28" s="2">
        <v>886.17655000000002</v>
      </c>
      <c r="F28" s="2">
        <v>2687.6412616499997</v>
      </c>
      <c r="G28" s="3">
        <v>179.75080001115163</v>
      </c>
      <c r="H28" s="4">
        <v>23088.326999999997</v>
      </c>
      <c r="I28">
        <v>104.044</v>
      </c>
      <c r="L28" t="s">
        <v>2</v>
      </c>
      <c r="M28" s="5">
        <v>161600</v>
      </c>
      <c r="N28" s="6">
        <v>135.5</v>
      </c>
      <c r="O28" s="7">
        <v>687.04079999999999</v>
      </c>
      <c r="P28" s="8">
        <v>2046.9209744</v>
      </c>
      <c r="Q28" s="7">
        <v>136.811351299238</v>
      </c>
      <c r="R28" s="8">
        <v>17535.246666666666</v>
      </c>
      <c r="S28">
        <v>100.184</v>
      </c>
      <c r="V28" t="s">
        <v>2</v>
      </c>
      <c r="W28" s="5">
        <v>52750.000000000029</v>
      </c>
      <c r="X28" s="5">
        <v>19.099999999999994</v>
      </c>
      <c r="Y28" s="5">
        <v>199.13575000000003</v>
      </c>
      <c r="Z28" s="5">
        <v>640.72028724999973</v>
      </c>
      <c r="AA28" s="5">
        <v>42.939448711913627</v>
      </c>
      <c r="AB28" s="5">
        <v>5553.0803333333315</v>
      </c>
      <c r="AC28" s="5">
        <v>3.8599999999999994</v>
      </c>
      <c r="AF28" t="s">
        <v>2</v>
      </c>
      <c r="AG28" s="9">
        <f>(C28-M28)/C28</f>
        <v>0.24609283881502225</v>
      </c>
      <c r="AH28" s="9">
        <f t="shared" si="1"/>
        <v>0.12354463130659764</v>
      </c>
      <c r="AI28" s="9">
        <f t="shared" si="1"/>
        <v>0.22471340502070386</v>
      </c>
      <c r="AJ28" s="9">
        <f t="shared" si="1"/>
        <v>0.23839501811214492</v>
      </c>
      <c r="AK28" s="9">
        <f t="shared" si="1"/>
        <v>0.23888321336678162</v>
      </c>
      <c r="AL28" s="9">
        <f t="shared" si="1"/>
        <v>0.24051462599838144</v>
      </c>
      <c r="AM28" s="9">
        <f t="shared" si="1"/>
        <v>3.7099688593287453E-2</v>
      </c>
      <c r="AP28" t="s">
        <v>2</v>
      </c>
      <c r="AQ28" s="13">
        <v>22200</v>
      </c>
      <c r="AR28">
        <v>77</v>
      </c>
      <c r="AS28" s="14">
        <v>288.31168831168833</v>
      </c>
      <c r="AT28">
        <v>80.400000000000006</v>
      </c>
      <c r="AU28">
        <v>59.7</v>
      </c>
    </row>
    <row r="29" spans="2:54" x14ac:dyDescent="0.3">
      <c r="B29" t="s">
        <v>101</v>
      </c>
      <c r="C29" s="2">
        <v>895899.99999999988</v>
      </c>
      <c r="D29" s="2">
        <v>1239.5999999999999</v>
      </c>
      <c r="E29" s="2">
        <v>4297.3066999999992</v>
      </c>
      <c r="F29" s="2">
        <v>11881.327368099997</v>
      </c>
      <c r="G29" s="3">
        <v>791.88050721170146</v>
      </c>
      <c r="H29" s="4">
        <v>100813.55933333332</v>
      </c>
      <c r="I29">
        <v>937.77</v>
      </c>
      <c r="L29" t="s">
        <v>101</v>
      </c>
      <c r="M29" s="5">
        <v>897200</v>
      </c>
      <c r="N29" s="6">
        <v>0</v>
      </c>
      <c r="O29" s="7">
        <v>3062.1435999999999</v>
      </c>
      <c r="P29" s="8">
        <v>10542.9604148</v>
      </c>
      <c r="Q29" s="7">
        <v>708.11574939336003</v>
      </c>
      <c r="R29" s="8">
        <v>91634.026666666658</v>
      </c>
      <c r="S29">
        <v>861.86900000000003</v>
      </c>
      <c r="V29" t="s">
        <v>101</v>
      </c>
      <c r="W29" s="5">
        <v>-1300.0000000001164</v>
      </c>
      <c r="X29" s="5">
        <v>1239.5999999999999</v>
      </c>
      <c r="Y29" s="5">
        <v>1235.1630999999993</v>
      </c>
      <c r="Z29" s="5">
        <v>1338.3669532999975</v>
      </c>
      <c r="AA29" s="5">
        <v>83.764757818341423</v>
      </c>
      <c r="AB29" s="5">
        <v>9179.532666666666</v>
      </c>
      <c r="AC29" s="5">
        <v>75.900999999999954</v>
      </c>
      <c r="AF29" t="s">
        <v>101</v>
      </c>
      <c r="AG29" s="9">
        <f>(C29-M29)/C29</f>
        <v>-1.4510548052239275E-3</v>
      </c>
      <c r="AH29" s="9">
        <f t="shared" si="1"/>
        <v>1</v>
      </c>
      <c r="AI29" s="9">
        <f t="shared" si="1"/>
        <v>0.28742726228965682</v>
      </c>
      <c r="AJ29" s="9">
        <f t="shared" si="1"/>
        <v>0.11264456502506272</v>
      </c>
      <c r="AK29" s="9">
        <f t="shared" si="1"/>
        <v>0.10577954256417596</v>
      </c>
      <c r="AL29" s="9">
        <f t="shared" si="1"/>
        <v>9.105454392613152E-2</v>
      </c>
      <c r="AM29" s="9">
        <f t="shared" si="1"/>
        <v>8.0937756592767904E-2</v>
      </c>
      <c r="AP29" t="s">
        <v>101</v>
      </c>
      <c r="AQ29" s="13">
        <v>160000</v>
      </c>
      <c r="AR29">
        <v>589</v>
      </c>
      <c r="AS29" s="14">
        <v>271.64685908319183</v>
      </c>
      <c r="AT29">
        <v>90.2</v>
      </c>
      <c r="AU29">
        <v>56.6</v>
      </c>
    </row>
    <row r="30" spans="2:54" x14ac:dyDescent="0.3">
      <c r="B30" t="s">
        <v>23</v>
      </c>
      <c r="C30" s="5"/>
      <c r="D30" s="5"/>
      <c r="L30" t="s">
        <v>23</v>
      </c>
      <c r="V30" t="s">
        <v>23</v>
      </c>
      <c r="AF30" t="s">
        <v>23</v>
      </c>
      <c r="AP30" t="s">
        <v>23</v>
      </c>
      <c r="BB30" s="14"/>
    </row>
    <row r="31" spans="2:54" x14ac:dyDescent="0.3">
      <c r="B31" t="s">
        <v>24</v>
      </c>
      <c r="L31" t="s">
        <v>24</v>
      </c>
      <c r="V31" t="s">
        <v>24</v>
      </c>
      <c r="AF31" t="s">
        <v>24</v>
      </c>
      <c r="AP31" t="s">
        <v>24</v>
      </c>
    </row>
    <row r="32" spans="2:54" x14ac:dyDescent="0.3">
      <c r="B32" t="s">
        <v>25</v>
      </c>
      <c r="L32" t="s">
        <v>25</v>
      </c>
      <c r="V32" t="s">
        <v>25</v>
      </c>
      <c r="AF32" t="s">
        <v>25</v>
      </c>
      <c r="AP32" t="s">
        <v>25</v>
      </c>
    </row>
    <row r="33" spans="2:47" x14ac:dyDescent="0.3">
      <c r="B33" t="s">
        <v>26</v>
      </c>
      <c r="L33" t="s">
        <v>26</v>
      </c>
      <c r="V33" t="s">
        <v>26</v>
      </c>
      <c r="AF33" t="s">
        <v>26</v>
      </c>
      <c r="AP33" t="s">
        <v>26</v>
      </c>
    </row>
    <row r="34" spans="2:47" x14ac:dyDescent="0.3">
      <c r="B34" t="s">
        <v>27</v>
      </c>
      <c r="L34" t="s">
        <v>27</v>
      </c>
      <c r="V34" t="s">
        <v>27</v>
      </c>
      <c r="AF34" t="s">
        <v>27</v>
      </c>
      <c r="AP34" t="s">
        <v>27</v>
      </c>
    </row>
    <row r="35" spans="2:47" x14ac:dyDescent="0.3">
      <c r="B35" t="s">
        <v>28</v>
      </c>
      <c r="L35" t="s">
        <v>28</v>
      </c>
      <c r="V35" t="s">
        <v>28</v>
      </c>
      <c r="AF35" t="s">
        <v>28</v>
      </c>
      <c r="AP35" t="s">
        <v>28</v>
      </c>
    </row>
    <row r="36" spans="2:47" x14ac:dyDescent="0.3">
      <c r="B36" t="s">
        <v>29</v>
      </c>
      <c r="L36" t="s">
        <v>29</v>
      </c>
      <c r="V36" t="s">
        <v>29</v>
      </c>
      <c r="AF36" t="s">
        <v>29</v>
      </c>
      <c r="AP36" t="s">
        <v>29</v>
      </c>
    </row>
    <row r="37" spans="2:47" x14ac:dyDescent="0.3">
      <c r="B37" t="s">
        <v>30</v>
      </c>
      <c r="L37" t="s">
        <v>30</v>
      </c>
      <c r="V37" t="s">
        <v>30</v>
      </c>
      <c r="AF37" t="s">
        <v>30</v>
      </c>
      <c r="AP37" t="s">
        <v>30</v>
      </c>
    </row>
    <row r="38" spans="2:47" x14ac:dyDescent="0.3">
      <c r="B38" t="s">
        <v>31</v>
      </c>
      <c r="L38" t="s">
        <v>31</v>
      </c>
      <c r="V38" t="s">
        <v>31</v>
      </c>
      <c r="AF38" t="s">
        <v>31</v>
      </c>
      <c r="AP38" t="s">
        <v>31</v>
      </c>
    </row>
    <row r="39" spans="2:47" x14ac:dyDescent="0.3">
      <c r="B39" t="s">
        <v>32</v>
      </c>
      <c r="L39" t="s">
        <v>32</v>
      </c>
      <c r="V39" t="s">
        <v>32</v>
      </c>
      <c r="AF39" t="s">
        <v>32</v>
      </c>
      <c r="AP39" t="s">
        <v>32</v>
      </c>
    </row>
    <row r="40" spans="2:47" x14ac:dyDescent="0.3">
      <c r="B40" t="s">
        <v>33</v>
      </c>
      <c r="L40" t="s">
        <v>33</v>
      </c>
      <c r="V40" t="s">
        <v>33</v>
      </c>
      <c r="AF40" t="s">
        <v>33</v>
      </c>
      <c r="AP40" t="s">
        <v>33</v>
      </c>
    </row>
    <row r="41" spans="2:47" x14ac:dyDescent="0.3">
      <c r="B41" t="s">
        <v>34</v>
      </c>
      <c r="L41" t="s">
        <v>34</v>
      </c>
      <c r="V41" t="s">
        <v>34</v>
      </c>
      <c r="AF41" t="s">
        <v>34</v>
      </c>
      <c r="AP41" t="s">
        <v>34</v>
      </c>
    </row>
    <row r="42" spans="2:47" x14ac:dyDescent="0.3">
      <c r="B42" t="s">
        <v>35</v>
      </c>
      <c r="L42" t="s">
        <v>35</v>
      </c>
      <c r="V42" t="s">
        <v>35</v>
      </c>
      <c r="AF42" t="s">
        <v>35</v>
      </c>
      <c r="AP42" t="s">
        <v>35</v>
      </c>
    </row>
    <row r="46" spans="2:47" x14ac:dyDescent="0.3">
      <c r="B46" s="15">
        <v>1.5049999999999999</v>
      </c>
      <c r="C46" s="11" t="s">
        <v>21</v>
      </c>
      <c r="D46" s="11" t="s">
        <v>22</v>
      </c>
      <c r="E46" s="11"/>
      <c r="F46" s="11"/>
    </row>
    <row r="47" spans="2:47" x14ac:dyDescent="0.3">
      <c r="B47" s="32" t="s">
        <v>113</v>
      </c>
      <c r="C47" s="32"/>
      <c r="D47" s="32"/>
      <c r="E47" s="32"/>
      <c r="F47" s="32"/>
      <c r="G47" s="32"/>
      <c r="H47" s="32"/>
      <c r="I47" s="32"/>
      <c r="L47" s="32" t="s">
        <v>10</v>
      </c>
      <c r="M47" s="32"/>
      <c r="N47" s="32"/>
      <c r="O47" s="32"/>
      <c r="P47" s="32"/>
      <c r="Q47" s="32"/>
      <c r="R47" s="32"/>
      <c r="S47" s="32"/>
      <c r="V47" s="32" t="s">
        <v>11</v>
      </c>
      <c r="W47" s="32"/>
      <c r="X47" s="32"/>
      <c r="Y47" s="32"/>
      <c r="Z47" s="32"/>
      <c r="AA47" s="32"/>
      <c r="AB47" s="32"/>
      <c r="AC47" s="32"/>
      <c r="AF47" s="32" t="s">
        <v>13</v>
      </c>
      <c r="AG47" s="32"/>
      <c r="AH47" s="32"/>
      <c r="AI47" s="32"/>
      <c r="AJ47" s="32"/>
      <c r="AK47" s="32"/>
      <c r="AL47" s="32"/>
      <c r="AM47" s="32"/>
      <c r="AP47" s="32" t="s">
        <v>14</v>
      </c>
      <c r="AQ47" s="32"/>
      <c r="AR47" s="32"/>
      <c r="AS47" s="32"/>
      <c r="AT47" s="32"/>
      <c r="AU47" s="32"/>
    </row>
    <row r="48" spans="2:47" ht="42.6" thickBot="1" x14ac:dyDescent="0.35">
      <c r="B48" s="1" t="s">
        <v>0</v>
      </c>
      <c r="C48" s="1" t="s">
        <v>129</v>
      </c>
      <c r="D48" s="1" t="s">
        <v>130</v>
      </c>
      <c r="E48" s="1" t="s">
        <v>131</v>
      </c>
      <c r="F48" s="1" t="s">
        <v>132</v>
      </c>
      <c r="G48" s="1" t="s">
        <v>133</v>
      </c>
      <c r="H48" s="1" t="s">
        <v>134</v>
      </c>
      <c r="I48" s="1" t="s">
        <v>135</v>
      </c>
      <c r="L48" s="1" t="s">
        <v>0</v>
      </c>
      <c r="M48" s="1" t="s">
        <v>51</v>
      </c>
      <c r="N48" s="1" t="s">
        <v>52</v>
      </c>
      <c r="O48" s="1" t="s">
        <v>53</v>
      </c>
      <c r="P48" s="1" t="s">
        <v>54</v>
      </c>
      <c r="Q48" s="1" t="s">
        <v>55</v>
      </c>
      <c r="R48" s="1" t="s">
        <v>56</v>
      </c>
      <c r="S48" s="1" t="s">
        <v>57</v>
      </c>
      <c r="V48" s="1" t="s">
        <v>12</v>
      </c>
      <c r="W48" s="1" t="s">
        <v>73</v>
      </c>
      <c r="X48" s="1" t="s">
        <v>74</v>
      </c>
      <c r="Y48" s="1" t="s">
        <v>75</v>
      </c>
      <c r="Z48" s="1" t="s">
        <v>76</v>
      </c>
      <c r="AA48" s="1" t="s">
        <v>77</v>
      </c>
      <c r="AB48" s="1" t="s">
        <v>78</v>
      </c>
      <c r="AC48" s="1" t="s">
        <v>79</v>
      </c>
      <c r="AF48" s="1" t="s">
        <v>12</v>
      </c>
      <c r="AG48" s="1" t="s">
        <v>3</v>
      </c>
      <c r="AH48" s="1" t="s">
        <v>4</v>
      </c>
      <c r="AI48" s="1" t="s">
        <v>5</v>
      </c>
      <c r="AJ48" s="1" t="s">
        <v>6</v>
      </c>
      <c r="AK48" s="1" t="s">
        <v>7</v>
      </c>
      <c r="AL48" s="1" t="s">
        <v>8</v>
      </c>
      <c r="AM48" s="1" t="s">
        <v>9</v>
      </c>
      <c r="AP48" s="1" t="s">
        <v>12</v>
      </c>
      <c r="AQ48" s="1" t="s">
        <v>15</v>
      </c>
      <c r="AR48" s="1" t="s">
        <v>16</v>
      </c>
      <c r="AS48" s="1" t="s">
        <v>17</v>
      </c>
      <c r="AT48" s="1" t="s">
        <v>18</v>
      </c>
      <c r="AU48" s="1" t="s">
        <v>19</v>
      </c>
    </row>
    <row r="49" spans="2:54" ht="15" thickBot="1" x14ac:dyDescent="0.35">
      <c r="B49" t="s">
        <v>1</v>
      </c>
      <c r="C49" s="2">
        <v>144770</v>
      </c>
      <c r="D49" s="2">
        <v>26.48</v>
      </c>
      <c r="E49" s="2">
        <v>520.58001000000002</v>
      </c>
      <c r="F49" s="2">
        <v>1730.10249443</v>
      </c>
      <c r="G49" s="3">
        <v>116.07110507893208</v>
      </c>
      <c r="H49" s="4">
        <v>14977.605466666666</v>
      </c>
      <c r="I49">
        <v>198.06</v>
      </c>
      <c r="L49" t="s">
        <v>1</v>
      </c>
      <c r="M49" s="5">
        <v>128560</v>
      </c>
      <c r="N49" s="6">
        <v>0</v>
      </c>
      <c r="O49" s="7">
        <v>438.77528000000001</v>
      </c>
      <c r="P49" s="8">
        <v>1510.7032890400001</v>
      </c>
      <c r="Q49" s="7">
        <v>101.46607305172799</v>
      </c>
      <c r="R49" s="8">
        <v>13130.261333333334</v>
      </c>
      <c r="S49">
        <v>157.62</v>
      </c>
      <c r="V49" t="s">
        <v>1</v>
      </c>
      <c r="W49" s="5">
        <v>16210</v>
      </c>
      <c r="X49" s="5">
        <v>26.48</v>
      </c>
      <c r="Y49" s="5">
        <v>81.804730000000006</v>
      </c>
      <c r="Z49" s="5">
        <v>219.39920538999991</v>
      </c>
      <c r="AA49" s="5">
        <v>14.605032027204089</v>
      </c>
      <c r="AB49" s="5">
        <v>1847.3441333333321</v>
      </c>
      <c r="AC49" s="5">
        <v>40.44</v>
      </c>
      <c r="AD49" s="5"/>
      <c r="AE49" s="5"/>
      <c r="AF49" t="s">
        <v>1</v>
      </c>
      <c r="AG49" s="9">
        <f>(C49-M49)/C49</f>
        <v>0.1119707121641224</v>
      </c>
      <c r="AH49" s="9">
        <f t="shared" ref="AH49:AM51" si="2">(D49-N49)/D49</f>
        <v>1</v>
      </c>
      <c r="AI49" s="9">
        <f t="shared" si="2"/>
        <v>0.15714151221442407</v>
      </c>
      <c r="AJ49" s="9">
        <f t="shared" si="2"/>
        <v>0.12681283686738065</v>
      </c>
      <c r="AK49" s="9">
        <f t="shared" si="2"/>
        <v>0.12582831891944338</v>
      </c>
      <c r="AL49" s="9">
        <f t="shared" si="2"/>
        <v>0.12334041896381097</v>
      </c>
      <c r="AM49" s="9">
        <f t="shared" si="2"/>
        <v>0.20418055134807633</v>
      </c>
      <c r="AP49" t="s">
        <v>1</v>
      </c>
      <c r="AQ49" s="13">
        <v>22200</v>
      </c>
      <c r="AR49">
        <v>116</v>
      </c>
      <c r="AS49" s="14">
        <v>191.37931034482759</v>
      </c>
      <c r="AT49">
        <v>80.2</v>
      </c>
      <c r="AU49">
        <v>52.2</v>
      </c>
    </row>
    <row r="50" spans="2:54" ht="15" thickBot="1" x14ac:dyDescent="0.35">
      <c r="B50" t="s">
        <v>2</v>
      </c>
      <c r="C50" s="2">
        <v>214350.00000000003</v>
      </c>
      <c r="D50" s="2">
        <v>154.6</v>
      </c>
      <c r="E50" s="2">
        <v>886.17655000000002</v>
      </c>
      <c r="F50" s="2">
        <v>2687.6412616499997</v>
      </c>
      <c r="G50" s="3">
        <v>179.75080001115163</v>
      </c>
      <c r="H50" s="4">
        <v>23088.326999999997</v>
      </c>
      <c r="I50">
        <v>104.044</v>
      </c>
      <c r="L50" t="s">
        <v>2</v>
      </c>
      <c r="M50" s="5">
        <v>159840</v>
      </c>
      <c r="N50" s="6">
        <v>135.5</v>
      </c>
      <c r="O50" s="7">
        <v>681.03391999999997</v>
      </c>
      <c r="P50" s="8">
        <v>2026.23928656</v>
      </c>
      <c r="Q50" s="7">
        <v>135.42227002535</v>
      </c>
      <c r="R50" s="8">
        <v>17355.491999999998</v>
      </c>
      <c r="S50">
        <v>100.078</v>
      </c>
      <c r="V50" t="s">
        <v>2</v>
      </c>
      <c r="W50" s="5">
        <v>54510.000000000029</v>
      </c>
      <c r="X50" s="5">
        <v>19.099999999999994</v>
      </c>
      <c r="Y50" s="5">
        <v>205.14263000000005</v>
      </c>
      <c r="Z50" s="5">
        <v>661.40197508999972</v>
      </c>
      <c r="AA50" s="5">
        <v>44.328529985801623</v>
      </c>
      <c r="AB50" s="5">
        <v>5732.8349999999991</v>
      </c>
      <c r="AC50" s="5">
        <v>3.965999999999994</v>
      </c>
      <c r="AF50" t="s">
        <v>2</v>
      </c>
      <c r="AG50" s="9">
        <f>(C50-M50)/C50</f>
        <v>0.25430370888733389</v>
      </c>
      <c r="AH50" s="9">
        <f t="shared" si="2"/>
        <v>0.12354463130659764</v>
      </c>
      <c r="AI50" s="9">
        <f t="shared" si="2"/>
        <v>0.23149182857524275</v>
      </c>
      <c r="AJ50" s="9">
        <f t="shared" si="2"/>
        <v>0.24609012539268396</v>
      </c>
      <c r="AK50" s="9">
        <f t="shared" si="2"/>
        <v>0.24661103028777345</v>
      </c>
      <c r="AL50" s="9">
        <f t="shared" si="2"/>
        <v>0.24830014751610197</v>
      </c>
      <c r="AM50" s="9">
        <f t="shared" si="2"/>
        <v>3.8118488331859539E-2</v>
      </c>
      <c r="AP50" t="s">
        <v>2</v>
      </c>
      <c r="AQ50" s="13">
        <v>12800</v>
      </c>
      <c r="AR50">
        <v>77</v>
      </c>
      <c r="AS50" s="14">
        <v>166.23376623376623</v>
      </c>
      <c r="AT50">
        <v>80.5</v>
      </c>
      <c r="AU50">
        <v>55.5</v>
      </c>
    </row>
    <row r="51" spans="2:54" x14ac:dyDescent="0.3">
      <c r="B51" t="s">
        <v>101</v>
      </c>
      <c r="C51" s="2">
        <v>895899.99999999988</v>
      </c>
      <c r="D51" s="2">
        <v>1239.5999999999999</v>
      </c>
      <c r="E51" s="2">
        <v>4297.3066999999992</v>
      </c>
      <c r="F51" s="2">
        <v>11881.327368099997</v>
      </c>
      <c r="G51" s="3">
        <v>791.88050721170146</v>
      </c>
      <c r="H51" s="4">
        <v>100813.55933333332</v>
      </c>
      <c r="I51">
        <v>937.77</v>
      </c>
      <c r="L51" t="s">
        <v>101</v>
      </c>
      <c r="M51" s="5">
        <v>845800</v>
      </c>
      <c r="N51" s="6">
        <v>0</v>
      </c>
      <c r="O51" s="7">
        <v>2886.7153999999996</v>
      </c>
      <c r="P51" s="8">
        <v>9938.9611221999985</v>
      </c>
      <c r="Q51" s="7">
        <v>667.54826219003996</v>
      </c>
      <c r="R51" s="8">
        <v>86384.373333333322</v>
      </c>
      <c r="S51">
        <v>814.79700000000003</v>
      </c>
      <c r="V51" t="s">
        <v>101</v>
      </c>
      <c r="W51" s="5">
        <v>50099.999999999884</v>
      </c>
      <c r="X51" s="5">
        <v>1239.5999999999999</v>
      </c>
      <c r="Y51" s="5">
        <v>1410.5912999999996</v>
      </c>
      <c r="Z51" s="5">
        <v>1942.3662458999988</v>
      </c>
      <c r="AA51" s="5">
        <v>124.33224502166149</v>
      </c>
      <c r="AB51" s="5">
        <v>14429.186000000002</v>
      </c>
      <c r="AC51" s="5">
        <v>122.97299999999996</v>
      </c>
      <c r="AF51" t="s">
        <v>101</v>
      </c>
      <c r="AG51" s="9">
        <f>(C51-M51)/C51</f>
        <v>5.5921419801316992E-2</v>
      </c>
      <c r="AH51" s="9">
        <f t="shared" si="2"/>
        <v>1</v>
      </c>
      <c r="AI51" s="9">
        <f t="shared" si="2"/>
        <v>0.32825008743267031</v>
      </c>
      <c r="AJ51" s="9">
        <f t="shared" si="2"/>
        <v>0.16348057634663191</v>
      </c>
      <c r="AK51" s="9">
        <f t="shared" si="2"/>
        <v>0.15700884652338398</v>
      </c>
      <c r="AL51" s="9">
        <f t="shared" si="2"/>
        <v>0.14312743340695727</v>
      </c>
      <c r="AM51" s="9">
        <f t="shared" si="2"/>
        <v>0.13113343357113147</v>
      </c>
      <c r="AP51" t="s">
        <v>101</v>
      </c>
      <c r="AQ51" s="13">
        <v>126000</v>
      </c>
      <c r="AR51">
        <v>589</v>
      </c>
      <c r="AS51" s="14">
        <v>213.92190152801359</v>
      </c>
      <c r="AT51">
        <v>80.900000000000006</v>
      </c>
      <c r="AU51">
        <v>53</v>
      </c>
    </row>
    <row r="52" spans="2:54" x14ac:dyDescent="0.3">
      <c r="B52" t="s">
        <v>23</v>
      </c>
      <c r="L52" t="s">
        <v>23</v>
      </c>
      <c r="V52" t="s">
        <v>23</v>
      </c>
      <c r="AF52" t="s">
        <v>23</v>
      </c>
      <c r="AP52" t="s">
        <v>23</v>
      </c>
    </row>
    <row r="53" spans="2:54" x14ac:dyDescent="0.3">
      <c r="B53" t="s">
        <v>24</v>
      </c>
      <c r="L53" t="s">
        <v>24</v>
      </c>
      <c r="V53" t="s">
        <v>24</v>
      </c>
      <c r="AF53" t="s">
        <v>24</v>
      </c>
      <c r="AP53" t="s">
        <v>24</v>
      </c>
    </row>
    <row r="54" spans="2:54" x14ac:dyDescent="0.3">
      <c r="B54" t="s">
        <v>25</v>
      </c>
      <c r="L54" t="s">
        <v>25</v>
      </c>
      <c r="V54" t="s">
        <v>25</v>
      </c>
      <c r="AF54" t="s">
        <v>25</v>
      </c>
      <c r="AP54" t="s">
        <v>25</v>
      </c>
    </row>
    <row r="55" spans="2:54" x14ac:dyDescent="0.3">
      <c r="B55" t="s">
        <v>26</v>
      </c>
      <c r="L55" t="s">
        <v>26</v>
      </c>
      <c r="V55" t="s">
        <v>26</v>
      </c>
      <c r="AF55" t="s">
        <v>26</v>
      </c>
      <c r="AP55" t="s">
        <v>26</v>
      </c>
      <c r="BB55" s="14"/>
    </row>
    <row r="56" spans="2:54" x14ac:dyDescent="0.3">
      <c r="B56" t="s">
        <v>27</v>
      </c>
      <c r="L56" t="s">
        <v>27</v>
      </c>
      <c r="V56" t="s">
        <v>27</v>
      </c>
      <c r="AF56" t="s">
        <v>27</v>
      </c>
      <c r="AP56" t="s">
        <v>27</v>
      </c>
    </row>
    <row r="57" spans="2:54" x14ac:dyDescent="0.3">
      <c r="B57" t="s">
        <v>28</v>
      </c>
      <c r="L57" t="s">
        <v>28</v>
      </c>
      <c r="V57" t="s">
        <v>28</v>
      </c>
      <c r="AF57" t="s">
        <v>28</v>
      </c>
      <c r="AP57" t="s">
        <v>28</v>
      </c>
    </row>
    <row r="58" spans="2:54" x14ac:dyDescent="0.3">
      <c r="B58" t="s">
        <v>29</v>
      </c>
      <c r="L58" t="s">
        <v>29</v>
      </c>
      <c r="V58" t="s">
        <v>29</v>
      </c>
      <c r="AF58" t="s">
        <v>29</v>
      </c>
      <c r="AP58" t="s">
        <v>29</v>
      </c>
    </row>
    <row r="59" spans="2:54" x14ac:dyDescent="0.3">
      <c r="B59" t="s">
        <v>30</v>
      </c>
      <c r="L59" t="s">
        <v>30</v>
      </c>
      <c r="V59" t="s">
        <v>30</v>
      </c>
      <c r="AF59" t="s">
        <v>30</v>
      </c>
      <c r="AP59" t="s">
        <v>30</v>
      </c>
    </row>
    <row r="60" spans="2:54" x14ac:dyDescent="0.3">
      <c r="B60" t="s">
        <v>31</v>
      </c>
      <c r="L60" t="s">
        <v>31</v>
      </c>
      <c r="V60" t="s">
        <v>31</v>
      </c>
      <c r="AF60" t="s">
        <v>31</v>
      </c>
      <c r="AP60" t="s">
        <v>31</v>
      </c>
    </row>
    <row r="61" spans="2:54" x14ac:dyDescent="0.3">
      <c r="B61" t="s">
        <v>32</v>
      </c>
      <c r="L61" t="s">
        <v>32</v>
      </c>
      <c r="V61" t="s">
        <v>32</v>
      </c>
      <c r="AF61" t="s">
        <v>32</v>
      </c>
      <c r="AP61" t="s">
        <v>32</v>
      </c>
    </row>
    <row r="62" spans="2:54" x14ac:dyDescent="0.3">
      <c r="B62" t="s">
        <v>33</v>
      </c>
      <c r="L62" t="s">
        <v>33</v>
      </c>
      <c r="V62" t="s">
        <v>33</v>
      </c>
      <c r="AF62" t="s">
        <v>33</v>
      </c>
      <c r="AP62" t="s">
        <v>33</v>
      </c>
    </row>
    <row r="63" spans="2:54" x14ac:dyDescent="0.3">
      <c r="B63" t="s">
        <v>34</v>
      </c>
      <c r="L63" t="s">
        <v>34</v>
      </c>
      <c r="V63" t="s">
        <v>34</v>
      </c>
      <c r="AF63" t="s">
        <v>34</v>
      </c>
      <c r="AP63" t="s">
        <v>34</v>
      </c>
    </row>
    <row r="64" spans="2:54" x14ac:dyDescent="0.3">
      <c r="B64" t="s">
        <v>35</v>
      </c>
      <c r="L64" t="s">
        <v>35</v>
      </c>
      <c r="V64" t="s">
        <v>35</v>
      </c>
      <c r="AF64" t="s">
        <v>35</v>
      </c>
      <c r="AP64" t="s">
        <v>35</v>
      </c>
    </row>
  </sheetData>
  <mergeCells count="15">
    <mergeCell ref="B3:I3"/>
    <mergeCell ref="L3:S3"/>
    <mergeCell ref="V3:AC3"/>
    <mergeCell ref="AF3:AM3"/>
    <mergeCell ref="AP3:AU3"/>
    <mergeCell ref="B25:I25"/>
    <mergeCell ref="L25:S25"/>
    <mergeCell ref="V25:AC25"/>
    <mergeCell ref="AF25:AM25"/>
    <mergeCell ref="AP25:AU25"/>
    <mergeCell ref="B47:I47"/>
    <mergeCell ref="L47:S47"/>
    <mergeCell ref="V47:AC47"/>
    <mergeCell ref="AF47:AM47"/>
    <mergeCell ref="AP47:AU4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CK64"/>
  <sheetViews>
    <sheetView zoomScale="75" zoomScaleNormal="75" workbookViewId="0">
      <selection activeCell="B47" sqref="B47:I48"/>
    </sheetView>
  </sheetViews>
  <sheetFormatPr defaultRowHeight="14.4" x14ac:dyDescent="0.3"/>
  <cols>
    <col min="1" max="1" width="15.6640625" customWidth="1"/>
    <col min="2" max="2" width="15.88671875" customWidth="1"/>
    <col min="3" max="3" width="20.6640625" customWidth="1"/>
    <col min="4" max="4" width="21.44140625" customWidth="1"/>
    <col min="5" max="8" width="15.6640625" customWidth="1"/>
    <col min="9" max="9" width="23.33203125" customWidth="1"/>
    <col min="12" max="12" width="17.88671875" customWidth="1"/>
    <col min="13" max="13" width="19" customWidth="1"/>
    <col min="14" max="14" width="16.6640625" customWidth="1"/>
    <col min="15" max="15" width="13.109375" customWidth="1"/>
    <col min="16" max="16" width="16" bestFit="1" customWidth="1"/>
    <col min="17" max="17" width="15.5546875" customWidth="1"/>
    <col min="18" max="18" width="13.44140625" customWidth="1"/>
    <col min="19" max="19" width="18.33203125" customWidth="1"/>
    <col min="21" max="21" width="14.6640625" customWidth="1"/>
    <col min="22" max="22" width="16.44140625" customWidth="1"/>
    <col min="23" max="24" width="13.109375" customWidth="1"/>
    <col min="25" max="25" width="12" customWidth="1"/>
    <col min="26" max="26" width="16.109375" customWidth="1"/>
    <col min="27" max="27" width="11.44140625" customWidth="1"/>
    <col min="28" max="28" width="13.44140625" customWidth="1"/>
    <col min="29" max="29" width="16.44140625" customWidth="1"/>
    <col min="32" max="32" width="17.109375" customWidth="1"/>
    <col min="33" max="33" width="12.88671875" customWidth="1"/>
    <col min="34" max="34" width="14" customWidth="1"/>
    <col min="35" max="35" width="12.44140625" customWidth="1"/>
    <col min="36" max="36" width="13.109375" customWidth="1"/>
    <col min="37" max="37" width="12.33203125" customWidth="1"/>
    <col min="38" max="38" width="9.33203125" bestFit="1" customWidth="1"/>
    <col min="39" max="39" width="15.44140625" customWidth="1"/>
    <col min="42" max="42" width="17.109375" customWidth="1"/>
    <col min="43" max="43" width="13.88671875" customWidth="1"/>
    <col min="44" max="44" width="11.88671875" customWidth="1"/>
    <col min="45" max="45" width="16" customWidth="1"/>
    <col min="46" max="46" width="14.44140625" customWidth="1"/>
    <col min="47" max="47" width="13.5546875" customWidth="1"/>
  </cols>
  <sheetData>
    <row r="1" spans="2:89" x14ac:dyDescent="0.3">
      <c r="B1" t="s">
        <v>139</v>
      </c>
    </row>
    <row r="2" spans="2:89" x14ac:dyDescent="0.3">
      <c r="B2">
        <v>1.4179999999999999</v>
      </c>
      <c r="C2" s="11" t="s">
        <v>21</v>
      </c>
      <c r="D2" s="11" t="s">
        <v>22</v>
      </c>
      <c r="E2" s="11"/>
      <c r="F2" s="11"/>
      <c r="G2" s="12"/>
      <c r="H2" s="12"/>
      <c r="I2" s="12"/>
    </row>
    <row r="3" spans="2:89" ht="22.5" customHeight="1" x14ac:dyDescent="0.3">
      <c r="B3" s="32" t="s">
        <v>113</v>
      </c>
      <c r="C3" s="32"/>
      <c r="D3" s="32"/>
      <c r="E3" s="32"/>
      <c r="F3" s="32"/>
      <c r="G3" s="32"/>
      <c r="H3" s="32"/>
      <c r="I3" s="32"/>
      <c r="L3" s="32" t="s">
        <v>10</v>
      </c>
      <c r="M3" s="32"/>
      <c r="N3" s="32"/>
      <c r="O3" s="32"/>
      <c r="P3" s="32"/>
      <c r="Q3" s="32"/>
      <c r="R3" s="32"/>
      <c r="S3" s="32"/>
      <c r="V3" s="32" t="s">
        <v>11</v>
      </c>
      <c r="W3" s="32"/>
      <c r="X3" s="32"/>
      <c r="Y3" s="32"/>
      <c r="Z3" s="32"/>
      <c r="AA3" s="32"/>
      <c r="AB3" s="32"/>
      <c r="AC3" s="32"/>
      <c r="AF3" s="32" t="s">
        <v>13</v>
      </c>
      <c r="AG3" s="32"/>
      <c r="AH3" s="32"/>
      <c r="AI3" s="32"/>
      <c r="AJ3" s="32"/>
      <c r="AK3" s="32"/>
      <c r="AL3" s="32"/>
      <c r="AM3" s="32"/>
      <c r="AP3" s="32" t="s">
        <v>14</v>
      </c>
      <c r="AQ3" s="32"/>
      <c r="AR3" s="32"/>
      <c r="AS3" s="32"/>
      <c r="AT3" s="32"/>
      <c r="AU3" s="32"/>
      <c r="AV3" s="10"/>
    </row>
    <row r="4" spans="2:89" ht="51.75" customHeight="1" thickBot="1" x14ac:dyDescent="0.35">
      <c r="B4" s="1" t="s">
        <v>0</v>
      </c>
      <c r="C4" s="1" t="s">
        <v>115</v>
      </c>
      <c r="D4" s="1" t="s">
        <v>116</v>
      </c>
      <c r="E4" s="1" t="s">
        <v>117</v>
      </c>
      <c r="F4" s="1" t="s">
        <v>118</v>
      </c>
      <c r="G4" s="1" t="s">
        <v>119</v>
      </c>
      <c r="H4" s="1" t="s">
        <v>120</v>
      </c>
      <c r="I4" s="1" t="s">
        <v>121</v>
      </c>
      <c r="L4" s="1" t="s">
        <v>0</v>
      </c>
      <c r="M4" s="1" t="s">
        <v>36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1" t="s">
        <v>43</v>
      </c>
      <c r="V4" s="1" t="s">
        <v>12</v>
      </c>
      <c r="W4" s="1" t="s">
        <v>58</v>
      </c>
      <c r="X4" s="1" t="s">
        <v>59</v>
      </c>
      <c r="Y4" s="1" t="s">
        <v>60</v>
      </c>
      <c r="Z4" s="1" t="s">
        <v>61</v>
      </c>
      <c r="AA4" s="1" t="s">
        <v>62</v>
      </c>
      <c r="AB4" s="1" t="s">
        <v>63</v>
      </c>
      <c r="AC4" s="1" t="s">
        <v>64</v>
      </c>
      <c r="AF4" s="1" t="s">
        <v>12</v>
      </c>
      <c r="AG4" s="1" t="s">
        <v>58</v>
      </c>
      <c r="AH4" s="1" t="s">
        <v>59</v>
      </c>
      <c r="AI4" s="1" t="s">
        <v>65</v>
      </c>
      <c r="AJ4" s="1" t="s">
        <v>61</v>
      </c>
      <c r="AK4" s="1" t="s">
        <v>62</v>
      </c>
      <c r="AL4" s="1" t="s">
        <v>63</v>
      </c>
      <c r="AM4" s="1" t="s">
        <v>64</v>
      </c>
      <c r="AP4" s="1" t="s">
        <v>12</v>
      </c>
      <c r="AQ4" s="1" t="s">
        <v>15</v>
      </c>
      <c r="AR4" s="1" t="s">
        <v>16</v>
      </c>
      <c r="AS4" s="1" t="s">
        <v>17</v>
      </c>
      <c r="AT4" s="1" t="s">
        <v>18</v>
      </c>
      <c r="AU4" s="1" t="s">
        <v>19</v>
      </c>
      <c r="BK4" s="16"/>
      <c r="BL4" s="16"/>
      <c r="BM4" s="16"/>
      <c r="BN4" s="16"/>
      <c r="BO4" s="16"/>
      <c r="BP4" s="16"/>
    </row>
    <row r="5" spans="2:89" ht="15" thickBot="1" x14ac:dyDescent="0.35">
      <c r="B5" t="s">
        <v>1</v>
      </c>
      <c r="C5" s="2">
        <v>142500</v>
      </c>
      <c r="D5" s="2">
        <v>22.31</v>
      </c>
      <c r="E5" s="2">
        <v>508.66249999999997</v>
      </c>
      <c r="F5" s="2">
        <v>1698.8741774999999</v>
      </c>
      <c r="G5" s="3">
        <v>113.99427072432475</v>
      </c>
      <c r="H5" s="4">
        <v>11558.236000000001</v>
      </c>
      <c r="I5">
        <v>240.83</v>
      </c>
      <c r="L5" t="s">
        <v>1</v>
      </c>
      <c r="M5" s="5">
        <v>86210.000000000015</v>
      </c>
      <c r="N5" s="6">
        <v>0</v>
      </c>
      <c r="O5" s="7">
        <v>294.23473000000001</v>
      </c>
      <c r="P5" s="8">
        <v>1013.05017539</v>
      </c>
      <c r="Q5" s="7">
        <v>68.041304898798003</v>
      </c>
      <c r="R5" s="8">
        <v>6869.5001666666676</v>
      </c>
      <c r="S5">
        <v>152.49100000000001</v>
      </c>
      <c r="V5" t="s">
        <v>1</v>
      </c>
      <c r="W5" s="5">
        <v>56289.999999999985</v>
      </c>
      <c r="X5" s="5">
        <v>22.31</v>
      </c>
      <c r="Y5" s="5">
        <v>214.42776999999995</v>
      </c>
      <c r="Z5" s="5">
        <v>685.82400210999981</v>
      </c>
      <c r="AA5" s="5">
        <v>45.952965825526746</v>
      </c>
      <c r="AB5" s="5">
        <v>4688.7358333333332</v>
      </c>
      <c r="AC5" s="5">
        <v>88.338999999999999</v>
      </c>
      <c r="AD5" s="5"/>
      <c r="AE5" s="5"/>
      <c r="AF5" t="s">
        <v>1</v>
      </c>
      <c r="AG5" s="9">
        <f>(C5-M5)/C5</f>
        <v>0.39501754385964905</v>
      </c>
      <c r="AH5" s="9">
        <f t="shared" ref="AH5:AM7" si="0">(D5-N5)/D5</f>
        <v>1</v>
      </c>
      <c r="AI5" s="9">
        <f t="shared" si="0"/>
        <v>0.4215521490182586</v>
      </c>
      <c r="AJ5" s="9">
        <f t="shared" si="0"/>
        <v>0.40369322884125119</v>
      </c>
      <c r="AK5" s="9">
        <f t="shared" si="0"/>
        <v>0.40311645079651393</v>
      </c>
      <c r="AL5" s="9">
        <f t="shared" si="0"/>
        <v>0.40566188762137517</v>
      </c>
      <c r="AM5" s="9">
        <f t="shared" si="0"/>
        <v>0.36681061329568571</v>
      </c>
      <c r="AP5" t="s">
        <v>1</v>
      </c>
      <c r="AQ5" s="13">
        <v>14400</v>
      </c>
      <c r="AR5">
        <v>110</v>
      </c>
      <c r="AS5" s="14">
        <v>130.90909090909091</v>
      </c>
      <c r="AT5">
        <v>81</v>
      </c>
      <c r="AU5">
        <v>40.1</v>
      </c>
      <c r="AV5" s="8"/>
      <c r="BA5" s="5"/>
      <c r="BB5" s="5"/>
      <c r="BC5" s="5"/>
      <c r="BD5" s="5"/>
      <c r="BE5" s="5"/>
      <c r="BF5" s="5"/>
      <c r="BG5" s="5"/>
      <c r="BK5" s="5"/>
      <c r="BL5" s="5"/>
      <c r="BM5" s="5"/>
      <c r="BN5" s="5"/>
      <c r="BO5" s="7"/>
      <c r="BP5" s="8"/>
      <c r="BU5" s="5"/>
      <c r="BV5" s="6"/>
      <c r="BW5" s="7"/>
      <c r="BX5" s="8"/>
      <c r="BY5" s="7"/>
      <c r="BZ5" s="8"/>
      <c r="CE5" s="5"/>
      <c r="CF5" s="5"/>
      <c r="CG5" s="5"/>
      <c r="CH5" s="5"/>
      <c r="CI5" s="5"/>
      <c r="CJ5" s="5"/>
      <c r="CK5" s="5"/>
    </row>
    <row r="6" spans="2:89" ht="15" thickBot="1" x14ac:dyDescent="0.35">
      <c r="B6" t="s">
        <v>2</v>
      </c>
      <c r="C6" s="2">
        <v>180459.99999999997</v>
      </c>
      <c r="D6" s="2">
        <v>210.5</v>
      </c>
      <c r="E6" s="2">
        <v>826.4099799999999</v>
      </c>
      <c r="F6" s="2">
        <v>2350.4440611399996</v>
      </c>
      <c r="G6" s="3">
        <v>156.82674965480598</v>
      </c>
      <c r="H6" s="4">
        <v>16277.097333333331</v>
      </c>
      <c r="I6">
        <v>119.259</v>
      </c>
      <c r="L6" t="s">
        <v>2</v>
      </c>
      <c r="M6" s="5">
        <v>126999.99999999999</v>
      </c>
      <c r="N6" s="6">
        <v>185.7</v>
      </c>
      <c r="O6" s="7">
        <v>619.15099999999984</v>
      </c>
      <c r="P6" s="8">
        <v>1695.1561929999998</v>
      </c>
      <c r="Q6" s="7">
        <v>112.93704307143719</v>
      </c>
      <c r="R6" s="8">
        <v>11778.835333333331</v>
      </c>
      <c r="S6">
        <v>98.019000000000005</v>
      </c>
      <c r="V6" t="s">
        <v>2</v>
      </c>
      <c r="W6" s="5">
        <v>53459.999999999985</v>
      </c>
      <c r="X6" s="5">
        <v>24.800000000000011</v>
      </c>
      <c r="Y6" s="5">
        <v>207.25898000000007</v>
      </c>
      <c r="Z6" s="5">
        <v>655.28786813999977</v>
      </c>
      <c r="AA6" s="5">
        <v>43.889706583368792</v>
      </c>
      <c r="AB6" s="5">
        <v>4498.2620000000006</v>
      </c>
      <c r="AC6" s="5">
        <v>21.239999999999995</v>
      </c>
      <c r="AF6" t="s">
        <v>2</v>
      </c>
      <c r="AG6" s="9">
        <f>(C6-M6)/C6</f>
        <v>0.29624293472237612</v>
      </c>
      <c r="AH6" s="9">
        <f t="shared" si="0"/>
        <v>0.11781472684085516</v>
      </c>
      <c r="AI6" s="9">
        <f t="shared" si="0"/>
        <v>0.25079438174258267</v>
      </c>
      <c r="AJ6" s="9">
        <f t="shared" si="0"/>
        <v>0.27879321995954059</v>
      </c>
      <c r="AK6" s="9">
        <f t="shared" si="0"/>
        <v>0.27986109946150878</v>
      </c>
      <c r="AL6" s="9">
        <f t="shared" si="0"/>
        <v>0.27635529283149018</v>
      </c>
      <c r="AM6" s="9">
        <f t="shared" si="0"/>
        <v>0.17809976605539199</v>
      </c>
      <c r="AP6" t="s">
        <v>2</v>
      </c>
      <c r="AQ6" s="13">
        <v>10800</v>
      </c>
      <c r="AR6">
        <v>68</v>
      </c>
      <c r="AS6" s="14">
        <v>158.8235294117647</v>
      </c>
      <c r="AT6">
        <v>80</v>
      </c>
      <c r="AU6">
        <v>50</v>
      </c>
    </row>
    <row r="7" spans="2:89" x14ac:dyDescent="0.3">
      <c r="B7" t="s">
        <v>101</v>
      </c>
      <c r="C7" s="2">
        <v>604400</v>
      </c>
      <c r="D7" s="2">
        <v>2109.4</v>
      </c>
      <c r="E7" s="2">
        <v>4172.2172</v>
      </c>
      <c r="F7" s="2">
        <v>9405.7444195999997</v>
      </c>
      <c r="G7" s="3">
        <v>621.30974545264235</v>
      </c>
      <c r="H7" s="4">
        <v>67319.050666666662</v>
      </c>
      <c r="I7">
        <v>711.14599999999996</v>
      </c>
      <c r="L7" t="s">
        <v>101</v>
      </c>
      <c r="M7" s="5">
        <v>588800</v>
      </c>
      <c r="N7" s="6">
        <v>0</v>
      </c>
      <c r="O7" s="7">
        <v>2009.5743999999997</v>
      </c>
      <c r="P7" s="8">
        <v>6918.964659199999</v>
      </c>
      <c r="Q7" s="7">
        <v>464.71082617344001</v>
      </c>
      <c r="R7" s="8">
        <v>46917.546666666662</v>
      </c>
      <c r="S7">
        <v>671.7</v>
      </c>
      <c r="V7" t="s">
        <v>101</v>
      </c>
      <c r="W7" s="5">
        <v>15600</v>
      </c>
      <c r="X7" s="5">
        <v>2109.4</v>
      </c>
      <c r="Y7" s="5">
        <v>2162.6428000000005</v>
      </c>
      <c r="Z7" s="5">
        <v>2486.7797604000007</v>
      </c>
      <c r="AA7" s="5">
        <v>156.59891927920233</v>
      </c>
      <c r="AB7" s="5">
        <v>20401.504000000001</v>
      </c>
      <c r="AC7" s="5">
        <v>39.445999999999913</v>
      </c>
      <c r="AF7" t="s">
        <v>101</v>
      </c>
      <c r="AG7" s="9">
        <f>(C7-M7)/C7</f>
        <v>2.5810721376571807E-2</v>
      </c>
      <c r="AH7" s="9">
        <f t="shared" si="0"/>
        <v>1</v>
      </c>
      <c r="AI7" s="9">
        <f t="shared" si="0"/>
        <v>0.51834377174802893</v>
      </c>
      <c r="AJ7" s="9">
        <f t="shared" si="0"/>
        <v>0.26438946769784294</v>
      </c>
      <c r="AK7" s="9">
        <f t="shared" si="0"/>
        <v>0.25204645577402851</v>
      </c>
      <c r="AL7" s="9">
        <f t="shared" si="0"/>
        <v>0.30305691773668902</v>
      </c>
      <c r="AM7" s="9">
        <f t="shared" si="0"/>
        <v>5.5468216090647934E-2</v>
      </c>
      <c r="AP7" t="s">
        <v>101</v>
      </c>
      <c r="AQ7" s="13">
        <v>80000</v>
      </c>
      <c r="AR7">
        <v>448</v>
      </c>
      <c r="AS7" s="14">
        <v>178.57142857142858</v>
      </c>
      <c r="AT7">
        <v>80.7</v>
      </c>
      <c r="AU7">
        <v>44.9</v>
      </c>
    </row>
    <row r="8" spans="2:89" x14ac:dyDescent="0.3">
      <c r="B8" t="s">
        <v>23</v>
      </c>
      <c r="L8" t="s">
        <v>23</v>
      </c>
      <c r="V8" t="s">
        <v>23</v>
      </c>
      <c r="AF8" t="s">
        <v>23</v>
      </c>
      <c r="AP8" t="s">
        <v>23</v>
      </c>
    </row>
    <row r="9" spans="2:89" x14ac:dyDescent="0.3">
      <c r="B9" t="s">
        <v>24</v>
      </c>
      <c r="L9" t="s">
        <v>24</v>
      </c>
      <c r="V9" t="s">
        <v>24</v>
      </c>
      <c r="AF9" t="s">
        <v>24</v>
      </c>
      <c r="AP9" t="s">
        <v>24</v>
      </c>
    </row>
    <row r="10" spans="2:89" x14ac:dyDescent="0.3">
      <c r="B10" t="s">
        <v>25</v>
      </c>
      <c r="L10" t="s">
        <v>25</v>
      </c>
      <c r="V10" t="s">
        <v>25</v>
      </c>
      <c r="AF10" t="s">
        <v>25</v>
      </c>
      <c r="AP10" t="s">
        <v>25</v>
      </c>
    </row>
    <row r="11" spans="2:89" x14ac:dyDescent="0.3">
      <c r="B11" t="s">
        <v>26</v>
      </c>
      <c r="L11" t="s">
        <v>26</v>
      </c>
      <c r="V11" t="s">
        <v>26</v>
      </c>
      <c r="AF11" t="s">
        <v>26</v>
      </c>
      <c r="AP11" t="s">
        <v>26</v>
      </c>
    </row>
    <row r="12" spans="2:89" x14ac:dyDescent="0.3">
      <c r="B12" t="s">
        <v>27</v>
      </c>
      <c r="L12" t="s">
        <v>27</v>
      </c>
      <c r="V12" t="s">
        <v>27</v>
      </c>
      <c r="AF12" t="s">
        <v>27</v>
      </c>
      <c r="AP12" t="s">
        <v>27</v>
      </c>
    </row>
    <row r="13" spans="2:89" x14ac:dyDescent="0.3">
      <c r="B13" t="s">
        <v>28</v>
      </c>
      <c r="L13" t="s">
        <v>28</v>
      </c>
      <c r="V13" t="s">
        <v>28</v>
      </c>
      <c r="AF13" t="s">
        <v>28</v>
      </c>
      <c r="AP13" t="s">
        <v>28</v>
      </c>
    </row>
    <row r="14" spans="2:89" x14ac:dyDescent="0.3">
      <c r="B14" t="s">
        <v>29</v>
      </c>
      <c r="L14" t="s">
        <v>29</v>
      </c>
      <c r="V14" t="s">
        <v>29</v>
      </c>
      <c r="AF14" t="s">
        <v>29</v>
      </c>
      <c r="AP14" t="s">
        <v>29</v>
      </c>
    </row>
    <row r="15" spans="2:89" x14ac:dyDescent="0.3">
      <c r="B15" t="s">
        <v>30</v>
      </c>
      <c r="L15" t="s">
        <v>30</v>
      </c>
      <c r="V15" t="s">
        <v>30</v>
      </c>
      <c r="AF15" t="s">
        <v>30</v>
      </c>
      <c r="AP15" t="s">
        <v>30</v>
      </c>
    </row>
    <row r="16" spans="2:89" x14ac:dyDescent="0.3">
      <c r="B16" t="s">
        <v>31</v>
      </c>
      <c r="L16" t="s">
        <v>31</v>
      </c>
      <c r="V16" t="s">
        <v>31</v>
      </c>
      <c r="AF16" t="s">
        <v>31</v>
      </c>
      <c r="AP16" t="s">
        <v>31</v>
      </c>
    </row>
    <row r="17" spans="2:54" x14ac:dyDescent="0.3">
      <c r="B17" t="s">
        <v>32</v>
      </c>
      <c r="L17" t="s">
        <v>32</v>
      </c>
      <c r="V17" t="s">
        <v>32</v>
      </c>
      <c r="AF17" t="s">
        <v>32</v>
      </c>
      <c r="AP17" t="s">
        <v>32</v>
      </c>
    </row>
    <row r="18" spans="2:54" x14ac:dyDescent="0.3">
      <c r="B18" t="s">
        <v>33</v>
      </c>
      <c r="L18" t="s">
        <v>33</v>
      </c>
      <c r="V18" t="s">
        <v>33</v>
      </c>
      <c r="AF18" t="s">
        <v>33</v>
      </c>
      <c r="AP18" t="s">
        <v>33</v>
      </c>
    </row>
    <row r="19" spans="2:54" x14ac:dyDescent="0.3">
      <c r="B19" t="s">
        <v>34</v>
      </c>
      <c r="L19" t="s">
        <v>34</v>
      </c>
      <c r="V19" t="s">
        <v>34</v>
      </c>
      <c r="AF19" t="s">
        <v>34</v>
      </c>
      <c r="AP19" t="s">
        <v>34</v>
      </c>
    </row>
    <row r="20" spans="2:54" x14ac:dyDescent="0.3">
      <c r="B20" t="s">
        <v>35</v>
      </c>
      <c r="L20" t="s">
        <v>35</v>
      </c>
      <c r="V20" t="s">
        <v>35</v>
      </c>
      <c r="AF20" t="s">
        <v>35</v>
      </c>
      <c r="AP20" t="s">
        <v>35</v>
      </c>
    </row>
    <row r="24" spans="2:54" x14ac:dyDescent="0.3">
      <c r="B24" s="17">
        <v>1.0474000000000001</v>
      </c>
      <c r="C24" s="11" t="s">
        <v>21</v>
      </c>
      <c r="D24" s="11" t="s">
        <v>22</v>
      </c>
      <c r="E24" s="11"/>
      <c r="F24" s="11"/>
    </row>
    <row r="25" spans="2:54" x14ac:dyDescent="0.3">
      <c r="B25" s="32" t="s">
        <v>113</v>
      </c>
      <c r="C25" s="32"/>
      <c r="D25" s="32"/>
      <c r="E25" s="32"/>
      <c r="F25" s="32"/>
      <c r="G25" s="32"/>
      <c r="H25" s="32"/>
      <c r="I25" s="32"/>
      <c r="L25" s="32" t="s">
        <v>10</v>
      </c>
      <c r="M25" s="32"/>
      <c r="N25" s="32"/>
      <c r="O25" s="32"/>
      <c r="P25" s="32"/>
      <c r="Q25" s="32"/>
      <c r="R25" s="32"/>
      <c r="S25" s="32"/>
      <c r="V25" s="32" t="s">
        <v>11</v>
      </c>
      <c r="W25" s="32"/>
      <c r="X25" s="32"/>
      <c r="Y25" s="32"/>
      <c r="Z25" s="32"/>
      <c r="AA25" s="32"/>
      <c r="AB25" s="32"/>
      <c r="AC25" s="32"/>
      <c r="AF25" s="32" t="s">
        <v>13</v>
      </c>
      <c r="AG25" s="32"/>
      <c r="AH25" s="32"/>
      <c r="AI25" s="32"/>
      <c r="AJ25" s="32"/>
      <c r="AK25" s="32"/>
      <c r="AL25" s="32"/>
      <c r="AM25" s="32"/>
      <c r="AP25" s="32" t="s">
        <v>14</v>
      </c>
      <c r="AQ25" s="32"/>
      <c r="AR25" s="32"/>
      <c r="AS25" s="32"/>
      <c r="AT25" s="32"/>
      <c r="AU25" s="32"/>
    </row>
    <row r="26" spans="2:54" ht="42.6" thickBot="1" x14ac:dyDescent="0.35">
      <c r="B26" s="1" t="s">
        <v>0</v>
      </c>
      <c r="C26" s="1" t="s">
        <v>122</v>
      </c>
      <c r="D26" s="1" t="s">
        <v>123</v>
      </c>
      <c r="E26" s="1" t="s">
        <v>124</v>
      </c>
      <c r="F26" s="1" t="s">
        <v>125</v>
      </c>
      <c r="G26" s="1" t="s">
        <v>126</v>
      </c>
      <c r="H26" s="1" t="s">
        <v>127</v>
      </c>
      <c r="I26" s="1" t="s">
        <v>128</v>
      </c>
      <c r="L26" s="1" t="s">
        <v>0</v>
      </c>
      <c r="M26" s="1" t="s">
        <v>44</v>
      </c>
      <c r="N26" s="1" t="s">
        <v>45</v>
      </c>
      <c r="O26" s="1" t="s">
        <v>46</v>
      </c>
      <c r="P26" s="1" t="s">
        <v>47</v>
      </c>
      <c r="Q26" s="1" t="s">
        <v>48</v>
      </c>
      <c r="R26" s="1" t="s">
        <v>49</v>
      </c>
      <c r="S26" s="1" t="s">
        <v>50</v>
      </c>
      <c r="V26" s="1" t="s">
        <v>12</v>
      </c>
      <c r="W26" s="1" t="s">
        <v>37</v>
      </c>
      <c r="X26" s="1" t="s">
        <v>66</v>
      </c>
      <c r="Y26" s="1" t="s">
        <v>67</v>
      </c>
      <c r="Z26" s="1" t="s">
        <v>68</v>
      </c>
      <c r="AA26" s="1" t="s">
        <v>69</v>
      </c>
      <c r="AB26" s="1" t="s">
        <v>70</v>
      </c>
      <c r="AC26" s="1" t="s">
        <v>71</v>
      </c>
      <c r="AF26" s="1" t="s">
        <v>12</v>
      </c>
      <c r="AG26" s="1" t="s">
        <v>37</v>
      </c>
      <c r="AH26" s="1" t="s">
        <v>66</v>
      </c>
      <c r="AI26" s="1" t="s">
        <v>72</v>
      </c>
      <c r="AJ26" s="1" t="s">
        <v>68</v>
      </c>
      <c r="AK26" s="1" t="s">
        <v>69</v>
      </c>
      <c r="AL26" s="1" t="s">
        <v>70</v>
      </c>
      <c r="AM26" s="1" t="s">
        <v>71</v>
      </c>
      <c r="AP26" s="1" t="s">
        <v>12</v>
      </c>
      <c r="AQ26" s="1" t="s">
        <v>15</v>
      </c>
      <c r="AR26" s="1" t="s">
        <v>16</v>
      </c>
      <c r="AS26" s="1" t="s">
        <v>17</v>
      </c>
      <c r="AT26" s="1" t="s">
        <v>18</v>
      </c>
      <c r="AU26" s="1" t="s">
        <v>19</v>
      </c>
    </row>
    <row r="27" spans="2:54" ht="15" thickBot="1" x14ac:dyDescent="0.35">
      <c r="B27" t="s">
        <v>1</v>
      </c>
      <c r="C27" s="2">
        <v>142500</v>
      </c>
      <c r="D27" s="2">
        <v>22.31</v>
      </c>
      <c r="E27" s="2">
        <v>508.66249999999997</v>
      </c>
      <c r="F27" s="2">
        <v>1698.8741774999999</v>
      </c>
      <c r="G27" s="3">
        <v>113.99427072432475</v>
      </c>
      <c r="H27" s="4">
        <v>11558.236000000001</v>
      </c>
      <c r="I27">
        <v>240.83</v>
      </c>
      <c r="J27" s="5"/>
      <c r="K27" s="6"/>
      <c r="L27" s="7" t="s">
        <v>1</v>
      </c>
      <c r="M27" s="5">
        <v>86410</v>
      </c>
      <c r="N27" s="6">
        <v>0</v>
      </c>
      <c r="O27" s="7">
        <v>294.91732999999999</v>
      </c>
      <c r="P27" s="8">
        <v>1015.40036719</v>
      </c>
      <c r="Q27" s="7">
        <v>68.199155043557994</v>
      </c>
      <c r="R27" s="8">
        <v>6885.4368333333323</v>
      </c>
      <c r="S27">
        <v>152.16</v>
      </c>
      <c r="V27" t="s">
        <v>1</v>
      </c>
      <c r="W27" s="5">
        <v>56090</v>
      </c>
      <c r="X27" s="5">
        <v>22.31</v>
      </c>
      <c r="Y27" s="5">
        <v>213.74516999999997</v>
      </c>
      <c r="Z27" s="5">
        <v>683.47381030999986</v>
      </c>
      <c r="AA27" s="5">
        <v>45.795115680766756</v>
      </c>
      <c r="AB27" s="5">
        <v>4672.7991666666685</v>
      </c>
      <c r="AC27" s="5">
        <v>88.670000000000016</v>
      </c>
      <c r="AD27" s="5"/>
      <c r="AE27" s="5"/>
      <c r="AF27" t="s">
        <v>1</v>
      </c>
      <c r="AG27" s="9">
        <f>(C27-M27)/C27</f>
        <v>0.39361403508771931</v>
      </c>
      <c r="AH27" s="9">
        <f t="shared" ref="AH27:AM29" si="1">(D27-N27)/D27</f>
        <v>1</v>
      </c>
      <c r="AI27" s="9">
        <f t="shared" si="1"/>
        <v>0.42021019831420636</v>
      </c>
      <c r="AJ27" s="9">
        <f t="shared" si="1"/>
        <v>0.40230984693391159</v>
      </c>
      <c r="AK27" s="9">
        <f t="shared" si="1"/>
        <v>0.40173173081228136</v>
      </c>
      <c r="AL27" s="9">
        <f t="shared" si="1"/>
        <v>0.40428307283798914</v>
      </c>
      <c r="AM27" s="9">
        <f t="shared" si="1"/>
        <v>0.36818502678237763</v>
      </c>
      <c r="AP27" t="s">
        <v>1</v>
      </c>
      <c r="AQ27" s="18">
        <v>17400</v>
      </c>
      <c r="AR27">
        <v>110</v>
      </c>
      <c r="AS27" s="14">
        <v>158.18181818181819</v>
      </c>
      <c r="AT27">
        <v>80.599999999999994</v>
      </c>
      <c r="AU27">
        <v>42.5</v>
      </c>
    </row>
    <row r="28" spans="2:54" ht="15" thickBot="1" x14ac:dyDescent="0.35">
      <c r="B28" t="s">
        <v>2</v>
      </c>
      <c r="C28" s="2">
        <v>180459.99999999997</v>
      </c>
      <c r="D28" s="2">
        <v>210.5</v>
      </c>
      <c r="E28" s="2">
        <v>826.4099799999999</v>
      </c>
      <c r="F28" s="2">
        <v>2350.4440611399996</v>
      </c>
      <c r="G28" s="3">
        <v>156.82674965480598</v>
      </c>
      <c r="H28" s="4">
        <v>16277.097333333331</v>
      </c>
      <c r="I28">
        <v>119.259</v>
      </c>
      <c r="L28" t="s">
        <v>2</v>
      </c>
      <c r="M28" s="5">
        <v>127570</v>
      </c>
      <c r="N28" s="6">
        <v>185.7</v>
      </c>
      <c r="O28" s="7">
        <v>621.09640999999988</v>
      </c>
      <c r="P28" s="8">
        <v>1701.8542396299999</v>
      </c>
      <c r="Q28" s="7">
        <v>113.3869159840032</v>
      </c>
      <c r="R28" s="8">
        <v>11824.254833333332</v>
      </c>
      <c r="S28">
        <v>97.974999999999994</v>
      </c>
      <c r="V28" t="s">
        <v>2</v>
      </c>
      <c r="W28" s="5">
        <v>52889.999999999971</v>
      </c>
      <c r="X28" s="5">
        <v>24.800000000000011</v>
      </c>
      <c r="Y28" s="5">
        <v>205.31357000000003</v>
      </c>
      <c r="Z28" s="5">
        <v>648.58982150999964</v>
      </c>
      <c r="AA28" s="5">
        <v>43.439833670802784</v>
      </c>
      <c r="AB28" s="5">
        <v>4452.8424999999988</v>
      </c>
      <c r="AC28" s="5">
        <v>21.284000000000006</v>
      </c>
      <c r="AF28" t="s">
        <v>2</v>
      </c>
      <c r="AG28" s="9">
        <f>(C28-M28)/C28</f>
        <v>0.29308434001994893</v>
      </c>
      <c r="AH28" s="9">
        <f t="shared" si="1"/>
        <v>0.11781472684085516</v>
      </c>
      <c r="AI28" s="9">
        <f t="shared" si="1"/>
        <v>0.24844033224284157</v>
      </c>
      <c r="AJ28" s="9">
        <f t="shared" si="1"/>
        <v>0.27594352583546455</v>
      </c>
      <c r="AK28" s="9">
        <f t="shared" si="1"/>
        <v>0.27699250138397269</v>
      </c>
      <c r="AL28" s="9">
        <f t="shared" si="1"/>
        <v>0.27356489973683262</v>
      </c>
      <c r="AM28" s="9">
        <f t="shared" si="1"/>
        <v>0.17846871095682512</v>
      </c>
      <c r="AP28" t="s">
        <v>2</v>
      </c>
      <c r="AQ28" s="18">
        <v>16000</v>
      </c>
      <c r="AR28">
        <v>68</v>
      </c>
      <c r="AS28" s="14">
        <v>235.29411764705881</v>
      </c>
      <c r="AT28">
        <v>80.400000000000006</v>
      </c>
      <c r="AU28">
        <v>50.6</v>
      </c>
    </row>
    <row r="29" spans="2:54" x14ac:dyDescent="0.3">
      <c r="B29" t="s">
        <v>101</v>
      </c>
      <c r="C29" s="2">
        <v>604400</v>
      </c>
      <c r="D29" s="2">
        <v>2109.4</v>
      </c>
      <c r="E29" s="2">
        <v>4172.2172</v>
      </c>
      <c r="F29" s="2">
        <v>9405.7444195999997</v>
      </c>
      <c r="G29" s="3">
        <v>621.30974545264235</v>
      </c>
      <c r="H29" s="4">
        <v>67319.050666666662</v>
      </c>
      <c r="I29">
        <v>711.14599999999996</v>
      </c>
      <c r="L29" t="s">
        <v>101</v>
      </c>
      <c r="M29" s="5">
        <v>586300.00000000012</v>
      </c>
      <c r="N29" s="6">
        <v>0</v>
      </c>
      <c r="O29" s="7">
        <v>2001.0419000000002</v>
      </c>
      <c r="P29" s="8">
        <v>6889.5872617000005</v>
      </c>
      <c r="Q29" s="7">
        <v>462.73769936394007</v>
      </c>
      <c r="R29" s="8">
        <v>46718.33833333334</v>
      </c>
      <c r="S29">
        <v>97.974999999999994</v>
      </c>
      <c r="V29" t="s">
        <v>101</v>
      </c>
      <c r="W29" s="5">
        <v>18099.999999999884</v>
      </c>
      <c r="X29" s="5">
        <v>2109.4</v>
      </c>
      <c r="Y29" s="5">
        <v>2171.1752999999999</v>
      </c>
      <c r="Z29" s="5">
        <v>2516.1571578999992</v>
      </c>
      <c r="AA29" s="5">
        <v>158.57204608870228</v>
      </c>
      <c r="AB29" s="5">
        <v>20600.712333333322</v>
      </c>
      <c r="AC29" s="5">
        <v>613.17099999999994</v>
      </c>
      <c r="AF29" t="s">
        <v>101</v>
      </c>
      <c r="AG29" s="9">
        <f>(C29-M29)/C29</f>
        <v>2.9947054930509403E-2</v>
      </c>
      <c r="AH29" s="9">
        <f t="shared" si="1"/>
        <v>1</v>
      </c>
      <c r="AI29" s="9">
        <f t="shared" si="1"/>
        <v>0.52038884744543012</v>
      </c>
      <c r="AJ29" s="9">
        <f t="shared" si="1"/>
        <v>0.26751281404763116</v>
      </c>
      <c r="AK29" s="9">
        <f t="shared" si="1"/>
        <v>0.25522220961330311</v>
      </c>
      <c r="AL29" s="9">
        <f t="shared" si="1"/>
        <v>0.30601608503570088</v>
      </c>
      <c r="AM29" s="9">
        <f t="shared" si="1"/>
        <v>0.86222941561929611</v>
      </c>
      <c r="AP29" t="s">
        <v>101</v>
      </c>
      <c r="AQ29" s="18">
        <v>102000</v>
      </c>
      <c r="AR29">
        <v>448</v>
      </c>
      <c r="AS29" s="14">
        <v>227.67857142857142</v>
      </c>
      <c r="AT29">
        <v>80.400000000000006</v>
      </c>
      <c r="AU29">
        <v>50.6</v>
      </c>
    </row>
    <row r="30" spans="2:54" x14ac:dyDescent="0.3">
      <c r="B30" t="s">
        <v>23</v>
      </c>
      <c r="C30" s="5"/>
      <c r="D30" s="5"/>
      <c r="L30" t="s">
        <v>23</v>
      </c>
      <c r="V30" t="s">
        <v>23</v>
      </c>
      <c r="AF30" t="s">
        <v>23</v>
      </c>
      <c r="AP30" t="s">
        <v>23</v>
      </c>
      <c r="BB30" s="14"/>
    </row>
    <row r="31" spans="2:54" x14ac:dyDescent="0.3">
      <c r="B31" t="s">
        <v>24</v>
      </c>
      <c r="L31" t="s">
        <v>24</v>
      </c>
      <c r="V31" t="s">
        <v>24</v>
      </c>
      <c r="AF31" t="s">
        <v>24</v>
      </c>
      <c r="AP31" t="s">
        <v>24</v>
      </c>
    </row>
    <row r="32" spans="2:54" x14ac:dyDescent="0.3">
      <c r="B32" t="s">
        <v>25</v>
      </c>
      <c r="L32" t="s">
        <v>25</v>
      </c>
      <c r="V32" t="s">
        <v>25</v>
      </c>
      <c r="AF32" t="s">
        <v>25</v>
      </c>
      <c r="AP32" t="s">
        <v>25</v>
      </c>
    </row>
    <row r="33" spans="2:47" x14ac:dyDescent="0.3">
      <c r="B33" t="s">
        <v>26</v>
      </c>
      <c r="L33" t="s">
        <v>26</v>
      </c>
      <c r="V33" t="s">
        <v>26</v>
      </c>
      <c r="AF33" t="s">
        <v>26</v>
      </c>
      <c r="AP33" t="s">
        <v>26</v>
      </c>
    </row>
    <row r="34" spans="2:47" x14ac:dyDescent="0.3">
      <c r="B34" t="s">
        <v>27</v>
      </c>
      <c r="L34" t="s">
        <v>27</v>
      </c>
      <c r="V34" t="s">
        <v>27</v>
      </c>
      <c r="AF34" t="s">
        <v>27</v>
      </c>
      <c r="AP34" t="s">
        <v>27</v>
      </c>
    </row>
    <row r="35" spans="2:47" x14ac:dyDescent="0.3">
      <c r="B35" t="s">
        <v>28</v>
      </c>
      <c r="L35" t="s">
        <v>28</v>
      </c>
      <c r="V35" t="s">
        <v>28</v>
      </c>
      <c r="AF35" t="s">
        <v>28</v>
      </c>
      <c r="AP35" t="s">
        <v>28</v>
      </c>
    </row>
    <row r="36" spans="2:47" x14ac:dyDescent="0.3">
      <c r="B36" t="s">
        <v>29</v>
      </c>
      <c r="L36" t="s">
        <v>29</v>
      </c>
      <c r="V36" t="s">
        <v>29</v>
      </c>
      <c r="AF36" t="s">
        <v>29</v>
      </c>
      <c r="AP36" t="s">
        <v>29</v>
      </c>
    </row>
    <row r="37" spans="2:47" x14ac:dyDescent="0.3">
      <c r="B37" t="s">
        <v>30</v>
      </c>
      <c r="L37" t="s">
        <v>30</v>
      </c>
      <c r="V37" t="s">
        <v>30</v>
      </c>
      <c r="AF37" t="s">
        <v>30</v>
      </c>
      <c r="AP37" t="s">
        <v>30</v>
      </c>
    </row>
    <row r="38" spans="2:47" x14ac:dyDescent="0.3">
      <c r="B38" t="s">
        <v>31</v>
      </c>
      <c r="L38" t="s">
        <v>31</v>
      </c>
      <c r="V38" t="s">
        <v>31</v>
      </c>
      <c r="AF38" t="s">
        <v>31</v>
      </c>
      <c r="AP38" t="s">
        <v>31</v>
      </c>
    </row>
    <row r="39" spans="2:47" x14ac:dyDescent="0.3">
      <c r="B39" t="s">
        <v>32</v>
      </c>
      <c r="L39" t="s">
        <v>32</v>
      </c>
      <c r="V39" t="s">
        <v>32</v>
      </c>
      <c r="AF39" t="s">
        <v>32</v>
      </c>
      <c r="AP39" t="s">
        <v>32</v>
      </c>
    </row>
    <row r="40" spans="2:47" x14ac:dyDescent="0.3">
      <c r="B40" t="s">
        <v>33</v>
      </c>
      <c r="L40" t="s">
        <v>33</v>
      </c>
      <c r="V40" t="s">
        <v>33</v>
      </c>
      <c r="AF40" t="s">
        <v>33</v>
      </c>
      <c r="AP40" t="s">
        <v>33</v>
      </c>
    </row>
    <row r="41" spans="2:47" x14ac:dyDescent="0.3">
      <c r="B41" t="s">
        <v>34</v>
      </c>
      <c r="L41" t="s">
        <v>34</v>
      </c>
      <c r="V41" t="s">
        <v>34</v>
      </c>
      <c r="AF41" t="s">
        <v>34</v>
      </c>
      <c r="AP41" t="s">
        <v>34</v>
      </c>
    </row>
    <row r="42" spans="2:47" x14ac:dyDescent="0.3">
      <c r="B42" t="s">
        <v>35</v>
      </c>
      <c r="L42" t="s">
        <v>35</v>
      </c>
      <c r="V42" t="s">
        <v>35</v>
      </c>
      <c r="AF42" t="s">
        <v>35</v>
      </c>
      <c r="AP42" t="s">
        <v>35</v>
      </c>
    </row>
    <row r="46" spans="2:47" x14ac:dyDescent="0.3">
      <c r="B46" s="15">
        <v>1.9188185689806401</v>
      </c>
      <c r="C46" s="11" t="s">
        <v>21</v>
      </c>
      <c r="D46" s="11" t="s">
        <v>22</v>
      </c>
      <c r="E46" s="11"/>
      <c r="F46" s="11"/>
    </row>
    <row r="47" spans="2:47" x14ac:dyDescent="0.3">
      <c r="B47" s="32" t="s">
        <v>113</v>
      </c>
      <c r="C47" s="32"/>
      <c r="D47" s="32"/>
      <c r="E47" s="32"/>
      <c r="F47" s="32"/>
      <c r="G47" s="32"/>
      <c r="H47" s="32"/>
      <c r="I47" s="32"/>
      <c r="L47" s="32" t="s">
        <v>10</v>
      </c>
      <c r="M47" s="32"/>
      <c r="N47" s="32"/>
      <c r="O47" s="32"/>
      <c r="P47" s="32"/>
      <c r="Q47" s="32"/>
      <c r="R47" s="32"/>
      <c r="S47" s="32"/>
      <c r="V47" s="32" t="s">
        <v>11</v>
      </c>
      <c r="W47" s="32"/>
      <c r="X47" s="32"/>
      <c r="Y47" s="32"/>
      <c r="Z47" s="32"/>
      <c r="AA47" s="32"/>
      <c r="AB47" s="32"/>
      <c r="AC47" s="32"/>
      <c r="AF47" s="32" t="s">
        <v>13</v>
      </c>
      <c r="AG47" s="32"/>
      <c r="AH47" s="32"/>
      <c r="AI47" s="32"/>
      <c r="AJ47" s="32"/>
      <c r="AK47" s="32"/>
      <c r="AL47" s="32"/>
      <c r="AM47" s="32"/>
      <c r="AP47" s="32" t="s">
        <v>14</v>
      </c>
      <c r="AQ47" s="32"/>
      <c r="AR47" s="32"/>
      <c r="AS47" s="32"/>
      <c r="AT47" s="32"/>
      <c r="AU47" s="32"/>
    </row>
    <row r="48" spans="2:47" ht="42.6" thickBot="1" x14ac:dyDescent="0.35">
      <c r="B48" s="1" t="s">
        <v>0</v>
      </c>
      <c r="C48" s="1" t="s">
        <v>129</v>
      </c>
      <c r="D48" s="1" t="s">
        <v>130</v>
      </c>
      <c r="E48" s="1" t="s">
        <v>131</v>
      </c>
      <c r="F48" s="1" t="s">
        <v>132</v>
      </c>
      <c r="G48" s="1" t="s">
        <v>133</v>
      </c>
      <c r="H48" s="1" t="s">
        <v>134</v>
      </c>
      <c r="I48" s="1" t="s">
        <v>135</v>
      </c>
      <c r="L48" s="1" t="s">
        <v>0</v>
      </c>
      <c r="M48" s="1" t="s">
        <v>51</v>
      </c>
      <c r="N48" s="1" t="s">
        <v>52</v>
      </c>
      <c r="O48" s="1" t="s">
        <v>53</v>
      </c>
      <c r="P48" s="1" t="s">
        <v>54</v>
      </c>
      <c r="Q48" s="1" t="s">
        <v>55</v>
      </c>
      <c r="R48" s="1" t="s">
        <v>56</v>
      </c>
      <c r="S48" s="1" t="s">
        <v>57</v>
      </c>
      <c r="V48" s="1" t="s">
        <v>12</v>
      </c>
      <c r="W48" s="1" t="s">
        <v>73</v>
      </c>
      <c r="X48" s="1" t="s">
        <v>74</v>
      </c>
      <c r="Y48" s="1" t="s">
        <v>75</v>
      </c>
      <c r="Z48" s="1" t="s">
        <v>76</v>
      </c>
      <c r="AA48" s="1" t="s">
        <v>77</v>
      </c>
      <c r="AB48" s="1" t="s">
        <v>78</v>
      </c>
      <c r="AC48" s="1" t="s">
        <v>79</v>
      </c>
      <c r="AF48" s="1" t="s">
        <v>12</v>
      </c>
      <c r="AG48" s="1" t="s">
        <v>3</v>
      </c>
      <c r="AH48" s="1" t="s">
        <v>4</v>
      </c>
      <c r="AI48" s="1" t="s">
        <v>5</v>
      </c>
      <c r="AJ48" s="1" t="s">
        <v>6</v>
      </c>
      <c r="AK48" s="1" t="s">
        <v>7</v>
      </c>
      <c r="AL48" s="1" t="s">
        <v>8</v>
      </c>
      <c r="AM48" s="1" t="s">
        <v>9</v>
      </c>
      <c r="AP48" s="1" t="s">
        <v>12</v>
      </c>
      <c r="AQ48" s="1" t="s">
        <v>15</v>
      </c>
      <c r="AR48" s="1" t="s">
        <v>16</v>
      </c>
      <c r="AS48" s="1" t="s">
        <v>17</v>
      </c>
      <c r="AT48" s="1" t="s">
        <v>18</v>
      </c>
      <c r="AU48" s="1" t="s">
        <v>19</v>
      </c>
    </row>
    <row r="49" spans="2:54" ht="15" thickBot="1" x14ac:dyDescent="0.35">
      <c r="B49" t="s">
        <v>1</v>
      </c>
      <c r="C49" s="2">
        <v>142500</v>
      </c>
      <c r="D49" s="2">
        <v>22.31</v>
      </c>
      <c r="E49" s="2">
        <v>508.66249999999997</v>
      </c>
      <c r="F49" s="2">
        <v>1698.8741774999999</v>
      </c>
      <c r="G49" s="3">
        <v>113.99427072432475</v>
      </c>
      <c r="H49" s="4">
        <v>11558.236000000001</v>
      </c>
      <c r="I49">
        <v>240.83</v>
      </c>
      <c r="L49" t="s">
        <v>1</v>
      </c>
      <c r="M49" s="5">
        <v>85800</v>
      </c>
      <c r="N49" s="6">
        <v>0</v>
      </c>
      <c r="O49" s="7">
        <v>292.83539999999999</v>
      </c>
      <c r="P49" s="8">
        <v>1008.2322822</v>
      </c>
      <c r="Q49" s="7">
        <v>67.717712102039997</v>
      </c>
      <c r="R49" s="8">
        <v>6836.83</v>
      </c>
      <c r="S49">
        <v>151.96600000000001</v>
      </c>
      <c r="V49" t="s">
        <v>1</v>
      </c>
      <c r="W49" s="5">
        <v>56700</v>
      </c>
      <c r="X49" s="5">
        <v>22.31</v>
      </c>
      <c r="Y49" s="5">
        <v>215.82709999999997</v>
      </c>
      <c r="Z49" s="5">
        <v>690.64189529999987</v>
      </c>
      <c r="AA49" s="5">
        <v>46.276558622284753</v>
      </c>
      <c r="AB49" s="5">
        <v>4721.4060000000009</v>
      </c>
      <c r="AC49" s="5">
        <v>88.864000000000004</v>
      </c>
      <c r="AD49" s="5"/>
      <c r="AE49" s="5"/>
      <c r="AF49" t="s">
        <v>1</v>
      </c>
      <c r="AG49" s="9">
        <f>(C49-M49)/C49</f>
        <v>0.39789473684210525</v>
      </c>
      <c r="AH49" s="9">
        <f t="shared" ref="AH49:AM51" si="2">(D49-N49)/D49</f>
        <v>1</v>
      </c>
      <c r="AI49" s="9">
        <f t="shared" si="2"/>
        <v>0.42430314796156587</v>
      </c>
      <c r="AJ49" s="9">
        <f t="shared" si="2"/>
        <v>0.40652916175129744</v>
      </c>
      <c r="AK49" s="9">
        <f t="shared" si="2"/>
        <v>0.40595512676419093</v>
      </c>
      <c r="AL49" s="9">
        <f t="shared" si="2"/>
        <v>0.40848845792731697</v>
      </c>
      <c r="AM49" s="9">
        <f t="shared" si="2"/>
        <v>0.36899057426400367</v>
      </c>
      <c r="AP49" t="s">
        <v>1</v>
      </c>
      <c r="AQ49" s="19">
        <v>12900</v>
      </c>
      <c r="AR49">
        <v>110</v>
      </c>
      <c r="AS49" s="14">
        <v>117.27272727272727</v>
      </c>
      <c r="AT49">
        <v>80.400000000000006</v>
      </c>
      <c r="AU49">
        <v>38.9</v>
      </c>
    </row>
    <row r="50" spans="2:54" ht="15" thickBot="1" x14ac:dyDescent="0.35">
      <c r="B50" t="s">
        <v>2</v>
      </c>
      <c r="C50" s="2">
        <v>180459.99999999997</v>
      </c>
      <c r="D50" s="2">
        <v>210.5</v>
      </c>
      <c r="E50" s="2">
        <v>826.4099799999999</v>
      </c>
      <c r="F50" s="2">
        <v>2350.4440611399996</v>
      </c>
      <c r="G50" s="3">
        <v>156.82674965480598</v>
      </c>
      <c r="H50" s="4">
        <v>16277.097333333331</v>
      </c>
      <c r="I50">
        <v>119.259</v>
      </c>
      <c r="L50" t="s">
        <v>2</v>
      </c>
      <c r="M50" s="5">
        <v>126440</v>
      </c>
      <c r="N50" s="6">
        <v>185.7</v>
      </c>
      <c r="O50" s="7">
        <v>617.23972000000003</v>
      </c>
      <c r="P50" s="8">
        <v>1688.5756559599999</v>
      </c>
      <c r="Q50" s="7">
        <v>112.49506266610919</v>
      </c>
      <c r="R50" s="8">
        <v>11734.212666666666</v>
      </c>
      <c r="S50">
        <v>98.111000000000004</v>
      </c>
      <c r="V50" t="s">
        <v>2</v>
      </c>
      <c r="W50" s="5">
        <v>54019.999999999971</v>
      </c>
      <c r="X50" s="5">
        <v>24.800000000000011</v>
      </c>
      <c r="Y50" s="5">
        <v>209.17025999999987</v>
      </c>
      <c r="Z50" s="5">
        <v>661.86840517999963</v>
      </c>
      <c r="AA50" s="5">
        <v>44.331686988696788</v>
      </c>
      <c r="AB50" s="5">
        <v>4542.884666666665</v>
      </c>
      <c r="AC50" s="5">
        <v>21.147999999999996</v>
      </c>
      <c r="AF50" t="s">
        <v>2</v>
      </c>
      <c r="AG50" s="9">
        <f>(C50-M50)/C50</f>
        <v>0.29934611548265533</v>
      </c>
      <c r="AH50" s="9">
        <f t="shared" si="2"/>
        <v>0.11781472684085516</v>
      </c>
      <c r="AI50" s="9">
        <f t="shared" si="2"/>
        <v>0.25310713212829289</v>
      </c>
      <c r="AJ50" s="9">
        <f t="shared" si="2"/>
        <v>0.28159291944986081</v>
      </c>
      <c r="AK50" s="9">
        <f t="shared" si="2"/>
        <v>0.28267937125698273</v>
      </c>
      <c r="AL50" s="9">
        <f t="shared" si="2"/>
        <v>0.27909673166132892</v>
      </c>
      <c r="AM50" s="9">
        <f t="shared" si="2"/>
        <v>0.17732833580694116</v>
      </c>
      <c r="AP50" t="s">
        <v>2</v>
      </c>
      <c r="AQ50" s="19">
        <v>9000</v>
      </c>
      <c r="AR50">
        <v>68</v>
      </c>
      <c r="AS50" s="14">
        <v>132.35294117647058</v>
      </c>
      <c r="AT50">
        <v>80.3</v>
      </c>
      <c r="AU50">
        <v>48.7</v>
      </c>
    </row>
    <row r="51" spans="2:54" x14ac:dyDescent="0.3">
      <c r="B51" t="s">
        <v>101</v>
      </c>
      <c r="C51" s="2">
        <v>604400</v>
      </c>
      <c r="D51" s="2">
        <v>2109.4</v>
      </c>
      <c r="E51" s="2">
        <v>4172.2172</v>
      </c>
      <c r="F51" s="2">
        <v>9405.7444195999997</v>
      </c>
      <c r="G51" s="3">
        <v>621.30974545264235</v>
      </c>
      <c r="H51" s="4">
        <v>67319.050666666662</v>
      </c>
      <c r="I51">
        <v>711.14599999999996</v>
      </c>
      <c r="L51" t="s">
        <v>101</v>
      </c>
      <c r="M51" s="5">
        <v>584700</v>
      </c>
      <c r="N51" s="6">
        <v>0</v>
      </c>
      <c r="O51" s="7">
        <v>1995.5811000000001</v>
      </c>
      <c r="P51" s="8">
        <v>6870.7857273000009</v>
      </c>
      <c r="Q51" s="7">
        <v>461.47489820585997</v>
      </c>
      <c r="R51" s="8">
        <v>46590.845000000001</v>
      </c>
      <c r="S51">
        <v>671.86599999999999</v>
      </c>
      <c r="V51" t="s">
        <v>101</v>
      </c>
      <c r="W51" s="5">
        <v>19700</v>
      </c>
      <c r="X51" s="5">
        <v>2109.4</v>
      </c>
      <c r="Y51" s="5">
        <v>2176.6360999999997</v>
      </c>
      <c r="Z51" s="5">
        <v>2534.9586922999988</v>
      </c>
      <c r="AA51" s="5">
        <v>159.83484724678237</v>
      </c>
      <c r="AB51" s="5">
        <v>20728.205666666661</v>
      </c>
      <c r="AC51" s="5">
        <v>39.279999999999973</v>
      </c>
      <c r="AF51" t="s">
        <v>101</v>
      </c>
      <c r="AG51" s="9">
        <f>(C51-M51)/C51</f>
        <v>3.2594308405029783E-2</v>
      </c>
      <c r="AH51" s="9">
        <f t="shared" si="2"/>
        <v>1</v>
      </c>
      <c r="AI51" s="9">
        <f t="shared" si="2"/>
        <v>0.52169769589176707</v>
      </c>
      <c r="AJ51" s="9">
        <f t="shared" si="2"/>
        <v>0.26951175571149566</v>
      </c>
      <c r="AK51" s="9">
        <f t="shared" si="2"/>
        <v>0.25725469207043905</v>
      </c>
      <c r="AL51" s="9">
        <f t="shared" si="2"/>
        <v>0.30790995210706867</v>
      </c>
      <c r="AM51" s="9">
        <f t="shared" si="2"/>
        <v>5.5234790043113477E-2</v>
      </c>
      <c r="AP51" t="s">
        <v>101</v>
      </c>
      <c r="AQ51" s="19">
        <v>74000</v>
      </c>
      <c r="AR51">
        <v>448</v>
      </c>
      <c r="AS51" s="14">
        <v>165.17857142857142</v>
      </c>
      <c r="AT51">
        <v>80.8</v>
      </c>
      <c r="AU51">
        <v>44.2</v>
      </c>
    </row>
    <row r="52" spans="2:54" x14ac:dyDescent="0.3">
      <c r="B52" t="s">
        <v>23</v>
      </c>
      <c r="L52" t="s">
        <v>23</v>
      </c>
      <c r="V52" t="s">
        <v>23</v>
      </c>
      <c r="AF52" t="s">
        <v>23</v>
      </c>
      <c r="AP52" t="s">
        <v>23</v>
      </c>
    </row>
    <row r="53" spans="2:54" x14ac:dyDescent="0.3">
      <c r="B53" t="s">
        <v>24</v>
      </c>
      <c r="L53" t="s">
        <v>24</v>
      </c>
      <c r="V53" t="s">
        <v>24</v>
      </c>
      <c r="AF53" t="s">
        <v>24</v>
      </c>
      <c r="AP53" t="s">
        <v>24</v>
      </c>
    </row>
    <row r="54" spans="2:54" x14ac:dyDescent="0.3">
      <c r="B54" t="s">
        <v>25</v>
      </c>
      <c r="L54" t="s">
        <v>25</v>
      </c>
      <c r="V54" t="s">
        <v>25</v>
      </c>
      <c r="AF54" t="s">
        <v>25</v>
      </c>
      <c r="AP54" t="s">
        <v>25</v>
      </c>
    </row>
    <row r="55" spans="2:54" x14ac:dyDescent="0.3">
      <c r="B55" t="s">
        <v>26</v>
      </c>
      <c r="L55" t="s">
        <v>26</v>
      </c>
      <c r="V55" t="s">
        <v>26</v>
      </c>
      <c r="AF55" t="s">
        <v>26</v>
      </c>
      <c r="AP55" t="s">
        <v>26</v>
      </c>
      <c r="BB55" s="14"/>
    </row>
    <row r="56" spans="2:54" x14ac:dyDescent="0.3">
      <c r="B56" t="s">
        <v>27</v>
      </c>
      <c r="L56" t="s">
        <v>27</v>
      </c>
      <c r="V56" t="s">
        <v>27</v>
      </c>
      <c r="AF56" t="s">
        <v>27</v>
      </c>
      <c r="AP56" t="s">
        <v>27</v>
      </c>
    </row>
    <row r="57" spans="2:54" x14ac:dyDescent="0.3">
      <c r="B57" t="s">
        <v>28</v>
      </c>
      <c r="L57" t="s">
        <v>28</v>
      </c>
      <c r="V57" t="s">
        <v>28</v>
      </c>
      <c r="AF57" t="s">
        <v>28</v>
      </c>
      <c r="AP57" t="s">
        <v>28</v>
      </c>
    </row>
    <row r="58" spans="2:54" x14ac:dyDescent="0.3">
      <c r="B58" t="s">
        <v>29</v>
      </c>
      <c r="L58" t="s">
        <v>29</v>
      </c>
      <c r="V58" t="s">
        <v>29</v>
      </c>
      <c r="AF58" t="s">
        <v>29</v>
      </c>
      <c r="AP58" t="s">
        <v>29</v>
      </c>
    </row>
    <row r="59" spans="2:54" x14ac:dyDescent="0.3">
      <c r="B59" t="s">
        <v>30</v>
      </c>
      <c r="L59" t="s">
        <v>30</v>
      </c>
      <c r="V59" t="s">
        <v>30</v>
      </c>
      <c r="AF59" t="s">
        <v>30</v>
      </c>
      <c r="AP59" t="s">
        <v>30</v>
      </c>
    </row>
    <row r="60" spans="2:54" x14ac:dyDescent="0.3">
      <c r="B60" t="s">
        <v>31</v>
      </c>
      <c r="L60" t="s">
        <v>31</v>
      </c>
      <c r="V60" t="s">
        <v>31</v>
      </c>
      <c r="AF60" t="s">
        <v>31</v>
      </c>
      <c r="AP60" t="s">
        <v>31</v>
      </c>
    </row>
    <row r="61" spans="2:54" x14ac:dyDescent="0.3">
      <c r="B61" t="s">
        <v>32</v>
      </c>
      <c r="L61" t="s">
        <v>32</v>
      </c>
      <c r="V61" t="s">
        <v>32</v>
      </c>
      <c r="AF61" t="s">
        <v>32</v>
      </c>
      <c r="AP61" t="s">
        <v>32</v>
      </c>
    </row>
    <row r="62" spans="2:54" x14ac:dyDescent="0.3">
      <c r="B62" t="s">
        <v>33</v>
      </c>
      <c r="L62" t="s">
        <v>33</v>
      </c>
      <c r="V62" t="s">
        <v>33</v>
      </c>
      <c r="AF62" t="s">
        <v>33</v>
      </c>
      <c r="AP62" t="s">
        <v>33</v>
      </c>
    </row>
    <row r="63" spans="2:54" x14ac:dyDescent="0.3">
      <c r="B63" t="s">
        <v>34</v>
      </c>
      <c r="L63" t="s">
        <v>34</v>
      </c>
      <c r="V63" t="s">
        <v>34</v>
      </c>
      <c r="AF63" t="s">
        <v>34</v>
      </c>
      <c r="AP63" t="s">
        <v>34</v>
      </c>
    </row>
    <row r="64" spans="2:54" x14ac:dyDescent="0.3">
      <c r="B64" t="s">
        <v>35</v>
      </c>
      <c r="L64" t="s">
        <v>35</v>
      </c>
      <c r="V64" t="s">
        <v>35</v>
      </c>
      <c r="AF64" t="s">
        <v>35</v>
      </c>
      <c r="AP64" t="s">
        <v>35</v>
      </c>
    </row>
  </sheetData>
  <mergeCells count="15">
    <mergeCell ref="B3:I3"/>
    <mergeCell ref="L3:S3"/>
    <mergeCell ref="V3:AC3"/>
    <mergeCell ref="AF3:AM3"/>
    <mergeCell ref="AP3:AU3"/>
    <mergeCell ref="B25:I25"/>
    <mergeCell ref="L25:S25"/>
    <mergeCell ref="V25:AC25"/>
    <mergeCell ref="AF25:AM25"/>
    <mergeCell ref="AP25:AU25"/>
    <mergeCell ref="B47:I47"/>
    <mergeCell ref="L47:S47"/>
    <mergeCell ref="V47:AC47"/>
    <mergeCell ref="AF47:AM47"/>
    <mergeCell ref="AP47:AU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Houston-2A</vt:lpstr>
      <vt:lpstr>Phoenix-2B</vt:lpstr>
      <vt:lpstr>Atlanta-3A</vt:lpstr>
      <vt:lpstr>San Diego-3B (Coast)</vt:lpstr>
      <vt:lpstr>OKC-3B</vt:lpstr>
      <vt:lpstr>San Jose-3C</vt:lpstr>
      <vt:lpstr>Baltimore-4A</vt:lpstr>
      <vt:lpstr>Albuquerque-4B</vt:lpstr>
      <vt:lpstr>Seattle-4C</vt:lpstr>
      <vt:lpstr>Chicago-5A</vt:lpstr>
      <vt:lpstr>Denver-5B</vt:lpstr>
      <vt:lpstr>Minneapolis-6A</vt:lpstr>
      <vt:lpstr>Helena-6B</vt:lpstr>
      <vt:lpstr>Comparison Charts</vt:lpstr>
      <vt:lpstr>GHX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Warner, Joseph K.</dc:creator>
  <cp:lastModifiedBy>Xiaobing Liu</cp:lastModifiedBy>
  <dcterms:created xsi:type="dcterms:W3CDTF">2016-06-15T18:12:23Z</dcterms:created>
  <dcterms:modified xsi:type="dcterms:W3CDTF">2016-07-15T22:29:20Z</dcterms:modified>
</cp:coreProperties>
</file>