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irney\Desktop\"/>
    </mc:Choice>
  </mc:AlternateContent>
  <xr:revisionPtr revIDLastSave="0" documentId="13_ncr:1_{C1DB94A0-E46C-4708-BDBD-B56EED934FA2}" xr6:coauthVersionLast="47" xr6:coauthVersionMax="47" xr10:uidLastSave="{00000000-0000-0000-0000-000000000000}"/>
  <bookViews>
    <workbookView xWindow="2295" yWindow="2295" windowWidth="38700" windowHeight="15345" xr2:uid="{00000000-000D-0000-FFFF-FFFF00000000}"/>
  </bookViews>
  <sheets>
    <sheet name="necb 2011" sheetId="1" r:id="rId1"/>
    <sheet name="necb 2015" sheetId="4" r:id="rId2"/>
    <sheet name="Sheet2" sheetId="2" r:id="rId3"/>
    <sheet name="Sheet3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4" i="4" l="1"/>
  <c r="N234" i="4" s="1"/>
  <c r="O234" i="4" s="1"/>
  <c r="K79" i="4"/>
  <c r="N79" i="4" s="1"/>
  <c r="O79" i="4" s="1"/>
  <c r="K77" i="4"/>
  <c r="N77" i="4" s="1"/>
  <c r="O77" i="4" s="1"/>
  <c r="K73" i="4"/>
  <c r="N73" i="4" s="1"/>
  <c r="O73" i="4" s="1"/>
  <c r="K32" i="4"/>
  <c r="N32" i="4" s="1"/>
  <c r="O32" i="4" s="1"/>
  <c r="K31" i="4"/>
  <c r="N31" i="4" s="1"/>
  <c r="O31" i="4" s="1"/>
  <c r="K30" i="4"/>
  <c r="N30" i="4" s="1"/>
  <c r="O30" i="4" s="1"/>
  <c r="K29" i="4"/>
  <c r="N29" i="4" s="1"/>
  <c r="O29" i="4" s="1"/>
  <c r="K27" i="4"/>
  <c r="N27" i="4" s="1"/>
  <c r="O27" i="4" s="1"/>
  <c r="K25" i="4"/>
  <c r="N25" i="4" s="1"/>
  <c r="O25" i="4" s="1"/>
  <c r="G317" i="4"/>
  <c r="H317" i="4" s="1"/>
  <c r="I317" i="4" s="1"/>
  <c r="K317" i="4" s="1"/>
  <c r="N317" i="4" s="1"/>
  <c r="O317" i="4" s="1"/>
  <c r="G316" i="4"/>
  <c r="H316" i="4" s="1"/>
  <c r="I316" i="4" s="1"/>
  <c r="K316" i="4" s="1"/>
  <c r="N316" i="4" s="1"/>
  <c r="O316" i="4" s="1"/>
  <c r="G315" i="4"/>
  <c r="H315" i="4" s="1"/>
  <c r="I315" i="4" s="1"/>
  <c r="K315" i="4" s="1"/>
  <c r="N315" i="4" s="1"/>
  <c r="O315" i="4" s="1"/>
  <c r="G314" i="4"/>
  <c r="H314" i="4" s="1"/>
  <c r="I314" i="4" s="1"/>
  <c r="K314" i="4" s="1"/>
  <c r="N314" i="4" s="1"/>
  <c r="O314" i="4" s="1"/>
  <c r="G313" i="4"/>
  <c r="H313" i="4" s="1"/>
  <c r="I313" i="4" s="1"/>
  <c r="K313" i="4" s="1"/>
  <c r="N313" i="4" s="1"/>
  <c r="O313" i="4" s="1"/>
  <c r="G312" i="4"/>
  <c r="H312" i="4" s="1"/>
  <c r="I312" i="4" s="1"/>
  <c r="K312" i="4" s="1"/>
  <c r="N312" i="4" s="1"/>
  <c r="O312" i="4" s="1"/>
  <c r="G311" i="4"/>
  <c r="H311" i="4" s="1"/>
  <c r="I311" i="4" s="1"/>
  <c r="K311" i="4" s="1"/>
  <c r="N311" i="4" s="1"/>
  <c r="O311" i="4" s="1"/>
  <c r="G310" i="4"/>
  <c r="H310" i="4" s="1"/>
  <c r="I310" i="4" s="1"/>
  <c r="K310" i="4" s="1"/>
  <c r="N310" i="4" s="1"/>
  <c r="O310" i="4" s="1"/>
  <c r="G309" i="4"/>
  <c r="H309" i="4" s="1"/>
  <c r="I309" i="4" s="1"/>
  <c r="K309" i="4" s="1"/>
  <c r="N309" i="4" s="1"/>
  <c r="O309" i="4" s="1"/>
  <c r="G308" i="4"/>
  <c r="H308" i="4" s="1"/>
  <c r="I308" i="4" s="1"/>
  <c r="K308" i="4" s="1"/>
  <c r="N308" i="4" s="1"/>
  <c r="O308" i="4" s="1"/>
  <c r="G307" i="4"/>
  <c r="H307" i="4" s="1"/>
  <c r="I307" i="4" s="1"/>
  <c r="K307" i="4" s="1"/>
  <c r="N307" i="4" s="1"/>
  <c r="O307" i="4" s="1"/>
  <c r="G306" i="4"/>
  <c r="H306" i="4" s="1"/>
  <c r="I306" i="4" s="1"/>
  <c r="K306" i="4" s="1"/>
  <c r="N306" i="4" s="1"/>
  <c r="O306" i="4" s="1"/>
  <c r="G305" i="4"/>
  <c r="H305" i="4" s="1"/>
  <c r="I305" i="4" s="1"/>
  <c r="K305" i="4" s="1"/>
  <c r="N305" i="4" s="1"/>
  <c r="O305" i="4" s="1"/>
  <c r="G304" i="4"/>
  <c r="H304" i="4" s="1"/>
  <c r="I304" i="4" s="1"/>
  <c r="K304" i="4" s="1"/>
  <c r="N304" i="4" s="1"/>
  <c r="O304" i="4" s="1"/>
  <c r="G256" i="4"/>
  <c r="H256" i="4" s="1"/>
  <c r="I256" i="4" s="1"/>
  <c r="K256" i="4" s="1"/>
  <c r="N256" i="4" s="1"/>
  <c r="O256" i="4" s="1"/>
  <c r="G255" i="4"/>
  <c r="H255" i="4" s="1"/>
  <c r="I255" i="4" s="1"/>
  <c r="K255" i="4" s="1"/>
  <c r="N255" i="4" s="1"/>
  <c r="O255" i="4" s="1"/>
  <c r="G254" i="4"/>
  <c r="H254" i="4" s="1"/>
  <c r="I254" i="4" s="1"/>
  <c r="K254" i="4" s="1"/>
  <c r="N254" i="4" s="1"/>
  <c r="O254" i="4" s="1"/>
  <c r="G253" i="4"/>
  <c r="H253" i="4" s="1"/>
  <c r="I253" i="4" s="1"/>
  <c r="K253" i="4" s="1"/>
  <c r="N253" i="4" s="1"/>
  <c r="O253" i="4" s="1"/>
  <c r="G252" i="4"/>
  <c r="H252" i="4" s="1"/>
  <c r="I252" i="4" s="1"/>
  <c r="K252" i="4" s="1"/>
  <c r="N252" i="4" s="1"/>
  <c r="O252" i="4" s="1"/>
  <c r="G251" i="4"/>
  <c r="H251" i="4" s="1"/>
  <c r="I251" i="4" s="1"/>
  <c r="K251" i="4" s="1"/>
  <c r="N251" i="4" s="1"/>
  <c r="O251" i="4" s="1"/>
  <c r="G250" i="4"/>
  <c r="H250" i="4" s="1"/>
  <c r="I250" i="4" s="1"/>
  <c r="K250" i="4" s="1"/>
  <c r="N250" i="4" s="1"/>
  <c r="O250" i="4" s="1"/>
  <c r="G235" i="4"/>
  <c r="H235" i="4" s="1"/>
  <c r="I235" i="4" s="1"/>
  <c r="K235" i="4" s="1"/>
  <c r="N235" i="4" s="1"/>
  <c r="O235" i="4" s="1"/>
  <c r="G234" i="4"/>
  <c r="H234" i="4" s="1"/>
  <c r="I234" i="4" s="1"/>
  <c r="G197" i="4"/>
  <c r="H197" i="4" s="1"/>
  <c r="I197" i="4" s="1"/>
  <c r="K197" i="4" s="1"/>
  <c r="N197" i="4" s="1"/>
  <c r="O197" i="4" s="1"/>
  <c r="G196" i="4"/>
  <c r="H196" i="4" s="1"/>
  <c r="I196" i="4" s="1"/>
  <c r="K196" i="4" s="1"/>
  <c r="N196" i="4" s="1"/>
  <c r="O196" i="4" s="1"/>
  <c r="G95" i="4"/>
  <c r="H95" i="4" s="1"/>
  <c r="I95" i="4" s="1"/>
  <c r="K95" i="4" s="1"/>
  <c r="N95" i="4" s="1"/>
  <c r="O95" i="4" s="1"/>
  <c r="G94" i="4"/>
  <c r="H94" i="4" s="1"/>
  <c r="I94" i="4" s="1"/>
  <c r="K94" i="4" s="1"/>
  <c r="N94" i="4" s="1"/>
  <c r="O94" i="4" s="1"/>
  <c r="G93" i="4"/>
  <c r="H93" i="4" s="1"/>
  <c r="I93" i="4" s="1"/>
  <c r="K93" i="4" s="1"/>
  <c r="N93" i="4" s="1"/>
  <c r="O93" i="4" s="1"/>
  <c r="G79" i="4"/>
  <c r="H79" i="4" s="1"/>
  <c r="I79" i="4" s="1"/>
  <c r="G77" i="4"/>
  <c r="H77" i="4" s="1"/>
  <c r="I77" i="4" s="1"/>
  <c r="G74" i="4"/>
  <c r="H74" i="4" s="1"/>
  <c r="I74" i="4" s="1"/>
  <c r="K74" i="4" s="1"/>
  <c r="N74" i="4" s="1"/>
  <c r="O74" i="4" s="1"/>
  <c r="G73" i="4"/>
  <c r="H73" i="4" s="1"/>
  <c r="I73" i="4" s="1"/>
  <c r="G72" i="4"/>
  <c r="H72" i="4" s="1"/>
  <c r="I72" i="4" s="1"/>
  <c r="K72" i="4" s="1"/>
  <c r="N72" i="4" s="1"/>
  <c r="O72" i="4" s="1"/>
  <c r="G71" i="4"/>
  <c r="H71" i="4" s="1"/>
  <c r="I71" i="4" s="1"/>
  <c r="K71" i="4" s="1"/>
  <c r="N71" i="4" s="1"/>
  <c r="O71" i="4" s="1"/>
  <c r="G70" i="4"/>
  <c r="H70" i="4" s="1"/>
  <c r="I70" i="4" s="1"/>
  <c r="K70" i="4" s="1"/>
  <c r="N70" i="4" s="1"/>
  <c r="O70" i="4" s="1"/>
  <c r="G69" i="4"/>
  <c r="H69" i="4" s="1"/>
  <c r="I69" i="4" s="1"/>
  <c r="K69" i="4" s="1"/>
  <c r="N69" i="4" s="1"/>
  <c r="O69" i="4" s="1"/>
  <c r="G68" i="4"/>
  <c r="H68" i="4" s="1"/>
  <c r="I68" i="4" s="1"/>
  <c r="K68" i="4" s="1"/>
  <c r="N68" i="4" s="1"/>
  <c r="O68" i="4" s="1"/>
  <c r="G67" i="4"/>
  <c r="H67" i="4" s="1"/>
  <c r="I67" i="4" s="1"/>
  <c r="K67" i="4" s="1"/>
  <c r="N67" i="4" s="1"/>
  <c r="O67" i="4" s="1"/>
  <c r="G66" i="4"/>
  <c r="H66" i="4" s="1"/>
  <c r="I66" i="4" s="1"/>
  <c r="K66" i="4" s="1"/>
  <c r="N66" i="4" s="1"/>
  <c r="O66" i="4" s="1"/>
  <c r="G65" i="4"/>
  <c r="H65" i="4" s="1"/>
  <c r="I65" i="4" s="1"/>
  <c r="K65" i="4" s="1"/>
  <c r="N65" i="4" s="1"/>
  <c r="O65" i="4" s="1"/>
  <c r="G64" i="4"/>
  <c r="H64" i="4" s="1"/>
  <c r="I64" i="4" s="1"/>
  <c r="K64" i="4" s="1"/>
  <c r="N64" i="4" s="1"/>
  <c r="O64" i="4" s="1"/>
  <c r="G63" i="4"/>
  <c r="H63" i="4" s="1"/>
  <c r="I63" i="4" s="1"/>
  <c r="K63" i="4" s="1"/>
  <c r="N63" i="4" s="1"/>
  <c r="O63" i="4" s="1"/>
  <c r="G62" i="4"/>
  <c r="H62" i="4" s="1"/>
  <c r="I62" i="4" s="1"/>
  <c r="K62" i="4" s="1"/>
  <c r="N62" i="4" s="1"/>
  <c r="O62" i="4" s="1"/>
  <c r="G61" i="4"/>
  <c r="H61" i="4" s="1"/>
  <c r="I61" i="4" s="1"/>
  <c r="K61" i="4" s="1"/>
  <c r="N61" i="4" s="1"/>
  <c r="O61" i="4" s="1"/>
  <c r="G60" i="4"/>
  <c r="H60" i="4" s="1"/>
  <c r="I60" i="4" s="1"/>
  <c r="K60" i="4" s="1"/>
  <c r="N60" i="4" s="1"/>
  <c r="O60" i="4" s="1"/>
  <c r="G59" i="4"/>
  <c r="H59" i="4" s="1"/>
  <c r="I59" i="4" s="1"/>
  <c r="K59" i="4" s="1"/>
  <c r="N59" i="4" s="1"/>
  <c r="O59" i="4" s="1"/>
  <c r="G58" i="4"/>
  <c r="H58" i="4" s="1"/>
  <c r="I58" i="4" s="1"/>
  <c r="K58" i="4" s="1"/>
  <c r="N58" i="4" s="1"/>
  <c r="O58" i="4" s="1"/>
  <c r="G57" i="4"/>
  <c r="H57" i="4" s="1"/>
  <c r="I57" i="4" s="1"/>
  <c r="K57" i="4" s="1"/>
  <c r="N57" i="4" s="1"/>
  <c r="O57" i="4" s="1"/>
  <c r="G56" i="4"/>
  <c r="H56" i="4" s="1"/>
  <c r="I56" i="4" s="1"/>
  <c r="K56" i="4" s="1"/>
  <c r="N56" i="4" s="1"/>
  <c r="O56" i="4" s="1"/>
  <c r="G55" i="4"/>
  <c r="H55" i="4" s="1"/>
  <c r="I55" i="4" s="1"/>
  <c r="K55" i="4" s="1"/>
  <c r="N55" i="4" s="1"/>
  <c r="O55" i="4" s="1"/>
  <c r="G54" i="4"/>
  <c r="H54" i="4" s="1"/>
  <c r="I54" i="4" s="1"/>
  <c r="K54" i="4" s="1"/>
  <c r="N54" i="4" s="1"/>
  <c r="O54" i="4" s="1"/>
  <c r="G53" i="4"/>
  <c r="H53" i="4" s="1"/>
  <c r="I53" i="4" s="1"/>
  <c r="K53" i="4" s="1"/>
  <c r="N53" i="4" s="1"/>
  <c r="O53" i="4" s="1"/>
  <c r="G32" i="4"/>
  <c r="H32" i="4" s="1"/>
  <c r="I32" i="4" s="1"/>
  <c r="G31" i="4"/>
  <c r="H31" i="4" s="1"/>
  <c r="I31" i="4" s="1"/>
  <c r="G30" i="4"/>
  <c r="H30" i="4" s="1"/>
  <c r="I30" i="4" s="1"/>
  <c r="G29" i="4"/>
  <c r="H29" i="4" s="1"/>
  <c r="I29" i="4" s="1"/>
  <c r="G28" i="4"/>
  <c r="H28" i="4" s="1"/>
  <c r="I28" i="4" s="1"/>
  <c r="K28" i="4" s="1"/>
  <c r="N28" i="4" s="1"/>
  <c r="O28" i="4" s="1"/>
  <c r="G27" i="4"/>
  <c r="H27" i="4" s="1"/>
  <c r="I27" i="4" s="1"/>
  <c r="G26" i="4"/>
  <c r="H26" i="4" s="1"/>
  <c r="I26" i="4" s="1"/>
  <c r="K26" i="4" s="1"/>
  <c r="N26" i="4" s="1"/>
  <c r="O26" i="4" s="1"/>
  <c r="G25" i="4"/>
  <c r="H25" i="4" s="1"/>
  <c r="I25" i="4" s="1"/>
  <c r="G24" i="4"/>
  <c r="H24" i="4" s="1"/>
  <c r="I24" i="4" s="1"/>
  <c r="K24" i="4" s="1"/>
  <c r="N24" i="4" s="1"/>
  <c r="O24" i="4" s="1"/>
  <c r="G23" i="4"/>
  <c r="H23" i="4" s="1"/>
  <c r="I23" i="4" s="1"/>
  <c r="K23" i="4" s="1"/>
  <c r="N23" i="4" s="1"/>
  <c r="O23" i="4" s="1"/>
  <c r="G22" i="4"/>
  <c r="H22" i="4" s="1"/>
  <c r="I22" i="4" s="1"/>
  <c r="K22" i="4" s="1"/>
  <c r="N22" i="4" s="1"/>
  <c r="O22" i="4" s="1"/>
  <c r="G21" i="4"/>
  <c r="H21" i="4" s="1"/>
  <c r="I21" i="4" s="1"/>
  <c r="K21" i="4" s="1"/>
  <c r="N21" i="4" s="1"/>
  <c r="O21" i="4" s="1"/>
  <c r="G20" i="4"/>
  <c r="H20" i="4" s="1"/>
  <c r="I20" i="4" s="1"/>
  <c r="K20" i="4" s="1"/>
  <c r="N20" i="4" s="1"/>
  <c r="O20" i="4" s="1"/>
  <c r="G19" i="4"/>
  <c r="H19" i="4" s="1"/>
  <c r="I19" i="4" s="1"/>
  <c r="K19" i="4" s="1"/>
  <c r="N19" i="4" s="1"/>
  <c r="O19" i="4" s="1"/>
  <c r="G18" i="4"/>
  <c r="H18" i="4" s="1"/>
  <c r="I18" i="4" s="1"/>
  <c r="K18" i="4" s="1"/>
  <c r="N18" i="4" s="1"/>
  <c r="O18" i="4" s="1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G178" i="4" s="1"/>
  <c r="H178" i="4" s="1"/>
  <c r="I178" i="4" s="1"/>
  <c r="K178" i="4" s="1"/>
  <c r="N178" i="4" s="1"/>
  <c r="O178" i="4" s="1"/>
  <c r="E177" i="4"/>
  <c r="G177" i="4" s="1"/>
  <c r="H177" i="4" s="1"/>
  <c r="I177" i="4" s="1"/>
  <c r="K177" i="4" s="1"/>
  <c r="N177" i="4" s="1"/>
  <c r="O177" i="4" s="1"/>
  <c r="E176" i="4"/>
  <c r="E175" i="4"/>
  <c r="G175" i="4" s="1"/>
  <c r="H175" i="4" s="1"/>
  <c r="I175" i="4" s="1"/>
  <c r="K175" i="4" s="1"/>
  <c r="N175" i="4" s="1"/>
  <c r="O175" i="4" s="1"/>
  <c r="E174" i="4"/>
  <c r="G174" i="4" s="1"/>
  <c r="H174" i="4" s="1"/>
  <c r="I174" i="4" s="1"/>
  <c r="K174" i="4" s="1"/>
  <c r="N174" i="4" s="1"/>
  <c r="O174" i="4" s="1"/>
  <c r="E173" i="4"/>
  <c r="G173" i="4" s="1"/>
  <c r="H173" i="4" s="1"/>
  <c r="I173" i="4" s="1"/>
  <c r="K173" i="4" s="1"/>
  <c r="N173" i="4" s="1"/>
  <c r="O173" i="4" s="1"/>
  <c r="E172" i="4"/>
  <c r="E171" i="4"/>
  <c r="G171" i="4" s="1"/>
  <c r="H171" i="4" s="1"/>
  <c r="I171" i="4" s="1"/>
  <c r="K171" i="4" s="1"/>
  <c r="N171" i="4" s="1"/>
  <c r="O171" i="4" s="1"/>
  <c r="E170" i="4"/>
  <c r="G170" i="4" s="1"/>
  <c r="H170" i="4" s="1"/>
  <c r="I170" i="4" s="1"/>
  <c r="K170" i="4" s="1"/>
  <c r="N170" i="4" s="1"/>
  <c r="O170" i="4" s="1"/>
  <c r="E169" i="4"/>
  <c r="G169" i="4" s="1"/>
  <c r="H169" i="4" s="1"/>
  <c r="I169" i="4" s="1"/>
  <c r="K169" i="4" s="1"/>
  <c r="N169" i="4" s="1"/>
  <c r="O169" i="4" s="1"/>
  <c r="E168" i="4"/>
  <c r="E167" i="4"/>
  <c r="E166" i="4"/>
  <c r="E165" i="4"/>
  <c r="E164" i="4"/>
  <c r="E163" i="4"/>
  <c r="E162" i="4"/>
  <c r="E161" i="4"/>
  <c r="E160" i="4"/>
  <c r="E159" i="4"/>
  <c r="E158" i="4"/>
  <c r="E157" i="4"/>
  <c r="G157" i="4" s="1"/>
  <c r="H157" i="4" s="1"/>
  <c r="I157" i="4" s="1"/>
  <c r="K157" i="4" s="1"/>
  <c r="N157" i="4" s="1"/>
  <c r="O157" i="4" s="1"/>
  <c r="E156" i="4"/>
  <c r="G156" i="4" s="1"/>
  <c r="H156" i="4" s="1"/>
  <c r="I156" i="4" s="1"/>
  <c r="K156" i="4" s="1"/>
  <c r="N156" i="4" s="1"/>
  <c r="O156" i="4" s="1"/>
  <c r="E155" i="4"/>
  <c r="G155" i="4" s="1"/>
  <c r="H155" i="4" s="1"/>
  <c r="I155" i="4" s="1"/>
  <c r="K155" i="4" s="1"/>
  <c r="N155" i="4" s="1"/>
  <c r="O155" i="4" s="1"/>
  <c r="E154" i="4"/>
  <c r="G154" i="4" s="1"/>
  <c r="H154" i="4" s="1"/>
  <c r="I154" i="4" s="1"/>
  <c r="K154" i="4" s="1"/>
  <c r="N154" i="4" s="1"/>
  <c r="O154" i="4" s="1"/>
  <c r="E153" i="4"/>
  <c r="G153" i="4" s="1"/>
  <c r="H153" i="4" s="1"/>
  <c r="I153" i="4" s="1"/>
  <c r="K153" i="4" s="1"/>
  <c r="N153" i="4" s="1"/>
  <c r="O153" i="4" s="1"/>
  <c r="E152" i="4"/>
  <c r="G152" i="4" s="1"/>
  <c r="H152" i="4" s="1"/>
  <c r="I152" i="4" s="1"/>
  <c r="K152" i="4" s="1"/>
  <c r="N152" i="4" s="1"/>
  <c r="O152" i="4" s="1"/>
  <c r="E151" i="4"/>
  <c r="G151" i="4" s="1"/>
  <c r="H151" i="4" s="1"/>
  <c r="I151" i="4" s="1"/>
  <c r="K151" i="4" s="1"/>
  <c r="N151" i="4" s="1"/>
  <c r="O151" i="4" s="1"/>
  <c r="E150" i="4"/>
  <c r="G150" i="4" s="1"/>
  <c r="H150" i="4" s="1"/>
  <c r="I150" i="4" s="1"/>
  <c r="K150" i="4" s="1"/>
  <c r="N150" i="4" s="1"/>
  <c r="O150" i="4" s="1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G105" i="4" s="1"/>
  <c r="H105" i="4" s="1"/>
  <c r="I105" i="4" s="1"/>
  <c r="K105" i="4" s="1"/>
  <c r="N105" i="4" s="1"/>
  <c r="O105" i="4" s="1"/>
  <c r="E104" i="4"/>
  <c r="G104" i="4" s="1"/>
  <c r="H104" i="4" s="1"/>
  <c r="I104" i="4" s="1"/>
  <c r="K104" i="4" s="1"/>
  <c r="N104" i="4" s="1"/>
  <c r="O104" i="4" s="1"/>
  <c r="E103" i="4"/>
  <c r="G103" i="4" s="1"/>
  <c r="H103" i="4" s="1"/>
  <c r="I103" i="4" s="1"/>
  <c r="K103" i="4" s="1"/>
  <c r="N103" i="4" s="1"/>
  <c r="O103" i="4" s="1"/>
  <c r="E102" i="4"/>
  <c r="G102" i="4" s="1"/>
  <c r="H102" i="4" s="1"/>
  <c r="I102" i="4" s="1"/>
  <c r="K102" i="4" s="1"/>
  <c r="N102" i="4" s="1"/>
  <c r="O102" i="4" s="1"/>
  <c r="E101" i="4"/>
  <c r="G101" i="4" s="1"/>
  <c r="H101" i="4" s="1"/>
  <c r="I101" i="4" s="1"/>
  <c r="K101" i="4" s="1"/>
  <c r="N101" i="4" s="1"/>
  <c r="O101" i="4" s="1"/>
  <c r="E100" i="4"/>
  <c r="G100" i="4" s="1"/>
  <c r="H100" i="4" s="1"/>
  <c r="I100" i="4" s="1"/>
  <c r="K100" i="4" s="1"/>
  <c r="N100" i="4" s="1"/>
  <c r="O100" i="4" s="1"/>
  <c r="E99" i="4"/>
  <c r="G99" i="4" s="1"/>
  <c r="H99" i="4" s="1"/>
  <c r="I99" i="4" s="1"/>
  <c r="K99" i="4" s="1"/>
  <c r="N99" i="4" s="1"/>
  <c r="O99" i="4" s="1"/>
  <c r="E98" i="4"/>
  <c r="G98" i="4" s="1"/>
  <c r="H98" i="4" s="1"/>
  <c r="I98" i="4" s="1"/>
  <c r="K98" i="4" s="1"/>
  <c r="N98" i="4" s="1"/>
  <c r="O98" i="4" s="1"/>
  <c r="E97" i="4"/>
  <c r="G97" i="4" s="1"/>
  <c r="H97" i="4" s="1"/>
  <c r="I97" i="4" s="1"/>
  <c r="K97" i="4" s="1"/>
  <c r="N97" i="4" s="1"/>
  <c r="O97" i="4" s="1"/>
  <c r="E96" i="4"/>
  <c r="G96" i="4" s="1"/>
  <c r="H96" i="4" s="1"/>
  <c r="I96" i="4" s="1"/>
  <c r="K96" i="4" s="1"/>
  <c r="N96" i="4" s="1"/>
  <c r="O96" i="4" s="1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G80" i="4" s="1"/>
  <c r="H80" i="4" s="1"/>
  <c r="I80" i="4" s="1"/>
  <c r="K80" i="4" s="1"/>
  <c r="N80" i="4" s="1"/>
  <c r="O80" i="4" s="1"/>
  <c r="E79" i="4"/>
  <c r="E78" i="4"/>
  <c r="G78" i="4" s="1"/>
  <c r="H78" i="4" s="1"/>
  <c r="I78" i="4" s="1"/>
  <c r="K78" i="4" s="1"/>
  <c r="N78" i="4" s="1"/>
  <c r="O78" i="4" s="1"/>
  <c r="E77" i="4"/>
  <c r="E76" i="4"/>
  <c r="G76" i="4" s="1"/>
  <c r="H76" i="4" s="1"/>
  <c r="I76" i="4" s="1"/>
  <c r="K76" i="4" s="1"/>
  <c r="N76" i="4" s="1"/>
  <c r="O76" i="4" s="1"/>
  <c r="E75" i="4"/>
  <c r="G75" i="4" s="1"/>
  <c r="H75" i="4" s="1"/>
  <c r="I75" i="4" s="1"/>
  <c r="K75" i="4" s="1"/>
  <c r="N75" i="4" s="1"/>
  <c r="O75" i="4" s="1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321" i="4"/>
  <c r="G321" i="4" s="1"/>
  <c r="H321" i="4" s="1"/>
  <c r="I321" i="4" s="1"/>
  <c r="K321" i="4" s="1"/>
  <c r="N321" i="4" s="1"/>
  <c r="O321" i="4" s="1"/>
  <c r="C320" i="4"/>
  <c r="G320" i="4" s="1"/>
  <c r="H320" i="4" s="1"/>
  <c r="I320" i="4" s="1"/>
  <c r="K320" i="4" s="1"/>
  <c r="N320" i="4" s="1"/>
  <c r="O320" i="4" s="1"/>
  <c r="C319" i="4"/>
  <c r="G319" i="4" s="1"/>
  <c r="H319" i="4" s="1"/>
  <c r="I319" i="4" s="1"/>
  <c r="K319" i="4" s="1"/>
  <c r="N319" i="4" s="1"/>
  <c r="O319" i="4" s="1"/>
  <c r="C318" i="4"/>
  <c r="G318" i="4" s="1"/>
  <c r="H318" i="4" s="1"/>
  <c r="I318" i="4" s="1"/>
  <c r="K318" i="4" s="1"/>
  <c r="N318" i="4" s="1"/>
  <c r="O318" i="4" s="1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G303" i="4" s="1"/>
  <c r="H303" i="4" s="1"/>
  <c r="I303" i="4" s="1"/>
  <c r="K303" i="4" s="1"/>
  <c r="N303" i="4" s="1"/>
  <c r="O303" i="4" s="1"/>
  <c r="C302" i="4"/>
  <c r="G302" i="4" s="1"/>
  <c r="H302" i="4" s="1"/>
  <c r="I302" i="4" s="1"/>
  <c r="K302" i="4" s="1"/>
  <c r="N302" i="4" s="1"/>
  <c r="O302" i="4" s="1"/>
  <c r="C301" i="4"/>
  <c r="G301" i="4" s="1"/>
  <c r="H301" i="4" s="1"/>
  <c r="I301" i="4" s="1"/>
  <c r="K301" i="4" s="1"/>
  <c r="N301" i="4" s="1"/>
  <c r="O301" i="4" s="1"/>
  <c r="C300" i="4"/>
  <c r="G300" i="4" s="1"/>
  <c r="H300" i="4" s="1"/>
  <c r="I300" i="4" s="1"/>
  <c r="K300" i="4" s="1"/>
  <c r="N300" i="4" s="1"/>
  <c r="O300" i="4" s="1"/>
  <c r="C299" i="4"/>
  <c r="G299" i="4" s="1"/>
  <c r="H299" i="4" s="1"/>
  <c r="I299" i="4" s="1"/>
  <c r="K299" i="4" s="1"/>
  <c r="N299" i="4" s="1"/>
  <c r="O299" i="4" s="1"/>
  <c r="C298" i="4"/>
  <c r="G298" i="4" s="1"/>
  <c r="H298" i="4" s="1"/>
  <c r="I298" i="4" s="1"/>
  <c r="K298" i="4" s="1"/>
  <c r="N298" i="4" s="1"/>
  <c r="O298" i="4" s="1"/>
  <c r="C297" i="4"/>
  <c r="G297" i="4" s="1"/>
  <c r="H297" i="4" s="1"/>
  <c r="I297" i="4" s="1"/>
  <c r="K297" i="4" s="1"/>
  <c r="N297" i="4" s="1"/>
  <c r="O297" i="4" s="1"/>
  <c r="C296" i="4"/>
  <c r="G296" i="4" s="1"/>
  <c r="H296" i="4" s="1"/>
  <c r="I296" i="4" s="1"/>
  <c r="K296" i="4" s="1"/>
  <c r="N296" i="4" s="1"/>
  <c r="O296" i="4" s="1"/>
  <c r="C295" i="4"/>
  <c r="G295" i="4" s="1"/>
  <c r="H295" i="4" s="1"/>
  <c r="I295" i="4" s="1"/>
  <c r="K295" i="4" s="1"/>
  <c r="N295" i="4" s="1"/>
  <c r="O295" i="4" s="1"/>
  <c r="C294" i="4"/>
  <c r="G294" i="4" s="1"/>
  <c r="H294" i="4" s="1"/>
  <c r="I294" i="4" s="1"/>
  <c r="K294" i="4" s="1"/>
  <c r="N294" i="4" s="1"/>
  <c r="O294" i="4" s="1"/>
  <c r="C293" i="4"/>
  <c r="G293" i="4" s="1"/>
  <c r="H293" i="4" s="1"/>
  <c r="I293" i="4" s="1"/>
  <c r="K293" i="4" s="1"/>
  <c r="N293" i="4" s="1"/>
  <c r="O293" i="4" s="1"/>
  <c r="C292" i="4"/>
  <c r="G292" i="4" s="1"/>
  <c r="H292" i="4" s="1"/>
  <c r="I292" i="4" s="1"/>
  <c r="K292" i="4" s="1"/>
  <c r="N292" i="4" s="1"/>
  <c r="O292" i="4" s="1"/>
  <c r="C291" i="4"/>
  <c r="G291" i="4" s="1"/>
  <c r="H291" i="4" s="1"/>
  <c r="I291" i="4" s="1"/>
  <c r="K291" i="4" s="1"/>
  <c r="N291" i="4" s="1"/>
  <c r="O291" i="4" s="1"/>
  <c r="C289" i="4"/>
  <c r="G289" i="4" s="1"/>
  <c r="H289" i="4" s="1"/>
  <c r="I289" i="4" s="1"/>
  <c r="K289" i="4" s="1"/>
  <c r="N289" i="4" s="1"/>
  <c r="O289" i="4" s="1"/>
  <c r="C288" i="4"/>
  <c r="G288" i="4" s="1"/>
  <c r="H288" i="4" s="1"/>
  <c r="I288" i="4" s="1"/>
  <c r="K288" i="4" s="1"/>
  <c r="N288" i="4" s="1"/>
  <c r="O288" i="4" s="1"/>
  <c r="C287" i="4"/>
  <c r="G287" i="4" s="1"/>
  <c r="H287" i="4" s="1"/>
  <c r="I287" i="4" s="1"/>
  <c r="K287" i="4" s="1"/>
  <c r="N287" i="4" s="1"/>
  <c r="O287" i="4" s="1"/>
  <c r="C286" i="4"/>
  <c r="G286" i="4" s="1"/>
  <c r="H286" i="4" s="1"/>
  <c r="I286" i="4" s="1"/>
  <c r="K286" i="4" s="1"/>
  <c r="N286" i="4" s="1"/>
  <c r="O286" i="4" s="1"/>
  <c r="C285" i="4"/>
  <c r="G285" i="4" s="1"/>
  <c r="H285" i="4" s="1"/>
  <c r="I285" i="4" s="1"/>
  <c r="K285" i="4" s="1"/>
  <c r="N285" i="4" s="1"/>
  <c r="O285" i="4" s="1"/>
  <c r="C284" i="4"/>
  <c r="G284" i="4" s="1"/>
  <c r="H284" i="4" s="1"/>
  <c r="I284" i="4" s="1"/>
  <c r="K284" i="4" s="1"/>
  <c r="N284" i="4" s="1"/>
  <c r="O284" i="4" s="1"/>
  <c r="C283" i="4"/>
  <c r="G283" i="4" s="1"/>
  <c r="H283" i="4" s="1"/>
  <c r="I283" i="4" s="1"/>
  <c r="K283" i="4" s="1"/>
  <c r="N283" i="4" s="1"/>
  <c r="O283" i="4" s="1"/>
  <c r="C282" i="4"/>
  <c r="G282" i="4" s="1"/>
  <c r="H282" i="4" s="1"/>
  <c r="I282" i="4" s="1"/>
  <c r="K282" i="4" s="1"/>
  <c r="N282" i="4" s="1"/>
  <c r="O282" i="4" s="1"/>
  <c r="C281" i="4"/>
  <c r="G281" i="4" s="1"/>
  <c r="H281" i="4" s="1"/>
  <c r="I281" i="4" s="1"/>
  <c r="K281" i="4" s="1"/>
  <c r="N281" i="4" s="1"/>
  <c r="O281" i="4" s="1"/>
  <c r="C280" i="4"/>
  <c r="G280" i="4" s="1"/>
  <c r="H280" i="4" s="1"/>
  <c r="I280" i="4" s="1"/>
  <c r="K280" i="4" s="1"/>
  <c r="N280" i="4" s="1"/>
  <c r="O280" i="4" s="1"/>
  <c r="C279" i="4"/>
  <c r="G279" i="4" s="1"/>
  <c r="H279" i="4" s="1"/>
  <c r="I279" i="4" s="1"/>
  <c r="K279" i="4" s="1"/>
  <c r="N279" i="4" s="1"/>
  <c r="O279" i="4" s="1"/>
  <c r="C278" i="4"/>
  <c r="G278" i="4" s="1"/>
  <c r="H278" i="4" s="1"/>
  <c r="I278" i="4" s="1"/>
  <c r="K278" i="4" s="1"/>
  <c r="N278" i="4" s="1"/>
  <c r="O278" i="4" s="1"/>
  <c r="C277" i="4"/>
  <c r="G277" i="4" s="1"/>
  <c r="H277" i="4" s="1"/>
  <c r="I277" i="4" s="1"/>
  <c r="K277" i="4" s="1"/>
  <c r="N277" i="4" s="1"/>
  <c r="O277" i="4" s="1"/>
  <c r="C276" i="4"/>
  <c r="G276" i="4" s="1"/>
  <c r="H276" i="4" s="1"/>
  <c r="I276" i="4" s="1"/>
  <c r="K276" i="4" s="1"/>
  <c r="N276" i="4" s="1"/>
  <c r="O276" i="4" s="1"/>
  <c r="C275" i="4"/>
  <c r="G275" i="4" s="1"/>
  <c r="H275" i="4" s="1"/>
  <c r="I275" i="4" s="1"/>
  <c r="K275" i="4" s="1"/>
  <c r="N275" i="4" s="1"/>
  <c r="O275" i="4" s="1"/>
  <c r="C274" i="4"/>
  <c r="G274" i="4" s="1"/>
  <c r="H274" i="4" s="1"/>
  <c r="I274" i="4" s="1"/>
  <c r="K274" i="4" s="1"/>
  <c r="N274" i="4" s="1"/>
  <c r="O274" i="4" s="1"/>
  <c r="C273" i="4"/>
  <c r="G273" i="4" s="1"/>
  <c r="H273" i="4" s="1"/>
  <c r="I273" i="4" s="1"/>
  <c r="K273" i="4" s="1"/>
  <c r="N273" i="4" s="1"/>
  <c r="O273" i="4" s="1"/>
  <c r="C272" i="4"/>
  <c r="G272" i="4" s="1"/>
  <c r="H272" i="4" s="1"/>
  <c r="I272" i="4" s="1"/>
  <c r="K272" i="4" s="1"/>
  <c r="N272" i="4" s="1"/>
  <c r="O272" i="4" s="1"/>
  <c r="C271" i="4"/>
  <c r="G271" i="4" s="1"/>
  <c r="H271" i="4" s="1"/>
  <c r="I271" i="4" s="1"/>
  <c r="K271" i="4" s="1"/>
  <c r="N271" i="4" s="1"/>
  <c r="O271" i="4" s="1"/>
  <c r="C270" i="4"/>
  <c r="G270" i="4" s="1"/>
  <c r="H270" i="4" s="1"/>
  <c r="I270" i="4" s="1"/>
  <c r="K270" i="4" s="1"/>
  <c r="N270" i="4" s="1"/>
  <c r="O270" i="4" s="1"/>
  <c r="C269" i="4"/>
  <c r="G269" i="4" s="1"/>
  <c r="H269" i="4" s="1"/>
  <c r="I269" i="4" s="1"/>
  <c r="K269" i="4" s="1"/>
  <c r="N269" i="4" s="1"/>
  <c r="O269" i="4" s="1"/>
  <c r="C256" i="4"/>
  <c r="C255" i="4"/>
  <c r="C254" i="4"/>
  <c r="C253" i="4"/>
  <c r="C252" i="4"/>
  <c r="C251" i="4"/>
  <c r="C250" i="4"/>
  <c r="C249" i="4"/>
  <c r="G249" i="4" s="1"/>
  <c r="H249" i="4" s="1"/>
  <c r="I249" i="4" s="1"/>
  <c r="K249" i="4" s="1"/>
  <c r="N249" i="4" s="1"/>
  <c r="O249" i="4" s="1"/>
  <c r="C248" i="4"/>
  <c r="G248" i="4" s="1"/>
  <c r="H248" i="4" s="1"/>
  <c r="I248" i="4" s="1"/>
  <c r="K248" i="4" s="1"/>
  <c r="N248" i="4" s="1"/>
  <c r="O248" i="4" s="1"/>
  <c r="C247" i="4"/>
  <c r="G247" i="4" s="1"/>
  <c r="H247" i="4" s="1"/>
  <c r="I247" i="4" s="1"/>
  <c r="K247" i="4" s="1"/>
  <c r="N247" i="4" s="1"/>
  <c r="O247" i="4" s="1"/>
  <c r="C246" i="4"/>
  <c r="G246" i="4" s="1"/>
  <c r="H246" i="4" s="1"/>
  <c r="I246" i="4" s="1"/>
  <c r="K246" i="4" s="1"/>
  <c r="N246" i="4" s="1"/>
  <c r="O246" i="4" s="1"/>
  <c r="C245" i="4"/>
  <c r="G245" i="4" s="1"/>
  <c r="H245" i="4" s="1"/>
  <c r="I245" i="4" s="1"/>
  <c r="K245" i="4" s="1"/>
  <c r="N245" i="4" s="1"/>
  <c r="O245" i="4" s="1"/>
  <c r="C244" i="4"/>
  <c r="G244" i="4" s="1"/>
  <c r="H244" i="4" s="1"/>
  <c r="I244" i="4" s="1"/>
  <c r="K244" i="4" s="1"/>
  <c r="N244" i="4" s="1"/>
  <c r="O244" i="4" s="1"/>
  <c r="C243" i="4"/>
  <c r="G243" i="4" s="1"/>
  <c r="H243" i="4" s="1"/>
  <c r="I243" i="4" s="1"/>
  <c r="K243" i="4" s="1"/>
  <c r="N243" i="4" s="1"/>
  <c r="O243" i="4" s="1"/>
  <c r="C242" i="4"/>
  <c r="G242" i="4" s="1"/>
  <c r="H242" i="4" s="1"/>
  <c r="I242" i="4" s="1"/>
  <c r="K242" i="4" s="1"/>
  <c r="N242" i="4" s="1"/>
  <c r="O242" i="4" s="1"/>
  <c r="C241" i="4"/>
  <c r="G241" i="4" s="1"/>
  <c r="H241" i="4" s="1"/>
  <c r="I241" i="4" s="1"/>
  <c r="K241" i="4" s="1"/>
  <c r="N241" i="4" s="1"/>
  <c r="O241" i="4" s="1"/>
  <c r="C240" i="4"/>
  <c r="G240" i="4" s="1"/>
  <c r="H240" i="4" s="1"/>
  <c r="I240" i="4" s="1"/>
  <c r="K240" i="4" s="1"/>
  <c r="N240" i="4" s="1"/>
  <c r="O240" i="4" s="1"/>
  <c r="C239" i="4"/>
  <c r="G239" i="4" s="1"/>
  <c r="H239" i="4" s="1"/>
  <c r="I239" i="4" s="1"/>
  <c r="K239" i="4" s="1"/>
  <c r="N239" i="4" s="1"/>
  <c r="O239" i="4" s="1"/>
  <c r="C238" i="4"/>
  <c r="G238" i="4" s="1"/>
  <c r="H238" i="4" s="1"/>
  <c r="I238" i="4" s="1"/>
  <c r="K238" i="4" s="1"/>
  <c r="N238" i="4" s="1"/>
  <c r="O238" i="4" s="1"/>
  <c r="C237" i="4"/>
  <c r="G237" i="4" s="1"/>
  <c r="H237" i="4" s="1"/>
  <c r="I237" i="4" s="1"/>
  <c r="K237" i="4" s="1"/>
  <c r="N237" i="4" s="1"/>
  <c r="O237" i="4" s="1"/>
  <c r="C236" i="4"/>
  <c r="G236" i="4" s="1"/>
  <c r="H236" i="4" s="1"/>
  <c r="I236" i="4" s="1"/>
  <c r="K236" i="4" s="1"/>
  <c r="N236" i="4" s="1"/>
  <c r="O236" i="4" s="1"/>
  <c r="C235" i="4"/>
  <c r="C234" i="4"/>
  <c r="C233" i="4"/>
  <c r="G233" i="4" s="1"/>
  <c r="H233" i="4" s="1"/>
  <c r="I233" i="4" s="1"/>
  <c r="K233" i="4" s="1"/>
  <c r="N233" i="4" s="1"/>
  <c r="O233" i="4" s="1"/>
  <c r="C232" i="4"/>
  <c r="G232" i="4" s="1"/>
  <c r="H232" i="4" s="1"/>
  <c r="I232" i="4" s="1"/>
  <c r="K232" i="4" s="1"/>
  <c r="N232" i="4" s="1"/>
  <c r="O232" i="4" s="1"/>
  <c r="C231" i="4"/>
  <c r="G231" i="4" s="1"/>
  <c r="H231" i="4" s="1"/>
  <c r="I231" i="4" s="1"/>
  <c r="K231" i="4" s="1"/>
  <c r="N231" i="4" s="1"/>
  <c r="O231" i="4" s="1"/>
  <c r="C230" i="4"/>
  <c r="G230" i="4" s="1"/>
  <c r="H230" i="4" s="1"/>
  <c r="I230" i="4" s="1"/>
  <c r="K230" i="4" s="1"/>
  <c r="N230" i="4" s="1"/>
  <c r="O230" i="4" s="1"/>
  <c r="C229" i="4"/>
  <c r="G229" i="4" s="1"/>
  <c r="H229" i="4" s="1"/>
  <c r="I229" i="4" s="1"/>
  <c r="K229" i="4" s="1"/>
  <c r="N229" i="4" s="1"/>
  <c r="O229" i="4" s="1"/>
  <c r="C228" i="4"/>
  <c r="G228" i="4" s="1"/>
  <c r="H228" i="4" s="1"/>
  <c r="I228" i="4" s="1"/>
  <c r="K228" i="4" s="1"/>
  <c r="N228" i="4" s="1"/>
  <c r="O228" i="4" s="1"/>
  <c r="C227" i="4"/>
  <c r="G227" i="4" s="1"/>
  <c r="H227" i="4" s="1"/>
  <c r="I227" i="4" s="1"/>
  <c r="K227" i="4" s="1"/>
  <c r="N227" i="4" s="1"/>
  <c r="O227" i="4" s="1"/>
  <c r="C226" i="4"/>
  <c r="G226" i="4" s="1"/>
  <c r="H226" i="4" s="1"/>
  <c r="I226" i="4" s="1"/>
  <c r="K226" i="4" s="1"/>
  <c r="N226" i="4" s="1"/>
  <c r="O226" i="4" s="1"/>
  <c r="C225" i="4"/>
  <c r="G225" i="4" s="1"/>
  <c r="H225" i="4" s="1"/>
  <c r="I225" i="4" s="1"/>
  <c r="K225" i="4" s="1"/>
  <c r="N225" i="4" s="1"/>
  <c r="O225" i="4" s="1"/>
  <c r="C224" i="4"/>
  <c r="G224" i="4" s="1"/>
  <c r="H224" i="4" s="1"/>
  <c r="I224" i="4" s="1"/>
  <c r="K224" i="4" s="1"/>
  <c r="N224" i="4" s="1"/>
  <c r="O224" i="4" s="1"/>
  <c r="C223" i="4"/>
  <c r="G223" i="4" s="1"/>
  <c r="H223" i="4" s="1"/>
  <c r="I223" i="4" s="1"/>
  <c r="K223" i="4" s="1"/>
  <c r="N223" i="4" s="1"/>
  <c r="O223" i="4" s="1"/>
  <c r="C222" i="4"/>
  <c r="G222" i="4" s="1"/>
  <c r="H222" i="4" s="1"/>
  <c r="I222" i="4" s="1"/>
  <c r="K222" i="4" s="1"/>
  <c r="N222" i="4" s="1"/>
  <c r="O222" i="4" s="1"/>
  <c r="C210" i="4"/>
  <c r="G210" i="4" s="1"/>
  <c r="H210" i="4" s="1"/>
  <c r="I210" i="4" s="1"/>
  <c r="K210" i="4" s="1"/>
  <c r="N210" i="4" s="1"/>
  <c r="O210" i="4" s="1"/>
  <c r="C209" i="4"/>
  <c r="G209" i="4" s="1"/>
  <c r="H209" i="4" s="1"/>
  <c r="I209" i="4" s="1"/>
  <c r="K209" i="4" s="1"/>
  <c r="N209" i="4" s="1"/>
  <c r="O209" i="4" s="1"/>
  <c r="C208" i="4"/>
  <c r="G208" i="4" s="1"/>
  <c r="H208" i="4" s="1"/>
  <c r="I208" i="4" s="1"/>
  <c r="K208" i="4" s="1"/>
  <c r="N208" i="4" s="1"/>
  <c r="O208" i="4" s="1"/>
  <c r="C207" i="4"/>
  <c r="G207" i="4" s="1"/>
  <c r="H207" i="4" s="1"/>
  <c r="I207" i="4" s="1"/>
  <c r="K207" i="4" s="1"/>
  <c r="N207" i="4" s="1"/>
  <c r="O207" i="4" s="1"/>
  <c r="C206" i="4"/>
  <c r="G206" i="4" s="1"/>
  <c r="H206" i="4" s="1"/>
  <c r="I206" i="4" s="1"/>
  <c r="K206" i="4" s="1"/>
  <c r="N206" i="4" s="1"/>
  <c r="O206" i="4" s="1"/>
  <c r="C205" i="4"/>
  <c r="G205" i="4" s="1"/>
  <c r="H205" i="4" s="1"/>
  <c r="I205" i="4" s="1"/>
  <c r="K205" i="4" s="1"/>
  <c r="N205" i="4" s="1"/>
  <c r="O205" i="4" s="1"/>
  <c r="C204" i="4"/>
  <c r="G204" i="4" s="1"/>
  <c r="H204" i="4" s="1"/>
  <c r="I204" i="4" s="1"/>
  <c r="K204" i="4" s="1"/>
  <c r="N204" i="4" s="1"/>
  <c r="O204" i="4" s="1"/>
  <c r="C203" i="4"/>
  <c r="G203" i="4" s="1"/>
  <c r="H203" i="4" s="1"/>
  <c r="I203" i="4" s="1"/>
  <c r="K203" i="4" s="1"/>
  <c r="N203" i="4" s="1"/>
  <c r="O203" i="4" s="1"/>
  <c r="C202" i="4"/>
  <c r="G202" i="4" s="1"/>
  <c r="H202" i="4" s="1"/>
  <c r="I202" i="4" s="1"/>
  <c r="K202" i="4" s="1"/>
  <c r="N202" i="4" s="1"/>
  <c r="O202" i="4" s="1"/>
  <c r="C201" i="4"/>
  <c r="G201" i="4" s="1"/>
  <c r="H201" i="4" s="1"/>
  <c r="I201" i="4" s="1"/>
  <c r="K201" i="4" s="1"/>
  <c r="N201" i="4" s="1"/>
  <c r="O201" i="4" s="1"/>
  <c r="C200" i="4"/>
  <c r="G200" i="4" s="1"/>
  <c r="H200" i="4" s="1"/>
  <c r="I200" i="4" s="1"/>
  <c r="K200" i="4" s="1"/>
  <c r="N200" i="4" s="1"/>
  <c r="O200" i="4" s="1"/>
  <c r="C199" i="4"/>
  <c r="G199" i="4" s="1"/>
  <c r="H199" i="4" s="1"/>
  <c r="I199" i="4" s="1"/>
  <c r="K199" i="4" s="1"/>
  <c r="N199" i="4" s="1"/>
  <c r="O199" i="4" s="1"/>
  <c r="C198" i="4"/>
  <c r="G198" i="4" s="1"/>
  <c r="H198" i="4" s="1"/>
  <c r="I198" i="4" s="1"/>
  <c r="K198" i="4" s="1"/>
  <c r="N198" i="4" s="1"/>
  <c r="O198" i="4" s="1"/>
  <c r="C197" i="4"/>
  <c r="C196" i="4"/>
  <c r="C195" i="4"/>
  <c r="G195" i="4" s="1"/>
  <c r="H195" i="4" s="1"/>
  <c r="I195" i="4" s="1"/>
  <c r="K195" i="4" s="1"/>
  <c r="N195" i="4" s="1"/>
  <c r="O195" i="4" s="1"/>
  <c r="C194" i="4"/>
  <c r="G194" i="4" s="1"/>
  <c r="H194" i="4" s="1"/>
  <c r="I194" i="4" s="1"/>
  <c r="K194" i="4" s="1"/>
  <c r="N194" i="4" s="1"/>
  <c r="O194" i="4" s="1"/>
  <c r="C193" i="4"/>
  <c r="G193" i="4" s="1"/>
  <c r="H193" i="4" s="1"/>
  <c r="I193" i="4" s="1"/>
  <c r="K193" i="4" s="1"/>
  <c r="N193" i="4" s="1"/>
  <c r="O193" i="4" s="1"/>
  <c r="C180" i="4"/>
  <c r="G180" i="4" s="1"/>
  <c r="H180" i="4" s="1"/>
  <c r="I180" i="4" s="1"/>
  <c r="K180" i="4" s="1"/>
  <c r="N180" i="4" s="1"/>
  <c r="O180" i="4" s="1"/>
  <c r="C178" i="4"/>
  <c r="C177" i="4"/>
  <c r="C175" i="4"/>
  <c r="C174" i="4"/>
  <c r="C173" i="4"/>
  <c r="C172" i="4"/>
  <c r="G172" i="4" s="1"/>
  <c r="H172" i="4" s="1"/>
  <c r="I172" i="4" s="1"/>
  <c r="K172" i="4" s="1"/>
  <c r="N172" i="4" s="1"/>
  <c r="O172" i="4" s="1"/>
  <c r="C171" i="4"/>
  <c r="C170" i="4"/>
  <c r="C169" i="4"/>
  <c r="C157" i="4"/>
  <c r="C156" i="4"/>
  <c r="C155" i="4"/>
  <c r="C154" i="4"/>
  <c r="C153" i="4"/>
  <c r="C152" i="4"/>
  <c r="C151" i="4"/>
  <c r="C150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G92" i="4" s="1"/>
  <c r="H92" i="4" s="1"/>
  <c r="I92" i="4" s="1"/>
  <c r="K92" i="4" s="1"/>
  <c r="N92" i="4" s="1"/>
  <c r="O92" i="4" s="1"/>
  <c r="C91" i="4"/>
  <c r="G91" i="4" s="1"/>
  <c r="H91" i="4" s="1"/>
  <c r="I91" i="4" s="1"/>
  <c r="K91" i="4" s="1"/>
  <c r="N91" i="4" s="1"/>
  <c r="O91" i="4" s="1"/>
  <c r="C90" i="4"/>
  <c r="G90" i="4" s="1"/>
  <c r="H90" i="4" s="1"/>
  <c r="I90" i="4" s="1"/>
  <c r="K90" i="4" s="1"/>
  <c r="N90" i="4" s="1"/>
  <c r="O90" i="4" s="1"/>
  <c r="C89" i="4"/>
  <c r="G89" i="4" s="1"/>
  <c r="H89" i="4" s="1"/>
  <c r="I89" i="4" s="1"/>
  <c r="K89" i="4" s="1"/>
  <c r="N89" i="4" s="1"/>
  <c r="O89" i="4" s="1"/>
  <c r="C88" i="4"/>
  <c r="G88" i="4" s="1"/>
  <c r="H88" i="4" s="1"/>
  <c r="I88" i="4" s="1"/>
  <c r="K88" i="4" s="1"/>
  <c r="N88" i="4" s="1"/>
  <c r="O88" i="4" s="1"/>
  <c r="C87" i="4"/>
  <c r="G87" i="4" s="1"/>
  <c r="H87" i="4" s="1"/>
  <c r="I87" i="4" s="1"/>
  <c r="K87" i="4" s="1"/>
  <c r="N87" i="4" s="1"/>
  <c r="O87" i="4" s="1"/>
  <c r="C86" i="4"/>
  <c r="G86" i="4" s="1"/>
  <c r="H86" i="4" s="1"/>
  <c r="I86" i="4" s="1"/>
  <c r="K86" i="4" s="1"/>
  <c r="N86" i="4" s="1"/>
  <c r="O86" i="4" s="1"/>
  <c r="C85" i="4"/>
  <c r="G85" i="4" s="1"/>
  <c r="H85" i="4" s="1"/>
  <c r="I85" i="4" s="1"/>
  <c r="K85" i="4" s="1"/>
  <c r="N85" i="4" s="1"/>
  <c r="O85" i="4" s="1"/>
  <c r="C84" i="4"/>
  <c r="G84" i="4" s="1"/>
  <c r="H84" i="4" s="1"/>
  <c r="I84" i="4" s="1"/>
  <c r="K84" i="4" s="1"/>
  <c r="N84" i="4" s="1"/>
  <c r="O84" i="4" s="1"/>
  <c r="C83" i="4"/>
  <c r="G83" i="4" s="1"/>
  <c r="H83" i="4" s="1"/>
  <c r="I83" i="4" s="1"/>
  <c r="K83" i="4" s="1"/>
  <c r="N83" i="4" s="1"/>
  <c r="O83" i="4" s="1"/>
  <c r="C82" i="4"/>
  <c r="G82" i="4" s="1"/>
  <c r="H82" i="4" s="1"/>
  <c r="I82" i="4" s="1"/>
  <c r="K82" i="4" s="1"/>
  <c r="N82" i="4" s="1"/>
  <c r="O82" i="4" s="1"/>
  <c r="C81" i="4"/>
  <c r="G81" i="4" s="1"/>
  <c r="H81" i="4" s="1"/>
  <c r="I81" i="4" s="1"/>
  <c r="K81" i="4" s="1"/>
  <c r="N81" i="4" s="1"/>
  <c r="O81" i="4" s="1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G52" i="4" s="1"/>
  <c r="H52" i="4" s="1"/>
  <c r="I52" i="4" s="1"/>
  <c r="K52" i="4" s="1"/>
  <c r="N52" i="4" s="1"/>
  <c r="O52" i="4" s="1"/>
  <c r="C51" i="4"/>
  <c r="G51" i="4" s="1"/>
  <c r="H51" i="4" s="1"/>
  <c r="I51" i="4" s="1"/>
  <c r="K51" i="4" s="1"/>
  <c r="N51" i="4" s="1"/>
  <c r="O51" i="4" s="1"/>
  <c r="C50" i="4"/>
  <c r="G50" i="4" s="1"/>
  <c r="H50" i="4" s="1"/>
  <c r="I50" i="4" s="1"/>
  <c r="K50" i="4" s="1"/>
  <c r="N50" i="4" s="1"/>
  <c r="O50" i="4" s="1"/>
  <c r="C49" i="4"/>
  <c r="G49" i="4" s="1"/>
  <c r="H49" i="4" s="1"/>
  <c r="I49" i="4" s="1"/>
  <c r="K49" i="4" s="1"/>
  <c r="N49" i="4" s="1"/>
  <c r="O49" i="4" s="1"/>
  <c r="C48" i="4"/>
  <c r="G48" i="4" s="1"/>
  <c r="H48" i="4" s="1"/>
  <c r="I48" i="4" s="1"/>
  <c r="K48" i="4" s="1"/>
  <c r="N48" i="4" s="1"/>
  <c r="O48" i="4" s="1"/>
  <c r="C47" i="4"/>
  <c r="G47" i="4" s="1"/>
  <c r="H47" i="4" s="1"/>
  <c r="I47" i="4" s="1"/>
  <c r="K47" i="4" s="1"/>
  <c r="N47" i="4" s="1"/>
  <c r="O47" i="4" s="1"/>
  <c r="C46" i="4"/>
  <c r="G46" i="4" s="1"/>
  <c r="H46" i="4" s="1"/>
  <c r="I46" i="4" s="1"/>
  <c r="K46" i="4" s="1"/>
  <c r="N46" i="4" s="1"/>
  <c r="O46" i="4" s="1"/>
  <c r="C45" i="4"/>
  <c r="G45" i="4" s="1"/>
  <c r="H45" i="4" s="1"/>
  <c r="I45" i="4" s="1"/>
  <c r="K45" i="4" s="1"/>
  <c r="N45" i="4" s="1"/>
  <c r="O45" i="4" s="1"/>
  <c r="C44" i="4"/>
  <c r="G44" i="4" s="1"/>
  <c r="H44" i="4" s="1"/>
  <c r="I44" i="4" s="1"/>
  <c r="K44" i="4" s="1"/>
  <c r="N44" i="4" s="1"/>
  <c r="O44" i="4" s="1"/>
  <c r="C43" i="4"/>
  <c r="G43" i="4" s="1"/>
  <c r="H43" i="4" s="1"/>
  <c r="I43" i="4" s="1"/>
  <c r="K43" i="4" s="1"/>
  <c r="N43" i="4" s="1"/>
  <c r="O43" i="4" s="1"/>
  <c r="C42" i="4"/>
  <c r="G42" i="4" s="1"/>
  <c r="H42" i="4" s="1"/>
  <c r="I42" i="4" s="1"/>
  <c r="K42" i="4" s="1"/>
  <c r="N42" i="4" s="1"/>
  <c r="O42" i="4" s="1"/>
  <c r="C41" i="4"/>
  <c r="G41" i="4" s="1"/>
  <c r="H41" i="4" s="1"/>
  <c r="I41" i="4" s="1"/>
  <c r="K41" i="4" s="1"/>
  <c r="N41" i="4" s="1"/>
  <c r="O41" i="4" s="1"/>
  <c r="C40" i="4"/>
  <c r="G40" i="4" s="1"/>
  <c r="H40" i="4" s="1"/>
  <c r="I40" i="4" s="1"/>
  <c r="K40" i="4" s="1"/>
  <c r="N40" i="4" s="1"/>
  <c r="O40" i="4" s="1"/>
  <c r="C39" i="4"/>
  <c r="G39" i="4" s="1"/>
  <c r="H39" i="4" s="1"/>
  <c r="I39" i="4" s="1"/>
  <c r="K39" i="4" s="1"/>
  <c r="N39" i="4" s="1"/>
  <c r="O39" i="4" s="1"/>
  <c r="C38" i="4"/>
  <c r="G38" i="4" s="1"/>
  <c r="H38" i="4" s="1"/>
  <c r="I38" i="4" s="1"/>
  <c r="K38" i="4" s="1"/>
  <c r="N38" i="4" s="1"/>
  <c r="O38" i="4" s="1"/>
  <c r="C37" i="4"/>
  <c r="G37" i="4" s="1"/>
  <c r="H37" i="4" s="1"/>
  <c r="I37" i="4" s="1"/>
  <c r="K37" i="4" s="1"/>
  <c r="N37" i="4" s="1"/>
  <c r="O37" i="4" s="1"/>
  <c r="C36" i="4"/>
  <c r="G36" i="4" s="1"/>
  <c r="H36" i="4" s="1"/>
  <c r="I36" i="4" s="1"/>
  <c r="K36" i="4" s="1"/>
  <c r="N36" i="4" s="1"/>
  <c r="O36" i="4" s="1"/>
  <c r="C35" i="4"/>
  <c r="G35" i="4" s="1"/>
  <c r="H35" i="4" s="1"/>
  <c r="I35" i="4" s="1"/>
  <c r="K35" i="4" s="1"/>
  <c r="N35" i="4" s="1"/>
  <c r="O35" i="4" s="1"/>
  <c r="C34" i="4"/>
  <c r="G34" i="4" s="1"/>
  <c r="H34" i="4" s="1"/>
  <c r="I34" i="4" s="1"/>
  <c r="K34" i="4" s="1"/>
  <c r="N34" i="4" s="1"/>
  <c r="O34" i="4" s="1"/>
  <c r="C33" i="4"/>
  <c r="G33" i="4" s="1"/>
  <c r="H33" i="4" s="1"/>
  <c r="I33" i="4" s="1"/>
  <c r="K33" i="4" s="1"/>
  <c r="N33" i="4" s="1"/>
  <c r="O33" i="4" s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G17" i="4" s="1"/>
  <c r="H17" i="4" s="1"/>
  <c r="I17" i="4" s="1"/>
  <c r="K17" i="4" s="1"/>
  <c r="N17" i="4" s="1"/>
  <c r="O17" i="4" s="1"/>
  <c r="C16" i="4"/>
  <c r="G16" i="4" s="1"/>
  <c r="H16" i="4" s="1"/>
  <c r="I16" i="4" s="1"/>
  <c r="K16" i="4" s="1"/>
  <c r="N16" i="4" s="1"/>
  <c r="O16" i="4" s="1"/>
  <c r="C15" i="4"/>
  <c r="G15" i="4" s="1"/>
  <c r="H15" i="4" s="1"/>
  <c r="I15" i="4" s="1"/>
  <c r="K15" i="4" s="1"/>
  <c r="N15" i="4" s="1"/>
  <c r="O15" i="4" s="1"/>
  <c r="C14" i="4"/>
  <c r="G14" i="4" s="1"/>
  <c r="H14" i="4" s="1"/>
  <c r="I14" i="4" s="1"/>
  <c r="K14" i="4" s="1"/>
  <c r="N14" i="4" s="1"/>
  <c r="O14" i="4" s="1"/>
  <c r="L279" i="4" l="1"/>
  <c r="L276" i="4"/>
  <c r="L275" i="4"/>
  <c r="L274" i="4"/>
  <c r="L273" i="4"/>
  <c r="L270" i="4"/>
  <c r="L243" i="4"/>
  <c r="L242" i="4"/>
  <c r="L241" i="4"/>
  <c r="L240" i="4"/>
  <c r="L239" i="4"/>
  <c r="L238" i="4"/>
  <c r="L237" i="4"/>
  <c r="L236" i="4"/>
  <c r="L235" i="4"/>
  <c r="L234" i="4"/>
  <c r="L210" i="4"/>
  <c r="L209" i="4"/>
  <c r="L208" i="4"/>
  <c r="L207" i="4"/>
  <c r="L206" i="4"/>
  <c r="L205" i="4"/>
  <c r="L204" i="4"/>
  <c r="L203" i="4"/>
  <c r="L202" i="4"/>
  <c r="L201" i="4"/>
  <c r="L68" i="4"/>
  <c r="L67" i="4"/>
  <c r="L66" i="4"/>
  <c r="L33" i="4"/>
  <c r="L32" i="4"/>
  <c r="F279" i="4"/>
  <c r="J279" i="4" s="1"/>
  <c r="F278" i="4"/>
  <c r="J278" i="4" s="1"/>
  <c r="L278" i="4" s="1"/>
  <c r="F277" i="4"/>
  <c r="J277" i="4" s="1"/>
  <c r="L277" i="4" s="1"/>
  <c r="F276" i="4"/>
  <c r="J276" i="4" s="1"/>
  <c r="F275" i="4"/>
  <c r="J275" i="4" s="1"/>
  <c r="F274" i="4"/>
  <c r="J274" i="4" s="1"/>
  <c r="F273" i="4"/>
  <c r="J273" i="4" s="1"/>
  <c r="F272" i="4"/>
  <c r="J272" i="4" s="1"/>
  <c r="F271" i="4"/>
  <c r="J271" i="4" s="1"/>
  <c r="F270" i="4"/>
  <c r="J270" i="4" s="1"/>
  <c r="F255" i="4"/>
  <c r="J255" i="4" s="1"/>
  <c r="F254" i="4"/>
  <c r="J254" i="4" s="1"/>
  <c r="F253" i="4"/>
  <c r="J253" i="4" s="1"/>
  <c r="F252" i="4"/>
  <c r="J252" i="4" s="1"/>
  <c r="L252" i="4" s="1"/>
  <c r="F251" i="4"/>
  <c r="J251" i="4" s="1"/>
  <c r="L251" i="4" s="1"/>
  <c r="F250" i="4"/>
  <c r="J250" i="4" s="1"/>
  <c r="L250" i="4" s="1"/>
  <c r="F249" i="4"/>
  <c r="J249" i="4" s="1"/>
  <c r="F248" i="4"/>
  <c r="J248" i="4" s="1"/>
  <c r="L248" i="4" s="1"/>
  <c r="F247" i="4"/>
  <c r="J247" i="4" s="1"/>
  <c r="F246" i="4"/>
  <c r="J246" i="4" s="1"/>
  <c r="F245" i="4"/>
  <c r="J245" i="4" s="1"/>
  <c r="F244" i="4"/>
  <c r="J244" i="4" s="1"/>
  <c r="F233" i="4"/>
  <c r="J233" i="4" s="1"/>
  <c r="F232" i="4"/>
  <c r="J232" i="4" s="1"/>
  <c r="F231" i="4"/>
  <c r="J231" i="4" s="1"/>
  <c r="L231" i="4" s="1"/>
  <c r="F230" i="4"/>
  <c r="J230" i="4" s="1"/>
  <c r="L230" i="4" s="1"/>
  <c r="F229" i="4"/>
  <c r="J229" i="4" s="1"/>
  <c r="L229" i="4" s="1"/>
  <c r="F228" i="4"/>
  <c r="J228" i="4" s="1"/>
  <c r="F227" i="4"/>
  <c r="J227" i="4" s="1"/>
  <c r="L227" i="4" s="1"/>
  <c r="F226" i="4"/>
  <c r="J226" i="4" s="1"/>
  <c r="L226" i="4" s="1"/>
  <c r="F225" i="4"/>
  <c r="J225" i="4" s="1"/>
  <c r="F224" i="4"/>
  <c r="J224" i="4" s="1"/>
  <c r="F223" i="4"/>
  <c r="J223" i="4" s="1"/>
  <c r="F243" i="4"/>
  <c r="J243" i="4" s="1"/>
  <c r="F242" i="4"/>
  <c r="J242" i="4" s="1"/>
  <c r="F241" i="4"/>
  <c r="J241" i="4" s="1"/>
  <c r="F240" i="4"/>
  <c r="J240" i="4" s="1"/>
  <c r="F239" i="4"/>
  <c r="J239" i="4" s="1"/>
  <c r="F238" i="4"/>
  <c r="J238" i="4" s="1"/>
  <c r="F237" i="4"/>
  <c r="J237" i="4" s="1"/>
  <c r="F236" i="4"/>
  <c r="J236" i="4" s="1"/>
  <c r="F235" i="4"/>
  <c r="J235" i="4" s="1"/>
  <c r="F234" i="4"/>
  <c r="J234" i="4" s="1"/>
  <c r="F210" i="4"/>
  <c r="J210" i="4" s="1"/>
  <c r="F209" i="4"/>
  <c r="J209" i="4" s="1"/>
  <c r="F208" i="4"/>
  <c r="J208" i="4" s="1"/>
  <c r="F207" i="4"/>
  <c r="J207" i="4" s="1"/>
  <c r="F206" i="4"/>
  <c r="J206" i="4" s="1"/>
  <c r="F205" i="4"/>
  <c r="J205" i="4" s="1"/>
  <c r="F204" i="4"/>
  <c r="J204" i="4" s="1"/>
  <c r="F203" i="4"/>
  <c r="J203" i="4" s="1"/>
  <c r="F202" i="4"/>
  <c r="J202" i="4" s="1"/>
  <c r="F201" i="4"/>
  <c r="J201" i="4" s="1"/>
  <c r="F197" i="4"/>
  <c r="J197" i="4" s="1"/>
  <c r="L197" i="4" s="1"/>
  <c r="M197" i="4" s="1"/>
  <c r="F196" i="4"/>
  <c r="J196" i="4" s="1"/>
  <c r="L196" i="4" s="1"/>
  <c r="F102" i="4"/>
  <c r="J102" i="4" s="1"/>
  <c r="F101" i="4"/>
  <c r="J101" i="4" s="1"/>
  <c r="L101" i="4" s="1"/>
  <c r="F100" i="4"/>
  <c r="J100" i="4" s="1"/>
  <c r="L100" i="4" s="1"/>
  <c r="F99" i="4"/>
  <c r="J99" i="4" s="1"/>
  <c r="L99" i="4" s="1"/>
  <c r="F98" i="4"/>
  <c r="J98" i="4" s="1"/>
  <c r="L98" i="4" s="1"/>
  <c r="F97" i="4"/>
  <c r="J97" i="4" s="1"/>
  <c r="F96" i="4"/>
  <c r="J96" i="4" s="1"/>
  <c r="L96" i="4" s="1"/>
  <c r="F95" i="4"/>
  <c r="J95" i="4" s="1"/>
  <c r="F94" i="4"/>
  <c r="J94" i="4" s="1"/>
  <c r="L94" i="4" s="1"/>
  <c r="F93" i="4"/>
  <c r="J93" i="4" s="1"/>
  <c r="L93" i="4" s="1"/>
  <c r="F91" i="4"/>
  <c r="J91" i="4" s="1"/>
  <c r="L91" i="4" s="1"/>
  <c r="F88" i="4"/>
  <c r="J88" i="4" s="1"/>
  <c r="F87" i="4"/>
  <c r="J87" i="4" s="1"/>
  <c r="F86" i="4"/>
  <c r="J86" i="4" s="1"/>
  <c r="L86" i="4" s="1"/>
  <c r="F85" i="4"/>
  <c r="J85" i="4" s="1"/>
  <c r="L85" i="4" s="1"/>
  <c r="F84" i="4"/>
  <c r="J84" i="4" s="1"/>
  <c r="L84" i="4" s="1"/>
  <c r="F83" i="4"/>
  <c r="J83" i="4" s="1"/>
  <c r="L83" i="4" s="1"/>
  <c r="F82" i="4"/>
  <c r="J82" i="4" s="1"/>
  <c r="L82" i="4" s="1"/>
  <c r="F81" i="4"/>
  <c r="J81" i="4" s="1"/>
  <c r="F80" i="4"/>
  <c r="J80" i="4" s="1"/>
  <c r="F79" i="4"/>
  <c r="J79" i="4" s="1"/>
  <c r="J69" i="4"/>
  <c r="F69" i="4"/>
  <c r="J68" i="4"/>
  <c r="F68" i="4"/>
  <c r="F67" i="4"/>
  <c r="J67" i="4" s="1"/>
  <c r="F66" i="4"/>
  <c r="J66" i="4" s="1"/>
  <c r="F65" i="4"/>
  <c r="J65" i="4" s="1"/>
  <c r="F64" i="4"/>
  <c r="J64" i="4" s="1"/>
  <c r="F63" i="4"/>
  <c r="J63" i="4" s="1"/>
  <c r="F62" i="4"/>
  <c r="J62" i="4" s="1"/>
  <c r="F61" i="4"/>
  <c r="J61" i="4" s="1"/>
  <c r="F60" i="4"/>
  <c r="J60" i="4" s="1"/>
  <c r="L60" i="4" s="1"/>
  <c r="F59" i="4"/>
  <c r="J59" i="4" s="1"/>
  <c r="F58" i="4"/>
  <c r="J58" i="4" s="1"/>
  <c r="L58" i="4" s="1"/>
  <c r="F57" i="4"/>
  <c r="J57" i="4" s="1"/>
  <c r="F56" i="4"/>
  <c r="J56" i="4" s="1"/>
  <c r="F55" i="4"/>
  <c r="J55" i="4" s="1"/>
  <c r="F54" i="4"/>
  <c r="J54" i="4" s="1"/>
  <c r="F53" i="4"/>
  <c r="J53" i="4" s="1"/>
  <c r="F52" i="4"/>
  <c r="J52" i="4" s="1"/>
  <c r="L52" i="4" s="1"/>
  <c r="F51" i="4"/>
  <c r="J51" i="4" s="1"/>
  <c r="L51" i="4" s="1"/>
  <c r="M51" i="4" s="1"/>
  <c r="F50" i="4"/>
  <c r="J50" i="4" s="1"/>
  <c r="L50" i="4" s="1"/>
  <c r="F49" i="4"/>
  <c r="J49" i="4" s="1"/>
  <c r="F48" i="4"/>
  <c r="J48" i="4" s="1"/>
  <c r="F47" i="4"/>
  <c r="J47" i="4" s="1"/>
  <c r="F46" i="4"/>
  <c r="J46" i="4" s="1"/>
  <c r="L46" i="4" s="1"/>
  <c r="F45" i="4"/>
  <c r="J45" i="4" s="1"/>
  <c r="L45" i="4" s="1"/>
  <c r="F44" i="4"/>
  <c r="J44" i="4" s="1"/>
  <c r="L44" i="4" s="1"/>
  <c r="F43" i="4"/>
  <c r="J43" i="4" s="1"/>
  <c r="L43" i="4" s="1"/>
  <c r="M43" i="4" s="1"/>
  <c r="F42" i="4"/>
  <c r="J42" i="4" s="1"/>
  <c r="L42" i="4" s="1"/>
  <c r="F41" i="4"/>
  <c r="J41" i="4" s="1"/>
  <c r="F40" i="4"/>
  <c r="J40" i="4" s="1"/>
  <c r="F39" i="4"/>
  <c r="J39" i="4" s="1"/>
  <c r="F38" i="4"/>
  <c r="J38" i="4" s="1"/>
  <c r="L38" i="4" s="1"/>
  <c r="F33" i="4"/>
  <c r="J33" i="4" s="1"/>
  <c r="F32" i="4"/>
  <c r="J32" i="4" s="1"/>
  <c r="L40" i="4" l="1"/>
  <c r="M40" i="4" s="1"/>
  <c r="L41" i="4"/>
  <c r="M41" i="4" s="1"/>
  <c r="L48" i="4"/>
  <c r="M48" i="4" s="1"/>
  <c r="L49" i="4"/>
  <c r="M49" i="4" s="1"/>
  <c r="L53" i="4"/>
  <c r="M53" i="4" s="1"/>
  <c r="L56" i="4"/>
  <c r="M56" i="4" s="1"/>
  <c r="L57" i="4"/>
  <c r="M57" i="4" s="1"/>
  <c r="L64" i="4"/>
  <c r="M64" i="4" s="1"/>
  <c r="L65" i="4"/>
  <c r="M65" i="4" s="1"/>
  <c r="L61" i="4"/>
  <c r="M61" i="4" s="1"/>
  <c r="M245" i="4"/>
  <c r="M47" i="4"/>
  <c r="M39" i="4"/>
  <c r="M55" i="4"/>
  <c r="M81" i="4"/>
  <c r="L87" i="4"/>
  <c r="M87" i="4" s="1"/>
  <c r="M201" i="4"/>
  <c r="L79" i="4"/>
  <c r="M79" i="4" s="1"/>
  <c r="M253" i="4"/>
  <c r="M208" i="4"/>
  <c r="M69" i="4"/>
  <c r="M88" i="4"/>
  <c r="M93" i="4"/>
  <c r="L102" i="4"/>
  <c r="M102" i="4" s="1"/>
  <c r="M207" i="4"/>
  <c r="M94" i="4"/>
  <c r="M54" i="4"/>
  <c r="M206" i="4"/>
  <c r="L80" i="4"/>
  <c r="M80" i="4" s="1"/>
  <c r="M246" i="4"/>
  <c r="M95" i="4"/>
  <c r="M255" i="4"/>
  <c r="L81" i="4"/>
  <c r="L88" i="4"/>
  <c r="M101" i="4"/>
  <c r="L39" i="4"/>
  <c r="L95" i="4"/>
  <c r="L47" i="4"/>
  <c r="M209" i="4"/>
  <c r="L54" i="4"/>
  <c r="L55" i="4"/>
  <c r="L245" i="4"/>
  <c r="L246" i="4"/>
  <c r="L247" i="4"/>
  <c r="M247" i="4" s="1"/>
  <c r="M237" i="4"/>
  <c r="L59" i="4"/>
  <c r="M59" i="4" s="1"/>
  <c r="M239" i="4"/>
  <c r="M240" i="4"/>
  <c r="M241" i="4"/>
  <c r="L62" i="4"/>
  <c r="M62" i="4" s="1"/>
  <c r="L63" i="4"/>
  <c r="M63" i="4" s="1"/>
  <c r="L253" i="4"/>
  <c r="M248" i="4"/>
  <c r="M252" i="4"/>
  <c r="L97" i="4"/>
  <c r="M97" i="4" s="1"/>
  <c r="L244" i="4"/>
  <c r="M244" i="4" s="1"/>
  <c r="M32" i="4"/>
  <c r="L254" i="4"/>
  <c r="M254" i="4" s="1"/>
  <c r="L69" i="4"/>
  <c r="M96" i="4"/>
  <c r="L249" i="4"/>
  <c r="M249" i="4" s="1"/>
  <c r="M33" i="4"/>
  <c r="L255" i="4"/>
  <c r="M273" i="4"/>
  <c r="M279" i="4"/>
  <c r="L271" i="4"/>
  <c r="M271" i="4" s="1"/>
  <c r="L272" i="4"/>
  <c r="M272" i="4" s="1"/>
  <c r="L224" i="4"/>
  <c r="M224" i="4" s="1"/>
  <c r="L225" i="4"/>
  <c r="M225" i="4" s="1"/>
  <c r="L232" i="4"/>
  <c r="M232" i="4" s="1"/>
  <c r="L233" i="4"/>
  <c r="M233" i="4" s="1"/>
  <c r="L228" i="4"/>
  <c r="M228" i="4" s="1"/>
  <c r="M223" i="4"/>
  <c r="M231" i="4"/>
  <c r="L223" i="4"/>
  <c r="M44" i="4"/>
  <c r="M236" i="4"/>
  <c r="M275" i="4"/>
  <c r="M38" i="4"/>
  <c r="M276" i="4"/>
  <c r="M67" i="4"/>
  <c r="M82" i="4"/>
  <c r="M86" i="4"/>
  <c r="M42" i="4"/>
  <c r="M52" i="4"/>
  <c r="M84" i="4"/>
  <c r="M210" i="4"/>
  <c r="M229" i="4"/>
  <c r="M250" i="4"/>
  <c r="M277" i="4"/>
  <c r="M45" i="4"/>
  <c r="M60" i="4"/>
  <c r="M196" i="4"/>
  <c r="M203" i="4"/>
  <c r="M234" i="4"/>
  <c r="M238" i="4"/>
  <c r="M242" i="4"/>
  <c r="M230" i="4"/>
  <c r="M83" i="4"/>
  <c r="M98" i="4"/>
  <c r="M50" i="4"/>
  <c r="M68" i="4"/>
  <c r="M99" i="4"/>
  <c r="M202" i="4"/>
  <c r="M227" i="4"/>
  <c r="M46" i="4"/>
  <c r="M66" i="4"/>
  <c r="M85" i="4"/>
  <c r="M91" i="4"/>
  <c r="M100" i="4"/>
  <c r="M204" i="4"/>
  <c r="M251" i="4"/>
  <c r="M270" i="4"/>
  <c r="M274" i="4"/>
  <c r="M278" i="4"/>
  <c r="M226" i="4"/>
  <c r="M58" i="4"/>
  <c r="M205" i="4"/>
  <c r="M235" i="4"/>
  <c r="M243" i="4"/>
  <c r="F18" i="4"/>
  <c r="J18" i="4" s="1"/>
  <c r="F269" i="4"/>
  <c r="J269" i="4" s="1"/>
  <c r="F256" i="4"/>
  <c r="J256" i="4" s="1"/>
  <c r="F222" i="4"/>
  <c r="J222" i="4" s="1"/>
  <c r="F193" i="4"/>
  <c r="J193" i="4" s="1"/>
  <c r="F178" i="4"/>
  <c r="J178" i="4" s="1"/>
  <c r="F177" i="4"/>
  <c r="J177" i="4" s="1"/>
  <c r="F169" i="4"/>
  <c r="J169" i="4" s="1"/>
  <c r="F152" i="4"/>
  <c r="J152" i="4" s="1"/>
  <c r="F105" i="4"/>
  <c r="J105" i="4" s="1"/>
  <c r="F104" i="4"/>
  <c r="J104" i="4" s="1"/>
  <c r="F103" i="4"/>
  <c r="J103" i="4" s="1"/>
  <c r="F92" i="4"/>
  <c r="J92" i="4" s="1"/>
  <c r="F90" i="4"/>
  <c r="J90" i="4" s="1"/>
  <c r="F89" i="4"/>
  <c r="J89" i="4" s="1"/>
  <c r="F78" i="4"/>
  <c r="J78" i="4" s="1"/>
  <c r="F77" i="4"/>
  <c r="J77" i="4" s="1"/>
  <c r="F74" i="4"/>
  <c r="J74" i="4" s="1"/>
  <c r="F73" i="4"/>
  <c r="J73" i="4" s="1"/>
  <c r="F72" i="4"/>
  <c r="J72" i="4" s="1"/>
  <c r="F71" i="4"/>
  <c r="J71" i="4" s="1"/>
  <c r="F70" i="4"/>
  <c r="J70" i="4" s="1"/>
  <c r="L70" i="4" l="1"/>
  <c r="M70" i="4" s="1"/>
  <c r="L18" i="4"/>
  <c r="M18" i="4" s="1"/>
  <c r="L77" i="4"/>
  <c r="M77" i="4" s="1"/>
  <c r="L90" i="4"/>
  <c r="M90" i="4" s="1"/>
  <c r="L169" i="4"/>
  <c r="M169" i="4" s="1"/>
  <c r="L177" i="4"/>
  <c r="M177" i="4" s="1"/>
  <c r="L178" i="4"/>
  <c r="M178" i="4" s="1"/>
  <c r="L193" i="4"/>
  <c r="M193" i="4" s="1"/>
  <c r="L78" i="4"/>
  <c r="M78" i="4" s="1"/>
  <c r="L89" i="4"/>
  <c r="M89" i="4" s="1"/>
  <c r="L105" i="4"/>
  <c r="M105" i="4" s="1"/>
  <c r="M92" i="4"/>
  <c r="L92" i="4"/>
  <c r="L103" i="4"/>
  <c r="M103" i="4" s="1"/>
  <c r="L104" i="4"/>
  <c r="M104" i="4" s="1"/>
  <c r="L152" i="4"/>
  <c r="M152" i="4" s="1"/>
  <c r="L256" i="4"/>
  <c r="M256" i="4" s="1"/>
  <c r="L269" i="4"/>
  <c r="M269" i="4" s="1"/>
  <c r="L222" i="4"/>
  <c r="M222" i="4" s="1"/>
  <c r="L73" i="4"/>
  <c r="M73" i="4" s="1"/>
  <c r="L74" i="4"/>
  <c r="M74" i="4" s="1"/>
  <c r="L71" i="4"/>
  <c r="M71" i="4" s="1"/>
  <c r="L72" i="4"/>
  <c r="M72" i="4" s="1"/>
  <c r="F17" i="4"/>
  <c r="J17" i="4" s="1"/>
  <c r="L17" i="4" l="1"/>
  <c r="M17" i="4" s="1"/>
  <c r="F317" i="4"/>
  <c r="J317" i="4" s="1"/>
  <c r="F200" i="4"/>
  <c r="J200" i="4" s="1"/>
  <c r="F175" i="4"/>
  <c r="J175" i="4" s="1"/>
  <c r="F174" i="4"/>
  <c r="J174" i="4" s="1"/>
  <c r="F171" i="4"/>
  <c r="J171" i="4" s="1"/>
  <c r="F155" i="4"/>
  <c r="J155" i="4" s="1"/>
  <c r="F154" i="4"/>
  <c r="J154" i="4" s="1"/>
  <c r="F36" i="4"/>
  <c r="J36" i="4" s="1"/>
  <c r="F35" i="4"/>
  <c r="J35" i="4" s="1"/>
  <c r="F34" i="4"/>
  <c r="J34" i="4" s="1"/>
  <c r="F31" i="4"/>
  <c r="J31" i="4" s="1"/>
  <c r="F30" i="4"/>
  <c r="J30" i="4" s="1"/>
  <c r="F29" i="4"/>
  <c r="J29" i="4" s="1"/>
  <c r="F28" i="4"/>
  <c r="J28" i="4" s="1"/>
  <c r="F27" i="4"/>
  <c r="J27" i="4" s="1"/>
  <c r="F26" i="4"/>
  <c r="J26" i="4" s="1"/>
  <c r="F25" i="4"/>
  <c r="J25" i="4" s="1"/>
  <c r="F24" i="4"/>
  <c r="J24" i="4" s="1"/>
  <c r="F23" i="4"/>
  <c r="J23" i="4" s="1"/>
  <c r="F22" i="4"/>
  <c r="J22" i="4" s="1"/>
  <c r="F21" i="4"/>
  <c r="J21" i="4" s="1"/>
  <c r="F20" i="4"/>
  <c r="J20" i="4" s="1"/>
  <c r="F19" i="4"/>
  <c r="J19" i="4" s="1"/>
  <c r="F16" i="4"/>
  <c r="J16" i="4" s="1"/>
  <c r="F15" i="4"/>
  <c r="J15" i="4" s="1"/>
  <c r="F14" i="4"/>
  <c r="J14" i="4" s="1"/>
  <c r="F13" i="4"/>
  <c r="J13" i="4" s="1"/>
  <c r="C13" i="4"/>
  <c r="G13" i="4" s="1"/>
  <c r="H13" i="4" s="1"/>
  <c r="I13" i="4" s="1"/>
  <c r="K13" i="4" s="1"/>
  <c r="N13" i="4" s="1"/>
  <c r="O13" i="4" s="1"/>
  <c r="F12" i="4"/>
  <c r="J12" i="4" s="1"/>
  <c r="C12" i="4"/>
  <c r="G12" i="4" s="1"/>
  <c r="H12" i="4" s="1"/>
  <c r="I12" i="4" s="1"/>
  <c r="K12" i="4" s="1"/>
  <c r="N12" i="4" s="1"/>
  <c r="O12" i="4" s="1"/>
  <c r="F11" i="4"/>
  <c r="J11" i="4" s="1"/>
  <c r="C11" i="4"/>
  <c r="G11" i="4" s="1"/>
  <c r="H11" i="4" s="1"/>
  <c r="I11" i="4" s="1"/>
  <c r="K11" i="4" s="1"/>
  <c r="N11" i="4" s="1"/>
  <c r="O11" i="4" s="1"/>
  <c r="F10" i="4"/>
  <c r="J10" i="4" s="1"/>
  <c r="C10" i="4"/>
  <c r="G10" i="4" s="1"/>
  <c r="H10" i="4" s="1"/>
  <c r="I10" i="4" s="1"/>
  <c r="K10" i="4" s="1"/>
  <c r="N10" i="4" s="1"/>
  <c r="O10" i="4" s="1"/>
  <c r="F9" i="4"/>
  <c r="J9" i="4" s="1"/>
  <c r="C9" i="4"/>
  <c r="G9" i="4" s="1"/>
  <c r="H9" i="4" s="1"/>
  <c r="I9" i="4" s="1"/>
  <c r="K9" i="4" s="1"/>
  <c r="N9" i="4" s="1"/>
  <c r="O9" i="4" s="1"/>
  <c r="F8" i="4"/>
  <c r="J8" i="4" s="1"/>
  <c r="C8" i="4"/>
  <c r="G8" i="4" s="1"/>
  <c r="H8" i="4" s="1"/>
  <c r="I8" i="4" s="1"/>
  <c r="K8" i="4" s="1"/>
  <c r="N8" i="4" s="1"/>
  <c r="O8" i="4" s="1"/>
  <c r="F7" i="4"/>
  <c r="J7" i="4" s="1"/>
  <c r="C7" i="4"/>
  <c r="G7" i="4" s="1"/>
  <c r="H7" i="4" s="1"/>
  <c r="I7" i="4" s="1"/>
  <c r="K7" i="4" s="1"/>
  <c r="N7" i="4" s="1"/>
  <c r="O7" i="4" s="1"/>
  <c r="F6" i="4"/>
  <c r="J6" i="4" s="1"/>
  <c r="C6" i="4"/>
  <c r="G6" i="4" s="1"/>
  <c r="H6" i="4" s="1"/>
  <c r="I6" i="4" s="1"/>
  <c r="K6" i="4" s="1"/>
  <c r="N6" i="4" s="1"/>
  <c r="O6" i="4" s="1"/>
  <c r="F5" i="4"/>
  <c r="J5" i="4" s="1"/>
  <c r="C5" i="4"/>
  <c r="G5" i="4" s="1"/>
  <c r="H5" i="4" s="1"/>
  <c r="I5" i="4" s="1"/>
  <c r="K5" i="4" s="1"/>
  <c r="N5" i="4" s="1"/>
  <c r="O5" i="4" s="1"/>
  <c r="F4" i="4"/>
  <c r="J4" i="4" s="1"/>
  <c r="C4" i="4"/>
  <c r="G4" i="4" s="1"/>
  <c r="H4" i="4" s="1"/>
  <c r="I4" i="4" s="1"/>
  <c r="K4" i="4" s="1"/>
  <c r="N4" i="4" s="1"/>
  <c r="O4" i="4" s="1"/>
  <c r="F3" i="4"/>
  <c r="J3" i="4" s="1"/>
  <c r="E3" i="4"/>
  <c r="C3" i="4"/>
  <c r="F321" i="4"/>
  <c r="J321" i="4" s="1"/>
  <c r="F157" i="4"/>
  <c r="J157" i="4" s="1"/>
  <c r="F153" i="4"/>
  <c r="J153" i="4" s="1"/>
  <c r="F150" i="4"/>
  <c r="J150" i="4" s="1"/>
  <c r="R76" i="4"/>
  <c r="M8" i="4" l="1"/>
  <c r="L8" i="4"/>
  <c r="L4" i="4"/>
  <c r="M4" i="4" s="1"/>
  <c r="L6" i="4"/>
  <c r="M6" i="4" s="1"/>
  <c r="L7" i="4"/>
  <c r="M7" i="4" s="1"/>
  <c r="L9" i="4"/>
  <c r="M9" i="4" s="1"/>
  <c r="L10" i="4"/>
  <c r="M10" i="4" s="1"/>
  <c r="L19" i="4"/>
  <c r="M19" i="4" s="1"/>
  <c r="M5" i="4"/>
  <c r="L5" i="4"/>
  <c r="L13" i="4"/>
  <c r="M13" i="4" s="1"/>
  <c r="M15" i="4"/>
  <c r="L15" i="4"/>
  <c r="L20" i="4"/>
  <c r="M20" i="4" s="1"/>
  <c r="M23" i="4"/>
  <c r="L23" i="4"/>
  <c r="L24" i="4"/>
  <c r="M24" i="4" s="1"/>
  <c r="L26" i="4"/>
  <c r="M26" i="4" s="1"/>
  <c r="L28" i="4"/>
  <c r="M28" i="4" s="1"/>
  <c r="L29" i="4"/>
  <c r="M29" i="4" s="1"/>
  <c r="L30" i="4"/>
  <c r="M30" i="4" s="1"/>
  <c r="L35" i="4"/>
  <c r="M35" i="4" s="1"/>
  <c r="L36" i="4"/>
  <c r="M36" i="4" s="1"/>
  <c r="M150" i="4"/>
  <c r="L150" i="4"/>
  <c r="L153" i="4"/>
  <c r="M153" i="4" s="1"/>
  <c r="L174" i="4"/>
  <c r="M174" i="4" s="1"/>
  <c r="L175" i="4"/>
  <c r="M175" i="4" s="1"/>
  <c r="L321" i="4"/>
  <c r="M321" i="4" s="1"/>
  <c r="M200" i="4"/>
  <c r="L200" i="4"/>
  <c r="L317" i="4"/>
  <c r="M317" i="4" s="1"/>
  <c r="L11" i="4"/>
  <c r="M11" i="4" s="1"/>
  <c r="L12" i="4"/>
  <c r="M12" i="4" s="1"/>
  <c r="L16" i="4"/>
  <c r="M16" i="4" s="1"/>
  <c r="M22" i="4"/>
  <c r="L22" i="4"/>
  <c r="L27" i="4"/>
  <c r="M27" i="4" s="1"/>
  <c r="L34" i="4"/>
  <c r="M34" i="4" s="1"/>
  <c r="M155" i="4"/>
  <c r="L155" i="4"/>
  <c r="L14" i="4"/>
  <c r="M14" i="4" s="1"/>
  <c r="L21" i="4"/>
  <c r="M21" i="4" s="1"/>
  <c r="L25" i="4"/>
  <c r="M25" i="4" s="1"/>
  <c r="L31" i="4"/>
  <c r="M31" i="4" s="1"/>
  <c r="L154" i="4"/>
  <c r="M154" i="4" s="1"/>
  <c r="L171" i="4"/>
  <c r="M171" i="4" s="1"/>
  <c r="M157" i="4"/>
  <c r="L157" i="4"/>
  <c r="L3" i="4"/>
  <c r="M3" i="4" s="1"/>
  <c r="F298" i="4"/>
  <c r="J298" i="4" s="1"/>
  <c r="F300" i="4"/>
  <c r="J300" i="4" s="1"/>
  <c r="F302" i="4"/>
  <c r="J302" i="4" s="1"/>
  <c r="F304" i="4"/>
  <c r="J304" i="4" s="1"/>
  <c r="F307" i="4"/>
  <c r="J307" i="4" s="1"/>
  <c r="F310" i="4"/>
  <c r="J310" i="4" s="1"/>
  <c r="F312" i="4"/>
  <c r="J312" i="4" s="1"/>
  <c r="F314" i="4"/>
  <c r="J314" i="4" s="1"/>
  <c r="F316" i="4"/>
  <c r="J316" i="4" s="1"/>
  <c r="F318" i="4"/>
  <c r="J318" i="4" s="1"/>
  <c r="F319" i="4"/>
  <c r="J319" i="4" s="1"/>
  <c r="F320" i="4"/>
  <c r="J320" i="4" s="1"/>
  <c r="F299" i="4"/>
  <c r="J299" i="4" s="1"/>
  <c r="F301" i="4"/>
  <c r="J301" i="4" s="1"/>
  <c r="F303" i="4"/>
  <c r="J303" i="4" s="1"/>
  <c r="F305" i="4"/>
  <c r="J305" i="4" s="1"/>
  <c r="F306" i="4"/>
  <c r="J306" i="4" s="1"/>
  <c r="F308" i="4"/>
  <c r="J308" i="4" s="1"/>
  <c r="F309" i="4"/>
  <c r="J309" i="4" s="1"/>
  <c r="F311" i="4"/>
  <c r="J311" i="4" s="1"/>
  <c r="F313" i="4"/>
  <c r="J313" i="4" s="1"/>
  <c r="F315" i="4"/>
  <c r="J315" i="4" s="1"/>
  <c r="F180" i="4"/>
  <c r="J180" i="4" s="1"/>
  <c r="F195" i="4"/>
  <c r="J195" i="4" s="1"/>
  <c r="F199" i="4"/>
  <c r="J199" i="4" s="1"/>
  <c r="F281" i="4"/>
  <c r="J281" i="4" s="1"/>
  <c r="F284" i="4"/>
  <c r="J284" i="4" s="1"/>
  <c r="F170" i="4"/>
  <c r="J170" i="4" s="1"/>
  <c r="F296" i="4"/>
  <c r="J296" i="4" s="1"/>
  <c r="F288" i="4"/>
  <c r="J288" i="4" s="1"/>
  <c r="F291" i="4"/>
  <c r="J291" i="4" s="1"/>
  <c r="F292" i="4"/>
  <c r="J292" i="4" s="1"/>
  <c r="F293" i="4"/>
  <c r="J293" i="4" s="1"/>
  <c r="F173" i="4"/>
  <c r="J173" i="4" s="1"/>
  <c r="F286" i="4"/>
  <c r="J286" i="4" s="1"/>
  <c r="F287" i="4"/>
  <c r="J287" i="4" s="1"/>
  <c r="F172" i="4"/>
  <c r="J172" i="4" s="1"/>
  <c r="F295" i="4"/>
  <c r="J295" i="4" s="1"/>
  <c r="F37" i="4"/>
  <c r="J37" i="4" s="1"/>
  <c r="R75" i="4"/>
  <c r="F194" i="4"/>
  <c r="J194" i="4" s="1"/>
  <c r="F198" i="4"/>
  <c r="J198" i="4" s="1"/>
  <c r="F75" i="4"/>
  <c r="J75" i="4" s="1"/>
  <c r="F282" i="4"/>
  <c r="J282" i="4" s="1"/>
  <c r="F285" i="4"/>
  <c r="J285" i="4" s="1"/>
  <c r="F289" i="4"/>
  <c r="J289" i="4" s="1"/>
  <c r="F76" i="4"/>
  <c r="J76" i="4" s="1"/>
  <c r="F151" i="4"/>
  <c r="J151" i="4" s="1"/>
  <c r="F156" i="4"/>
  <c r="J156" i="4" s="1"/>
  <c r="F280" i="4"/>
  <c r="J280" i="4" s="1"/>
  <c r="F283" i="4"/>
  <c r="J283" i="4" s="1"/>
  <c r="F294" i="4"/>
  <c r="J294" i="4" s="1"/>
  <c r="G3" i="4"/>
  <c r="H3" i="4" s="1"/>
  <c r="I3" i="4" s="1"/>
  <c r="F297" i="4"/>
  <c r="J297" i="4" s="1"/>
  <c r="F104" i="1"/>
  <c r="J104" i="1" s="1"/>
  <c r="L104" i="1" s="1"/>
  <c r="M104" i="1" s="1"/>
  <c r="F105" i="1"/>
  <c r="J105" i="1" s="1"/>
  <c r="L105" i="1" s="1"/>
  <c r="M105" i="1" s="1"/>
  <c r="F106" i="1"/>
  <c r="J106" i="1" s="1"/>
  <c r="L106" i="1" s="1"/>
  <c r="M106" i="1" s="1"/>
  <c r="F107" i="1"/>
  <c r="J107" i="1"/>
  <c r="L107" i="1" s="1"/>
  <c r="M107" i="1" s="1"/>
  <c r="F108" i="1"/>
  <c r="J108" i="1" s="1"/>
  <c r="L108" i="1" s="1"/>
  <c r="M108" i="1" s="1"/>
  <c r="F109" i="1"/>
  <c r="J109" i="1"/>
  <c r="L109" i="1" s="1"/>
  <c r="M109" i="1" s="1"/>
  <c r="F110" i="1"/>
  <c r="J110" i="1" s="1"/>
  <c r="L110" i="1" s="1"/>
  <c r="M110" i="1" s="1"/>
  <c r="F111" i="1"/>
  <c r="J111" i="1" s="1"/>
  <c r="L111" i="1" s="1"/>
  <c r="M111" i="1" s="1"/>
  <c r="F112" i="1"/>
  <c r="J112" i="1" s="1"/>
  <c r="L112" i="1" s="1"/>
  <c r="M112" i="1" s="1"/>
  <c r="F113" i="1"/>
  <c r="J113" i="1" s="1"/>
  <c r="L113" i="1" s="1"/>
  <c r="M113" i="1" s="1"/>
  <c r="F114" i="1"/>
  <c r="J114" i="1" s="1"/>
  <c r="L114" i="1" s="1"/>
  <c r="M114" i="1" s="1"/>
  <c r="F115" i="1"/>
  <c r="J115" i="1" s="1"/>
  <c r="L115" i="1" s="1"/>
  <c r="M115" i="1" s="1"/>
  <c r="F116" i="1"/>
  <c r="J116" i="1" s="1"/>
  <c r="L116" i="1" s="1"/>
  <c r="M116" i="1" s="1"/>
  <c r="F117" i="1"/>
  <c r="J117" i="1" s="1"/>
  <c r="L117" i="1" s="1"/>
  <c r="M117" i="1" s="1"/>
  <c r="F118" i="1"/>
  <c r="J118" i="1" s="1"/>
  <c r="L118" i="1" s="1"/>
  <c r="M118" i="1" s="1"/>
  <c r="F119" i="1"/>
  <c r="J119" i="1" s="1"/>
  <c r="L119" i="1" s="1"/>
  <c r="M119" i="1" s="1"/>
  <c r="F120" i="1"/>
  <c r="J120" i="1"/>
  <c r="L120" i="1"/>
  <c r="M120" i="1"/>
  <c r="F121" i="1"/>
  <c r="J121" i="1" s="1"/>
  <c r="L121" i="1" s="1"/>
  <c r="M121" i="1" s="1"/>
  <c r="F122" i="1"/>
  <c r="J122" i="1"/>
  <c r="L122" i="1"/>
  <c r="M122" i="1"/>
  <c r="F123" i="1"/>
  <c r="J123" i="1" s="1"/>
  <c r="L123" i="1" s="1"/>
  <c r="M123" i="1" s="1"/>
  <c r="F124" i="1"/>
  <c r="J124" i="1" s="1"/>
  <c r="L124" i="1" s="1"/>
  <c r="M124" i="1" s="1"/>
  <c r="F125" i="1"/>
  <c r="J125" i="1" s="1"/>
  <c r="L125" i="1" s="1"/>
  <c r="M125" i="1" s="1"/>
  <c r="F126" i="1"/>
  <c r="J126" i="1"/>
  <c r="L126" i="1" s="1"/>
  <c r="M126" i="1" s="1"/>
  <c r="F127" i="1"/>
  <c r="J127" i="1"/>
  <c r="L127" i="1"/>
  <c r="M127" i="1" s="1"/>
  <c r="F128" i="1"/>
  <c r="J128" i="1"/>
  <c r="L128" i="1" s="1"/>
  <c r="M128" i="1" s="1"/>
  <c r="F129" i="1"/>
  <c r="J129" i="1" s="1"/>
  <c r="L129" i="1" s="1"/>
  <c r="M129" i="1" s="1"/>
  <c r="F130" i="1"/>
  <c r="J130" i="1" s="1"/>
  <c r="L130" i="1" s="1"/>
  <c r="M130" i="1" s="1"/>
  <c r="F131" i="1"/>
  <c r="J131" i="1" s="1"/>
  <c r="L131" i="1" s="1"/>
  <c r="M131" i="1" s="1"/>
  <c r="F132" i="1"/>
  <c r="J132" i="1" s="1"/>
  <c r="L132" i="1" s="1"/>
  <c r="M132" i="1" s="1"/>
  <c r="F133" i="1"/>
  <c r="J133" i="1" s="1"/>
  <c r="L133" i="1" s="1"/>
  <c r="M133" i="1" s="1"/>
  <c r="F134" i="1"/>
  <c r="J134" i="1" s="1"/>
  <c r="L134" i="1" s="1"/>
  <c r="M134" i="1" s="1"/>
  <c r="F135" i="1"/>
  <c r="J135" i="1" s="1"/>
  <c r="L135" i="1" s="1"/>
  <c r="M135" i="1" s="1"/>
  <c r="F136" i="1"/>
  <c r="J136" i="1" s="1"/>
  <c r="L136" i="1" s="1"/>
  <c r="M136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G135" i="1" s="1"/>
  <c r="H135" i="1" s="1"/>
  <c r="I135" i="1" s="1"/>
  <c r="K135" i="1" s="1"/>
  <c r="N135" i="1" s="1"/>
  <c r="O135" i="1" s="1"/>
  <c r="E136" i="1"/>
  <c r="E104" i="1"/>
  <c r="D103" i="1"/>
  <c r="C105" i="1"/>
  <c r="C106" i="1"/>
  <c r="C107" i="1"/>
  <c r="C108" i="1"/>
  <c r="C109" i="1"/>
  <c r="C110" i="1"/>
  <c r="C111" i="1"/>
  <c r="C112" i="1"/>
  <c r="G112" i="1" s="1"/>
  <c r="H112" i="1" s="1"/>
  <c r="I112" i="1" s="1"/>
  <c r="K112" i="1" s="1"/>
  <c r="N112" i="1" s="1"/>
  <c r="O112" i="1" s="1"/>
  <c r="C113" i="1"/>
  <c r="C114" i="1"/>
  <c r="C115" i="1"/>
  <c r="G115" i="1" s="1"/>
  <c r="H115" i="1" s="1"/>
  <c r="I115" i="1" s="1"/>
  <c r="K115" i="1" s="1"/>
  <c r="N115" i="1" s="1"/>
  <c r="O115" i="1" s="1"/>
  <c r="C116" i="1"/>
  <c r="C117" i="1"/>
  <c r="C118" i="1"/>
  <c r="G118" i="1" s="1"/>
  <c r="H118" i="1" s="1"/>
  <c r="I118" i="1" s="1"/>
  <c r="K118" i="1" s="1"/>
  <c r="N118" i="1" s="1"/>
  <c r="O118" i="1" s="1"/>
  <c r="C119" i="1"/>
  <c r="C120" i="1"/>
  <c r="C121" i="1"/>
  <c r="G121" i="1" s="1"/>
  <c r="H121" i="1" s="1"/>
  <c r="I121" i="1" s="1"/>
  <c r="K121" i="1" s="1"/>
  <c r="N121" i="1" s="1"/>
  <c r="O121" i="1" s="1"/>
  <c r="C122" i="1"/>
  <c r="C123" i="1"/>
  <c r="G123" i="1" s="1"/>
  <c r="H123" i="1" s="1"/>
  <c r="I123" i="1" s="1"/>
  <c r="K123" i="1" s="1"/>
  <c r="N123" i="1" s="1"/>
  <c r="O123" i="1" s="1"/>
  <c r="C124" i="1"/>
  <c r="G124" i="1" s="1"/>
  <c r="H124" i="1" s="1"/>
  <c r="I124" i="1" s="1"/>
  <c r="K124" i="1" s="1"/>
  <c r="N124" i="1" s="1"/>
  <c r="O124" i="1" s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04" i="1"/>
  <c r="L3" i="2"/>
  <c r="M3" i="2" s="1"/>
  <c r="M301" i="4" l="1"/>
  <c r="L301" i="4"/>
  <c r="L318" i="4"/>
  <c r="M318" i="4" s="1"/>
  <c r="L314" i="4"/>
  <c r="M314" i="4" s="1"/>
  <c r="L294" i="4"/>
  <c r="M294" i="4" s="1"/>
  <c r="L302" i="4"/>
  <c r="M302" i="4" s="1"/>
  <c r="L280" i="4"/>
  <c r="M280" i="4" s="1"/>
  <c r="K3" i="4"/>
  <c r="N3" i="4" s="1"/>
  <c r="O3" i="4" s="1"/>
  <c r="M298" i="4"/>
  <c r="L298" i="4"/>
  <c r="M151" i="4"/>
  <c r="L151" i="4"/>
  <c r="M299" i="4"/>
  <c r="L299" i="4"/>
  <c r="L319" i="4"/>
  <c r="M319" i="4" s="1"/>
  <c r="L76" i="4"/>
  <c r="M76" i="4" s="1"/>
  <c r="L198" i="4"/>
  <c r="M198" i="4" s="1"/>
  <c r="G106" i="1"/>
  <c r="H106" i="1" s="1"/>
  <c r="I106" i="1" s="1"/>
  <c r="K106" i="1" s="1"/>
  <c r="N106" i="1" s="1"/>
  <c r="O106" i="1" s="1"/>
  <c r="L194" i="4"/>
  <c r="M194" i="4" s="1"/>
  <c r="M289" i="4"/>
  <c r="L289" i="4"/>
  <c r="L285" i="4"/>
  <c r="M285" i="4" s="1"/>
  <c r="L172" i="4"/>
  <c r="M172" i="4" s="1"/>
  <c r="L295" i="4"/>
  <c r="M295" i="4" s="1"/>
  <c r="L316" i="4"/>
  <c r="M316" i="4" s="1"/>
  <c r="L286" i="4"/>
  <c r="M286" i="4" s="1"/>
  <c r="M300" i="4"/>
  <c r="L300" i="4"/>
  <c r="M156" i="4"/>
  <c r="L156" i="4"/>
  <c r="L173" i="4"/>
  <c r="M173" i="4" s="1"/>
  <c r="M293" i="4"/>
  <c r="L293" i="4"/>
  <c r="G109" i="1"/>
  <c r="H109" i="1" s="1"/>
  <c r="I109" i="1" s="1"/>
  <c r="K109" i="1" s="1"/>
  <c r="N109" i="1" s="1"/>
  <c r="O109" i="1" s="1"/>
  <c r="L170" i="4"/>
  <c r="M170" i="4" s="1"/>
  <c r="L320" i="4"/>
  <c r="M320" i="4" s="1"/>
  <c r="L310" i="4"/>
  <c r="M310" i="4" s="1"/>
  <c r="G111" i="1"/>
  <c r="H111" i="1" s="1"/>
  <c r="I111" i="1" s="1"/>
  <c r="K111" i="1" s="1"/>
  <c r="N111" i="1" s="1"/>
  <c r="O111" i="1" s="1"/>
  <c r="L292" i="4"/>
  <c r="M292" i="4" s="1"/>
  <c r="G136" i="1"/>
  <c r="H136" i="1" s="1"/>
  <c r="I136" i="1" s="1"/>
  <c r="K136" i="1" s="1"/>
  <c r="N136" i="1" s="1"/>
  <c r="O136" i="1" s="1"/>
  <c r="L312" i="4"/>
  <c r="M312" i="4" s="1"/>
  <c r="M297" i="4"/>
  <c r="L297" i="4"/>
  <c r="L307" i="4"/>
  <c r="M307" i="4" s="1"/>
  <c r="M304" i="4"/>
  <c r="L304" i="4"/>
  <c r="M283" i="4"/>
  <c r="L283" i="4"/>
  <c r="L291" i="4"/>
  <c r="M291" i="4" s="1"/>
  <c r="L281" i="4"/>
  <c r="M281" i="4" s="1"/>
  <c r="L309" i="4"/>
  <c r="M309" i="4" s="1"/>
  <c r="L315" i="4"/>
  <c r="M315" i="4" s="1"/>
  <c r="L282" i="4"/>
  <c r="M282" i="4" s="1"/>
  <c r="L284" i="4"/>
  <c r="M284" i="4" s="1"/>
  <c r="M308" i="4"/>
  <c r="L308" i="4"/>
  <c r="M306" i="4"/>
  <c r="L306" i="4"/>
  <c r="L37" i="4"/>
  <c r="M37" i="4" s="1"/>
  <c r="L287" i="4"/>
  <c r="M287" i="4" s="1"/>
  <c r="M288" i="4"/>
  <c r="L288" i="4"/>
  <c r="M296" i="4"/>
  <c r="L296" i="4"/>
  <c r="L199" i="4"/>
  <c r="M199" i="4" s="1"/>
  <c r="G133" i="1"/>
  <c r="H133" i="1" s="1"/>
  <c r="I133" i="1" s="1"/>
  <c r="K133" i="1" s="1"/>
  <c r="N133" i="1" s="1"/>
  <c r="O133" i="1" s="1"/>
  <c r="L313" i="4"/>
  <c r="M313" i="4" s="1"/>
  <c r="L311" i="4"/>
  <c r="M311" i="4" s="1"/>
  <c r="G130" i="1"/>
  <c r="H130" i="1" s="1"/>
  <c r="I130" i="1" s="1"/>
  <c r="K130" i="1" s="1"/>
  <c r="N130" i="1" s="1"/>
  <c r="O130" i="1" s="1"/>
  <c r="G127" i="1"/>
  <c r="H127" i="1" s="1"/>
  <c r="I127" i="1" s="1"/>
  <c r="K127" i="1" s="1"/>
  <c r="N127" i="1" s="1"/>
  <c r="O127" i="1" s="1"/>
  <c r="L305" i="4"/>
  <c r="M305" i="4" s="1"/>
  <c r="L195" i="4"/>
  <c r="M195" i="4" s="1"/>
  <c r="L180" i="4"/>
  <c r="M180" i="4" s="1"/>
  <c r="L303" i="4"/>
  <c r="M303" i="4" s="1"/>
  <c r="L75" i="4"/>
  <c r="M75" i="4" s="1"/>
  <c r="G132" i="1"/>
  <c r="H132" i="1" s="1"/>
  <c r="I132" i="1" s="1"/>
  <c r="K132" i="1" s="1"/>
  <c r="N132" i="1" s="1"/>
  <c r="O132" i="1" s="1"/>
  <c r="G126" i="1"/>
  <c r="H126" i="1" s="1"/>
  <c r="I126" i="1" s="1"/>
  <c r="K126" i="1" s="1"/>
  <c r="N126" i="1" s="1"/>
  <c r="O126" i="1" s="1"/>
  <c r="G120" i="1"/>
  <c r="H120" i="1" s="1"/>
  <c r="I120" i="1" s="1"/>
  <c r="K120" i="1" s="1"/>
  <c r="N120" i="1" s="1"/>
  <c r="O120" i="1" s="1"/>
  <c r="G114" i="1"/>
  <c r="H114" i="1" s="1"/>
  <c r="I114" i="1" s="1"/>
  <c r="K114" i="1" s="1"/>
  <c r="N114" i="1" s="1"/>
  <c r="O114" i="1" s="1"/>
  <c r="G108" i="1"/>
  <c r="H108" i="1" s="1"/>
  <c r="I108" i="1" s="1"/>
  <c r="K108" i="1" s="1"/>
  <c r="N108" i="1" s="1"/>
  <c r="O108" i="1" s="1"/>
  <c r="G131" i="1"/>
  <c r="H131" i="1" s="1"/>
  <c r="I131" i="1" s="1"/>
  <c r="K131" i="1" s="1"/>
  <c r="N131" i="1" s="1"/>
  <c r="O131" i="1" s="1"/>
  <c r="G125" i="1"/>
  <c r="H125" i="1" s="1"/>
  <c r="I125" i="1" s="1"/>
  <c r="K125" i="1" s="1"/>
  <c r="N125" i="1" s="1"/>
  <c r="O125" i="1" s="1"/>
  <c r="G119" i="1"/>
  <c r="H119" i="1" s="1"/>
  <c r="I119" i="1" s="1"/>
  <c r="K119" i="1" s="1"/>
  <c r="N119" i="1" s="1"/>
  <c r="O119" i="1" s="1"/>
  <c r="G113" i="1"/>
  <c r="H113" i="1" s="1"/>
  <c r="I113" i="1" s="1"/>
  <c r="K113" i="1" s="1"/>
  <c r="N113" i="1" s="1"/>
  <c r="O113" i="1" s="1"/>
  <c r="G107" i="1"/>
  <c r="H107" i="1" s="1"/>
  <c r="I107" i="1" s="1"/>
  <c r="K107" i="1" s="1"/>
  <c r="N107" i="1" s="1"/>
  <c r="O107" i="1" s="1"/>
  <c r="G104" i="1"/>
  <c r="H104" i="1" s="1"/>
  <c r="I104" i="1" s="1"/>
  <c r="K104" i="1" s="1"/>
  <c r="N104" i="1" s="1"/>
  <c r="O104" i="1" s="1"/>
  <c r="G128" i="1"/>
  <c r="H128" i="1" s="1"/>
  <c r="I128" i="1" s="1"/>
  <c r="K128" i="1" s="1"/>
  <c r="N128" i="1" s="1"/>
  <c r="O128" i="1" s="1"/>
  <c r="G110" i="1"/>
  <c r="H110" i="1" s="1"/>
  <c r="I110" i="1" s="1"/>
  <c r="K110" i="1" s="1"/>
  <c r="N110" i="1" s="1"/>
  <c r="O110" i="1" s="1"/>
  <c r="G134" i="1"/>
  <c r="H134" i="1" s="1"/>
  <c r="I134" i="1" s="1"/>
  <c r="K134" i="1" s="1"/>
  <c r="N134" i="1" s="1"/>
  <c r="O134" i="1" s="1"/>
  <c r="G122" i="1"/>
  <c r="H122" i="1" s="1"/>
  <c r="I122" i="1" s="1"/>
  <c r="K122" i="1" s="1"/>
  <c r="N122" i="1" s="1"/>
  <c r="O122" i="1" s="1"/>
  <c r="G116" i="1"/>
  <c r="H116" i="1" s="1"/>
  <c r="I116" i="1" s="1"/>
  <c r="K116" i="1" s="1"/>
  <c r="N116" i="1" s="1"/>
  <c r="O116" i="1" s="1"/>
  <c r="G129" i="1"/>
  <c r="H129" i="1" s="1"/>
  <c r="I129" i="1" s="1"/>
  <c r="K129" i="1" s="1"/>
  <c r="N129" i="1" s="1"/>
  <c r="O129" i="1" s="1"/>
  <c r="G117" i="1"/>
  <c r="H117" i="1" s="1"/>
  <c r="I117" i="1" s="1"/>
  <c r="K117" i="1" s="1"/>
  <c r="N117" i="1" s="1"/>
  <c r="O117" i="1" s="1"/>
  <c r="G105" i="1"/>
  <c r="H105" i="1" s="1"/>
  <c r="I105" i="1" s="1"/>
  <c r="K105" i="1" s="1"/>
  <c r="N105" i="1" s="1"/>
  <c r="O105" i="1" s="1"/>
  <c r="J3" i="1"/>
  <c r="L2" i="1"/>
  <c r="M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F103" i="1" s="1"/>
  <c r="B4" i="1"/>
  <c r="B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F39" i="1" s="1"/>
  <c r="J39" i="1" s="1"/>
  <c r="D40" i="1"/>
  <c r="D41" i="1"/>
  <c r="D42" i="1"/>
  <c r="D43" i="1"/>
  <c r="D44" i="1"/>
  <c r="D45" i="1"/>
  <c r="D46" i="1"/>
  <c r="D47" i="1"/>
  <c r="D48" i="1"/>
  <c r="D49" i="1"/>
  <c r="D50" i="1"/>
  <c r="D51" i="1"/>
  <c r="F51" i="1" s="1"/>
  <c r="J51" i="1" s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D4" i="1"/>
  <c r="F27" i="1" l="1"/>
  <c r="J27" i="1" s="1"/>
  <c r="F72" i="1"/>
  <c r="J72" i="1" s="1"/>
  <c r="L72" i="1" s="1"/>
  <c r="M72" i="1" s="1"/>
  <c r="F63" i="1"/>
  <c r="J63" i="1" s="1"/>
  <c r="F15" i="1"/>
  <c r="J15" i="1" s="1"/>
  <c r="F83" i="1"/>
  <c r="J83" i="1" s="1"/>
  <c r="L83" i="1" s="1"/>
  <c r="M83" i="1" s="1"/>
  <c r="F71" i="1"/>
  <c r="J71" i="1" s="1"/>
  <c r="L71" i="1" s="1"/>
  <c r="M71" i="1" s="1"/>
  <c r="F80" i="1"/>
  <c r="J80" i="1" s="1"/>
  <c r="L80" i="1" s="1"/>
  <c r="M80" i="1" s="1"/>
  <c r="F62" i="1"/>
  <c r="F50" i="1"/>
  <c r="J50" i="1" s="1"/>
  <c r="L50" i="1" s="1"/>
  <c r="M50" i="1" s="1"/>
  <c r="F38" i="1"/>
  <c r="J38" i="1" s="1"/>
  <c r="L38" i="1" s="1"/>
  <c r="M38" i="1" s="1"/>
  <c r="F26" i="1"/>
  <c r="J26" i="1" s="1"/>
  <c r="F14" i="1"/>
  <c r="J14" i="1" s="1"/>
  <c r="L14" i="1" s="1"/>
  <c r="M14" i="1" s="1"/>
  <c r="F92" i="1"/>
  <c r="J92" i="1" s="1"/>
  <c r="L92" i="1" s="1"/>
  <c r="M92" i="1" s="1"/>
  <c r="F97" i="1"/>
  <c r="J97" i="1" s="1"/>
  <c r="L97" i="1" s="1"/>
  <c r="M97" i="1" s="1"/>
  <c r="F61" i="1"/>
  <c r="J61" i="1" s="1"/>
  <c r="L61" i="1" s="1"/>
  <c r="M61" i="1" s="1"/>
  <c r="F37" i="1"/>
  <c r="J37" i="1" s="1"/>
  <c r="L37" i="1" s="1"/>
  <c r="M37" i="1" s="1"/>
  <c r="F5" i="1"/>
  <c r="J5" i="1" s="1"/>
  <c r="F96" i="1"/>
  <c r="J96" i="1" s="1"/>
  <c r="L96" i="1" s="1"/>
  <c r="M96" i="1" s="1"/>
  <c r="J103" i="1"/>
  <c r="L103" i="1" s="1"/>
  <c r="M103" i="1" s="1"/>
  <c r="F100" i="1"/>
  <c r="J100" i="1" s="1"/>
  <c r="L100" i="1" s="1"/>
  <c r="M100" i="1" s="1"/>
  <c r="F88" i="1"/>
  <c r="J88" i="1" s="1"/>
  <c r="L88" i="1" s="1"/>
  <c r="M88" i="1" s="1"/>
  <c r="F76" i="1"/>
  <c r="J76" i="1" s="1"/>
  <c r="L76" i="1" s="1"/>
  <c r="M76" i="1" s="1"/>
  <c r="F102" i="1"/>
  <c r="J102" i="1" s="1"/>
  <c r="L102" i="1" s="1"/>
  <c r="M102" i="1" s="1"/>
  <c r="F101" i="1"/>
  <c r="J101" i="1" s="1"/>
  <c r="L101" i="1" s="1"/>
  <c r="M101" i="1" s="1"/>
  <c r="F95" i="1"/>
  <c r="J95" i="1" s="1"/>
  <c r="L95" i="1" s="1"/>
  <c r="M95" i="1" s="1"/>
  <c r="F91" i="1"/>
  <c r="J91" i="1" s="1"/>
  <c r="L91" i="1" s="1"/>
  <c r="M91" i="1" s="1"/>
  <c r="F90" i="1"/>
  <c r="J90" i="1" s="1"/>
  <c r="L90" i="1" s="1"/>
  <c r="M90" i="1" s="1"/>
  <c r="F78" i="1"/>
  <c r="J78" i="1" s="1"/>
  <c r="L78" i="1" s="1"/>
  <c r="M78" i="1" s="1"/>
  <c r="F89" i="1"/>
  <c r="J89" i="1" s="1"/>
  <c r="L89" i="1" s="1"/>
  <c r="M89" i="1" s="1"/>
  <c r="F85" i="1"/>
  <c r="J85" i="1" s="1"/>
  <c r="L85" i="1" s="1"/>
  <c r="M85" i="1" s="1"/>
  <c r="F73" i="1"/>
  <c r="J73" i="1" s="1"/>
  <c r="L73" i="1" s="1"/>
  <c r="M73" i="1" s="1"/>
  <c r="F79" i="1"/>
  <c r="J79" i="1" s="1"/>
  <c r="L79" i="1" s="1"/>
  <c r="M79" i="1" s="1"/>
  <c r="F77" i="1"/>
  <c r="J77" i="1" s="1"/>
  <c r="L77" i="1" s="1"/>
  <c r="M77" i="1" s="1"/>
  <c r="F84" i="1"/>
  <c r="J84" i="1" s="1"/>
  <c r="L84" i="1" s="1"/>
  <c r="M84" i="1" s="1"/>
  <c r="F87" i="1"/>
  <c r="J87" i="1" s="1"/>
  <c r="L87" i="1" s="1"/>
  <c r="M87" i="1" s="1"/>
  <c r="F74" i="1"/>
  <c r="J74" i="1" s="1"/>
  <c r="L74" i="1" s="1"/>
  <c r="M74" i="1" s="1"/>
  <c r="J62" i="1"/>
  <c r="L62" i="1" s="1"/>
  <c r="M62" i="1" s="1"/>
  <c r="F75" i="1"/>
  <c r="J75" i="1" s="1"/>
  <c r="L75" i="1" s="1"/>
  <c r="M75" i="1" s="1"/>
  <c r="F86" i="1"/>
  <c r="J86" i="1" s="1"/>
  <c r="L86" i="1" s="1"/>
  <c r="M86" i="1" s="1"/>
  <c r="F94" i="1"/>
  <c r="J94" i="1" s="1"/>
  <c r="L94" i="1" s="1"/>
  <c r="M94" i="1" s="1"/>
  <c r="F82" i="1"/>
  <c r="J82" i="1" s="1"/>
  <c r="L82" i="1" s="1"/>
  <c r="M82" i="1" s="1"/>
  <c r="F70" i="1"/>
  <c r="J70" i="1" s="1"/>
  <c r="L70" i="1" s="1"/>
  <c r="M70" i="1" s="1"/>
  <c r="F99" i="1"/>
  <c r="J99" i="1" s="1"/>
  <c r="L99" i="1" s="1"/>
  <c r="M99" i="1" s="1"/>
  <c r="F98" i="1"/>
  <c r="J98" i="1" s="1"/>
  <c r="L98" i="1" s="1"/>
  <c r="M98" i="1" s="1"/>
  <c r="F93" i="1"/>
  <c r="J93" i="1" s="1"/>
  <c r="L93" i="1" s="1"/>
  <c r="M93" i="1" s="1"/>
  <c r="F81" i="1"/>
  <c r="J81" i="1" s="1"/>
  <c r="L81" i="1" s="1"/>
  <c r="M81" i="1" s="1"/>
  <c r="F69" i="1"/>
  <c r="J69" i="1" s="1"/>
  <c r="L69" i="1" s="1"/>
  <c r="M69" i="1" s="1"/>
  <c r="F57" i="1"/>
  <c r="J57" i="1" s="1"/>
  <c r="F45" i="1"/>
  <c r="J45" i="1" s="1"/>
  <c r="F33" i="1"/>
  <c r="J33" i="1" s="1"/>
  <c r="F21" i="1"/>
  <c r="J21" i="1" s="1"/>
  <c r="F9" i="1"/>
  <c r="J9" i="1" s="1"/>
  <c r="F64" i="1"/>
  <c r="J64" i="1" s="1"/>
  <c r="F52" i="1"/>
  <c r="J52" i="1" s="1"/>
  <c r="F40" i="1"/>
  <c r="J40" i="1" s="1"/>
  <c r="F28" i="1"/>
  <c r="J28" i="1" s="1"/>
  <c r="F16" i="1"/>
  <c r="J16" i="1" s="1"/>
  <c r="F4" i="1"/>
  <c r="F56" i="1"/>
  <c r="F44" i="1"/>
  <c r="F32" i="1"/>
  <c r="F20" i="1"/>
  <c r="F8" i="1"/>
  <c r="L63" i="1"/>
  <c r="M63" i="1" s="1"/>
  <c r="L51" i="1"/>
  <c r="M51" i="1" s="1"/>
  <c r="L39" i="1"/>
  <c r="M39" i="1" s="1"/>
  <c r="L27" i="1"/>
  <c r="M27" i="1" s="1"/>
  <c r="L15" i="1"/>
  <c r="M15" i="1" s="1"/>
  <c r="L26" i="1"/>
  <c r="M26" i="1" s="1"/>
  <c r="F59" i="1"/>
  <c r="F35" i="1"/>
  <c r="F23" i="1"/>
  <c r="F58" i="1"/>
  <c r="F46" i="1"/>
  <c r="F34" i="1"/>
  <c r="F22" i="1"/>
  <c r="F10" i="1"/>
  <c r="F67" i="1"/>
  <c r="F7" i="1"/>
  <c r="F55" i="1"/>
  <c r="F19" i="1"/>
  <c r="F43" i="1"/>
  <c r="F25" i="1"/>
  <c r="F31" i="1"/>
  <c r="F36" i="1"/>
  <c r="F24" i="1"/>
  <c r="F49" i="1"/>
  <c r="F13" i="1"/>
  <c r="F48" i="1"/>
  <c r="F12" i="1"/>
  <c r="F47" i="1"/>
  <c r="F11" i="1"/>
  <c r="F54" i="1"/>
  <c r="F17" i="1"/>
  <c r="F18" i="1"/>
  <c r="F65" i="1"/>
  <c r="F42" i="1"/>
  <c r="F41" i="1"/>
  <c r="F66" i="1"/>
  <c r="F6" i="1"/>
  <c r="F53" i="1"/>
  <c r="F68" i="1"/>
  <c r="F60" i="1"/>
  <c r="F30" i="1"/>
  <c r="F29" i="1"/>
  <c r="G12" i="1"/>
  <c r="H12" i="1" s="1"/>
  <c r="I12" i="1" s="1"/>
  <c r="K12" i="1" s="1"/>
  <c r="N12" i="1" s="1"/>
  <c r="O12" i="1" s="1"/>
  <c r="G13" i="1"/>
  <c r="H13" i="1" s="1"/>
  <c r="I13" i="1" s="1"/>
  <c r="K13" i="1" s="1"/>
  <c r="N13" i="1" s="1"/>
  <c r="O13" i="1" s="1"/>
  <c r="G14" i="1"/>
  <c r="H14" i="1" s="1"/>
  <c r="I14" i="1" s="1"/>
  <c r="K14" i="1" s="1"/>
  <c r="N14" i="1" s="1"/>
  <c r="O14" i="1" s="1"/>
  <c r="G15" i="1"/>
  <c r="H15" i="1" s="1"/>
  <c r="I15" i="1" s="1"/>
  <c r="K15" i="1" s="1"/>
  <c r="N15" i="1" s="1"/>
  <c r="O15" i="1" s="1"/>
  <c r="G16" i="1"/>
  <c r="H16" i="1" s="1"/>
  <c r="I16" i="1" s="1"/>
  <c r="K16" i="1" s="1"/>
  <c r="N16" i="1" s="1"/>
  <c r="O16" i="1" s="1"/>
  <c r="G17" i="1"/>
  <c r="H17" i="1" s="1"/>
  <c r="I17" i="1" s="1"/>
  <c r="K17" i="1" s="1"/>
  <c r="N17" i="1" s="1"/>
  <c r="O17" i="1" s="1"/>
  <c r="G18" i="1"/>
  <c r="H18" i="1"/>
  <c r="I18" i="1" s="1"/>
  <c r="K18" i="1" s="1"/>
  <c r="N18" i="1" s="1"/>
  <c r="O18" i="1" s="1"/>
  <c r="G19" i="1"/>
  <c r="H19" i="1" s="1"/>
  <c r="I19" i="1" s="1"/>
  <c r="K19" i="1" s="1"/>
  <c r="N19" i="1" s="1"/>
  <c r="O19" i="1" s="1"/>
  <c r="G20" i="1"/>
  <c r="H20" i="1" s="1"/>
  <c r="I20" i="1" s="1"/>
  <c r="K20" i="1" s="1"/>
  <c r="N20" i="1" s="1"/>
  <c r="O20" i="1" s="1"/>
  <c r="G21" i="1"/>
  <c r="H21" i="1"/>
  <c r="I21" i="1" s="1"/>
  <c r="K21" i="1" s="1"/>
  <c r="N21" i="1" s="1"/>
  <c r="O21" i="1" s="1"/>
  <c r="G22" i="1"/>
  <c r="H22" i="1" s="1"/>
  <c r="I22" i="1" s="1"/>
  <c r="K22" i="1" s="1"/>
  <c r="N22" i="1" s="1"/>
  <c r="O22" i="1" s="1"/>
  <c r="G23" i="1"/>
  <c r="H23" i="1" s="1"/>
  <c r="I23" i="1" s="1"/>
  <c r="K23" i="1" s="1"/>
  <c r="N23" i="1" s="1"/>
  <c r="O23" i="1" s="1"/>
  <c r="G24" i="1"/>
  <c r="H24" i="1" s="1"/>
  <c r="I24" i="1" s="1"/>
  <c r="K24" i="1" s="1"/>
  <c r="N24" i="1" s="1"/>
  <c r="O24" i="1" s="1"/>
  <c r="G25" i="1"/>
  <c r="H25" i="1" s="1"/>
  <c r="I25" i="1" s="1"/>
  <c r="K25" i="1" s="1"/>
  <c r="N25" i="1" s="1"/>
  <c r="O25" i="1" s="1"/>
  <c r="G26" i="1"/>
  <c r="H26" i="1" s="1"/>
  <c r="I26" i="1" s="1"/>
  <c r="K26" i="1" s="1"/>
  <c r="N26" i="1" s="1"/>
  <c r="O26" i="1" s="1"/>
  <c r="G27" i="1"/>
  <c r="H27" i="1" s="1"/>
  <c r="I27" i="1" s="1"/>
  <c r="K27" i="1" s="1"/>
  <c r="N27" i="1" s="1"/>
  <c r="O27" i="1" s="1"/>
  <c r="G28" i="1"/>
  <c r="H28" i="1" s="1"/>
  <c r="I28" i="1" s="1"/>
  <c r="K28" i="1" s="1"/>
  <c r="N28" i="1" s="1"/>
  <c r="O28" i="1" s="1"/>
  <c r="G29" i="1"/>
  <c r="H29" i="1" s="1"/>
  <c r="I29" i="1" s="1"/>
  <c r="K29" i="1" s="1"/>
  <c r="N29" i="1" s="1"/>
  <c r="O29" i="1" s="1"/>
  <c r="G30" i="1"/>
  <c r="H30" i="1" s="1"/>
  <c r="I30" i="1" s="1"/>
  <c r="K30" i="1" s="1"/>
  <c r="N30" i="1" s="1"/>
  <c r="O30" i="1" s="1"/>
  <c r="G31" i="1"/>
  <c r="H31" i="1" s="1"/>
  <c r="I31" i="1" s="1"/>
  <c r="K31" i="1" s="1"/>
  <c r="N31" i="1" s="1"/>
  <c r="O31" i="1" s="1"/>
  <c r="G32" i="1"/>
  <c r="H32" i="1" s="1"/>
  <c r="I32" i="1" s="1"/>
  <c r="K32" i="1" s="1"/>
  <c r="N32" i="1" s="1"/>
  <c r="O32" i="1" s="1"/>
  <c r="G33" i="1"/>
  <c r="H33" i="1" s="1"/>
  <c r="I33" i="1" s="1"/>
  <c r="K33" i="1" s="1"/>
  <c r="N33" i="1" s="1"/>
  <c r="O33" i="1" s="1"/>
  <c r="G34" i="1"/>
  <c r="H34" i="1" s="1"/>
  <c r="I34" i="1" s="1"/>
  <c r="K34" i="1" s="1"/>
  <c r="N34" i="1" s="1"/>
  <c r="O34" i="1" s="1"/>
  <c r="G35" i="1"/>
  <c r="H35" i="1" s="1"/>
  <c r="I35" i="1" s="1"/>
  <c r="K35" i="1" s="1"/>
  <c r="N35" i="1" s="1"/>
  <c r="O35" i="1" s="1"/>
  <c r="G36" i="1"/>
  <c r="H36" i="1"/>
  <c r="I36" i="1" s="1"/>
  <c r="K36" i="1" s="1"/>
  <c r="N36" i="1" s="1"/>
  <c r="O36" i="1" s="1"/>
  <c r="G37" i="1"/>
  <c r="H37" i="1" s="1"/>
  <c r="I37" i="1" s="1"/>
  <c r="K37" i="1" s="1"/>
  <c r="N37" i="1" s="1"/>
  <c r="O37" i="1" s="1"/>
  <c r="G38" i="1"/>
  <c r="H38" i="1" s="1"/>
  <c r="I38" i="1" s="1"/>
  <c r="K38" i="1" s="1"/>
  <c r="N38" i="1" s="1"/>
  <c r="O38" i="1" s="1"/>
  <c r="G39" i="1"/>
  <c r="H39" i="1" s="1"/>
  <c r="I39" i="1" s="1"/>
  <c r="K39" i="1" s="1"/>
  <c r="N39" i="1" s="1"/>
  <c r="O39" i="1" s="1"/>
  <c r="G40" i="1"/>
  <c r="H40" i="1" s="1"/>
  <c r="I40" i="1" s="1"/>
  <c r="K40" i="1" s="1"/>
  <c r="N40" i="1" s="1"/>
  <c r="O40" i="1" s="1"/>
  <c r="G41" i="1"/>
  <c r="H41" i="1" s="1"/>
  <c r="I41" i="1" s="1"/>
  <c r="K41" i="1" s="1"/>
  <c r="N41" i="1" s="1"/>
  <c r="O41" i="1" s="1"/>
  <c r="G42" i="1"/>
  <c r="H42" i="1" s="1"/>
  <c r="I42" i="1" s="1"/>
  <c r="K42" i="1" s="1"/>
  <c r="N42" i="1" s="1"/>
  <c r="O42" i="1" s="1"/>
  <c r="G43" i="1"/>
  <c r="H43" i="1" s="1"/>
  <c r="I43" i="1" s="1"/>
  <c r="K43" i="1"/>
  <c r="N43" i="1" s="1"/>
  <c r="O43" i="1" s="1"/>
  <c r="G44" i="1"/>
  <c r="H44" i="1" s="1"/>
  <c r="I44" i="1" s="1"/>
  <c r="K44" i="1" s="1"/>
  <c r="N44" i="1" s="1"/>
  <c r="O44" i="1" s="1"/>
  <c r="G45" i="1"/>
  <c r="H45" i="1" s="1"/>
  <c r="I45" i="1" s="1"/>
  <c r="K45" i="1" s="1"/>
  <c r="N45" i="1" s="1"/>
  <c r="O45" i="1" s="1"/>
  <c r="G46" i="1"/>
  <c r="H46" i="1" s="1"/>
  <c r="I46" i="1" s="1"/>
  <c r="K46" i="1" s="1"/>
  <c r="N46" i="1" s="1"/>
  <c r="O46" i="1" s="1"/>
  <c r="G47" i="1"/>
  <c r="H47" i="1" s="1"/>
  <c r="I47" i="1" s="1"/>
  <c r="K47" i="1" s="1"/>
  <c r="N47" i="1" s="1"/>
  <c r="O47" i="1" s="1"/>
  <c r="G48" i="1"/>
  <c r="H48" i="1" s="1"/>
  <c r="I48" i="1" s="1"/>
  <c r="K48" i="1" s="1"/>
  <c r="N48" i="1" s="1"/>
  <c r="O48" i="1" s="1"/>
  <c r="G49" i="1"/>
  <c r="H49" i="1" s="1"/>
  <c r="I49" i="1" s="1"/>
  <c r="K49" i="1" s="1"/>
  <c r="N49" i="1" s="1"/>
  <c r="O49" i="1" s="1"/>
  <c r="G50" i="1"/>
  <c r="H50" i="1" s="1"/>
  <c r="I50" i="1" s="1"/>
  <c r="K50" i="1" s="1"/>
  <c r="N50" i="1" s="1"/>
  <c r="O50" i="1" s="1"/>
  <c r="G51" i="1"/>
  <c r="H51" i="1" s="1"/>
  <c r="I51" i="1" s="1"/>
  <c r="K51" i="1" s="1"/>
  <c r="N51" i="1" s="1"/>
  <c r="O51" i="1" s="1"/>
  <c r="G52" i="1"/>
  <c r="H52" i="1" s="1"/>
  <c r="I52" i="1" s="1"/>
  <c r="K52" i="1" s="1"/>
  <c r="N52" i="1" s="1"/>
  <c r="O52" i="1" s="1"/>
  <c r="G53" i="1"/>
  <c r="H53" i="1" s="1"/>
  <c r="I53" i="1" s="1"/>
  <c r="K53" i="1" s="1"/>
  <c r="N53" i="1" s="1"/>
  <c r="O53" i="1" s="1"/>
  <c r="G54" i="1"/>
  <c r="H54" i="1"/>
  <c r="I54" i="1" s="1"/>
  <c r="K54" i="1" s="1"/>
  <c r="N54" i="1" s="1"/>
  <c r="O54" i="1" s="1"/>
  <c r="G55" i="1"/>
  <c r="H55" i="1" s="1"/>
  <c r="I55" i="1" s="1"/>
  <c r="K55" i="1" s="1"/>
  <c r="N55" i="1" s="1"/>
  <c r="O55" i="1" s="1"/>
  <c r="G56" i="1"/>
  <c r="H56" i="1" s="1"/>
  <c r="I56" i="1" s="1"/>
  <c r="K56" i="1" s="1"/>
  <c r="N56" i="1" s="1"/>
  <c r="O56" i="1" s="1"/>
  <c r="G57" i="1"/>
  <c r="H57" i="1" s="1"/>
  <c r="I57" i="1" s="1"/>
  <c r="K57" i="1" s="1"/>
  <c r="N57" i="1" s="1"/>
  <c r="O57" i="1" s="1"/>
  <c r="G58" i="1"/>
  <c r="H58" i="1" s="1"/>
  <c r="I58" i="1" s="1"/>
  <c r="K58" i="1" s="1"/>
  <c r="N58" i="1" s="1"/>
  <c r="O58" i="1" s="1"/>
  <c r="G59" i="1"/>
  <c r="H59" i="1"/>
  <c r="I59" i="1" s="1"/>
  <c r="K59" i="1" s="1"/>
  <c r="N59" i="1" s="1"/>
  <c r="O59" i="1" s="1"/>
  <c r="G60" i="1"/>
  <c r="H60" i="1" s="1"/>
  <c r="I60" i="1" s="1"/>
  <c r="K60" i="1" s="1"/>
  <c r="N60" i="1" s="1"/>
  <c r="O60" i="1" s="1"/>
  <c r="G61" i="1"/>
  <c r="H61" i="1" s="1"/>
  <c r="I61" i="1" s="1"/>
  <c r="K61" i="1" s="1"/>
  <c r="N61" i="1" s="1"/>
  <c r="O61" i="1" s="1"/>
  <c r="G62" i="1"/>
  <c r="H62" i="1" s="1"/>
  <c r="I62" i="1" s="1"/>
  <c r="K62" i="1" s="1"/>
  <c r="N62" i="1" s="1"/>
  <c r="O62" i="1" s="1"/>
  <c r="G63" i="1"/>
  <c r="H63" i="1" s="1"/>
  <c r="I63" i="1" s="1"/>
  <c r="K63" i="1" s="1"/>
  <c r="N63" i="1" s="1"/>
  <c r="O63" i="1" s="1"/>
  <c r="G64" i="1"/>
  <c r="H64" i="1" s="1"/>
  <c r="I64" i="1" s="1"/>
  <c r="K64" i="1" s="1"/>
  <c r="N64" i="1" s="1"/>
  <c r="O64" i="1" s="1"/>
  <c r="G65" i="1"/>
  <c r="H65" i="1" s="1"/>
  <c r="I65" i="1" s="1"/>
  <c r="K65" i="1" s="1"/>
  <c r="N65" i="1" s="1"/>
  <c r="O65" i="1" s="1"/>
  <c r="G66" i="1"/>
  <c r="H66" i="1" s="1"/>
  <c r="I66" i="1" s="1"/>
  <c r="K66" i="1" s="1"/>
  <c r="N66" i="1" s="1"/>
  <c r="O66" i="1" s="1"/>
  <c r="G67" i="1"/>
  <c r="H67" i="1" s="1"/>
  <c r="I67" i="1" s="1"/>
  <c r="K67" i="1" s="1"/>
  <c r="N67" i="1" s="1"/>
  <c r="O67" i="1" s="1"/>
  <c r="G68" i="1"/>
  <c r="H68" i="1" s="1"/>
  <c r="I68" i="1" s="1"/>
  <c r="K68" i="1" s="1"/>
  <c r="N68" i="1" s="1"/>
  <c r="O68" i="1" s="1"/>
  <c r="G69" i="1"/>
  <c r="H69" i="1" s="1"/>
  <c r="I69" i="1" s="1"/>
  <c r="K69" i="1" s="1"/>
  <c r="N69" i="1" s="1"/>
  <c r="O69" i="1" s="1"/>
  <c r="G70" i="1"/>
  <c r="H70" i="1" s="1"/>
  <c r="I70" i="1" s="1"/>
  <c r="K70" i="1" s="1"/>
  <c r="N70" i="1" s="1"/>
  <c r="O70" i="1" s="1"/>
  <c r="G71" i="1"/>
  <c r="H71" i="1" s="1"/>
  <c r="I71" i="1" s="1"/>
  <c r="K71" i="1" s="1"/>
  <c r="N71" i="1" s="1"/>
  <c r="O71" i="1" s="1"/>
  <c r="G72" i="1"/>
  <c r="H72" i="1" s="1"/>
  <c r="I72" i="1" s="1"/>
  <c r="K72" i="1" s="1"/>
  <c r="N72" i="1" s="1"/>
  <c r="O72" i="1" s="1"/>
  <c r="G73" i="1"/>
  <c r="H73" i="1" s="1"/>
  <c r="I73" i="1" s="1"/>
  <c r="K73" i="1" s="1"/>
  <c r="N73" i="1" s="1"/>
  <c r="O73" i="1" s="1"/>
  <c r="G74" i="1"/>
  <c r="H74" i="1" s="1"/>
  <c r="I74" i="1" s="1"/>
  <c r="K74" i="1" s="1"/>
  <c r="N74" i="1" s="1"/>
  <c r="O74" i="1" s="1"/>
  <c r="G75" i="1"/>
  <c r="H75" i="1" s="1"/>
  <c r="I75" i="1" s="1"/>
  <c r="K75" i="1" s="1"/>
  <c r="N75" i="1" s="1"/>
  <c r="O75" i="1" s="1"/>
  <c r="G76" i="1"/>
  <c r="H76" i="1" s="1"/>
  <c r="I76" i="1" s="1"/>
  <c r="K76" i="1" s="1"/>
  <c r="N76" i="1" s="1"/>
  <c r="O76" i="1" s="1"/>
  <c r="G77" i="1"/>
  <c r="H77" i="1" s="1"/>
  <c r="I77" i="1" s="1"/>
  <c r="K77" i="1" s="1"/>
  <c r="N77" i="1" s="1"/>
  <c r="O77" i="1" s="1"/>
  <c r="G78" i="1"/>
  <c r="H78" i="1" s="1"/>
  <c r="I78" i="1" s="1"/>
  <c r="K78" i="1" s="1"/>
  <c r="N78" i="1" s="1"/>
  <c r="O78" i="1" s="1"/>
  <c r="G79" i="1"/>
  <c r="H79" i="1" s="1"/>
  <c r="I79" i="1" s="1"/>
  <c r="K79" i="1" s="1"/>
  <c r="N79" i="1" s="1"/>
  <c r="O79" i="1" s="1"/>
  <c r="G80" i="1"/>
  <c r="H80" i="1" s="1"/>
  <c r="I80" i="1" s="1"/>
  <c r="K80" i="1" s="1"/>
  <c r="N80" i="1" s="1"/>
  <c r="O80" i="1" s="1"/>
  <c r="G81" i="1"/>
  <c r="H81" i="1" s="1"/>
  <c r="I81" i="1" s="1"/>
  <c r="K81" i="1" s="1"/>
  <c r="N81" i="1" s="1"/>
  <c r="O81" i="1" s="1"/>
  <c r="G82" i="1"/>
  <c r="H82" i="1" s="1"/>
  <c r="I82" i="1" s="1"/>
  <c r="K82" i="1" s="1"/>
  <c r="N82" i="1" s="1"/>
  <c r="O82" i="1" s="1"/>
  <c r="G83" i="1"/>
  <c r="H83" i="1" s="1"/>
  <c r="I83" i="1" s="1"/>
  <c r="K83" i="1" s="1"/>
  <c r="N83" i="1" s="1"/>
  <c r="O83" i="1" s="1"/>
  <c r="G84" i="1"/>
  <c r="H84" i="1"/>
  <c r="I84" i="1" s="1"/>
  <c r="K84" i="1" s="1"/>
  <c r="N84" i="1" s="1"/>
  <c r="O84" i="1" s="1"/>
  <c r="G85" i="1"/>
  <c r="H85" i="1" s="1"/>
  <c r="I85" i="1" s="1"/>
  <c r="K85" i="1" s="1"/>
  <c r="N85" i="1" s="1"/>
  <c r="O85" i="1" s="1"/>
  <c r="G86" i="1"/>
  <c r="H86" i="1" s="1"/>
  <c r="I86" i="1" s="1"/>
  <c r="K86" i="1" s="1"/>
  <c r="N86" i="1" s="1"/>
  <c r="O86" i="1" s="1"/>
  <c r="G87" i="1"/>
  <c r="H87" i="1" s="1"/>
  <c r="I87" i="1" s="1"/>
  <c r="K87" i="1" s="1"/>
  <c r="N87" i="1" s="1"/>
  <c r="O87" i="1" s="1"/>
  <c r="G88" i="1"/>
  <c r="H88" i="1" s="1"/>
  <c r="I88" i="1" s="1"/>
  <c r="K88" i="1" s="1"/>
  <c r="N88" i="1" s="1"/>
  <c r="O88" i="1" s="1"/>
  <c r="G89" i="1"/>
  <c r="H89" i="1" s="1"/>
  <c r="I89" i="1" s="1"/>
  <c r="K89" i="1" s="1"/>
  <c r="N89" i="1" s="1"/>
  <c r="O89" i="1" s="1"/>
  <c r="G90" i="1"/>
  <c r="H90" i="1" s="1"/>
  <c r="I90" i="1" s="1"/>
  <c r="K90" i="1" s="1"/>
  <c r="N90" i="1" s="1"/>
  <c r="O90" i="1" s="1"/>
  <c r="G91" i="1"/>
  <c r="H91" i="1" s="1"/>
  <c r="I91" i="1" s="1"/>
  <c r="K91" i="1" s="1"/>
  <c r="N91" i="1" s="1"/>
  <c r="O91" i="1" s="1"/>
  <c r="G92" i="1"/>
  <c r="H92" i="1" s="1"/>
  <c r="I92" i="1" s="1"/>
  <c r="K92" i="1" s="1"/>
  <c r="N92" i="1" s="1"/>
  <c r="O92" i="1" s="1"/>
  <c r="G93" i="1"/>
  <c r="H93" i="1" s="1"/>
  <c r="I93" i="1" s="1"/>
  <c r="K93" i="1" s="1"/>
  <c r="N93" i="1" s="1"/>
  <c r="O93" i="1" s="1"/>
  <c r="G94" i="1"/>
  <c r="H94" i="1" s="1"/>
  <c r="I94" i="1" s="1"/>
  <c r="K94" i="1" s="1"/>
  <c r="N94" i="1" s="1"/>
  <c r="O94" i="1" s="1"/>
  <c r="G95" i="1"/>
  <c r="H95" i="1" s="1"/>
  <c r="I95" i="1" s="1"/>
  <c r="K95" i="1" s="1"/>
  <c r="N95" i="1" s="1"/>
  <c r="O95" i="1" s="1"/>
  <c r="G96" i="1"/>
  <c r="H96" i="1" s="1"/>
  <c r="I96" i="1" s="1"/>
  <c r="K96" i="1" s="1"/>
  <c r="N96" i="1" s="1"/>
  <c r="O96" i="1" s="1"/>
  <c r="G97" i="1"/>
  <c r="H97" i="1" s="1"/>
  <c r="I97" i="1" s="1"/>
  <c r="K97" i="1" s="1"/>
  <c r="N97" i="1" s="1"/>
  <c r="O97" i="1" s="1"/>
  <c r="G98" i="1"/>
  <c r="H98" i="1" s="1"/>
  <c r="I98" i="1" s="1"/>
  <c r="K98" i="1" s="1"/>
  <c r="N98" i="1" s="1"/>
  <c r="O98" i="1" s="1"/>
  <c r="G99" i="1"/>
  <c r="H99" i="1" s="1"/>
  <c r="I99" i="1" s="1"/>
  <c r="K99" i="1" s="1"/>
  <c r="N99" i="1" s="1"/>
  <c r="O99" i="1" s="1"/>
  <c r="G100" i="1"/>
  <c r="H100" i="1" s="1"/>
  <c r="I100" i="1" s="1"/>
  <c r="K100" i="1" s="1"/>
  <c r="N100" i="1" s="1"/>
  <c r="O100" i="1" s="1"/>
  <c r="G101" i="1"/>
  <c r="H101" i="1" s="1"/>
  <c r="I101" i="1" s="1"/>
  <c r="K101" i="1" s="1"/>
  <c r="N101" i="1" s="1"/>
  <c r="O101" i="1" s="1"/>
  <c r="G102" i="1"/>
  <c r="H102" i="1" s="1"/>
  <c r="I102" i="1" s="1"/>
  <c r="K102" i="1" s="1"/>
  <c r="N102" i="1" s="1"/>
  <c r="O102" i="1" s="1"/>
  <c r="G103" i="1"/>
  <c r="H103" i="1" s="1"/>
  <c r="I103" i="1" s="1"/>
  <c r="K103" i="1" s="1"/>
  <c r="N103" i="1" s="1"/>
  <c r="O103" i="1" s="1"/>
  <c r="G4" i="1"/>
  <c r="H4" i="1" s="1"/>
  <c r="I4" i="1" s="1"/>
  <c r="K4" i="1" s="1"/>
  <c r="N4" i="1" s="1"/>
  <c r="O4" i="1" s="1"/>
  <c r="G5" i="1"/>
  <c r="H5" i="1" s="1"/>
  <c r="I5" i="1" s="1"/>
  <c r="K5" i="1" s="1"/>
  <c r="N5" i="1" s="1"/>
  <c r="O5" i="1" s="1"/>
  <c r="G6" i="1"/>
  <c r="H6" i="1" s="1"/>
  <c r="I6" i="1" s="1"/>
  <c r="K6" i="1" s="1"/>
  <c r="N6" i="1" s="1"/>
  <c r="O6" i="1" s="1"/>
  <c r="G7" i="1"/>
  <c r="H7" i="1" s="1"/>
  <c r="I7" i="1" s="1"/>
  <c r="K7" i="1" s="1"/>
  <c r="N7" i="1" s="1"/>
  <c r="O7" i="1" s="1"/>
  <c r="G8" i="1"/>
  <c r="H8" i="1" s="1"/>
  <c r="I8" i="1" s="1"/>
  <c r="K8" i="1" s="1"/>
  <c r="N8" i="1" s="1"/>
  <c r="O8" i="1" s="1"/>
  <c r="G9" i="1"/>
  <c r="H9" i="1" s="1"/>
  <c r="I9" i="1" s="1"/>
  <c r="K9" i="1" s="1"/>
  <c r="N9" i="1" s="1"/>
  <c r="O9" i="1" s="1"/>
  <c r="G10" i="1"/>
  <c r="H10" i="1" s="1"/>
  <c r="I10" i="1" s="1"/>
  <c r="K10" i="1" s="1"/>
  <c r="N10" i="1" s="1"/>
  <c r="O10" i="1" s="1"/>
  <c r="G11" i="1"/>
  <c r="H11" i="1" s="1"/>
  <c r="I11" i="1" s="1"/>
  <c r="K11" i="1" s="1"/>
  <c r="N11" i="1" s="1"/>
  <c r="O11" i="1" s="1"/>
  <c r="G3" i="1"/>
  <c r="H3" i="1" s="1"/>
  <c r="I3" i="1" s="1"/>
  <c r="K3" i="1" s="1"/>
  <c r="N3" i="1" s="1"/>
  <c r="O3" i="1" s="1"/>
  <c r="W6" i="1"/>
  <c r="X6" i="1" s="1"/>
  <c r="R6" i="1"/>
  <c r="L33" i="1" l="1"/>
  <c r="M33" i="1" s="1"/>
  <c r="J34" i="1"/>
  <c r="L64" i="1"/>
  <c r="M64" i="1" s="1"/>
  <c r="J65" i="1"/>
  <c r="L65" i="1" s="1"/>
  <c r="M65" i="1" s="1"/>
  <c r="L28" i="1"/>
  <c r="M28" i="1" s="1"/>
  <c r="J29" i="1"/>
  <c r="L29" i="1" s="1"/>
  <c r="M29" i="1" s="1"/>
  <c r="J30" i="1"/>
  <c r="L30" i="1" s="1"/>
  <c r="M30" i="1" s="1"/>
  <c r="J11" i="1"/>
  <c r="L11" i="1" s="1"/>
  <c r="M11" i="1" s="1"/>
  <c r="J55" i="1"/>
  <c r="L55" i="1" s="1"/>
  <c r="M55" i="1" s="1"/>
  <c r="J49" i="1"/>
  <c r="L49" i="1" s="1"/>
  <c r="M49" i="1" s="1"/>
  <c r="J20" i="1"/>
  <c r="L20" i="1" s="1"/>
  <c r="M20" i="1" s="1"/>
  <c r="L45" i="1"/>
  <c r="M45" i="1" s="1"/>
  <c r="J46" i="1"/>
  <c r="L46" i="1" s="1"/>
  <c r="M46" i="1" s="1"/>
  <c r="L57" i="1"/>
  <c r="M57" i="1" s="1"/>
  <c r="J58" i="1"/>
  <c r="L58" i="1" s="1"/>
  <c r="M58" i="1" s="1"/>
  <c r="L34" i="1"/>
  <c r="M34" i="1" s="1"/>
  <c r="J35" i="1"/>
  <c r="L35" i="1" s="1"/>
  <c r="M35" i="1" s="1"/>
  <c r="J43" i="1"/>
  <c r="L43" i="1" s="1"/>
  <c r="M43" i="1" s="1"/>
  <c r="J54" i="1"/>
  <c r="L54" i="1" s="1"/>
  <c r="M54" i="1" s="1"/>
  <c r="J60" i="1"/>
  <c r="L60" i="1" s="1"/>
  <c r="M60" i="1" s="1"/>
  <c r="J47" i="1"/>
  <c r="L47" i="1" s="1"/>
  <c r="M47" i="1" s="1"/>
  <c r="J7" i="1"/>
  <c r="L7" i="1" s="1"/>
  <c r="M7" i="1" s="1"/>
  <c r="J66" i="1"/>
  <c r="L66" i="1" s="1"/>
  <c r="M66" i="1" s="1"/>
  <c r="J32" i="1"/>
  <c r="L32" i="1" s="1"/>
  <c r="M32" i="1" s="1"/>
  <c r="J36" i="1"/>
  <c r="L36" i="1" s="1"/>
  <c r="M36" i="1" s="1"/>
  <c r="J44" i="1"/>
  <c r="L44" i="1" s="1"/>
  <c r="M44" i="1" s="1"/>
  <c r="J31" i="1"/>
  <c r="L31" i="1" s="1"/>
  <c r="M31" i="1" s="1"/>
  <c r="J56" i="1"/>
  <c r="L56" i="1" s="1"/>
  <c r="M56" i="1" s="1"/>
  <c r="J68" i="1"/>
  <c r="L68" i="1" s="1"/>
  <c r="M68" i="1" s="1"/>
  <c r="J12" i="1"/>
  <c r="L12" i="1" s="1"/>
  <c r="M12" i="1" s="1"/>
  <c r="J67" i="1"/>
  <c r="L67" i="1" s="1"/>
  <c r="M67" i="1" s="1"/>
  <c r="J24" i="1"/>
  <c r="L24" i="1" s="1"/>
  <c r="M24" i="1" s="1"/>
  <c r="J42" i="1"/>
  <c r="L42" i="1" s="1"/>
  <c r="M42" i="1" s="1"/>
  <c r="J18" i="1"/>
  <c r="L18" i="1" s="1"/>
  <c r="M18" i="1" s="1"/>
  <c r="L3" i="1"/>
  <c r="M3" i="1" s="1"/>
  <c r="J4" i="1"/>
  <c r="L4" i="1" s="1"/>
  <c r="M4" i="1" s="1"/>
  <c r="L16" i="1"/>
  <c r="M16" i="1" s="1"/>
  <c r="J17" i="1"/>
  <c r="L17" i="1" s="1"/>
  <c r="M17" i="1" s="1"/>
  <c r="J59" i="1"/>
  <c r="L59" i="1" s="1"/>
  <c r="M59" i="1" s="1"/>
  <c r="J19" i="1"/>
  <c r="L19" i="1" s="1"/>
  <c r="M19" i="1" s="1"/>
  <c r="L52" i="1"/>
  <c r="M52" i="1" s="1"/>
  <c r="J53" i="1"/>
  <c r="L53" i="1" s="1"/>
  <c r="M53" i="1" s="1"/>
  <c r="J48" i="1"/>
  <c r="L48" i="1" s="1"/>
  <c r="M48" i="1" s="1"/>
  <c r="L9" i="1"/>
  <c r="M9" i="1" s="1"/>
  <c r="J10" i="1"/>
  <c r="L40" i="1"/>
  <c r="M40" i="1" s="1"/>
  <c r="J41" i="1"/>
  <c r="L41" i="1" s="1"/>
  <c r="M41" i="1" s="1"/>
  <c r="J23" i="1"/>
  <c r="L23" i="1" s="1"/>
  <c r="M23" i="1" s="1"/>
  <c r="J25" i="1"/>
  <c r="L25" i="1" s="1"/>
  <c r="M25" i="1" s="1"/>
  <c r="L5" i="1"/>
  <c r="M5" i="1" s="1"/>
  <c r="J6" i="1"/>
  <c r="L6" i="1" s="1"/>
  <c r="M6" i="1" s="1"/>
  <c r="J13" i="1"/>
  <c r="L13" i="1" s="1"/>
  <c r="M13" i="1" s="1"/>
  <c r="L21" i="1"/>
  <c r="M21" i="1" s="1"/>
  <c r="J22" i="1"/>
  <c r="L22" i="1" s="1"/>
  <c r="M22" i="1" s="1"/>
  <c r="J8" i="1"/>
  <c r="L8" i="1" s="1"/>
  <c r="M8" i="1" s="1"/>
  <c r="R8" i="1"/>
  <c r="Y6" i="1"/>
  <c r="R9" i="1" s="1"/>
  <c r="L10" i="1" l="1"/>
  <c r="M10" i="1" s="1"/>
  <c r="F106" i="4"/>
  <c r="J106" i="4"/>
  <c r="L106" i="4" s="1"/>
  <c r="M106" i="4" s="1"/>
  <c r="C106" i="4"/>
  <c r="G106" i="4" s="1"/>
  <c r="H106" i="4" s="1"/>
  <c r="I106" i="4" s="1"/>
  <c r="K106" i="4" s="1"/>
  <c r="N106" i="4" s="1"/>
  <c r="O106" i="4" s="1"/>
  <c r="C149" i="4"/>
  <c r="G149" i="4" s="1"/>
  <c r="H149" i="4" s="1"/>
  <c r="I149" i="4" s="1"/>
  <c r="K149" i="4" s="1"/>
  <c r="N149" i="4" s="1"/>
  <c r="O149" i="4" s="1"/>
  <c r="F149" i="4"/>
  <c r="J149" i="4" s="1"/>
  <c r="L149" i="4" s="1"/>
  <c r="M149" i="4" s="1"/>
  <c r="F125" i="4"/>
  <c r="J125" i="4"/>
  <c r="L125" i="4" s="1"/>
  <c r="M125" i="4" s="1"/>
  <c r="F135" i="4"/>
  <c r="J135" i="4" s="1"/>
  <c r="L135" i="4" s="1"/>
  <c r="M135" i="4"/>
  <c r="F120" i="4"/>
  <c r="J120" i="4" s="1"/>
  <c r="L120" i="4" s="1"/>
  <c r="M120" i="4" s="1"/>
  <c r="F131" i="4"/>
  <c r="J131" i="4" s="1"/>
  <c r="L131" i="4" s="1"/>
  <c r="M131" i="4" s="1"/>
  <c r="F134" i="4"/>
  <c r="J134" i="4"/>
  <c r="L134" i="4"/>
  <c r="M134" i="4" s="1"/>
  <c r="F141" i="4"/>
  <c r="J141" i="4"/>
  <c r="L141" i="4" s="1"/>
  <c r="M141" i="4" s="1"/>
  <c r="F136" i="4"/>
  <c r="J136" i="4" s="1"/>
  <c r="L136" i="4" s="1"/>
  <c r="M136" i="4" s="1"/>
  <c r="F107" i="4"/>
  <c r="J107" i="4"/>
  <c r="L107" i="4" s="1"/>
  <c r="M107" i="4" s="1"/>
  <c r="F132" i="4"/>
  <c r="J132" i="4"/>
  <c r="L132" i="4" s="1"/>
  <c r="M132" i="4" s="1"/>
  <c r="F119" i="4"/>
  <c r="J119" i="4" s="1"/>
  <c r="L119" i="4" s="1"/>
  <c r="M119" i="4" s="1"/>
  <c r="F147" i="4"/>
  <c r="J147" i="4" s="1"/>
  <c r="L147" i="4" s="1"/>
  <c r="M147" i="4" s="1"/>
  <c r="F145" i="4"/>
  <c r="J145" i="4" s="1"/>
  <c r="L145" i="4" s="1"/>
  <c r="M145" i="4" s="1"/>
  <c r="F126" i="4"/>
  <c r="J126" i="4" s="1"/>
  <c r="L126" i="4" s="1"/>
  <c r="M126" i="4" s="1"/>
  <c r="C148" i="4"/>
  <c r="G148" i="4" s="1"/>
  <c r="H148" i="4" s="1"/>
  <c r="I148" i="4" s="1"/>
  <c r="K148" i="4" s="1"/>
  <c r="N148" i="4" s="1"/>
  <c r="O148" i="4" s="1"/>
  <c r="F148" i="4"/>
  <c r="J148" i="4" s="1"/>
  <c r="L148" i="4" s="1"/>
  <c r="M148" i="4" s="1"/>
  <c r="F137" i="4"/>
  <c r="J137" i="4" s="1"/>
  <c r="L137" i="4" s="1"/>
  <c r="M137" i="4" s="1"/>
  <c r="F112" i="4"/>
  <c r="J112" i="4"/>
  <c r="L112" i="4" s="1"/>
  <c r="M112" i="4" s="1"/>
  <c r="H120" i="4"/>
  <c r="I120" i="4" s="1"/>
  <c r="K120" i="4" s="1"/>
  <c r="N120" i="4" s="1"/>
  <c r="O120" i="4" s="1"/>
  <c r="F140" i="4"/>
  <c r="J140" i="4"/>
  <c r="L140" i="4"/>
  <c r="M140" i="4" s="1"/>
  <c r="F133" i="4"/>
  <c r="J133" i="4"/>
  <c r="L133" i="4" s="1"/>
  <c r="M133" i="4" s="1"/>
  <c r="H124" i="4"/>
  <c r="I124" i="4" s="1"/>
  <c r="K124" i="4" s="1"/>
  <c r="N124" i="4" s="1"/>
  <c r="O124" i="4" s="1"/>
  <c r="C112" i="4"/>
  <c r="G112" i="4" s="1"/>
  <c r="H112" i="4"/>
  <c r="I112" i="4" s="1"/>
  <c r="K112" i="4" s="1"/>
  <c r="N112" i="4" s="1"/>
  <c r="O112" i="4" s="1"/>
  <c r="C107" i="4"/>
  <c r="G107" i="4" s="1"/>
  <c r="H107" i="4"/>
  <c r="I107" i="4" s="1"/>
  <c r="K107" i="4" s="1"/>
  <c r="N107" i="4" s="1"/>
  <c r="O107" i="4" s="1"/>
  <c r="C137" i="4"/>
  <c r="G137" i="4" s="1"/>
  <c r="H137" i="4" s="1"/>
  <c r="I137" i="4" s="1"/>
  <c r="K137" i="4" s="1"/>
  <c r="N137" i="4" s="1"/>
  <c r="O137" i="4" s="1"/>
  <c r="F117" i="4"/>
  <c r="J117" i="4"/>
  <c r="L117" i="4"/>
  <c r="M117" i="4" s="1"/>
  <c r="C128" i="4"/>
  <c r="G128" i="4" s="1"/>
  <c r="H128" i="4" s="1"/>
  <c r="I128" i="4" s="1"/>
  <c r="K128" i="4" s="1"/>
  <c r="N128" i="4" s="1"/>
  <c r="O128" i="4" s="1"/>
  <c r="F128" i="4"/>
  <c r="J128" i="4"/>
  <c r="L128" i="4" s="1"/>
  <c r="M128" i="4" s="1"/>
  <c r="F139" i="4"/>
  <c r="J139" i="4"/>
  <c r="L139" i="4" s="1"/>
  <c r="M139" i="4" s="1"/>
  <c r="F109" i="4"/>
  <c r="J109" i="4" s="1"/>
  <c r="L109" i="4" s="1"/>
  <c r="M109" i="4" s="1"/>
  <c r="C125" i="4"/>
  <c r="G125" i="4"/>
  <c r="H125" i="4"/>
  <c r="I125" i="4" s="1"/>
  <c r="K125" i="4" s="1"/>
  <c r="N125" i="4" s="1"/>
  <c r="O125" i="4" s="1"/>
  <c r="C114" i="4"/>
  <c r="G114" i="4" s="1"/>
  <c r="H114" i="4" s="1"/>
  <c r="I114" i="4" s="1"/>
  <c r="K114" i="4" s="1"/>
  <c r="N114" i="4" s="1"/>
  <c r="O114" i="4" s="1"/>
  <c r="F114" i="4"/>
  <c r="J114" i="4"/>
  <c r="L114" i="4" s="1"/>
  <c r="M114" i="4" s="1"/>
  <c r="C121" i="4"/>
  <c r="G121" i="4" s="1"/>
  <c r="H121" i="4" s="1"/>
  <c r="I121" i="4" s="1"/>
  <c r="K121" i="4" s="1"/>
  <c r="N121" i="4" s="1"/>
  <c r="O121" i="4" s="1"/>
  <c r="F121" i="4"/>
  <c r="J121" i="4"/>
  <c r="L121" i="4" s="1"/>
  <c r="M121" i="4" s="1"/>
  <c r="C130" i="4"/>
  <c r="G130" i="4" s="1"/>
  <c r="H130" i="4" s="1"/>
  <c r="I130" i="4" s="1"/>
  <c r="K130" i="4" s="1"/>
  <c r="N130" i="4" s="1"/>
  <c r="O130" i="4" s="1"/>
  <c r="F130" i="4"/>
  <c r="J130" i="4"/>
  <c r="L130" i="4" s="1"/>
  <c r="M130" i="4" s="1"/>
  <c r="C135" i="4"/>
  <c r="G135" i="4"/>
  <c r="H135" i="4" s="1"/>
  <c r="I135" i="4"/>
  <c r="K135" i="4" s="1"/>
  <c r="N135" i="4" s="1"/>
  <c r="O135" i="4" s="1"/>
  <c r="I138" i="4"/>
  <c r="K138" i="4" s="1"/>
  <c r="N138" i="4" s="1"/>
  <c r="O138" i="4" s="1"/>
  <c r="C120" i="4"/>
  <c r="G120" i="4" s="1"/>
  <c r="C145" i="4"/>
  <c r="G145" i="4" s="1"/>
  <c r="H145" i="4" s="1"/>
  <c r="I145" i="4" s="1"/>
  <c r="K145" i="4" s="1"/>
  <c r="N145" i="4" s="1"/>
  <c r="O145" i="4" s="1"/>
  <c r="C131" i="4"/>
  <c r="G131" i="4"/>
  <c r="H131" i="4" s="1"/>
  <c r="I131" i="4" s="1"/>
  <c r="K131" i="4" s="1"/>
  <c r="N131" i="4" s="1"/>
  <c r="O131" i="4" s="1"/>
  <c r="G146" i="4"/>
  <c r="H146" i="4" s="1"/>
  <c r="I146" i="4" s="1"/>
  <c r="K146" i="4" s="1"/>
  <c r="N146" i="4" s="1"/>
  <c r="O146" i="4" s="1"/>
  <c r="C139" i="4"/>
  <c r="G139" i="4"/>
  <c r="H139" i="4" s="1"/>
  <c r="I139" i="4" s="1"/>
  <c r="K139" i="4" s="1"/>
  <c r="N139" i="4" s="1"/>
  <c r="O139" i="4" s="1"/>
  <c r="C126" i="4"/>
  <c r="G126" i="4" s="1"/>
  <c r="H126" i="4" s="1"/>
  <c r="I126" i="4" s="1"/>
  <c r="K126" i="4" s="1"/>
  <c r="N126" i="4" s="1"/>
  <c r="O126" i="4" s="1"/>
  <c r="F110" i="4"/>
  <c r="J110" i="4"/>
  <c r="L110" i="4" s="1"/>
  <c r="M110" i="4" s="1"/>
  <c r="G143" i="4"/>
  <c r="H143" i="4" s="1"/>
  <c r="I143" i="4" s="1"/>
  <c r="K143" i="4" s="1"/>
  <c r="N143" i="4" s="1"/>
  <c r="O143" i="4" s="1"/>
  <c r="C118" i="4"/>
  <c r="G118" i="4" s="1"/>
  <c r="H118" i="4" s="1"/>
  <c r="I118" i="4" s="1"/>
  <c r="K118" i="4" s="1"/>
  <c r="N118" i="4" s="1"/>
  <c r="O118" i="4" s="1"/>
  <c r="F118" i="4"/>
  <c r="J118" i="4"/>
  <c r="L118" i="4"/>
  <c r="M118" i="4" s="1"/>
  <c r="F115" i="4"/>
  <c r="J115" i="4"/>
  <c r="L115" i="4"/>
  <c r="M115" i="4" s="1"/>
  <c r="C122" i="4"/>
  <c r="G122" i="4" s="1"/>
  <c r="H122" i="4" s="1"/>
  <c r="I122" i="4" s="1"/>
  <c r="K122" i="4" s="1"/>
  <c r="N122" i="4" s="1"/>
  <c r="O122" i="4" s="1"/>
  <c r="F122" i="4"/>
  <c r="J122" i="4"/>
  <c r="L122" i="4" s="1"/>
  <c r="M122" i="4" s="1"/>
  <c r="C115" i="4"/>
  <c r="G115" i="4"/>
  <c r="H115" i="4" s="1"/>
  <c r="I115" i="4" s="1"/>
  <c r="K115" i="4"/>
  <c r="N115" i="4" s="1"/>
  <c r="O115" i="4" s="1"/>
  <c r="C119" i="4"/>
  <c r="G119" i="4" s="1"/>
  <c r="H119" i="4" s="1"/>
  <c r="I119" i="4"/>
  <c r="K119" i="4" s="1"/>
  <c r="N119" i="4" s="1"/>
  <c r="O119" i="4" s="1"/>
  <c r="C110" i="4"/>
  <c r="G110" i="4"/>
  <c r="H110" i="4"/>
  <c r="I110" i="4" s="1"/>
  <c r="K110" i="4" s="1"/>
  <c r="N110" i="4" s="1"/>
  <c r="O110" i="4" s="1"/>
  <c r="C124" i="4"/>
  <c r="G124" i="4" s="1"/>
  <c r="F124" i="4"/>
  <c r="J124" i="4"/>
  <c r="L124" i="4" s="1"/>
  <c r="M124" i="4" s="1"/>
  <c r="C111" i="4"/>
  <c r="G111" i="4" s="1"/>
  <c r="H111" i="4" s="1"/>
  <c r="I111" i="4" s="1"/>
  <c r="K111" i="4" s="1"/>
  <c r="N111" i="4" s="1"/>
  <c r="O111" i="4" s="1"/>
  <c r="F111" i="4"/>
  <c r="J111" i="4"/>
  <c r="L111" i="4" s="1"/>
  <c r="M111" i="4" s="1"/>
  <c r="C146" i="4"/>
  <c r="F146" i="4"/>
  <c r="J146" i="4"/>
  <c r="L146" i="4"/>
  <c r="M146" i="4" s="1"/>
  <c r="C143" i="4"/>
  <c r="F143" i="4"/>
  <c r="J143" i="4"/>
  <c r="L143" i="4" s="1"/>
  <c r="M143" i="4" s="1"/>
  <c r="C116" i="4"/>
  <c r="G116" i="4" s="1"/>
  <c r="H116" i="4" s="1"/>
  <c r="I116" i="4" s="1"/>
  <c r="K116" i="4" s="1"/>
  <c r="N116" i="4" s="1"/>
  <c r="O116" i="4" s="1"/>
  <c r="F116" i="4"/>
  <c r="J116" i="4"/>
  <c r="L116" i="4" s="1"/>
  <c r="M116" i="4" s="1"/>
  <c r="C109" i="4"/>
  <c r="G109" i="4" s="1"/>
  <c r="H109" i="4" s="1"/>
  <c r="I109" i="4" s="1"/>
  <c r="K109" i="4" s="1"/>
  <c r="N109" i="4" s="1"/>
  <c r="O109" i="4" s="1"/>
  <c r="C147" i="4"/>
  <c r="G147" i="4" s="1"/>
  <c r="H147" i="4" s="1"/>
  <c r="I147" i="4" s="1"/>
  <c r="K147" i="4" s="1"/>
  <c r="N147" i="4" s="1"/>
  <c r="O147" i="4" s="1"/>
  <c r="C141" i="4"/>
  <c r="G141" i="4"/>
  <c r="H141" i="4"/>
  <c r="I141" i="4" s="1"/>
  <c r="K141" i="4" s="1"/>
  <c r="N141" i="4" s="1"/>
  <c r="O141" i="4" s="1"/>
  <c r="C140" i="4"/>
  <c r="G140" i="4" s="1"/>
  <c r="H140" i="4" s="1"/>
  <c r="I140" i="4" s="1"/>
  <c r="K140" i="4" s="1"/>
  <c r="N140" i="4" s="1"/>
  <c r="O140" i="4" s="1"/>
  <c r="C142" i="4"/>
  <c r="G142" i="4" s="1"/>
  <c r="H142" i="4" s="1"/>
  <c r="I142" i="4" s="1"/>
  <c r="K142" i="4" s="1"/>
  <c r="N142" i="4" s="1"/>
  <c r="O142" i="4" s="1"/>
  <c r="F142" i="4"/>
  <c r="J142" i="4"/>
  <c r="L142" i="4" s="1"/>
  <c r="M142" i="4" s="1"/>
  <c r="C134" i="4"/>
  <c r="G134" i="4"/>
  <c r="H134" i="4"/>
  <c r="I134" i="4" s="1"/>
  <c r="K134" i="4" s="1"/>
  <c r="N134" i="4" s="1"/>
  <c r="O134" i="4" s="1"/>
  <c r="C108" i="4"/>
  <c r="G108" i="4" s="1"/>
  <c r="H108" i="4" s="1"/>
  <c r="I108" i="4" s="1"/>
  <c r="K108" i="4" s="1"/>
  <c r="N108" i="4" s="1"/>
  <c r="O108" i="4" s="1"/>
  <c r="F108" i="4"/>
  <c r="J108" i="4"/>
  <c r="L108" i="4" s="1"/>
  <c r="M108" i="4" s="1"/>
  <c r="C127" i="4"/>
  <c r="G127" i="4" s="1"/>
  <c r="H127" i="4" s="1"/>
  <c r="I127" i="4" s="1"/>
  <c r="K127" i="4" s="1"/>
  <c r="N127" i="4" s="1"/>
  <c r="O127" i="4" s="1"/>
  <c r="F127" i="4"/>
  <c r="J127" i="4" s="1"/>
  <c r="L127" i="4" s="1"/>
  <c r="M127" i="4" s="1"/>
  <c r="C117" i="4"/>
  <c r="G117" i="4"/>
  <c r="H117" i="4"/>
  <c r="I117" i="4" s="1"/>
  <c r="K117" i="4" s="1"/>
  <c r="N117" i="4" s="1"/>
  <c r="O117" i="4" s="1"/>
  <c r="C138" i="4"/>
  <c r="G138" i="4" s="1"/>
  <c r="H138" i="4" s="1"/>
  <c r="F138" i="4"/>
  <c r="J138" i="4"/>
  <c r="L138" i="4" s="1"/>
  <c r="M138" i="4" s="1"/>
  <c r="C113" i="4"/>
  <c r="G113" i="4" s="1"/>
  <c r="H113" i="4" s="1"/>
  <c r="I113" i="4" s="1"/>
  <c r="K113" i="4" s="1"/>
  <c r="N113" i="4" s="1"/>
  <c r="O113" i="4" s="1"/>
  <c r="F113" i="4"/>
  <c r="J113" i="4"/>
  <c r="L113" i="4" s="1"/>
  <c r="M113" i="4" s="1"/>
  <c r="C144" i="4"/>
  <c r="G144" i="4" s="1"/>
  <c r="H144" i="4" s="1"/>
  <c r="I144" i="4" s="1"/>
  <c r="K144" i="4" s="1"/>
  <c r="N144" i="4" s="1"/>
  <c r="O144" i="4" s="1"/>
  <c r="F144" i="4"/>
  <c r="J144" i="4"/>
  <c r="L144" i="4" s="1"/>
  <c r="M144" i="4" s="1"/>
  <c r="C132" i="4"/>
  <c r="G132" i="4"/>
  <c r="H132" i="4"/>
  <c r="I132" i="4" s="1"/>
  <c r="K132" i="4" s="1"/>
  <c r="N132" i="4" s="1"/>
  <c r="O132" i="4" s="1"/>
  <c r="C129" i="4"/>
  <c r="G129" i="4" s="1"/>
  <c r="H129" i="4" s="1"/>
  <c r="I129" i="4" s="1"/>
  <c r="K129" i="4" s="1"/>
  <c r="N129" i="4" s="1"/>
  <c r="O129" i="4" s="1"/>
  <c r="F129" i="4"/>
  <c r="J129" i="4" s="1"/>
  <c r="L129" i="4" s="1"/>
  <c r="M129" i="4" s="1"/>
  <c r="C136" i="4"/>
  <c r="G136" i="4" s="1"/>
  <c r="H136" i="4" s="1"/>
  <c r="I136" i="4" s="1"/>
  <c r="K136" i="4" s="1"/>
  <c r="N136" i="4" s="1"/>
  <c r="O136" i="4" s="1"/>
  <c r="C133" i="4"/>
  <c r="G133" i="4"/>
  <c r="H133" i="4"/>
  <c r="I133" i="4" s="1"/>
  <c r="K133" i="4" s="1"/>
  <c r="N133" i="4" s="1"/>
  <c r="O133" i="4" s="1"/>
  <c r="C123" i="4"/>
  <c r="G123" i="4" s="1"/>
  <c r="H123" i="4" s="1"/>
  <c r="I123" i="4" s="1"/>
  <c r="K123" i="4" s="1"/>
  <c r="N123" i="4" s="1"/>
  <c r="O123" i="4" s="1"/>
  <c r="F123" i="4"/>
  <c r="J123" i="4" s="1"/>
  <c r="L123" i="4" s="1"/>
  <c r="M123" i="4" s="1"/>
  <c r="C158" i="4"/>
  <c r="G158" i="4" s="1"/>
  <c r="H158" i="4" s="1"/>
  <c r="I158" i="4" s="1"/>
  <c r="K158" i="4" s="1"/>
  <c r="N158" i="4" s="1"/>
  <c r="O158" i="4" s="1"/>
  <c r="F158" i="4"/>
  <c r="J158" i="4"/>
  <c r="L158" i="4"/>
  <c r="M158" i="4" s="1"/>
  <c r="F166" i="4"/>
  <c r="J166" i="4" s="1"/>
  <c r="L166" i="4" s="1"/>
  <c r="M166" i="4" s="1"/>
  <c r="F163" i="4"/>
  <c r="J163" i="4" s="1"/>
  <c r="L163" i="4" s="1"/>
  <c r="M163" i="4" s="1"/>
  <c r="F168" i="4"/>
  <c r="J168" i="4"/>
  <c r="L168" i="4" s="1"/>
  <c r="M168" i="4" s="1"/>
  <c r="G162" i="4"/>
  <c r="H162" i="4" s="1"/>
  <c r="I162" i="4" s="1"/>
  <c r="K162" i="4" s="1"/>
  <c r="N162" i="4" s="1"/>
  <c r="O162" i="4" s="1"/>
  <c r="C163" i="4"/>
  <c r="G163" i="4"/>
  <c r="H163" i="4" s="1"/>
  <c r="I163" i="4" s="1"/>
  <c r="K163" i="4" s="1"/>
  <c r="N163" i="4" s="1"/>
  <c r="O163" i="4" s="1"/>
  <c r="C161" i="4"/>
  <c r="G161" i="4" s="1"/>
  <c r="H161" i="4" s="1"/>
  <c r="I161" i="4" s="1"/>
  <c r="K161" i="4" s="1"/>
  <c r="N161" i="4" s="1"/>
  <c r="O161" i="4" s="1"/>
  <c r="F161" i="4"/>
  <c r="J161" i="4"/>
  <c r="L161" i="4" s="1"/>
  <c r="M161" i="4" s="1"/>
  <c r="C160" i="4"/>
  <c r="G160" i="4" s="1"/>
  <c r="H160" i="4" s="1"/>
  <c r="I160" i="4" s="1"/>
  <c r="K160" i="4" s="1"/>
  <c r="N160" i="4" s="1"/>
  <c r="O160" i="4" s="1"/>
  <c r="F160" i="4"/>
  <c r="J160" i="4"/>
  <c r="L160" i="4" s="1"/>
  <c r="M160" i="4" s="1"/>
  <c r="C159" i="4"/>
  <c r="G159" i="4" s="1"/>
  <c r="H159" i="4" s="1"/>
  <c r="I159" i="4" s="1"/>
  <c r="K159" i="4" s="1"/>
  <c r="N159" i="4" s="1"/>
  <c r="O159" i="4" s="1"/>
  <c r="F159" i="4"/>
  <c r="J159" i="4" s="1"/>
  <c r="L159" i="4" s="1"/>
  <c r="M159" i="4" s="1"/>
  <c r="C165" i="4"/>
  <c r="G165" i="4" s="1"/>
  <c r="H165" i="4" s="1"/>
  <c r="I165" i="4" s="1"/>
  <c r="K165" i="4" s="1"/>
  <c r="N165" i="4" s="1"/>
  <c r="O165" i="4" s="1"/>
  <c r="F165" i="4"/>
  <c r="J165" i="4"/>
  <c r="L165" i="4" s="1"/>
  <c r="M165" i="4" s="1"/>
  <c r="F164" i="4"/>
  <c r="J164" i="4" s="1"/>
  <c r="L164" i="4" s="1"/>
  <c r="M164" i="4" s="1"/>
  <c r="F167" i="4"/>
  <c r="J167" i="4" s="1"/>
  <c r="L167" i="4" s="1"/>
  <c r="M167" i="4" s="1"/>
  <c r="C166" i="4"/>
  <c r="G166" i="4" s="1"/>
  <c r="H166" i="4" s="1"/>
  <c r="I166" i="4" s="1"/>
  <c r="K166" i="4" s="1"/>
  <c r="N166" i="4" s="1"/>
  <c r="O166" i="4" s="1"/>
  <c r="C168" i="4"/>
  <c r="G168" i="4"/>
  <c r="H168" i="4" s="1"/>
  <c r="I168" i="4" s="1"/>
  <c r="K168" i="4" s="1"/>
  <c r="N168" i="4" s="1"/>
  <c r="O168" i="4" s="1"/>
  <c r="C162" i="4"/>
  <c r="F162" i="4"/>
  <c r="J162" i="4"/>
  <c r="L162" i="4" s="1"/>
  <c r="M162" i="4" s="1"/>
  <c r="C164" i="4"/>
  <c r="G164" i="4"/>
  <c r="H164" i="4" s="1"/>
  <c r="I164" i="4" s="1"/>
  <c r="K164" i="4" s="1"/>
  <c r="N164" i="4" s="1"/>
  <c r="O164" i="4" s="1"/>
  <c r="C167" i="4"/>
  <c r="G167" i="4" s="1"/>
  <c r="H167" i="4"/>
  <c r="I167" i="4" s="1"/>
  <c r="K167" i="4" s="1"/>
  <c r="N167" i="4" s="1"/>
  <c r="O167" i="4" s="1"/>
  <c r="F176" i="4"/>
  <c r="J176" i="4" s="1"/>
  <c r="L176" i="4"/>
  <c r="M176" i="4" s="1"/>
  <c r="C176" i="4"/>
  <c r="G176" i="4" s="1"/>
  <c r="H176" i="4"/>
  <c r="I176" i="4" s="1"/>
  <c r="K176" i="4" s="1"/>
  <c r="N176" i="4" s="1"/>
  <c r="O176" i="4" s="1"/>
  <c r="F179" i="4"/>
  <c r="J179" i="4"/>
  <c r="L179" i="4" s="1"/>
  <c r="M179" i="4" s="1"/>
  <c r="C179" i="4"/>
  <c r="G179" i="4" s="1"/>
  <c r="H179" i="4" s="1"/>
  <c r="I179" i="4" s="1"/>
  <c r="K179" i="4" s="1"/>
  <c r="N179" i="4" s="1"/>
  <c r="O179" i="4" s="1"/>
  <c r="C181" i="4"/>
  <c r="G181" i="4" s="1"/>
  <c r="H181" i="4" s="1"/>
  <c r="I181" i="4" s="1"/>
  <c r="K181" i="4" s="1"/>
  <c r="N181" i="4" s="1"/>
  <c r="O181" i="4" s="1"/>
  <c r="F181" i="4"/>
  <c r="J181" i="4" s="1"/>
  <c r="L181" i="4" s="1"/>
  <c r="M181" i="4" s="1"/>
  <c r="F182" i="4"/>
  <c r="J182" i="4" s="1"/>
  <c r="L182" i="4" s="1"/>
  <c r="M182" i="4" s="1"/>
  <c r="C182" i="4"/>
  <c r="G182" i="4" s="1"/>
  <c r="H182" i="4" s="1"/>
  <c r="I182" i="4" s="1"/>
  <c r="K182" i="4" s="1"/>
  <c r="N182" i="4" s="1"/>
  <c r="O182" i="4" s="1"/>
  <c r="F189" i="4"/>
  <c r="J189" i="4" s="1"/>
  <c r="L189" i="4" s="1"/>
  <c r="M189" i="4" s="1"/>
  <c r="F186" i="4"/>
  <c r="J186" i="4" s="1"/>
  <c r="L186" i="4" s="1"/>
  <c r="M186" i="4" s="1"/>
  <c r="F191" i="4"/>
  <c r="J191" i="4"/>
  <c r="L191" i="4" s="1"/>
  <c r="M191" i="4" s="1"/>
  <c r="F183" i="4"/>
  <c r="J183" i="4"/>
  <c r="L183" i="4" s="1"/>
  <c r="M183" i="4" s="1"/>
  <c r="F185" i="4"/>
  <c r="J185" i="4" s="1"/>
  <c r="L185" i="4" s="1"/>
  <c r="M185" i="4" s="1"/>
  <c r="F184" i="4"/>
  <c r="J184" i="4"/>
  <c r="L184" i="4" s="1"/>
  <c r="M184" i="4" s="1"/>
  <c r="C183" i="4"/>
  <c r="G183" i="4" s="1"/>
  <c r="H183" i="4" s="1"/>
  <c r="I183" i="4" s="1"/>
  <c r="K183" i="4" s="1"/>
  <c r="N183" i="4" s="1"/>
  <c r="O183" i="4" s="1"/>
  <c r="C184" i="4"/>
  <c r="G184" i="4" s="1"/>
  <c r="H184" i="4" s="1"/>
  <c r="I184" i="4" s="1"/>
  <c r="K184" i="4" s="1"/>
  <c r="N184" i="4" s="1"/>
  <c r="O184" i="4" s="1"/>
  <c r="F187" i="4"/>
  <c r="J187" i="4" s="1"/>
  <c r="L187" i="4" s="1"/>
  <c r="M187" i="4" s="1"/>
  <c r="F188" i="4"/>
  <c r="J188" i="4" s="1"/>
  <c r="L188" i="4" s="1"/>
  <c r="M188" i="4"/>
  <c r="F192" i="4"/>
  <c r="J192" i="4" s="1"/>
  <c r="L192" i="4" s="1"/>
  <c r="M192" i="4" s="1"/>
  <c r="C188" i="4"/>
  <c r="G188" i="4"/>
  <c r="H188" i="4"/>
  <c r="I188" i="4" s="1"/>
  <c r="K188" i="4" s="1"/>
  <c r="N188" i="4" s="1"/>
  <c r="O188" i="4" s="1"/>
  <c r="C190" i="4"/>
  <c r="G190" i="4" s="1"/>
  <c r="H190" i="4" s="1"/>
  <c r="I190" i="4" s="1"/>
  <c r="K190" i="4" s="1"/>
  <c r="N190" i="4" s="1"/>
  <c r="O190" i="4" s="1"/>
  <c r="F190" i="4"/>
  <c r="J190" i="4"/>
  <c r="L190" i="4" s="1"/>
  <c r="M190" i="4" s="1"/>
  <c r="C186" i="4"/>
  <c r="G186" i="4" s="1"/>
  <c r="H186" i="4" s="1"/>
  <c r="I186" i="4"/>
  <c r="K186" i="4" s="1"/>
  <c r="N186" i="4" s="1"/>
  <c r="O186" i="4" s="1"/>
  <c r="C187" i="4"/>
  <c r="G187" i="4" s="1"/>
  <c r="H187" i="4" s="1"/>
  <c r="I187" i="4" s="1"/>
  <c r="K187" i="4" s="1"/>
  <c r="N187" i="4" s="1"/>
  <c r="O187" i="4" s="1"/>
  <c r="C189" i="4"/>
  <c r="G189" i="4" s="1"/>
  <c r="H189" i="4" s="1"/>
  <c r="I189" i="4" s="1"/>
  <c r="K189" i="4" s="1"/>
  <c r="N189" i="4" s="1"/>
  <c r="O189" i="4" s="1"/>
  <c r="C191" i="4"/>
  <c r="G191" i="4" s="1"/>
  <c r="H191" i="4"/>
  <c r="I191" i="4" s="1"/>
  <c r="K191" i="4" s="1"/>
  <c r="N191" i="4" s="1"/>
  <c r="O191" i="4" s="1"/>
  <c r="C192" i="4"/>
  <c r="G192" i="4" s="1"/>
  <c r="H192" i="4" s="1"/>
  <c r="I192" i="4" s="1"/>
  <c r="K192" i="4" s="1"/>
  <c r="N192" i="4" s="1"/>
  <c r="O192" i="4" s="1"/>
  <c r="C185" i="4"/>
  <c r="G185" i="4" s="1"/>
  <c r="H185" i="4" s="1"/>
  <c r="I185" i="4" s="1"/>
  <c r="K185" i="4" s="1"/>
  <c r="N185" i="4" s="1"/>
  <c r="O185" i="4" s="1"/>
  <c r="F211" i="4"/>
  <c r="J211" i="4" s="1"/>
  <c r="L211" i="4" s="1"/>
  <c r="M211" i="4" s="1"/>
  <c r="C211" i="4"/>
  <c r="G211" i="4" s="1"/>
  <c r="H211" i="4" s="1"/>
  <c r="I211" i="4" s="1"/>
  <c r="K211" i="4" s="1"/>
  <c r="N211" i="4" s="1"/>
  <c r="O211" i="4" s="1"/>
  <c r="C221" i="4"/>
  <c r="G221" i="4" s="1"/>
  <c r="H221" i="4" s="1"/>
  <c r="I221" i="4" s="1"/>
  <c r="K221" i="4" s="1"/>
  <c r="N221" i="4" s="1"/>
  <c r="O221" i="4" s="1"/>
  <c r="F221" i="4"/>
  <c r="J221" i="4" s="1"/>
  <c r="L221" i="4" s="1"/>
  <c r="M221" i="4" s="1"/>
  <c r="F213" i="4"/>
  <c r="J213" i="4" s="1"/>
  <c r="L213" i="4" s="1"/>
  <c r="M213" i="4" s="1"/>
  <c r="F219" i="4"/>
  <c r="J219" i="4" s="1"/>
  <c r="L219" i="4" s="1"/>
  <c r="M219" i="4" s="1"/>
  <c r="F218" i="4"/>
  <c r="J218" i="4" s="1"/>
  <c r="L218" i="4" s="1"/>
  <c r="M218" i="4" s="1"/>
  <c r="F214" i="4"/>
  <c r="J214" i="4" s="1"/>
  <c r="L214" i="4" s="1"/>
  <c r="M214" i="4" s="1"/>
  <c r="F216" i="4"/>
  <c r="J216" i="4" s="1"/>
  <c r="L216" i="4" s="1"/>
  <c r="M216" i="4" s="1"/>
  <c r="F215" i="4"/>
  <c r="J215" i="4" s="1"/>
  <c r="L215" i="4" s="1"/>
  <c r="M215" i="4" s="1"/>
  <c r="C218" i="4"/>
  <c r="G218" i="4"/>
  <c r="H218" i="4" s="1"/>
  <c r="I218" i="4" s="1"/>
  <c r="K218" i="4" s="1"/>
  <c r="N218" i="4" s="1"/>
  <c r="O218" i="4" s="1"/>
  <c r="C219" i="4"/>
  <c r="G219" i="4"/>
  <c r="H219" i="4" s="1"/>
  <c r="I219" i="4" s="1"/>
  <c r="K219" i="4" s="1"/>
  <c r="N219" i="4" s="1"/>
  <c r="O219" i="4" s="1"/>
  <c r="C220" i="4"/>
  <c r="G220" i="4" s="1"/>
  <c r="H220" i="4" s="1"/>
  <c r="I220" i="4" s="1"/>
  <c r="K220" i="4" s="1"/>
  <c r="N220" i="4" s="1"/>
  <c r="O220" i="4" s="1"/>
  <c r="F220" i="4"/>
  <c r="J220" i="4"/>
  <c r="L220" i="4" s="1"/>
  <c r="M220" i="4" s="1"/>
  <c r="C216" i="4"/>
  <c r="G216" i="4" s="1"/>
  <c r="H216" i="4" s="1"/>
  <c r="I216" i="4" s="1"/>
  <c r="K216" i="4" s="1"/>
  <c r="N216" i="4" s="1"/>
  <c r="O216" i="4" s="1"/>
  <c r="C217" i="4"/>
  <c r="G217" i="4" s="1"/>
  <c r="H217" i="4" s="1"/>
  <c r="I217" i="4" s="1"/>
  <c r="K217" i="4" s="1"/>
  <c r="N217" i="4" s="1"/>
  <c r="O217" i="4" s="1"/>
  <c r="F217" i="4"/>
  <c r="J217" i="4" s="1"/>
  <c r="L217" i="4" s="1"/>
  <c r="M217" i="4" s="1"/>
  <c r="C213" i="4"/>
  <c r="G213" i="4"/>
  <c r="H213" i="4" s="1"/>
  <c r="I213" i="4" s="1"/>
  <c r="K213" i="4" s="1"/>
  <c r="N213" i="4" s="1"/>
  <c r="O213" i="4" s="1"/>
  <c r="C212" i="4"/>
  <c r="G212" i="4" s="1"/>
  <c r="H212" i="4" s="1"/>
  <c r="I212" i="4" s="1"/>
  <c r="K212" i="4" s="1"/>
  <c r="N212" i="4" s="1"/>
  <c r="O212" i="4" s="1"/>
  <c r="F212" i="4"/>
  <c r="J212" i="4"/>
  <c r="L212" i="4" s="1"/>
  <c r="M212" i="4" s="1"/>
  <c r="C215" i="4"/>
  <c r="G215" i="4" s="1"/>
  <c r="H215" i="4" s="1"/>
  <c r="I215" i="4" s="1"/>
  <c r="K215" i="4" s="1"/>
  <c r="N215" i="4" s="1"/>
  <c r="O215" i="4" s="1"/>
  <c r="C214" i="4"/>
  <c r="G214" i="4"/>
  <c r="H214" i="4" s="1"/>
  <c r="I214" i="4" s="1"/>
  <c r="K214" i="4" s="1"/>
  <c r="N214" i="4" s="1"/>
  <c r="O214" i="4" s="1"/>
  <c r="F257" i="4"/>
  <c r="J257" i="4"/>
  <c r="L257" i="4"/>
  <c r="M257" i="4" s="1"/>
  <c r="C257" i="4"/>
  <c r="G257" i="4" s="1"/>
  <c r="H257" i="4" s="1"/>
  <c r="I257" i="4" s="1"/>
  <c r="K257" i="4" s="1"/>
  <c r="N257" i="4" s="1"/>
  <c r="O257" i="4" s="1"/>
  <c r="F263" i="4"/>
  <c r="J263" i="4" s="1"/>
  <c r="L263" i="4" s="1"/>
  <c r="M263" i="4" s="1"/>
  <c r="F266" i="4"/>
  <c r="J266" i="4" s="1"/>
  <c r="L266" i="4" s="1"/>
  <c r="M266" i="4" s="1"/>
  <c r="F264" i="4"/>
  <c r="J264" i="4" s="1"/>
  <c r="L264" i="4" s="1"/>
  <c r="M264" i="4" s="1"/>
  <c r="C266" i="4"/>
  <c r="G266" i="4" s="1"/>
  <c r="H266" i="4" s="1"/>
  <c r="I266" i="4" s="1"/>
  <c r="K266" i="4" s="1"/>
  <c r="N266" i="4" s="1"/>
  <c r="O266" i="4" s="1"/>
  <c r="F260" i="4"/>
  <c r="J260" i="4" s="1"/>
  <c r="L260" i="4" s="1"/>
  <c r="M260" i="4" s="1"/>
  <c r="F261" i="4"/>
  <c r="J261" i="4"/>
  <c r="L261" i="4" s="1"/>
  <c r="M261" i="4" s="1"/>
  <c r="C260" i="4"/>
  <c r="G260" i="4" s="1"/>
  <c r="H260" i="4" s="1"/>
  <c r="I260" i="4" s="1"/>
  <c r="K260" i="4" s="1"/>
  <c r="N260" i="4" s="1"/>
  <c r="O260" i="4" s="1"/>
  <c r="F268" i="4"/>
  <c r="J268" i="4" s="1"/>
  <c r="L268" i="4" s="1"/>
  <c r="M268" i="4" s="1"/>
  <c r="C261" i="4"/>
  <c r="G261" i="4"/>
  <c r="H261" i="4"/>
  <c r="I261" i="4" s="1"/>
  <c r="K261" i="4" s="1"/>
  <c r="N261" i="4" s="1"/>
  <c r="O261" i="4" s="1"/>
  <c r="F262" i="4"/>
  <c r="J262" i="4"/>
  <c r="L262" i="4" s="1"/>
  <c r="M262" i="4" s="1"/>
  <c r="F259" i="4"/>
  <c r="J259" i="4" s="1"/>
  <c r="L259" i="4" s="1"/>
  <c r="M259" i="4" s="1"/>
  <c r="C258" i="4"/>
  <c r="G258" i="4" s="1"/>
  <c r="H258" i="4" s="1"/>
  <c r="I258" i="4" s="1"/>
  <c r="K258" i="4" s="1"/>
  <c r="N258" i="4" s="1"/>
  <c r="O258" i="4" s="1"/>
  <c r="F258" i="4"/>
  <c r="J258" i="4"/>
  <c r="L258" i="4"/>
  <c r="M258" i="4" s="1"/>
  <c r="C259" i="4"/>
  <c r="G259" i="4" s="1"/>
  <c r="H259" i="4" s="1"/>
  <c r="I259" i="4" s="1"/>
  <c r="K259" i="4" s="1"/>
  <c r="N259" i="4" s="1"/>
  <c r="O259" i="4" s="1"/>
  <c r="C268" i="4"/>
  <c r="G268" i="4"/>
  <c r="H268" i="4"/>
  <c r="I268" i="4" s="1"/>
  <c r="K268" i="4" s="1"/>
  <c r="N268" i="4" s="1"/>
  <c r="O268" i="4" s="1"/>
  <c r="C263" i="4"/>
  <c r="G263" i="4" s="1"/>
  <c r="H263" i="4" s="1"/>
  <c r="I263" i="4" s="1"/>
  <c r="K263" i="4" s="1"/>
  <c r="N263" i="4" s="1"/>
  <c r="O263" i="4" s="1"/>
  <c r="C265" i="4"/>
  <c r="G265" i="4" s="1"/>
  <c r="H265" i="4" s="1"/>
  <c r="I265" i="4" s="1"/>
  <c r="K265" i="4" s="1"/>
  <c r="N265" i="4" s="1"/>
  <c r="O265" i="4" s="1"/>
  <c r="F265" i="4"/>
  <c r="J265" i="4" s="1"/>
  <c r="L265" i="4" s="1"/>
  <c r="M265" i="4" s="1"/>
  <c r="C267" i="4"/>
  <c r="G267" i="4" s="1"/>
  <c r="H267" i="4" s="1"/>
  <c r="I267" i="4" s="1"/>
  <c r="K267" i="4" s="1"/>
  <c r="N267" i="4" s="1"/>
  <c r="O267" i="4" s="1"/>
  <c r="F267" i="4"/>
  <c r="J267" i="4"/>
  <c r="L267" i="4" s="1"/>
  <c r="M267" i="4" s="1"/>
  <c r="C262" i="4"/>
  <c r="G262" i="4"/>
  <c r="H262" i="4"/>
  <c r="I262" i="4" s="1"/>
  <c r="K262" i="4" s="1"/>
  <c r="N262" i="4" s="1"/>
  <c r="O262" i="4" s="1"/>
  <c r="C264" i="4"/>
  <c r="G264" i="4"/>
  <c r="H264" i="4"/>
  <c r="I264" i="4"/>
  <c r="K264" i="4" s="1"/>
  <c r="N264" i="4" s="1"/>
  <c r="O264" i="4" s="1"/>
  <c r="C290" i="4"/>
  <c r="G290" i="4" s="1"/>
  <c r="H290" i="4" s="1"/>
  <c r="I290" i="4" s="1"/>
  <c r="K290" i="4" s="1"/>
  <c r="N290" i="4" s="1"/>
  <c r="O290" i="4" s="1"/>
  <c r="F290" i="4"/>
  <c r="J290" i="4" s="1"/>
  <c r="L290" i="4" s="1"/>
  <c r="M290" i="4" s="1"/>
</calcChain>
</file>

<file path=xl/sharedStrings.xml><?xml version="1.0" encoding="utf-8"?>
<sst xmlns="http://schemas.openxmlformats.org/spreadsheetml/2006/main" count="546" uniqueCount="444">
  <si>
    <t>Water</t>
  </si>
  <si>
    <t>Heating</t>
  </si>
  <si>
    <t>(Btuh/prsn)</t>
  </si>
  <si>
    <t>People</t>
  </si>
  <si>
    <t>/1000 SF</t>
  </si>
  <si>
    <t>- undefined -</t>
  </si>
  <si>
    <t>Dwelling Unit(s)</t>
  </si>
  <si>
    <t>Atrium - H &lt; 13m</t>
  </si>
  <si>
    <t>Atrium - H &gt; 13m</t>
  </si>
  <si>
    <t>Audience - auditorium</t>
  </si>
  <si>
    <t>Audience - performance arts</t>
  </si>
  <si>
    <t>Audience - motion picture</t>
  </si>
  <si>
    <t>Classroom/lecture/training</t>
  </si>
  <si>
    <t>Conf./meet./multi-purpose</t>
  </si>
  <si>
    <t>Corr. &gt;= 2.4m wide</t>
  </si>
  <si>
    <t>Corr. &lt; 2.4m wide</t>
  </si>
  <si>
    <t>Dining - bar lounge/leisure</t>
  </si>
  <si>
    <t>Dining - family</t>
  </si>
  <si>
    <t>Dining - other</t>
  </si>
  <si>
    <t>Dress./fitt. - performance arts</t>
  </si>
  <si>
    <t>Electrical/Mechanical</t>
  </si>
  <si>
    <t>Food preparation</t>
  </si>
  <si>
    <t>Lab - classrooms</t>
  </si>
  <si>
    <t>Lab - research</t>
  </si>
  <si>
    <t>Lobby - elevator</t>
  </si>
  <si>
    <t>Lobby - performance arts</t>
  </si>
  <si>
    <t>Lobby - motion picture</t>
  </si>
  <si>
    <t>Lobby - other</t>
  </si>
  <si>
    <t>Locker room</t>
  </si>
  <si>
    <t>Lounge/recreation</t>
  </si>
  <si>
    <t>Office - enclosed</t>
  </si>
  <si>
    <t>Office - open plan</t>
  </si>
  <si>
    <t>Sales area</t>
  </si>
  <si>
    <t>Stairway</t>
  </si>
  <si>
    <t>Storage area</t>
  </si>
  <si>
    <t>Washroom</t>
  </si>
  <si>
    <t>Workshop</t>
  </si>
  <si>
    <t>Automotive - repair</t>
  </si>
  <si>
    <t>Bank - banking and offices</t>
  </si>
  <si>
    <t>Convention centre - audience</t>
  </si>
  <si>
    <t>Convention centre - exhibit</t>
  </si>
  <si>
    <t>Courthouse - courtroom</t>
  </si>
  <si>
    <t>Courthouse - cell</t>
  </si>
  <si>
    <t>Courthouse - chambers</t>
  </si>
  <si>
    <t>Penitentiary - audience</t>
  </si>
  <si>
    <t>Penitentiary - classroom</t>
  </si>
  <si>
    <t>Penitentiary - dining</t>
  </si>
  <si>
    <t>Dormitory - living quarters</t>
  </si>
  <si>
    <t>Fire station - engine room</t>
  </si>
  <si>
    <t>Fire station - quarters</t>
  </si>
  <si>
    <t>Gym - fitness</t>
  </si>
  <si>
    <t>Gym - audience</t>
  </si>
  <si>
    <t>Gym - play</t>
  </si>
  <si>
    <t>Hospital corr. &gt;= 2.4m</t>
  </si>
  <si>
    <t>Hospital corr. &lt; 2.4m</t>
  </si>
  <si>
    <t>Hospital - emergency</t>
  </si>
  <si>
    <t>Hospital - exam</t>
  </si>
  <si>
    <t>Hospital - laundry/washing</t>
  </si>
  <si>
    <t>Hospital - lounge/recreation</t>
  </si>
  <si>
    <t>Hospital - medical supply</t>
  </si>
  <si>
    <t>Hospital - nursery</t>
  </si>
  <si>
    <t>Hospital - nurses' station</t>
  </si>
  <si>
    <t>Hospital - operating room</t>
  </si>
  <si>
    <t>Hospital - patient room</t>
  </si>
  <si>
    <t>Hospital - pharmacy</t>
  </si>
  <si>
    <t>Hospital - physical therapy</t>
  </si>
  <si>
    <t>Hospital - radiology/imaging</t>
  </si>
  <si>
    <t>Hospital - recovery</t>
  </si>
  <si>
    <t>Hotel/Motel - dining</t>
  </si>
  <si>
    <t>Hotel/Motel - rooms</t>
  </si>
  <si>
    <t>Hotel/Motel - lobby</t>
  </si>
  <si>
    <t>Hway lodging - dining</t>
  </si>
  <si>
    <t>Hway lodging - rooms</t>
  </si>
  <si>
    <t>Library - cataloging</t>
  </si>
  <si>
    <t>Library - reading</t>
  </si>
  <si>
    <t>Library - stacks</t>
  </si>
  <si>
    <t>Mfg - corr. &gt;= 2.4m</t>
  </si>
  <si>
    <t>Mfg - corr. &lt; 2.4m</t>
  </si>
  <si>
    <t>Mfg - detailed</t>
  </si>
  <si>
    <t>Mfg - equipment</t>
  </si>
  <si>
    <t>Mfg - bay H &gt; 15m</t>
  </si>
  <si>
    <t>Mfg - 7.5 &lt;= bay H &lt;= 15m</t>
  </si>
  <si>
    <t>Mfg - bay H &lt; 7.5m</t>
  </si>
  <si>
    <t>Museum - exhibition</t>
  </si>
  <si>
    <t>Museum - restoration</t>
  </si>
  <si>
    <t>Parking garage</t>
  </si>
  <si>
    <t>Post office sorting</t>
  </si>
  <si>
    <t>Religious - audience</t>
  </si>
  <si>
    <t>Religious - fellowship hall</t>
  </si>
  <si>
    <t>Religious - pulpit/choir</t>
  </si>
  <si>
    <t>Retail - dressing/fitting</t>
  </si>
  <si>
    <t>Retail - mall concourse</t>
  </si>
  <si>
    <t>Retail - sales</t>
  </si>
  <si>
    <t>Sports arena - audience</t>
  </si>
  <si>
    <t>Sports arena - court c4</t>
  </si>
  <si>
    <t>Sports arena - court c3</t>
  </si>
  <si>
    <t>Sports arena - court c2</t>
  </si>
  <si>
    <t>Sports arena - court c1</t>
  </si>
  <si>
    <t>Sports arena - ring</t>
  </si>
  <si>
    <t>Transp. baggage</t>
  </si>
  <si>
    <t>Transp. concourse</t>
  </si>
  <si>
    <t>Transp. seating</t>
  </si>
  <si>
    <t>Transp. counter</t>
  </si>
  <si>
    <t>Warehouse - fine</t>
  </si>
  <si>
    <t>Warehouse - med/blk</t>
  </si>
  <si>
    <t>Warehouse - med/blk2</t>
  </si>
  <si>
    <t>gal/hr/ft^2</t>
  </si>
  <si>
    <t>Btu/h/ft^2</t>
  </si>
  <si>
    <t>Watts/ft^2</t>
  </si>
  <si>
    <t>L/s/ft^2</t>
  </si>
  <si>
    <t>kW/ft^2</t>
  </si>
  <si>
    <t>w/person</t>
  </si>
  <si>
    <t>btu/h/person</t>
  </si>
  <si>
    <t>m2/person</t>
  </si>
  <si>
    <t>ft^2/person</t>
  </si>
  <si>
    <t>person/ft^2</t>
  </si>
  <si>
    <t>*1000</t>
  </si>
  <si>
    <t>gal (US)/min/ft^2</t>
  </si>
  <si>
    <t>Water Heating (W/person)</t>
  </si>
  <si>
    <t>W/m2</t>
  </si>
  <si>
    <t>kW/m2</t>
  </si>
  <si>
    <t>L/s/m2</t>
  </si>
  <si>
    <t>m3/s/m2</t>
  </si>
  <si>
    <t>Automotive facility</t>
  </si>
  <si>
    <t>Convention centre</t>
  </si>
  <si>
    <t>Courthouse</t>
  </si>
  <si>
    <t>Dormitory</t>
  </si>
  <si>
    <t>Exercise centre</t>
  </si>
  <si>
    <t>Fire station</t>
  </si>
  <si>
    <t>Gymnasium</t>
  </si>
  <si>
    <t>Health-care clinic</t>
  </si>
  <si>
    <t>Hospital</t>
  </si>
  <si>
    <t>Hotel</t>
  </si>
  <si>
    <t>Library</t>
  </si>
  <si>
    <t>Manufacturing facility</t>
  </si>
  <si>
    <t>Motel</t>
  </si>
  <si>
    <t>Motion picture theatre</t>
  </si>
  <si>
    <t>Museum</t>
  </si>
  <si>
    <t>Office</t>
  </si>
  <si>
    <t>Penitentiary</t>
  </si>
  <si>
    <t>Performing arts theatre</t>
  </si>
  <si>
    <t>Police station</t>
  </si>
  <si>
    <t>Post office</t>
  </si>
  <si>
    <t>School/university</t>
  </si>
  <si>
    <t>Sports arena</t>
  </si>
  <si>
    <t>Town hall</t>
  </si>
  <si>
    <t>Transportation</t>
  </si>
  <si>
    <t>Warehouse</t>
  </si>
  <si>
    <t>Dining bar lounge/leisure</t>
  </si>
  <si>
    <t>Dining cafeteria/fast food</t>
  </si>
  <si>
    <t>Dining family</t>
  </si>
  <si>
    <t>Multi-unit residential building</t>
  </si>
  <si>
    <t>Religious building</t>
  </si>
  <si>
    <t>Retail area</t>
  </si>
  <si>
    <t>Confinement Cell</t>
  </si>
  <si>
    <t>Copy/Print room</t>
  </si>
  <si>
    <t>Courtroom</t>
  </si>
  <si>
    <t>Guest room</t>
  </si>
  <si>
    <t>Laundry/Washing area</t>
  </si>
  <si>
    <t>Lobby - hotel</t>
  </si>
  <si>
    <t>Lounge/Break room - other</t>
  </si>
  <si>
    <t>Storage garage - interior</t>
  </si>
  <si>
    <t>Vehicle maintenance area</t>
  </si>
  <si>
    <t>Long-term care - dwelling units</t>
  </si>
  <si>
    <t>Long-term care - other</t>
  </si>
  <si>
    <t>Hotel/Motel</t>
  </si>
  <si>
    <t>Dining - cafeteria/fast food</t>
  </si>
  <si>
    <t>Health care clinic</t>
  </si>
  <si>
    <t>Storage garage</t>
  </si>
  <si>
    <t>Transportation facility</t>
  </si>
  <si>
    <t>Atrium (height &lt; 6m) - sch-A</t>
  </si>
  <si>
    <t>Atrium (height &lt; 6m) - sch-B</t>
  </si>
  <si>
    <t>Atrium (height &lt; 6m) - sch-C</t>
  </si>
  <si>
    <t>Atrium (height &lt; 6m) - sch-D</t>
  </si>
  <si>
    <t>Atrium (height &lt; 6m) - sch-E</t>
  </si>
  <si>
    <t>Atrium (height &lt; 6m) - sch-F</t>
  </si>
  <si>
    <t>Atrium (height &lt; 6m) - sch-G</t>
  </si>
  <si>
    <t>Atrium (height &lt; 6m) - sch-H</t>
  </si>
  <si>
    <t>Atrium (height &lt; 6m) - sch-I</t>
  </si>
  <si>
    <t>Atrium (height &lt; 6m) - sch-J</t>
  </si>
  <si>
    <t>Atrium (height &lt; 6m) - sch-K</t>
  </si>
  <si>
    <t>Atrium (6 =&lt; height &lt;= 12m) - sch-A</t>
  </si>
  <si>
    <t>Atrium (6 =&lt; height &lt;= 12m) - sch-B</t>
  </si>
  <si>
    <t>Atrium (6 =&lt; height &lt;= 12m) - sch-C</t>
  </si>
  <si>
    <t>Atrium (6 =&lt; height &lt;= 12m) - sch-D</t>
  </si>
  <si>
    <t>Atrium (6 =&lt; height &lt;= 12m) - sch-E</t>
  </si>
  <si>
    <t>Atrium (6 =&lt; height &lt;= 12m) - sch-F</t>
  </si>
  <si>
    <t>Atrium (6 =&lt; height &lt;= 12m) - sch-G</t>
  </si>
  <si>
    <t>Atrium (6 =&lt; height &lt;= 12m) - sch-H</t>
  </si>
  <si>
    <t>Atrium (6 =&lt; height &lt;= 12m) - sch-I</t>
  </si>
  <si>
    <t>Atrium (6 =&lt; height &lt;= 12m) - sch-J</t>
  </si>
  <si>
    <t>Atrium (6 =&lt; height &lt;= 12m) - sch-K</t>
  </si>
  <si>
    <t>Atrium (height &gt; 12m) - sch-A</t>
  </si>
  <si>
    <t>Atrium (height &gt; 12m) - sch-B</t>
  </si>
  <si>
    <t>Atrium (height &gt; 12m) - sch-C</t>
  </si>
  <si>
    <t>Atrium (height &gt; 12m) - sch-D</t>
  </si>
  <si>
    <t>Atrium (height &gt; 12m) - sch-E</t>
  </si>
  <si>
    <t>Atrium (height &gt; 12m) - sch-F</t>
  </si>
  <si>
    <t>Atrium (height &gt; 12m) - sch-G</t>
  </si>
  <si>
    <t>Atrium (height &gt; 12m) - sch-H</t>
  </si>
  <si>
    <t>Atrium (height &gt; 12m) - sch-I</t>
  </si>
  <si>
    <t>Atrium (height &gt; 12m) - sch-J</t>
  </si>
  <si>
    <t>Atrium (height &gt; 12m) - sch-K</t>
  </si>
  <si>
    <t>Audience seating area permanent - auditorium</t>
  </si>
  <si>
    <t>Audience seating area permanent - convention centre</t>
  </si>
  <si>
    <t>Audience seating area permanent - gynmnasium</t>
  </si>
  <si>
    <t>Audience seating area permanent - penetentiary</t>
  </si>
  <si>
    <t>Audience seating area permanent - sports arena</t>
  </si>
  <si>
    <t>Audience seating area permanent - motion picture theatre</t>
  </si>
  <si>
    <t>Audience seating area permanent - performance arts theatre</t>
  </si>
  <si>
    <t>Audience seating area permanent - religious building</t>
  </si>
  <si>
    <t>Audience seating area permanent - other-sch-A</t>
  </si>
  <si>
    <t>Audience seating area permanent - other-sch-B</t>
  </si>
  <si>
    <t>Audience seating area permanent - other-sch-C</t>
  </si>
  <si>
    <t>Audience seating area permanent - other-sch-D</t>
  </si>
  <si>
    <t>Audience seating area permanent - other-sch-E</t>
  </si>
  <si>
    <t>Audience seating area permanent - other-sch-F</t>
  </si>
  <si>
    <t>Audience seating area permanent - other-sch-G</t>
  </si>
  <si>
    <t>Audience seating area permanent - other-sch-H</t>
  </si>
  <si>
    <t>Audience seating area permanent - other-sch-I</t>
  </si>
  <si>
    <t>Audience seating area permanent - other-sch-J</t>
  </si>
  <si>
    <t>Audience seating area permanent - other-sch-K</t>
  </si>
  <si>
    <t>Banking activity area and offices</t>
  </si>
  <si>
    <t>Classroom/Lecture hall/Training room - Penetentary</t>
  </si>
  <si>
    <t>Classroom/Lecture hall/Training room other</t>
  </si>
  <si>
    <t>Computer/Server room-sch-A</t>
  </si>
  <si>
    <t>Computer/Server room-sch-B</t>
  </si>
  <si>
    <t>Computer/Server room-sch-C</t>
  </si>
  <si>
    <t>Computer/Server room-sch-D</t>
  </si>
  <si>
    <t>Computer/Server room-sch-E</t>
  </si>
  <si>
    <t>Computer/Server room-sch-F</t>
  </si>
  <si>
    <t>Computer/Server room-sch-G</t>
  </si>
  <si>
    <t>Computer/Server room-sch-H</t>
  </si>
  <si>
    <t>Computer/Server room-sch-I</t>
  </si>
  <si>
    <t>Computer/Server room-sch-J</t>
  </si>
  <si>
    <t>Computer/Server room-sch-K</t>
  </si>
  <si>
    <t>Conference/Meeting/multi-purpose room</t>
  </si>
  <si>
    <t>Corridor/Transition area - hospital-sch-A</t>
  </si>
  <si>
    <t>Corridor/Transition area - hospital-sch-B</t>
  </si>
  <si>
    <t>Corridor/Transition area - hospital-sch-C</t>
  </si>
  <si>
    <t>Corridor/Transition area - hospital-sch-D</t>
  </si>
  <si>
    <t>Corridor/Transition area - hospital-sch-E</t>
  </si>
  <si>
    <t>Corridor/Transition area - hospital-sch-F</t>
  </si>
  <si>
    <t>Corridor/Transition area - hospital-sch-G</t>
  </si>
  <si>
    <t>Corridor/Transition area - hospital-sch-H</t>
  </si>
  <si>
    <t>Corridor/Transition area - hospital-sch-I</t>
  </si>
  <si>
    <t>Corridor/Transition area - hospital-sch-J</t>
  </si>
  <si>
    <t>Corridor/Transition area - hospital-sch-K</t>
  </si>
  <si>
    <t>Corridor/Transition area - manufacturing facility-sch-A</t>
  </si>
  <si>
    <t>Corridor/Transition area - manufacturing facility-sch-B</t>
  </si>
  <si>
    <t>Corridor/Transition area - manufacturing facility-sch-C</t>
  </si>
  <si>
    <t>Corridor/Transition area - manufacturing facility-sch-D</t>
  </si>
  <si>
    <t>Corridor/Transition area - manufacturing facility-sch-E</t>
  </si>
  <si>
    <t>Corridor/Transition area - manufacturing facility-sch-F</t>
  </si>
  <si>
    <t>Corridor/Transition area - manufacturing facility-sch-G</t>
  </si>
  <si>
    <t>Corridor/Transition area - manufacturing facility-sch-H</t>
  </si>
  <si>
    <t>Corridor/Transition area - manufacturing facility-sch-I</t>
  </si>
  <si>
    <t>Corridor/Transition area - manufacturing facility-sch-J</t>
  </si>
  <si>
    <t>Corridor/Transition area - manufacturing facility-sch-K</t>
  </si>
  <si>
    <t>Corridor/Transition area - space designed to ANSI/IES RP-28 (and used primarily by residents)-sch-A</t>
  </si>
  <si>
    <t>Corridor/Transition area - space designed to ANSI/IES RP-28 (and used primarily by residents)-sch-B</t>
  </si>
  <si>
    <t>Corridor/Transition area - space designed to ANSI/IES RP-28 (and used primarily by residents)-sch-C</t>
  </si>
  <si>
    <t>Corridor/Transition area - space designed to ANSI/IES RP-28 (and used primarily by residents)-sch-D</t>
  </si>
  <si>
    <t>Corridor/Transition area - space designed to ANSI/IES RP-28 (and used primarily by residents)-sch-E</t>
  </si>
  <si>
    <t>Corridor/Transition area - space designed to ANSI/IES RP-28 (and used primarily by residents)-sch-F</t>
  </si>
  <si>
    <t>Corridor/Transition area - space designed to ANSI/IES RP-28 (and used primarily by residents)-sch-G</t>
  </si>
  <si>
    <t>Corridor/Transition area - space designed to ANSI/IES RP-28 (and used primarily by residents)-sch-H</t>
  </si>
  <si>
    <t>Corridor/Transition area - space designed to ANSI/IES RP-28 (and used primarily by residents)-sch-I</t>
  </si>
  <si>
    <t>Corridor/Transition area - space designed to ANSI/IES RP-28 (and used primarily by residents)-sch-J</t>
  </si>
  <si>
    <t>Corridor/Transition area - space designed to ANSI/IES RP-28 (and used primarily by residents)-sch-K</t>
  </si>
  <si>
    <t>Corridor/Transition area - other-sch-A</t>
  </si>
  <si>
    <t>Corridor/Transition area - other-sch-B</t>
  </si>
  <si>
    <t>Corridor/Transition area - other-sch-C</t>
  </si>
  <si>
    <t>Corridor/Transition area - other-sch-D</t>
  </si>
  <si>
    <t>Corridor/Transition area - other-sch-E</t>
  </si>
  <si>
    <t>Corridor/Transition area - other-sch-F</t>
  </si>
  <si>
    <t>Corridor/Transition area - other-sch-G</t>
  </si>
  <si>
    <t>Corridor/Transition area - other-sch-H</t>
  </si>
  <si>
    <t>Corridor/Transition area - other-sch-I</t>
  </si>
  <si>
    <t>Corridor/Transition area - other-sch-J</t>
  </si>
  <si>
    <t>Corridor/Transition area - other-sch-K</t>
  </si>
  <si>
    <t>Dining area - bar lounge/leisure dining</t>
  </si>
  <si>
    <t>Dining area - cafeteria/fast food dining</t>
  </si>
  <si>
    <t>Dining area - family dining</t>
  </si>
  <si>
    <t>Dining area - penitentiary</t>
  </si>
  <si>
    <t>Dining area - other</t>
  </si>
  <si>
    <t>Dressing/Fitting room- performing arts theatre</t>
  </si>
  <si>
    <t>Electrical/Mechanical room-sch-A</t>
  </si>
  <si>
    <t>Electrical/Mechanical room-sch-B</t>
  </si>
  <si>
    <t>Electrical/Mechanical room-sch-C</t>
  </si>
  <si>
    <t>Electrical/Mechanical room-sch-D</t>
  </si>
  <si>
    <t>Electrical/Mechanical room-sch-E</t>
  </si>
  <si>
    <t>Electrical/Mechanical room-sch-F</t>
  </si>
  <si>
    <t>Electrical/Mechanical room-sch-G</t>
  </si>
  <si>
    <t>Electrical/Mechanical room-sch-H</t>
  </si>
  <si>
    <t>Electrical/Mechanical room-sch-I</t>
  </si>
  <si>
    <t>Electrical/Mechanical room-sch-J</t>
  </si>
  <si>
    <t>Electrical/Mechanical room-sch-K</t>
  </si>
  <si>
    <t>Emergency vehicle garage</t>
  </si>
  <si>
    <t>Food preparation area</t>
  </si>
  <si>
    <t>Laboratory - classrooms</t>
  </si>
  <si>
    <t>Laboratory - other</t>
  </si>
  <si>
    <t>Loading dock interior</t>
  </si>
  <si>
    <t>Lobby - motion picture theatre</t>
  </si>
  <si>
    <t>Lobby - performance arts theatre</t>
  </si>
  <si>
    <t>Locker room-sch-A</t>
  </si>
  <si>
    <t>Locker room-sch-B</t>
  </si>
  <si>
    <t>Locker room-sch-C</t>
  </si>
  <si>
    <t>Locker room-sch-D</t>
  </si>
  <si>
    <t>Locker room-sch-E</t>
  </si>
  <si>
    <t>Locker room-sch-F</t>
  </si>
  <si>
    <t>Locker room-sch-G</t>
  </si>
  <si>
    <t>Locker room-sch-H</t>
  </si>
  <si>
    <t>Locker room-sch-I</t>
  </si>
  <si>
    <t>Locker room-sch-J</t>
  </si>
  <si>
    <t>Locker room-sch-K</t>
  </si>
  <si>
    <t>Lounge/Break room - health care facility</t>
  </si>
  <si>
    <t>Office enclosed &lt;= 25 m2</t>
  </si>
  <si>
    <t>Office enclosed &gt; 25 m2</t>
  </si>
  <si>
    <t>Office open plan</t>
  </si>
  <si>
    <t>Pharmacy area</t>
  </si>
  <si>
    <t>Seating area - general-sch-A</t>
  </si>
  <si>
    <t>Seating area - general-sch-B</t>
  </si>
  <si>
    <t>Seating area - general-sch-C</t>
  </si>
  <si>
    <t>Seating area - general-sch-D</t>
  </si>
  <si>
    <t>Seating area - general-sch-E</t>
  </si>
  <si>
    <t>Seating area - general-sch-F</t>
  </si>
  <si>
    <t>Seating area - general-sch-G</t>
  </si>
  <si>
    <t>Seating area - general-sch-H</t>
  </si>
  <si>
    <t>Seating area - general-sch-I</t>
  </si>
  <si>
    <t>Seating area - general-sch-J</t>
  </si>
  <si>
    <t>Seating area - general-sch-K</t>
  </si>
  <si>
    <t>Stairway/Stairwell-sch-A</t>
  </si>
  <si>
    <t>Stairway/Stairwell-sch-B</t>
  </si>
  <si>
    <t>Stairway/Stairwell-sch-C</t>
  </si>
  <si>
    <t>Stairway/Stairwell-sch-D</t>
  </si>
  <si>
    <t>Stairway/Stairwell-sch-E</t>
  </si>
  <si>
    <t>Stairway/Stairwell-sch-F</t>
  </si>
  <si>
    <t>Stairway/Stairwell-sch-G</t>
  </si>
  <si>
    <t>Stairway/Stairwell-sch-H</t>
  </si>
  <si>
    <t>Stairway/Stairwell-sch-I</t>
  </si>
  <si>
    <t>Stairway/Stairwell-sch-J</t>
  </si>
  <si>
    <t>Stairway/Stairwell-sch-K</t>
  </si>
  <si>
    <t>Storage room &lt;  5 m2-sch-A</t>
  </si>
  <si>
    <t>Storage room &lt;  5 m2-sch-B</t>
  </si>
  <si>
    <t>Storage room &lt;  5 m2-sch-C</t>
  </si>
  <si>
    <t>Storage room &lt;  5 m2-sch-D</t>
  </si>
  <si>
    <t>Storage room &lt;  5 m2-sch-E</t>
  </si>
  <si>
    <t>Storage room &lt;  5 m2-sch-F</t>
  </si>
  <si>
    <t>Storage room &lt;  5 m2-sch-G</t>
  </si>
  <si>
    <t>Storage room &lt;  5 m2-sch-H</t>
  </si>
  <si>
    <t>Storage room &lt;  5 m2-sch-I</t>
  </si>
  <si>
    <t>Storage room &lt;  5 m2-sch-K</t>
  </si>
  <si>
    <t>Storage room &lt;=  5 m2 &lt;= 100 m2-sch-A</t>
  </si>
  <si>
    <t>Storage room &lt;=  5 m2 &lt;= 100 m2-sch-B</t>
  </si>
  <si>
    <t>Storage room &lt;=  5 m2 &lt;= 100 m2-sch-C</t>
  </si>
  <si>
    <t>Storage room &lt;=  5 m2 &lt;= 100 m2-sch-D</t>
  </si>
  <si>
    <t>Storage room &lt;=  5 m2 &lt;= 100 m2-sch-E</t>
  </si>
  <si>
    <t>Storage room &lt;=  5 m2 &lt;= 100 m2-sch-F</t>
  </si>
  <si>
    <t>Storage room &lt;=  5 m2 &lt;= 100 m2-sch-G</t>
  </si>
  <si>
    <t>Storage room &lt;=  5 m2 &lt;= 100 m2-sch-H</t>
  </si>
  <si>
    <t>Storage room &lt;=  5 m2 &lt;= 100 m2-sch-I</t>
  </si>
  <si>
    <t>Storage room &lt;=  5 m2 &lt;= 100 m2-sch-J</t>
  </si>
  <si>
    <t>Storage room &lt;=  5 m2 &lt;= 100 m2-sch-K</t>
  </si>
  <si>
    <t>Storage room &lt;  5 m2-sch-J</t>
  </si>
  <si>
    <t>Storage room &gt;  100 m2-sch-A</t>
  </si>
  <si>
    <t>Storage room &gt;  100 m2-sch-B</t>
  </si>
  <si>
    <t>Storage room &gt;  100 m2-sch-C</t>
  </si>
  <si>
    <t>Storage room &gt;  100 m2-sch-D</t>
  </si>
  <si>
    <t>Storage room &gt;  100 m2-sch-E</t>
  </si>
  <si>
    <t>Storage room &gt;  100 m2-sch-F</t>
  </si>
  <si>
    <t>Storage room &gt;  100 m2-sch-G</t>
  </si>
  <si>
    <t>Storage room &gt;  100 m2-sch-H</t>
  </si>
  <si>
    <t>Storage room &gt;  100 m2-sch-I</t>
  </si>
  <si>
    <t>Storage room &gt;  100 m2-sch-J</t>
  </si>
  <si>
    <t>Storage room &gt;  100 m2-sch-K</t>
  </si>
  <si>
    <t>Washroom -space designed to ANSI/IES RP-28 (used primarily by residents)-sch-A</t>
  </si>
  <si>
    <t>Dining area - space designed to ANSI/IES RP-28 (used primarily by residents)</t>
  </si>
  <si>
    <t>Lobby - space designed to ANSI/IES RP-28 (used primarily by residents)</t>
  </si>
  <si>
    <t>Washroom -space designed to ANSI/IES RP-28 (used primarily by residents)-sch-B</t>
  </si>
  <si>
    <t>Washroom -space designed to ANSI/IES RP-28 (used primarily by residents)-sch-C</t>
  </si>
  <si>
    <t>Washroom -space designed to ANSI/IES RP-28 (used primarily by residents)-sch-D</t>
  </si>
  <si>
    <t>Washroom -space designed to ANSI/IES RP-28 (used primarily by residents)-sch-E</t>
  </si>
  <si>
    <t>Washroom -space designed to ANSI/IES RP-28 (used primarily by residents)-sch-F</t>
  </si>
  <si>
    <t>Washroom -space designed to ANSI/IES RP-28 (used primarily by residents)-sch-G</t>
  </si>
  <si>
    <t>Washroom -space designed to ANSI/IES RP-28 (used primarily by residents)-sch-H</t>
  </si>
  <si>
    <t>Washroom -space designed to ANSI/IES RP-28 (used primarily by residents)-sch-I</t>
  </si>
  <si>
    <t>Washroom -space designed to ANSI/IES RP-28 (used primarily by residents)-sch-J</t>
  </si>
  <si>
    <t>Washroom -space designed to ANSI/IES RP-28 (used primarily by residents)-sch-K</t>
  </si>
  <si>
    <t>Washroom - other-sch-A</t>
  </si>
  <si>
    <t>Washroom - other-sch-B</t>
  </si>
  <si>
    <t>Washroom - other-sch-C</t>
  </si>
  <si>
    <t>Washroom - other-sch-D</t>
  </si>
  <si>
    <t>Washroom - other-sch-E</t>
  </si>
  <si>
    <t>Washroom - other-sch-F</t>
  </si>
  <si>
    <t>Washroom - other-sch-G</t>
  </si>
  <si>
    <t>Washroom - other-sch-H</t>
  </si>
  <si>
    <t>Washroom - other-sch-I</t>
  </si>
  <si>
    <t>Washroom - other-sch-J</t>
  </si>
  <si>
    <t>Washroom - other-sch-K</t>
  </si>
  <si>
    <t>Convention centre exhibit space</t>
  </si>
  <si>
    <t>Dormitory living quarters</t>
  </si>
  <si>
    <t>Dwelling units general</t>
  </si>
  <si>
    <t>Dwelling units long term</t>
  </si>
  <si>
    <t>Fire station sleeping quarters</t>
  </si>
  <si>
    <t>Gymnasium/Fitness centre exercise area</t>
  </si>
  <si>
    <t>Gymnasium/Fitness centre playing area</t>
  </si>
  <si>
    <t>Health care facility exam/treatment room</t>
  </si>
  <si>
    <t>Health care facility imaging room</t>
  </si>
  <si>
    <t>Health care facility patient room</t>
  </si>
  <si>
    <t>Health care facility medical supply room</t>
  </si>
  <si>
    <t>Health care facility nursery</t>
  </si>
  <si>
    <t>Health care facility nurses station</t>
  </si>
  <si>
    <t>Health care facility operating room</t>
  </si>
  <si>
    <t>Health care facility physical therapy room</t>
  </si>
  <si>
    <t>Health care facility recovery room</t>
  </si>
  <si>
    <t>Library reading area</t>
  </si>
  <si>
    <t>Library stacks</t>
  </si>
  <si>
    <t>Manufacturing facility detailed manufacturing area</t>
  </si>
  <si>
    <t>Manufacturing facility equipment room</t>
  </si>
  <si>
    <t>Manufacturing facility extra high bay area (&gt; 15 m floor-to-ceiling height)</t>
  </si>
  <si>
    <t>Manufacturing facility high bay area (7.5 to 15 m floor-to-ceiling height)</t>
  </si>
  <si>
    <t>Manufacturing facility low bay area (&lt; 7.5 m floor-to-ceiling height)</t>
  </si>
  <si>
    <t>Museum general exhibition area</t>
  </si>
  <si>
    <t>Museum restoration room</t>
  </si>
  <si>
    <t>Post office sorting area</t>
  </si>
  <si>
    <t>Religious building fellowship hall</t>
  </si>
  <si>
    <t>Religious building worship/pulpit/choir area</t>
  </si>
  <si>
    <t>Retail facility dressing/fitting room</t>
  </si>
  <si>
    <t>Retail facility mall concourse</t>
  </si>
  <si>
    <t>Space designed to ANSI/IES RP-28 chapel (used primarily by residents)</t>
  </si>
  <si>
    <t>Space designed to ANSI/IES RP-28 recreation room (used primarily by residents)</t>
  </si>
  <si>
    <t>Sports arena playing area class I facility (4)</t>
  </si>
  <si>
    <t>Sports arena playing area class II facility (4)</t>
  </si>
  <si>
    <t>Sports arena playing area class III facility (4)</t>
  </si>
  <si>
    <t>Sports arena playing area class IV facility (4)</t>
  </si>
  <si>
    <t>Transportation facility airport concourse</t>
  </si>
  <si>
    <t>Transportation facility baggage/carousel area</t>
  </si>
  <si>
    <t>Transportation facility terminal ticket counter</t>
  </si>
  <si>
    <t>Warehouse storage area medium to bulky palletized items</t>
  </si>
  <si>
    <t>Warehouse storage area small hand-carried items (4)</t>
  </si>
  <si>
    <t>Heating (BTU/person)</t>
  </si>
  <si>
    <t>People per 1000 ft2</t>
  </si>
  <si>
    <t>NECB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</si>
</sst>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164" fontId="0" fillId="2" borderId="0" xfId="0" applyNumberFormat="1" applyFill="1"/>
    <xf numFmtId="164" fontId="1" fillId="2" borderId="0" xfId="1" applyNumberFormat="1" applyFill="1"/>
    <xf numFmtId="165" fontId="0" fillId="2" borderId="0" xfId="0" applyNumberFormat="1" applyFill="1"/>
    <xf numFmtId="165" fontId="1" fillId="2" borderId="0" xfId="1" applyNumberFormat="1" applyFill="1"/>
    <xf numFmtId="0" fontId="2" fillId="0" borderId="0" xfId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nstudio-standards/openstudio-standards/data/standards/OpenStudio_Stand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Map"/>
      <sheetName val="Templates"/>
      <sheetName val="Standards"/>
      <sheetName val="Prototype Inputs"/>
      <sheetName val="Climate Zones"/>
      <sheetName val="Climate Zone Sets"/>
      <sheetName val="Ventilation"/>
      <sheetName val="Occupancy"/>
      <sheetName val="Interior Lighting"/>
      <sheetName val="Space Types"/>
      <sheetName val="Construction Sets"/>
      <sheetName val="Construction Properties"/>
      <sheetName val="Constructions"/>
      <sheetName val="Materials"/>
      <sheetName val="Schedules"/>
      <sheetName val="Chillers"/>
      <sheetName val="Unitary ACs"/>
      <sheetName val="Heat Pumps Heating"/>
      <sheetName val="Heat Pumps"/>
      <sheetName val="Boilers"/>
      <sheetName val="Heat Rejection"/>
      <sheetName val="Motors"/>
      <sheetName val="Curve Biquadratics"/>
      <sheetName val="Curve Quadratics"/>
      <sheetName val="Curve Cubics"/>
      <sheetName val="Curve Bicubics"/>
      <sheetName val="Ground Temperatures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6"/>
  <sheetViews>
    <sheetView tabSelected="1" topLeftCell="D1" workbookViewId="0">
      <pane ySplit="1" topLeftCell="A2" activePane="bottomLeft" state="frozen"/>
      <selection pane="bottomLeft" activeCell="P3" sqref="P3"/>
    </sheetView>
  </sheetViews>
  <sheetFormatPr defaultRowHeight="15" x14ac:dyDescent="0.25"/>
  <cols>
    <col min="1" max="1" width="28.28515625" customWidth="1"/>
    <col min="2" max="2" width="28.28515625" style="3" customWidth="1"/>
    <col min="3" max="3" width="19.5703125" customWidth="1"/>
    <col min="4" max="4" width="19.5703125" style="3" customWidth="1"/>
    <col min="5" max="5" width="18.7109375" customWidth="1"/>
    <col min="6" max="6" width="18.7109375" style="3" customWidth="1"/>
    <col min="7" max="7" width="13.7109375" customWidth="1"/>
    <col min="8" max="9" width="9.140625" customWidth="1"/>
    <col min="10" max="10" width="9.140625" style="3"/>
    <col min="11" max="11" width="9.140625" customWidth="1"/>
    <col min="12" max="12" width="14.7109375" style="4" bestFit="1" customWidth="1"/>
    <col min="13" max="13" width="17" style="6" customWidth="1"/>
    <col min="14" max="14" width="15.140625" customWidth="1"/>
  </cols>
  <sheetData>
    <row r="1" spans="1:25" x14ac:dyDescent="0.25">
      <c r="A1" s="1">
        <v>2011</v>
      </c>
      <c r="B1" s="2" t="s">
        <v>118</v>
      </c>
      <c r="C1" s="1" t="s">
        <v>1</v>
      </c>
      <c r="D1" s="2" t="s">
        <v>113</v>
      </c>
      <c r="E1" s="1" t="s">
        <v>3</v>
      </c>
      <c r="F1" s="2" t="s">
        <v>119</v>
      </c>
      <c r="G1" t="s">
        <v>107</v>
      </c>
      <c r="H1" s="1" t="s">
        <v>108</v>
      </c>
      <c r="I1" s="1" t="s">
        <v>110</v>
      </c>
      <c r="J1" s="2" t="s">
        <v>120</v>
      </c>
      <c r="K1" s="1" t="s">
        <v>109</v>
      </c>
      <c r="L1" s="5" t="s">
        <v>121</v>
      </c>
      <c r="M1" s="7" t="s">
        <v>122</v>
      </c>
      <c r="N1" s="1" t="s">
        <v>117</v>
      </c>
      <c r="O1" s="1" t="s">
        <v>106</v>
      </c>
    </row>
    <row r="2" spans="1:25" x14ac:dyDescent="0.25">
      <c r="A2" s="1"/>
      <c r="B2" s="2"/>
      <c r="C2" s="1" t="s">
        <v>2</v>
      </c>
      <c r="D2" s="2"/>
      <c r="E2" s="1" t="s">
        <v>4</v>
      </c>
      <c r="F2" s="2"/>
      <c r="L2" s="4">
        <f t="shared" ref="L2:L65" si="0">J2/(4.19*44.4)</f>
        <v>0</v>
      </c>
      <c r="M2" s="6">
        <f>L2*0.001</f>
        <v>0</v>
      </c>
    </row>
    <row r="3" spans="1:25" x14ac:dyDescent="0.25">
      <c r="A3" s="1" t="s">
        <v>5</v>
      </c>
      <c r="B3" s="2">
        <f>C3*0.29307107</f>
        <v>0</v>
      </c>
      <c r="C3" s="1">
        <v>0</v>
      </c>
      <c r="D3" s="2"/>
      <c r="E3" s="1">
        <v>0</v>
      </c>
      <c r="F3" s="2">
        <v>0</v>
      </c>
      <c r="G3">
        <f>C3*E3/1000</f>
        <v>0</v>
      </c>
      <c r="H3">
        <f t="shared" ref="H3:H34" si="1">G3*0.29307</f>
        <v>0</v>
      </c>
      <c r="I3">
        <f>H3/1000</f>
        <v>0</v>
      </c>
      <c r="J3" s="3">
        <f>F3/1000</f>
        <v>0</v>
      </c>
      <c r="K3">
        <f>I3/(4.19*44.4)</f>
        <v>0</v>
      </c>
      <c r="L3" s="4">
        <f t="shared" si="0"/>
        <v>0</v>
      </c>
      <c r="M3" s="6">
        <f t="shared" ref="M3:M66" si="2">L3*0.001</f>
        <v>0</v>
      </c>
      <c r="N3">
        <f>K3/0.06309</f>
        <v>0</v>
      </c>
      <c r="O3">
        <f>N3*60</f>
        <v>0</v>
      </c>
    </row>
    <row r="4" spans="1:25" x14ac:dyDescent="0.25">
      <c r="A4" s="1" t="s">
        <v>6</v>
      </c>
      <c r="B4" s="2">
        <f t="shared" ref="B4:B67" si="3">C4*0.29307107</f>
        <v>499.97924541999998</v>
      </c>
      <c r="C4" s="1">
        <v>1706</v>
      </c>
      <c r="D4" s="2">
        <f>1 / (E4/92.903)</f>
        <v>59.93741935483871</v>
      </c>
      <c r="E4" s="1">
        <v>1.55</v>
      </c>
      <c r="F4" s="2">
        <f t="shared" ref="F4:F67" si="4">B4/D4</f>
        <v>8.3416878938355055</v>
      </c>
      <c r="G4">
        <f t="shared" ref="G4:G11" si="5">C4*E4/1000</f>
        <v>2.6443000000000003</v>
      </c>
      <c r="H4">
        <f t="shared" si="1"/>
        <v>0.7749650010000001</v>
      </c>
      <c r="I4">
        <f t="shared" ref="I4:I67" si="6">H4/1000</f>
        <v>7.7496500100000007E-4</v>
      </c>
      <c r="J4" s="3">
        <f t="shared" ref="J4:J67" si="7">F4/1000</f>
        <v>8.341687893835506E-3</v>
      </c>
      <c r="K4">
        <f t="shared" ref="K4:L67" si="8">I4/(4.19*44.4)</f>
        <v>4.1656722408566085E-6</v>
      </c>
      <c r="L4" s="4">
        <f>J4/(4.19*44.4)</f>
        <v>4.483910583884574E-5</v>
      </c>
      <c r="M4" s="6">
        <f t="shared" si="2"/>
        <v>4.4839105838845738E-8</v>
      </c>
      <c r="N4">
        <f t="shared" ref="N4:N67" si="9">K4/0.06309</f>
        <v>6.6027456662808828E-5</v>
      </c>
      <c r="O4">
        <f t="shared" ref="O4:O67" si="10">N4*60</f>
        <v>3.9616473997685295E-3</v>
      </c>
    </row>
    <row r="5" spans="1:25" x14ac:dyDescent="0.25">
      <c r="A5" s="1" t="s">
        <v>7</v>
      </c>
      <c r="B5" s="2">
        <f t="shared" si="3"/>
        <v>0</v>
      </c>
      <c r="C5" s="1">
        <v>0</v>
      </c>
      <c r="D5" s="2">
        <f t="shared" ref="D5:D68" si="11">1 / (E5/92.903)</f>
        <v>10.000322927879443</v>
      </c>
      <c r="E5" s="1">
        <v>9.2899999999999991</v>
      </c>
      <c r="F5" s="2">
        <f t="shared" si="4"/>
        <v>0</v>
      </c>
      <c r="G5">
        <f t="shared" si="5"/>
        <v>0</v>
      </c>
      <c r="H5">
        <f t="shared" si="1"/>
        <v>0</v>
      </c>
      <c r="I5">
        <f t="shared" si="6"/>
        <v>0</v>
      </c>
      <c r="J5" s="3">
        <f t="shared" si="7"/>
        <v>0</v>
      </c>
      <c r="K5">
        <f t="shared" si="8"/>
        <v>0</v>
      </c>
      <c r="L5" s="4">
        <f t="shared" si="0"/>
        <v>0</v>
      </c>
      <c r="M5" s="6">
        <f t="shared" si="2"/>
        <v>0</v>
      </c>
      <c r="N5">
        <f t="shared" si="9"/>
        <v>0</v>
      </c>
      <c r="O5">
        <f t="shared" si="10"/>
        <v>0</v>
      </c>
      <c r="Q5" t="s">
        <v>111</v>
      </c>
      <c r="R5" t="s">
        <v>112</v>
      </c>
      <c r="V5" t="s">
        <v>113</v>
      </c>
      <c r="W5" t="s">
        <v>114</v>
      </c>
      <c r="X5" t="s">
        <v>115</v>
      </c>
      <c r="Y5" t="s">
        <v>116</v>
      </c>
    </row>
    <row r="6" spans="1:25" x14ac:dyDescent="0.25">
      <c r="A6" s="1" t="s">
        <v>8</v>
      </c>
      <c r="B6" s="2">
        <f t="shared" si="3"/>
        <v>0</v>
      </c>
      <c r="C6" s="1">
        <v>0</v>
      </c>
      <c r="D6" s="2">
        <f t="shared" si="11"/>
        <v>10.000322927879443</v>
      </c>
      <c r="E6" s="1">
        <v>9.2899999999999991</v>
      </c>
      <c r="F6" s="2">
        <f t="shared" si="4"/>
        <v>0</v>
      </c>
      <c r="G6">
        <f t="shared" si="5"/>
        <v>0</v>
      </c>
      <c r="H6">
        <f t="shared" si="1"/>
        <v>0</v>
      </c>
      <c r="I6">
        <f t="shared" si="6"/>
        <v>0</v>
      </c>
      <c r="J6" s="3">
        <f t="shared" si="7"/>
        <v>0</v>
      </c>
      <c r="K6">
        <f t="shared" si="8"/>
        <v>0</v>
      </c>
      <c r="L6" s="4">
        <f t="shared" si="0"/>
        <v>0</v>
      </c>
      <c r="M6" s="6">
        <f t="shared" si="2"/>
        <v>0</v>
      </c>
      <c r="N6">
        <f t="shared" si="9"/>
        <v>0</v>
      </c>
      <c r="O6">
        <f t="shared" si="10"/>
        <v>0</v>
      </c>
      <c r="Q6">
        <v>30</v>
      </c>
      <c r="R6">
        <f>Q6/0.29307</f>
        <v>102.36462278636503</v>
      </c>
      <c r="V6">
        <v>5</v>
      </c>
      <c r="W6">
        <f>V6*3.281^2</f>
        <v>53.824805000000005</v>
      </c>
      <c r="X6">
        <f>1/W6</f>
        <v>1.8578794665396373E-2</v>
      </c>
      <c r="Y6">
        <f>X6*1000</f>
        <v>18.578794665396373</v>
      </c>
    </row>
    <row r="7" spans="1:25" x14ac:dyDescent="0.25">
      <c r="A7" s="1" t="s">
        <v>9</v>
      </c>
      <c r="B7" s="2">
        <f t="shared" si="3"/>
        <v>29.893249139999998</v>
      </c>
      <c r="C7" s="1">
        <v>102</v>
      </c>
      <c r="D7" s="2">
        <f t="shared" si="11"/>
        <v>5.0001614639397216</v>
      </c>
      <c r="E7" s="1">
        <v>18.579999999999998</v>
      </c>
      <c r="F7" s="2">
        <f t="shared" si="4"/>
        <v>5.9784567669633901</v>
      </c>
      <c r="G7">
        <f t="shared" si="5"/>
        <v>1.89516</v>
      </c>
      <c r="H7">
        <f t="shared" si="1"/>
        <v>0.5554145412</v>
      </c>
      <c r="I7">
        <f t="shared" si="6"/>
        <v>5.5541454120000002E-4</v>
      </c>
      <c r="J7" s="3">
        <f t="shared" si="7"/>
        <v>5.9784567669633904E-3</v>
      </c>
      <c r="K7">
        <f t="shared" si="8"/>
        <v>2.9855218409340127E-6</v>
      </c>
      <c r="L7" s="4">
        <f t="shared" si="0"/>
        <v>3.2136020807603855E-5</v>
      </c>
      <c r="M7" s="6">
        <f t="shared" si="2"/>
        <v>3.2136020807603858E-8</v>
      </c>
      <c r="N7">
        <f t="shared" si="9"/>
        <v>4.7321633237185178E-5</v>
      </c>
      <c r="O7">
        <f t="shared" si="10"/>
        <v>2.8392979942311108E-3</v>
      </c>
    </row>
    <row r="8" spans="1:25" x14ac:dyDescent="0.25">
      <c r="A8" s="1" t="s">
        <v>10</v>
      </c>
      <c r="B8" s="2">
        <f t="shared" si="3"/>
        <v>29.893249139999998</v>
      </c>
      <c r="C8" s="1">
        <v>102</v>
      </c>
      <c r="D8" s="2">
        <f t="shared" si="11"/>
        <v>7.4982243744955603</v>
      </c>
      <c r="E8" s="1">
        <v>12.39</v>
      </c>
      <c r="F8" s="2">
        <f t="shared" si="4"/>
        <v>3.9867104059567509</v>
      </c>
      <c r="G8">
        <f t="shared" si="5"/>
        <v>1.2637799999999999</v>
      </c>
      <c r="H8">
        <f t="shared" si="1"/>
        <v>0.37037600459999998</v>
      </c>
      <c r="I8">
        <f t="shared" si="6"/>
        <v>3.7037600459999997E-4</v>
      </c>
      <c r="J8" s="3">
        <f t="shared" si="7"/>
        <v>3.9867104059567509E-3</v>
      </c>
      <c r="K8">
        <f t="shared" si="8"/>
        <v>1.9908835096432945E-6</v>
      </c>
      <c r="L8" s="4">
        <f t="shared" si="0"/>
        <v>2.1429779214543158E-5</v>
      </c>
      <c r="M8" s="6">
        <f t="shared" si="2"/>
        <v>2.1429779214543158E-8</v>
      </c>
      <c r="N8">
        <f t="shared" si="9"/>
        <v>3.1556245199608414E-5</v>
      </c>
      <c r="O8">
        <f t="shared" si="10"/>
        <v>1.8933747119765048E-3</v>
      </c>
      <c r="R8">
        <f>R6*X6</f>
        <v>1.9018113077486307</v>
      </c>
    </row>
    <row r="9" spans="1:25" x14ac:dyDescent="0.25">
      <c r="A9" s="1" t="s">
        <v>11</v>
      </c>
      <c r="B9" s="2">
        <f t="shared" si="3"/>
        <v>29.893249139999998</v>
      </c>
      <c r="C9" s="1">
        <v>102</v>
      </c>
      <c r="D9" s="2">
        <f t="shared" si="11"/>
        <v>5.0001614639397216</v>
      </c>
      <c r="E9" s="1">
        <v>18.579999999999998</v>
      </c>
      <c r="F9" s="2">
        <f t="shared" si="4"/>
        <v>5.9784567669633901</v>
      </c>
      <c r="G9">
        <f t="shared" si="5"/>
        <v>1.89516</v>
      </c>
      <c r="H9">
        <f t="shared" si="1"/>
        <v>0.5554145412</v>
      </c>
      <c r="I9">
        <f t="shared" si="6"/>
        <v>5.5541454120000002E-4</v>
      </c>
      <c r="J9" s="3">
        <f t="shared" si="7"/>
        <v>5.9784567669633904E-3</v>
      </c>
      <c r="K9">
        <f t="shared" si="8"/>
        <v>2.9855218409340127E-6</v>
      </c>
      <c r="L9" s="4">
        <f t="shared" si="0"/>
        <v>3.2136020807603855E-5</v>
      </c>
      <c r="M9" s="6">
        <f t="shared" si="2"/>
        <v>3.2136020807603858E-8</v>
      </c>
      <c r="N9">
        <f t="shared" si="9"/>
        <v>4.7321633237185178E-5</v>
      </c>
      <c r="O9">
        <f t="shared" si="10"/>
        <v>2.8392979942311108E-3</v>
      </c>
      <c r="R9">
        <f>R6*Y6/1000</f>
        <v>1.9018113077486307</v>
      </c>
    </row>
    <row r="10" spans="1:25" x14ac:dyDescent="0.25">
      <c r="A10" s="1" t="s">
        <v>12</v>
      </c>
      <c r="B10" s="2">
        <f t="shared" si="3"/>
        <v>65.061777539999994</v>
      </c>
      <c r="C10" s="1">
        <v>222</v>
      </c>
      <c r="D10" s="2">
        <f t="shared" si="11"/>
        <v>7.4982243744955603</v>
      </c>
      <c r="E10" s="1">
        <v>12.39</v>
      </c>
      <c r="F10" s="2">
        <f t="shared" si="4"/>
        <v>8.6769579423764576</v>
      </c>
      <c r="G10">
        <f t="shared" si="5"/>
        <v>2.7505799999999998</v>
      </c>
      <c r="H10">
        <f t="shared" si="1"/>
        <v>0.80611248059999996</v>
      </c>
      <c r="I10">
        <f t="shared" si="6"/>
        <v>8.0611248060000001E-4</v>
      </c>
      <c r="J10" s="3">
        <f t="shared" si="7"/>
        <v>8.6769579423764572E-3</v>
      </c>
      <c r="K10">
        <f t="shared" si="8"/>
        <v>4.3330994033412888E-6</v>
      </c>
      <c r="L10" s="4">
        <f t="shared" si="0"/>
        <v>4.6641284172829219E-5</v>
      </c>
      <c r="M10" s="6">
        <f t="shared" si="2"/>
        <v>4.6641284172829223E-8</v>
      </c>
      <c r="N10">
        <f t="shared" si="9"/>
        <v>6.8681239552088915E-5</v>
      </c>
      <c r="O10">
        <f t="shared" si="10"/>
        <v>4.1208743731253345E-3</v>
      </c>
    </row>
    <row r="11" spans="1:25" x14ac:dyDescent="0.25">
      <c r="A11" s="1" t="s">
        <v>13</v>
      </c>
      <c r="B11" s="2">
        <f t="shared" si="3"/>
        <v>45.132944779999995</v>
      </c>
      <c r="C11" s="1">
        <v>154</v>
      </c>
      <c r="D11" s="2">
        <f t="shared" si="11"/>
        <v>5.0001614639397216</v>
      </c>
      <c r="E11" s="1">
        <v>18.579999999999998</v>
      </c>
      <c r="F11" s="2">
        <f t="shared" si="4"/>
        <v>9.0262974716898228</v>
      </c>
      <c r="G11">
        <f t="shared" si="5"/>
        <v>2.8613199999999996</v>
      </c>
      <c r="H11">
        <f t="shared" si="1"/>
        <v>0.83856705239999985</v>
      </c>
      <c r="I11">
        <f t="shared" si="6"/>
        <v>8.3856705239999984E-4</v>
      </c>
      <c r="J11" s="3">
        <f t="shared" si="7"/>
        <v>9.0262974716898235E-3</v>
      </c>
      <c r="K11">
        <f t="shared" si="8"/>
        <v>4.5075525833709592E-6</v>
      </c>
      <c r="L11" s="4">
        <f t="shared" si="0"/>
        <v>4.8519090238931298E-5</v>
      </c>
      <c r="M11" s="6">
        <f t="shared" si="2"/>
        <v>4.85190902389313E-8</v>
      </c>
      <c r="N11">
        <f t="shared" si="9"/>
        <v>7.1446387436534467E-5</v>
      </c>
      <c r="O11">
        <f t="shared" si="10"/>
        <v>4.2867832461920682E-3</v>
      </c>
    </row>
    <row r="12" spans="1:25" x14ac:dyDescent="0.25">
      <c r="A12" s="1" t="s">
        <v>14</v>
      </c>
      <c r="B12" s="2">
        <f t="shared" si="3"/>
        <v>0</v>
      </c>
      <c r="C12" s="1">
        <v>0</v>
      </c>
      <c r="D12" s="2">
        <f t="shared" si="11"/>
        <v>99.895698924731178</v>
      </c>
      <c r="E12" s="1">
        <v>0.93</v>
      </c>
      <c r="F12" s="2">
        <f t="shared" si="4"/>
        <v>0</v>
      </c>
      <c r="G12">
        <f t="shared" ref="G12:G75" si="12">C12*E12/1000</f>
        <v>0</v>
      </c>
      <c r="H12">
        <f t="shared" si="1"/>
        <v>0</v>
      </c>
      <c r="I12">
        <f t="shared" si="6"/>
        <v>0</v>
      </c>
      <c r="J12" s="3">
        <f t="shared" si="7"/>
        <v>0</v>
      </c>
      <c r="K12">
        <f t="shared" si="8"/>
        <v>0</v>
      </c>
      <c r="L12" s="4">
        <f t="shared" si="0"/>
        <v>0</v>
      </c>
      <c r="M12" s="6">
        <f t="shared" si="2"/>
        <v>0</v>
      </c>
      <c r="N12">
        <f t="shared" si="9"/>
        <v>0</v>
      </c>
      <c r="O12">
        <f t="shared" si="10"/>
        <v>0</v>
      </c>
    </row>
    <row r="13" spans="1:25" x14ac:dyDescent="0.25">
      <c r="A13" s="1" t="s">
        <v>15</v>
      </c>
      <c r="B13" s="2">
        <f t="shared" si="3"/>
        <v>0</v>
      </c>
      <c r="C13" s="1">
        <v>0</v>
      </c>
      <c r="D13" s="2">
        <f t="shared" si="11"/>
        <v>99.895698924731178</v>
      </c>
      <c r="E13" s="1">
        <v>0.93</v>
      </c>
      <c r="F13" s="2">
        <f t="shared" si="4"/>
        <v>0</v>
      </c>
      <c r="G13">
        <f t="shared" si="12"/>
        <v>0</v>
      </c>
      <c r="H13">
        <f t="shared" si="1"/>
        <v>0</v>
      </c>
      <c r="I13">
        <f t="shared" si="6"/>
        <v>0</v>
      </c>
      <c r="J13" s="3">
        <f t="shared" si="7"/>
        <v>0</v>
      </c>
      <c r="K13">
        <f t="shared" si="8"/>
        <v>0</v>
      </c>
      <c r="L13" s="4">
        <f t="shared" si="0"/>
        <v>0</v>
      </c>
      <c r="M13" s="6">
        <f t="shared" si="2"/>
        <v>0</v>
      </c>
      <c r="N13">
        <f t="shared" si="9"/>
        <v>0</v>
      </c>
      <c r="O13">
        <f t="shared" si="10"/>
        <v>0</v>
      </c>
    </row>
    <row r="14" spans="1:25" x14ac:dyDescent="0.25">
      <c r="A14" s="1" t="s">
        <v>16</v>
      </c>
      <c r="B14" s="2">
        <f t="shared" si="3"/>
        <v>89.972818489999995</v>
      </c>
      <c r="C14" s="1">
        <v>307</v>
      </c>
      <c r="D14" s="2">
        <f t="shared" si="11"/>
        <v>10.000322927879443</v>
      </c>
      <c r="E14" s="1">
        <v>9.2899999999999991</v>
      </c>
      <c r="F14" s="2">
        <f t="shared" si="4"/>
        <v>8.996991311067454</v>
      </c>
      <c r="G14">
        <f t="shared" si="12"/>
        <v>2.8520299999999996</v>
      </c>
      <c r="H14">
        <f t="shared" si="1"/>
        <v>0.83584443209999992</v>
      </c>
      <c r="I14">
        <f t="shared" si="6"/>
        <v>8.3584443209999996E-4</v>
      </c>
      <c r="J14" s="3">
        <f t="shared" si="7"/>
        <v>8.9969913110674541E-3</v>
      </c>
      <c r="K14">
        <f t="shared" si="8"/>
        <v>4.4929176723859899E-6</v>
      </c>
      <c r="L14" s="4">
        <f t="shared" si="0"/>
        <v>4.836156072516854E-5</v>
      </c>
      <c r="M14" s="6">
        <f t="shared" si="2"/>
        <v>4.8361560725168542E-8</v>
      </c>
      <c r="N14">
        <f t="shared" si="9"/>
        <v>7.1214418646156126E-5</v>
      </c>
      <c r="O14">
        <f t="shared" si="10"/>
        <v>4.2728651187693674E-3</v>
      </c>
    </row>
    <row r="15" spans="1:25" x14ac:dyDescent="0.25">
      <c r="A15" s="1" t="s">
        <v>17</v>
      </c>
      <c r="B15" s="2">
        <f t="shared" si="3"/>
        <v>119.86606762999999</v>
      </c>
      <c r="C15" s="1">
        <v>409</v>
      </c>
      <c r="D15" s="2">
        <f t="shared" si="11"/>
        <v>10.000322927879443</v>
      </c>
      <c r="E15" s="1">
        <v>9.2899999999999991</v>
      </c>
      <c r="F15" s="2">
        <f t="shared" si="4"/>
        <v>11.986219694549149</v>
      </c>
      <c r="G15">
        <f t="shared" si="12"/>
        <v>3.7996099999999995</v>
      </c>
      <c r="H15">
        <f t="shared" si="1"/>
        <v>1.1135517026999999</v>
      </c>
      <c r="I15">
        <f t="shared" si="6"/>
        <v>1.1135517026999999E-3</v>
      </c>
      <c r="J15" s="3">
        <f t="shared" si="7"/>
        <v>1.1986219694549148E-2</v>
      </c>
      <c r="K15">
        <f t="shared" si="8"/>
        <v>5.9856785928529956E-6</v>
      </c>
      <c r="L15" s="4">
        <f t="shared" si="0"/>
        <v>6.4429571128970454E-5</v>
      </c>
      <c r="M15" s="6">
        <f t="shared" si="2"/>
        <v>6.4429571128970462E-8</v>
      </c>
      <c r="N15">
        <f t="shared" si="9"/>
        <v>9.4875235264748711E-5</v>
      </c>
      <c r="O15">
        <f t="shared" si="10"/>
        <v>5.6925141158849224E-3</v>
      </c>
    </row>
    <row r="16" spans="1:25" x14ac:dyDescent="0.25">
      <c r="A16" s="1" t="s">
        <v>18</v>
      </c>
      <c r="B16" s="2">
        <f t="shared" si="3"/>
        <v>119.86606762999999</v>
      </c>
      <c r="C16" s="1">
        <v>409</v>
      </c>
      <c r="D16" s="2">
        <f t="shared" si="11"/>
        <v>10.000322927879443</v>
      </c>
      <c r="E16" s="1">
        <v>9.2899999999999991</v>
      </c>
      <c r="F16" s="2">
        <f t="shared" si="4"/>
        <v>11.986219694549149</v>
      </c>
      <c r="G16">
        <f t="shared" si="12"/>
        <v>3.7996099999999995</v>
      </c>
      <c r="H16">
        <f t="shared" si="1"/>
        <v>1.1135517026999999</v>
      </c>
      <c r="I16">
        <f t="shared" si="6"/>
        <v>1.1135517026999999E-3</v>
      </c>
      <c r="J16" s="3">
        <f t="shared" si="7"/>
        <v>1.1986219694549148E-2</v>
      </c>
      <c r="K16">
        <f t="shared" si="8"/>
        <v>5.9856785928529956E-6</v>
      </c>
      <c r="L16" s="4">
        <f t="shared" si="0"/>
        <v>6.4429571128970454E-5</v>
      </c>
      <c r="M16" s="6">
        <f t="shared" si="2"/>
        <v>6.4429571128970462E-8</v>
      </c>
      <c r="N16">
        <f t="shared" si="9"/>
        <v>9.4875235264748711E-5</v>
      </c>
      <c r="O16">
        <f t="shared" si="10"/>
        <v>5.6925141158849224E-3</v>
      </c>
    </row>
    <row r="17" spans="1:15" x14ac:dyDescent="0.25">
      <c r="A17" s="1" t="s">
        <v>19</v>
      </c>
      <c r="B17" s="2">
        <f t="shared" si="3"/>
        <v>39.857665519999998</v>
      </c>
      <c r="C17" s="1">
        <v>136</v>
      </c>
      <c r="D17" s="2">
        <f t="shared" si="11"/>
        <v>29.968709677419355</v>
      </c>
      <c r="E17" s="1">
        <v>3.1</v>
      </c>
      <c r="F17" s="2">
        <f t="shared" si="4"/>
        <v>1.3299760299667394</v>
      </c>
      <c r="G17">
        <f t="shared" si="12"/>
        <v>0.42160000000000003</v>
      </c>
      <c r="H17">
        <f t="shared" si="1"/>
        <v>0.123558312</v>
      </c>
      <c r="I17">
        <f t="shared" si="6"/>
        <v>1.2355831200000001E-4</v>
      </c>
      <c r="J17" s="3">
        <f t="shared" si="7"/>
        <v>1.3299760299667395E-3</v>
      </c>
      <c r="K17">
        <f t="shared" si="8"/>
        <v>6.6416345223505134E-7</v>
      </c>
      <c r="L17" s="4">
        <f t="shared" si="0"/>
        <v>7.1490250809883003E-6</v>
      </c>
      <c r="M17" s="6">
        <f t="shared" si="2"/>
        <v>7.1490250809883006E-9</v>
      </c>
      <c r="N17">
        <f t="shared" si="9"/>
        <v>1.0527238108021104E-5</v>
      </c>
      <c r="O17">
        <f t="shared" si="10"/>
        <v>6.3163428648126629E-4</v>
      </c>
    </row>
    <row r="18" spans="1:15" x14ac:dyDescent="0.25">
      <c r="A18" s="1" t="s">
        <v>20</v>
      </c>
      <c r="B18" s="2">
        <f t="shared" si="3"/>
        <v>0</v>
      </c>
      <c r="C18" s="1">
        <v>0</v>
      </c>
      <c r="D18" s="2">
        <f t="shared" si="11"/>
        <v>201.96304347826086</v>
      </c>
      <c r="E18" s="1">
        <v>0.46</v>
      </c>
      <c r="F18" s="2">
        <f t="shared" si="4"/>
        <v>0</v>
      </c>
      <c r="G18">
        <f t="shared" si="12"/>
        <v>0</v>
      </c>
      <c r="H18">
        <f t="shared" si="1"/>
        <v>0</v>
      </c>
      <c r="I18">
        <f t="shared" si="6"/>
        <v>0</v>
      </c>
      <c r="J18" s="3">
        <f t="shared" si="7"/>
        <v>0</v>
      </c>
      <c r="K18">
        <f t="shared" si="8"/>
        <v>0</v>
      </c>
      <c r="L18" s="4">
        <f t="shared" si="0"/>
        <v>0</v>
      </c>
      <c r="M18" s="6">
        <f t="shared" si="2"/>
        <v>0</v>
      </c>
      <c r="N18">
        <f t="shared" si="9"/>
        <v>0</v>
      </c>
      <c r="O18">
        <f t="shared" si="10"/>
        <v>0</v>
      </c>
    </row>
    <row r="19" spans="1:15" x14ac:dyDescent="0.25">
      <c r="A19" s="1" t="s">
        <v>21</v>
      </c>
      <c r="B19" s="2">
        <f t="shared" si="3"/>
        <v>119.86606762999999</v>
      </c>
      <c r="C19" s="1">
        <v>409</v>
      </c>
      <c r="D19" s="2">
        <f t="shared" si="11"/>
        <v>19.979139784946238</v>
      </c>
      <c r="E19" s="1">
        <v>4.6500000000000004</v>
      </c>
      <c r="F19" s="2">
        <f t="shared" si="4"/>
        <v>5.9995609881220187</v>
      </c>
      <c r="G19">
        <f t="shared" si="12"/>
        <v>1.90185</v>
      </c>
      <c r="H19">
        <f t="shared" si="1"/>
        <v>0.55737517950000004</v>
      </c>
      <c r="I19">
        <f t="shared" si="6"/>
        <v>5.5737517950000008E-4</v>
      </c>
      <c r="J19" s="3">
        <f t="shared" si="7"/>
        <v>5.9995609881220184E-3</v>
      </c>
      <c r="K19">
        <f t="shared" si="8"/>
        <v>2.9960608672515002E-6</v>
      </c>
      <c r="L19" s="4">
        <f t="shared" si="0"/>
        <v>3.2249462405781778E-5</v>
      </c>
      <c r="M19" s="6">
        <f t="shared" si="2"/>
        <v>3.2249462405781782E-8</v>
      </c>
      <c r="N19">
        <f t="shared" si="9"/>
        <v>4.7488680729933438E-5</v>
      </c>
      <c r="O19">
        <f t="shared" si="10"/>
        <v>2.8493208437960064E-3</v>
      </c>
    </row>
    <row r="20" spans="1:15" x14ac:dyDescent="0.25">
      <c r="A20" s="1" t="s">
        <v>22</v>
      </c>
      <c r="B20" s="2">
        <f t="shared" si="3"/>
        <v>179.94563697999999</v>
      </c>
      <c r="C20" s="1">
        <v>614</v>
      </c>
      <c r="D20" s="2">
        <f t="shared" si="11"/>
        <v>19.979139784946238</v>
      </c>
      <c r="E20" s="1">
        <v>4.6500000000000004</v>
      </c>
      <c r="F20" s="2">
        <f t="shared" si="4"/>
        <v>9.0066759088188739</v>
      </c>
      <c r="G20">
        <f t="shared" si="12"/>
        <v>2.8551000000000002</v>
      </c>
      <c r="H20">
        <f t="shared" si="1"/>
        <v>0.83674415700000004</v>
      </c>
      <c r="I20">
        <f t="shared" si="6"/>
        <v>8.3674415700000007E-4</v>
      </c>
      <c r="J20" s="3">
        <f t="shared" si="7"/>
        <v>9.0066759088188748E-3</v>
      </c>
      <c r="K20">
        <f t="shared" si="8"/>
        <v>4.4977539669741341E-6</v>
      </c>
      <c r="L20" s="4">
        <f t="shared" si="0"/>
        <v>4.8413618379339886E-5</v>
      </c>
      <c r="M20" s="6">
        <f t="shared" si="2"/>
        <v>4.841361837933989E-8</v>
      </c>
      <c r="N20">
        <f t="shared" si="9"/>
        <v>7.1291075716819376E-5</v>
      </c>
      <c r="O20">
        <f t="shared" si="10"/>
        <v>4.2774645430091627E-3</v>
      </c>
    </row>
    <row r="21" spans="1:15" x14ac:dyDescent="0.25">
      <c r="A21" s="1" t="s">
        <v>23</v>
      </c>
      <c r="B21" s="2">
        <f t="shared" si="3"/>
        <v>179.94563697999999</v>
      </c>
      <c r="C21" s="1">
        <v>614</v>
      </c>
      <c r="D21" s="2">
        <f t="shared" si="11"/>
        <v>19.979139784946238</v>
      </c>
      <c r="E21" s="1">
        <v>4.6500000000000004</v>
      </c>
      <c r="F21" s="2">
        <f t="shared" si="4"/>
        <v>9.0066759088188739</v>
      </c>
      <c r="G21">
        <f t="shared" si="12"/>
        <v>2.8551000000000002</v>
      </c>
      <c r="H21">
        <f t="shared" si="1"/>
        <v>0.83674415700000004</v>
      </c>
      <c r="I21">
        <f t="shared" si="6"/>
        <v>8.3674415700000007E-4</v>
      </c>
      <c r="J21" s="3">
        <f t="shared" si="7"/>
        <v>9.0066759088188748E-3</v>
      </c>
      <c r="K21">
        <f t="shared" si="8"/>
        <v>4.4977539669741341E-6</v>
      </c>
      <c r="L21" s="4">
        <f t="shared" si="0"/>
        <v>4.8413618379339886E-5</v>
      </c>
      <c r="M21" s="6">
        <f t="shared" si="2"/>
        <v>4.841361837933989E-8</v>
      </c>
      <c r="N21">
        <f t="shared" si="9"/>
        <v>7.1291075716819376E-5</v>
      </c>
      <c r="O21">
        <f t="shared" si="10"/>
        <v>4.2774645430091627E-3</v>
      </c>
    </row>
    <row r="22" spans="1:15" x14ac:dyDescent="0.25">
      <c r="A22" s="1" t="s">
        <v>24</v>
      </c>
      <c r="B22" s="2">
        <f t="shared" si="3"/>
        <v>0</v>
      </c>
      <c r="C22" s="1">
        <v>0</v>
      </c>
      <c r="D22" s="2">
        <f t="shared" si="11"/>
        <v>10.000322927879443</v>
      </c>
      <c r="E22" s="1">
        <v>9.2899999999999991</v>
      </c>
      <c r="F22" s="2">
        <f t="shared" si="4"/>
        <v>0</v>
      </c>
      <c r="G22">
        <f t="shared" si="12"/>
        <v>0</v>
      </c>
      <c r="H22">
        <f t="shared" si="1"/>
        <v>0</v>
      </c>
      <c r="I22">
        <f t="shared" si="6"/>
        <v>0</v>
      </c>
      <c r="J22" s="3">
        <f t="shared" si="7"/>
        <v>0</v>
      </c>
      <c r="K22">
        <f t="shared" si="8"/>
        <v>0</v>
      </c>
      <c r="L22" s="4">
        <f t="shared" si="0"/>
        <v>0</v>
      </c>
      <c r="M22" s="6">
        <f t="shared" si="2"/>
        <v>0</v>
      </c>
      <c r="N22">
        <f t="shared" si="9"/>
        <v>0</v>
      </c>
      <c r="O22">
        <f t="shared" si="10"/>
        <v>0</v>
      </c>
    </row>
    <row r="23" spans="1:15" x14ac:dyDescent="0.25">
      <c r="A23" s="1" t="s">
        <v>25</v>
      </c>
      <c r="B23" s="2">
        <f t="shared" si="3"/>
        <v>0</v>
      </c>
      <c r="C23" s="1">
        <v>0</v>
      </c>
      <c r="D23" s="2">
        <f t="shared" si="11"/>
        <v>10.000322927879443</v>
      </c>
      <c r="E23" s="1">
        <v>9.2899999999999991</v>
      </c>
      <c r="F23" s="2">
        <f t="shared" si="4"/>
        <v>0</v>
      </c>
      <c r="G23">
        <f t="shared" si="12"/>
        <v>0</v>
      </c>
      <c r="H23">
        <f t="shared" si="1"/>
        <v>0</v>
      </c>
      <c r="I23">
        <f t="shared" si="6"/>
        <v>0</v>
      </c>
      <c r="J23" s="3">
        <f t="shared" si="7"/>
        <v>0</v>
      </c>
      <c r="K23">
        <f t="shared" si="8"/>
        <v>0</v>
      </c>
      <c r="L23" s="4">
        <f t="shared" si="0"/>
        <v>0</v>
      </c>
      <c r="M23" s="6">
        <f t="shared" si="2"/>
        <v>0</v>
      </c>
      <c r="N23">
        <f t="shared" si="9"/>
        <v>0</v>
      </c>
      <c r="O23">
        <f t="shared" si="10"/>
        <v>0</v>
      </c>
    </row>
    <row r="24" spans="1:15" x14ac:dyDescent="0.25">
      <c r="A24" s="1" t="s">
        <v>26</v>
      </c>
      <c r="B24" s="2">
        <f t="shared" si="3"/>
        <v>0</v>
      </c>
      <c r="C24" s="1">
        <v>0</v>
      </c>
      <c r="D24" s="2">
        <f t="shared" si="11"/>
        <v>10.000322927879443</v>
      </c>
      <c r="E24" s="1">
        <v>9.2899999999999991</v>
      </c>
      <c r="F24" s="2">
        <f t="shared" si="4"/>
        <v>0</v>
      </c>
      <c r="G24">
        <f t="shared" si="12"/>
        <v>0</v>
      </c>
      <c r="H24">
        <f t="shared" si="1"/>
        <v>0</v>
      </c>
      <c r="I24">
        <f t="shared" si="6"/>
        <v>0</v>
      </c>
      <c r="J24" s="3">
        <f t="shared" si="7"/>
        <v>0</v>
      </c>
      <c r="K24">
        <f t="shared" si="8"/>
        <v>0</v>
      </c>
      <c r="L24" s="4">
        <f t="shared" si="0"/>
        <v>0</v>
      </c>
      <c r="M24" s="6">
        <f t="shared" si="2"/>
        <v>0</v>
      </c>
      <c r="N24">
        <f t="shared" si="9"/>
        <v>0</v>
      </c>
      <c r="O24">
        <f t="shared" si="10"/>
        <v>0</v>
      </c>
    </row>
    <row r="25" spans="1:15" x14ac:dyDescent="0.25">
      <c r="A25" s="1" t="s">
        <v>27</v>
      </c>
      <c r="B25" s="2">
        <f t="shared" si="3"/>
        <v>0</v>
      </c>
      <c r="C25" s="1">
        <v>0</v>
      </c>
      <c r="D25" s="2">
        <f t="shared" si="11"/>
        <v>10.000322927879443</v>
      </c>
      <c r="E25" s="1">
        <v>9.2899999999999991</v>
      </c>
      <c r="F25" s="2">
        <f t="shared" si="4"/>
        <v>0</v>
      </c>
      <c r="G25">
        <f t="shared" si="12"/>
        <v>0</v>
      </c>
      <c r="H25">
        <f t="shared" si="1"/>
        <v>0</v>
      </c>
      <c r="I25">
        <f t="shared" si="6"/>
        <v>0</v>
      </c>
      <c r="J25" s="3">
        <f t="shared" si="7"/>
        <v>0</v>
      </c>
      <c r="K25">
        <f t="shared" si="8"/>
        <v>0</v>
      </c>
      <c r="L25" s="4">
        <f t="shared" si="0"/>
        <v>0</v>
      </c>
      <c r="M25" s="6">
        <f t="shared" si="2"/>
        <v>0</v>
      </c>
      <c r="N25">
        <f t="shared" si="9"/>
        <v>0</v>
      </c>
      <c r="O25">
        <f t="shared" si="10"/>
        <v>0</v>
      </c>
    </row>
    <row r="26" spans="1:15" x14ac:dyDescent="0.25">
      <c r="A26" s="1" t="s">
        <v>28</v>
      </c>
      <c r="B26" s="2">
        <f t="shared" si="3"/>
        <v>0</v>
      </c>
      <c r="C26" s="1">
        <v>0</v>
      </c>
      <c r="D26" s="2">
        <f t="shared" si="11"/>
        <v>10.000322927879443</v>
      </c>
      <c r="E26" s="1">
        <v>9.2899999999999991</v>
      </c>
      <c r="F26" s="2">
        <f t="shared" si="4"/>
        <v>0</v>
      </c>
      <c r="G26">
        <f t="shared" si="12"/>
        <v>0</v>
      </c>
      <c r="H26">
        <f t="shared" si="1"/>
        <v>0</v>
      </c>
      <c r="I26">
        <f t="shared" si="6"/>
        <v>0</v>
      </c>
      <c r="J26" s="3">
        <f t="shared" si="7"/>
        <v>0</v>
      </c>
      <c r="K26">
        <f t="shared" si="8"/>
        <v>0</v>
      </c>
      <c r="L26" s="4">
        <f t="shared" si="0"/>
        <v>0</v>
      </c>
      <c r="M26" s="6">
        <f t="shared" si="2"/>
        <v>0</v>
      </c>
      <c r="N26">
        <f t="shared" si="9"/>
        <v>0</v>
      </c>
      <c r="O26">
        <f t="shared" si="10"/>
        <v>0</v>
      </c>
    </row>
    <row r="27" spans="1:15" x14ac:dyDescent="0.25">
      <c r="A27" s="1" t="s">
        <v>29</v>
      </c>
      <c r="B27" s="2">
        <f t="shared" si="3"/>
        <v>60.07956935</v>
      </c>
      <c r="C27" s="1">
        <v>205</v>
      </c>
      <c r="D27" s="2">
        <f t="shared" si="11"/>
        <v>10.000322927879443</v>
      </c>
      <c r="E27" s="1">
        <v>9.2899999999999991</v>
      </c>
      <c r="F27" s="2">
        <f t="shared" si="4"/>
        <v>6.0077629275857598</v>
      </c>
      <c r="G27">
        <f t="shared" si="12"/>
        <v>1.9044499999999998</v>
      </c>
      <c r="H27">
        <f t="shared" si="1"/>
        <v>0.55813716149999992</v>
      </c>
      <c r="I27">
        <f t="shared" si="6"/>
        <v>5.581371614999999E-4</v>
      </c>
      <c r="J27" s="3">
        <f t="shared" si="7"/>
        <v>6.0077629275857598E-3</v>
      </c>
      <c r="K27">
        <f t="shared" si="8"/>
        <v>3.0001567519189829E-6</v>
      </c>
      <c r="L27" s="4">
        <f t="shared" si="0"/>
        <v>3.2293550321366613E-5</v>
      </c>
      <c r="M27" s="6">
        <f t="shared" si="2"/>
        <v>3.2293550321366616E-8</v>
      </c>
      <c r="N27">
        <f t="shared" si="9"/>
        <v>4.7553602027563533E-5</v>
      </c>
      <c r="O27">
        <f t="shared" si="10"/>
        <v>2.853216121653812E-3</v>
      </c>
    </row>
    <row r="28" spans="1:15" x14ac:dyDescent="0.25">
      <c r="A28" s="1" t="s">
        <v>30</v>
      </c>
      <c r="B28" s="2">
        <f t="shared" si="3"/>
        <v>89.972818489999995</v>
      </c>
      <c r="C28" s="1">
        <v>307</v>
      </c>
      <c r="D28" s="2">
        <f t="shared" si="11"/>
        <v>19.979139784946238</v>
      </c>
      <c r="E28" s="1">
        <v>4.6500000000000004</v>
      </c>
      <c r="F28" s="2">
        <f t="shared" si="4"/>
        <v>4.503337954409437</v>
      </c>
      <c r="G28">
        <f t="shared" si="12"/>
        <v>1.4275500000000001</v>
      </c>
      <c r="H28">
        <f t="shared" si="1"/>
        <v>0.41837207850000002</v>
      </c>
      <c r="I28">
        <f t="shared" si="6"/>
        <v>4.1837207850000004E-4</v>
      </c>
      <c r="J28" s="3">
        <f t="shared" si="7"/>
        <v>4.5033379544094374E-3</v>
      </c>
      <c r="K28">
        <f t="shared" si="8"/>
        <v>2.248876983487067E-6</v>
      </c>
      <c r="L28" s="4">
        <f t="shared" si="0"/>
        <v>2.4206809189669943E-5</v>
      </c>
      <c r="M28" s="6">
        <f t="shared" si="2"/>
        <v>2.4206809189669945E-8</v>
      </c>
      <c r="N28">
        <f t="shared" si="9"/>
        <v>3.5645537858409688E-5</v>
      </c>
      <c r="O28">
        <f t="shared" si="10"/>
        <v>2.1387322715045814E-3</v>
      </c>
    </row>
    <row r="29" spans="1:15" x14ac:dyDescent="0.25">
      <c r="A29" s="1" t="s">
        <v>31</v>
      </c>
      <c r="B29" s="2">
        <f t="shared" si="3"/>
        <v>89.972818489999995</v>
      </c>
      <c r="C29" s="1">
        <v>307</v>
      </c>
      <c r="D29" s="2">
        <f t="shared" si="11"/>
        <v>19.979139784946238</v>
      </c>
      <c r="E29" s="1">
        <v>4.6500000000000004</v>
      </c>
      <c r="F29" s="2">
        <f t="shared" si="4"/>
        <v>4.503337954409437</v>
      </c>
      <c r="G29">
        <f t="shared" si="12"/>
        <v>1.4275500000000001</v>
      </c>
      <c r="H29">
        <f t="shared" si="1"/>
        <v>0.41837207850000002</v>
      </c>
      <c r="I29">
        <f t="shared" si="6"/>
        <v>4.1837207850000004E-4</v>
      </c>
      <c r="J29" s="3">
        <f t="shared" si="7"/>
        <v>4.5033379544094374E-3</v>
      </c>
      <c r="K29">
        <f t="shared" si="8"/>
        <v>2.248876983487067E-6</v>
      </c>
      <c r="L29" s="4">
        <f t="shared" si="0"/>
        <v>2.4206809189669943E-5</v>
      </c>
      <c r="M29" s="6">
        <f t="shared" si="2"/>
        <v>2.4206809189669945E-8</v>
      </c>
      <c r="N29">
        <f t="shared" si="9"/>
        <v>3.5645537858409688E-5</v>
      </c>
      <c r="O29">
        <f t="shared" si="10"/>
        <v>2.1387322715045814E-3</v>
      </c>
    </row>
    <row r="30" spans="1:15" x14ac:dyDescent="0.25">
      <c r="A30" s="1" t="s">
        <v>32</v>
      </c>
      <c r="B30" s="2">
        <f t="shared" si="3"/>
        <v>39.857665519999998</v>
      </c>
      <c r="C30" s="1">
        <v>136</v>
      </c>
      <c r="D30" s="2">
        <f t="shared" si="11"/>
        <v>29.968709677419355</v>
      </c>
      <c r="E30" s="1">
        <v>3.1</v>
      </c>
      <c r="F30" s="2">
        <f t="shared" si="4"/>
        <v>1.3299760299667394</v>
      </c>
      <c r="G30">
        <f t="shared" si="12"/>
        <v>0.42160000000000003</v>
      </c>
      <c r="H30">
        <f t="shared" si="1"/>
        <v>0.123558312</v>
      </c>
      <c r="I30">
        <f t="shared" si="6"/>
        <v>1.2355831200000001E-4</v>
      </c>
      <c r="J30" s="3">
        <f t="shared" si="7"/>
        <v>1.3299760299667395E-3</v>
      </c>
      <c r="K30">
        <f t="shared" si="8"/>
        <v>6.6416345223505134E-7</v>
      </c>
      <c r="L30" s="4">
        <f t="shared" si="0"/>
        <v>7.1490250809883003E-6</v>
      </c>
      <c r="M30" s="6">
        <f t="shared" si="2"/>
        <v>7.1490250809883006E-9</v>
      </c>
      <c r="N30">
        <f t="shared" si="9"/>
        <v>1.0527238108021104E-5</v>
      </c>
      <c r="O30">
        <f t="shared" si="10"/>
        <v>6.3163428648126629E-4</v>
      </c>
    </row>
    <row r="31" spans="1:15" x14ac:dyDescent="0.25">
      <c r="A31" s="1" t="s">
        <v>33</v>
      </c>
      <c r="B31" s="2">
        <f t="shared" si="3"/>
        <v>0</v>
      </c>
      <c r="C31" s="1">
        <v>0</v>
      </c>
      <c r="D31" s="2">
        <f t="shared" si="11"/>
        <v>201.96304347826086</v>
      </c>
      <c r="E31" s="1">
        <v>0.46</v>
      </c>
      <c r="F31" s="2">
        <f t="shared" si="4"/>
        <v>0</v>
      </c>
      <c r="G31">
        <f t="shared" si="12"/>
        <v>0</v>
      </c>
      <c r="H31">
        <f t="shared" si="1"/>
        <v>0</v>
      </c>
      <c r="I31">
        <f t="shared" si="6"/>
        <v>0</v>
      </c>
      <c r="J31" s="3">
        <f t="shared" si="7"/>
        <v>0</v>
      </c>
      <c r="K31">
        <f t="shared" si="8"/>
        <v>0</v>
      </c>
      <c r="L31" s="4">
        <f t="shared" si="0"/>
        <v>0</v>
      </c>
      <c r="M31" s="6">
        <f t="shared" si="2"/>
        <v>0</v>
      </c>
      <c r="N31">
        <f t="shared" si="9"/>
        <v>0</v>
      </c>
      <c r="O31">
        <f t="shared" si="10"/>
        <v>0</v>
      </c>
    </row>
    <row r="32" spans="1:15" x14ac:dyDescent="0.25">
      <c r="A32" s="1" t="s">
        <v>34</v>
      </c>
      <c r="B32" s="2">
        <f t="shared" si="3"/>
        <v>300.10477567999999</v>
      </c>
      <c r="C32" s="1">
        <v>1024</v>
      </c>
      <c r="D32" s="2">
        <f t="shared" si="11"/>
        <v>99.895698924731178</v>
      </c>
      <c r="E32" s="1">
        <v>0.93</v>
      </c>
      <c r="F32" s="2">
        <f t="shared" si="4"/>
        <v>3.0041811500425175</v>
      </c>
      <c r="G32">
        <f t="shared" si="12"/>
        <v>0.95232000000000006</v>
      </c>
      <c r="H32">
        <f t="shared" si="1"/>
        <v>0.27909642239999999</v>
      </c>
      <c r="I32">
        <f t="shared" si="6"/>
        <v>2.7909642240000001E-4</v>
      </c>
      <c r="J32" s="3">
        <f t="shared" si="7"/>
        <v>3.0041811500425173E-3</v>
      </c>
      <c r="K32">
        <f t="shared" si="8"/>
        <v>1.5002280332838805E-6</v>
      </c>
      <c r="L32" s="4">
        <f t="shared" si="0"/>
        <v>1.6148386065291218E-5</v>
      </c>
      <c r="M32" s="6">
        <f t="shared" si="2"/>
        <v>1.6148386065291219E-8</v>
      </c>
      <c r="N32">
        <f t="shared" si="9"/>
        <v>2.3779173138118253E-5</v>
      </c>
      <c r="O32">
        <f t="shared" si="10"/>
        <v>1.4267503882870953E-3</v>
      </c>
    </row>
    <row r="33" spans="1:15" x14ac:dyDescent="0.25">
      <c r="A33" s="1" t="s">
        <v>35</v>
      </c>
      <c r="B33" s="2">
        <f t="shared" si="3"/>
        <v>0</v>
      </c>
      <c r="C33" s="1">
        <v>0</v>
      </c>
      <c r="D33" s="2">
        <f t="shared" si="11"/>
        <v>29.968709677419355</v>
      </c>
      <c r="E33" s="1">
        <v>3.1</v>
      </c>
      <c r="F33" s="2">
        <f t="shared" si="4"/>
        <v>0</v>
      </c>
      <c r="G33">
        <f t="shared" si="12"/>
        <v>0</v>
      </c>
      <c r="H33">
        <f t="shared" si="1"/>
        <v>0</v>
      </c>
      <c r="I33">
        <f t="shared" si="6"/>
        <v>0</v>
      </c>
      <c r="J33" s="3">
        <f t="shared" si="7"/>
        <v>0</v>
      </c>
      <c r="K33">
        <f t="shared" si="8"/>
        <v>0</v>
      </c>
      <c r="L33" s="4">
        <f t="shared" si="0"/>
        <v>0</v>
      </c>
      <c r="M33" s="6">
        <f t="shared" si="2"/>
        <v>0</v>
      </c>
      <c r="N33">
        <f t="shared" si="9"/>
        <v>0</v>
      </c>
      <c r="O33">
        <f t="shared" si="10"/>
        <v>0</v>
      </c>
    </row>
    <row r="34" spans="1:15" x14ac:dyDescent="0.25">
      <c r="A34" s="1" t="s">
        <v>36</v>
      </c>
      <c r="B34" s="2">
        <f t="shared" si="3"/>
        <v>89.972818489999995</v>
      </c>
      <c r="C34" s="1">
        <v>307</v>
      </c>
      <c r="D34" s="2">
        <f t="shared" si="11"/>
        <v>29.968709677419355</v>
      </c>
      <c r="E34" s="1">
        <v>3.1</v>
      </c>
      <c r="F34" s="2">
        <f t="shared" si="4"/>
        <v>3.0022253029396251</v>
      </c>
      <c r="G34">
        <f t="shared" si="12"/>
        <v>0.95169999999999999</v>
      </c>
      <c r="H34">
        <f t="shared" si="1"/>
        <v>0.27891471899999998</v>
      </c>
      <c r="I34">
        <f t="shared" si="6"/>
        <v>2.7891471899999995E-4</v>
      </c>
      <c r="J34" s="3">
        <f t="shared" si="7"/>
        <v>3.0022253029396251E-3</v>
      </c>
      <c r="K34">
        <f t="shared" si="8"/>
        <v>1.4992513223247112E-6</v>
      </c>
      <c r="L34" s="4">
        <f t="shared" si="0"/>
        <v>1.6137872793113297E-5</v>
      </c>
      <c r="M34" s="6">
        <f t="shared" si="2"/>
        <v>1.6137872793113296E-8</v>
      </c>
      <c r="N34">
        <f t="shared" si="9"/>
        <v>2.3763691905606458E-5</v>
      </c>
      <c r="O34">
        <f t="shared" si="10"/>
        <v>1.4258215143363874E-3</v>
      </c>
    </row>
    <row r="35" spans="1:15" x14ac:dyDescent="0.25">
      <c r="A35" s="1" t="s">
        <v>37</v>
      </c>
      <c r="B35" s="2">
        <f t="shared" si="3"/>
        <v>89.972818489999995</v>
      </c>
      <c r="C35" s="1">
        <v>307</v>
      </c>
      <c r="D35" s="2">
        <f t="shared" si="11"/>
        <v>19.979139784946238</v>
      </c>
      <c r="E35" s="1">
        <v>4.6500000000000004</v>
      </c>
      <c r="F35" s="2">
        <f t="shared" si="4"/>
        <v>4.503337954409437</v>
      </c>
      <c r="G35">
        <f t="shared" si="12"/>
        <v>1.4275500000000001</v>
      </c>
      <c r="H35">
        <f t="shared" ref="H35:H66" si="13">G35*0.29307</f>
        <v>0.41837207850000002</v>
      </c>
      <c r="I35">
        <f t="shared" si="6"/>
        <v>4.1837207850000004E-4</v>
      </c>
      <c r="J35" s="3">
        <f t="shared" si="7"/>
        <v>4.5033379544094374E-3</v>
      </c>
      <c r="K35">
        <f t="shared" si="8"/>
        <v>2.248876983487067E-6</v>
      </c>
      <c r="L35" s="4">
        <f t="shared" si="0"/>
        <v>2.4206809189669943E-5</v>
      </c>
      <c r="M35" s="6">
        <f t="shared" si="2"/>
        <v>2.4206809189669945E-8</v>
      </c>
      <c r="N35">
        <f t="shared" si="9"/>
        <v>3.5645537858409688E-5</v>
      </c>
      <c r="O35">
        <f t="shared" si="10"/>
        <v>2.1387322715045814E-3</v>
      </c>
    </row>
    <row r="36" spans="1:15" x14ac:dyDescent="0.25">
      <c r="A36" s="1" t="s">
        <v>38</v>
      </c>
      <c r="B36" s="2">
        <f t="shared" si="3"/>
        <v>60.07956935</v>
      </c>
      <c r="C36" s="1">
        <v>205</v>
      </c>
      <c r="D36" s="2">
        <f t="shared" si="11"/>
        <v>24.973924731182795</v>
      </c>
      <c r="E36" s="1">
        <v>3.72</v>
      </c>
      <c r="F36" s="2">
        <f t="shared" si="4"/>
        <v>2.4056919365574849</v>
      </c>
      <c r="G36">
        <f t="shared" si="12"/>
        <v>0.76260000000000006</v>
      </c>
      <c r="H36">
        <f t="shared" si="13"/>
        <v>0.22349518200000001</v>
      </c>
      <c r="I36">
        <f t="shared" si="6"/>
        <v>2.2349518200000002E-4</v>
      </c>
      <c r="J36" s="3">
        <f t="shared" si="7"/>
        <v>2.4056919365574849E-3</v>
      </c>
      <c r="K36">
        <f t="shared" si="8"/>
        <v>1.2013544797781075E-6</v>
      </c>
      <c r="L36" s="4">
        <f t="shared" si="0"/>
        <v>1.2931324778846487E-5</v>
      </c>
      <c r="M36" s="6">
        <f t="shared" si="2"/>
        <v>1.2931324778846486E-8</v>
      </c>
      <c r="N36">
        <f t="shared" si="9"/>
        <v>1.904191598950876E-5</v>
      </c>
      <c r="O36">
        <f t="shared" si="10"/>
        <v>1.1425149593705256E-3</v>
      </c>
    </row>
    <row r="37" spans="1:15" x14ac:dyDescent="0.25">
      <c r="A37" s="1" t="s">
        <v>39</v>
      </c>
      <c r="B37" s="2">
        <f t="shared" si="3"/>
        <v>29.893249139999998</v>
      </c>
      <c r="C37" s="1">
        <v>102</v>
      </c>
      <c r="D37" s="2">
        <f t="shared" si="11"/>
        <v>5.0001614639397216</v>
      </c>
      <c r="E37" s="1">
        <v>18.579999999999998</v>
      </c>
      <c r="F37" s="2">
        <f t="shared" si="4"/>
        <v>5.9784567669633901</v>
      </c>
      <c r="G37">
        <f t="shared" si="12"/>
        <v>1.89516</v>
      </c>
      <c r="H37">
        <f t="shared" si="13"/>
        <v>0.5554145412</v>
      </c>
      <c r="I37">
        <f t="shared" si="6"/>
        <v>5.5541454120000002E-4</v>
      </c>
      <c r="J37" s="3">
        <f t="shared" si="7"/>
        <v>5.9784567669633904E-3</v>
      </c>
      <c r="K37">
        <f t="shared" si="8"/>
        <v>2.9855218409340127E-6</v>
      </c>
      <c r="L37" s="4">
        <f t="shared" si="0"/>
        <v>3.2136020807603855E-5</v>
      </c>
      <c r="M37" s="6">
        <f t="shared" si="2"/>
        <v>3.2136020807603858E-8</v>
      </c>
      <c r="N37">
        <f t="shared" si="9"/>
        <v>4.7321633237185178E-5</v>
      </c>
      <c r="O37">
        <f t="shared" si="10"/>
        <v>2.8392979942311108E-3</v>
      </c>
    </row>
    <row r="38" spans="1:15" x14ac:dyDescent="0.25">
      <c r="A38" s="1" t="s">
        <v>40</v>
      </c>
      <c r="B38" s="2">
        <f t="shared" si="3"/>
        <v>29.893249139999998</v>
      </c>
      <c r="C38" s="1">
        <v>102</v>
      </c>
      <c r="D38" s="2">
        <f t="shared" si="11"/>
        <v>5.0001614639397216</v>
      </c>
      <c r="E38" s="1">
        <v>18.579999999999998</v>
      </c>
      <c r="F38" s="2">
        <f t="shared" si="4"/>
        <v>5.9784567669633901</v>
      </c>
      <c r="G38">
        <f t="shared" si="12"/>
        <v>1.89516</v>
      </c>
      <c r="H38">
        <f t="shared" si="13"/>
        <v>0.5554145412</v>
      </c>
      <c r="I38">
        <f t="shared" si="6"/>
        <v>5.5541454120000002E-4</v>
      </c>
      <c r="J38" s="3">
        <f t="shared" si="7"/>
        <v>5.9784567669633904E-3</v>
      </c>
      <c r="K38">
        <f t="shared" si="8"/>
        <v>2.9855218409340127E-6</v>
      </c>
      <c r="L38" s="4">
        <f t="shared" si="0"/>
        <v>3.2136020807603855E-5</v>
      </c>
      <c r="M38" s="6">
        <f t="shared" si="2"/>
        <v>3.2136020807603858E-8</v>
      </c>
      <c r="N38">
        <f t="shared" si="9"/>
        <v>4.7321633237185178E-5</v>
      </c>
      <c r="O38">
        <f t="shared" si="10"/>
        <v>2.8392979942311108E-3</v>
      </c>
    </row>
    <row r="39" spans="1:15" x14ac:dyDescent="0.25">
      <c r="A39" s="1" t="s">
        <v>41</v>
      </c>
      <c r="B39" s="2">
        <f t="shared" si="3"/>
        <v>29.893249139999998</v>
      </c>
      <c r="C39" s="1">
        <v>102</v>
      </c>
      <c r="D39" s="2">
        <f t="shared" si="11"/>
        <v>5.0001614639397216</v>
      </c>
      <c r="E39" s="1">
        <v>18.579999999999998</v>
      </c>
      <c r="F39" s="2">
        <f t="shared" si="4"/>
        <v>5.9784567669633901</v>
      </c>
      <c r="G39">
        <f t="shared" si="12"/>
        <v>1.89516</v>
      </c>
      <c r="H39">
        <f t="shared" si="13"/>
        <v>0.5554145412</v>
      </c>
      <c r="I39">
        <f t="shared" si="6"/>
        <v>5.5541454120000002E-4</v>
      </c>
      <c r="J39" s="3">
        <f t="shared" si="7"/>
        <v>5.9784567669633904E-3</v>
      </c>
      <c r="K39">
        <f t="shared" si="8"/>
        <v>2.9855218409340127E-6</v>
      </c>
      <c r="L39" s="4">
        <f t="shared" si="0"/>
        <v>3.2136020807603855E-5</v>
      </c>
      <c r="M39" s="6">
        <f t="shared" si="2"/>
        <v>3.2136020807603858E-8</v>
      </c>
      <c r="N39">
        <f t="shared" si="9"/>
        <v>4.7321633237185178E-5</v>
      </c>
      <c r="O39">
        <f t="shared" si="10"/>
        <v>2.8392979942311108E-3</v>
      </c>
    </row>
    <row r="40" spans="1:15" x14ac:dyDescent="0.25">
      <c r="A40" s="1" t="s">
        <v>42</v>
      </c>
      <c r="B40" s="2">
        <f t="shared" si="3"/>
        <v>325.01581662999996</v>
      </c>
      <c r="C40" s="1">
        <v>1109</v>
      </c>
      <c r="D40" s="2">
        <f t="shared" si="11"/>
        <v>24.973924731182795</v>
      </c>
      <c r="E40" s="1">
        <v>3.72</v>
      </c>
      <c r="F40" s="2">
        <f t="shared" si="4"/>
        <v>13.014206622645123</v>
      </c>
      <c r="G40">
        <f t="shared" si="12"/>
        <v>4.1254800000000005</v>
      </c>
      <c r="H40">
        <f t="shared" si="13"/>
        <v>1.2090544236</v>
      </c>
      <c r="I40">
        <f t="shared" si="6"/>
        <v>1.2090544236000001E-3</v>
      </c>
      <c r="J40" s="3">
        <f t="shared" si="7"/>
        <v>1.3014206622645123E-2</v>
      </c>
      <c r="K40">
        <f t="shared" si="8"/>
        <v>6.4990347223118109E-6</v>
      </c>
      <c r="L40" s="4">
        <f t="shared" si="0"/>
        <v>6.9955313071906104E-5</v>
      </c>
      <c r="M40" s="6">
        <f t="shared" si="2"/>
        <v>6.99553130719061E-8</v>
      </c>
      <c r="N40">
        <f t="shared" si="9"/>
        <v>1.0301212113348886E-4</v>
      </c>
      <c r="O40">
        <f t="shared" si="10"/>
        <v>6.1807272680093313E-3</v>
      </c>
    </row>
    <row r="41" spans="1:15" x14ac:dyDescent="0.25">
      <c r="A41" s="1" t="s">
        <v>43</v>
      </c>
      <c r="B41" s="2">
        <f t="shared" si="3"/>
        <v>89.972818489999995</v>
      </c>
      <c r="C41" s="1">
        <v>307</v>
      </c>
      <c r="D41" s="2">
        <f t="shared" si="11"/>
        <v>19.979139784946238</v>
      </c>
      <c r="E41" s="1">
        <v>4.6500000000000004</v>
      </c>
      <c r="F41" s="2">
        <f t="shared" si="4"/>
        <v>4.503337954409437</v>
      </c>
      <c r="G41">
        <f t="shared" si="12"/>
        <v>1.4275500000000001</v>
      </c>
      <c r="H41">
        <f t="shared" si="13"/>
        <v>0.41837207850000002</v>
      </c>
      <c r="I41">
        <f t="shared" si="6"/>
        <v>4.1837207850000004E-4</v>
      </c>
      <c r="J41" s="3">
        <f t="shared" si="7"/>
        <v>4.5033379544094374E-3</v>
      </c>
      <c r="K41">
        <f t="shared" si="8"/>
        <v>2.248876983487067E-6</v>
      </c>
      <c r="L41" s="4">
        <f t="shared" si="0"/>
        <v>2.4206809189669943E-5</v>
      </c>
      <c r="M41" s="6">
        <f t="shared" si="2"/>
        <v>2.4206809189669945E-8</v>
      </c>
      <c r="N41">
        <f t="shared" si="9"/>
        <v>3.5645537858409688E-5</v>
      </c>
      <c r="O41">
        <f t="shared" si="10"/>
        <v>2.1387322715045814E-3</v>
      </c>
    </row>
    <row r="42" spans="1:15" x14ac:dyDescent="0.25">
      <c r="A42" s="1" t="s">
        <v>44</v>
      </c>
      <c r="B42" s="2">
        <f t="shared" si="3"/>
        <v>29.893249139999998</v>
      </c>
      <c r="C42" s="1">
        <v>102</v>
      </c>
      <c r="D42" s="2">
        <f t="shared" si="11"/>
        <v>5.0001614639397216</v>
      </c>
      <c r="E42" s="1">
        <v>18.579999999999998</v>
      </c>
      <c r="F42" s="2">
        <f t="shared" si="4"/>
        <v>5.9784567669633901</v>
      </c>
      <c r="G42">
        <f t="shared" si="12"/>
        <v>1.89516</v>
      </c>
      <c r="H42">
        <f t="shared" si="13"/>
        <v>0.5554145412</v>
      </c>
      <c r="I42">
        <f t="shared" si="6"/>
        <v>5.5541454120000002E-4</v>
      </c>
      <c r="J42" s="3">
        <f t="shared" si="7"/>
        <v>5.9784567669633904E-3</v>
      </c>
      <c r="K42">
        <f t="shared" si="8"/>
        <v>2.9855218409340127E-6</v>
      </c>
      <c r="L42" s="4">
        <f t="shared" si="0"/>
        <v>3.2136020807603855E-5</v>
      </c>
      <c r="M42" s="6">
        <f t="shared" si="2"/>
        <v>3.2136020807603858E-8</v>
      </c>
      <c r="N42">
        <f t="shared" si="9"/>
        <v>4.7321633237185178E-5</v>
      </c>
      <c r="O42">
        <f t="shared" si="10"/>
        <v>2.8392979942311108E-3</v>
      </c>
    </row>
    <row r="43" spans="1:15" x14ac:dyDescent="0.25">
      <c r="A43" s="1" t="s">
        <v>45</v>
      </c>
      <c r="B43" s="2">
        <f t="shared" si="3"/>
        <v>65.061777539999994</v>
      </c>
      <c r="C43" s="1">
        <v>222</v>
      </c>
      <c r="D43" s="2">
        <f t="shared" si="11"/>
        <v>7.4982243744955603</v>
      </c>
      <c r="E43" s="1">
        <v>12.39</v>
      </c>
      <c r="F43" s="2">
        <f t="shared" si="4"/>
        <v>8.6769579423764576</v>
      </c>
      <c r="G43">
        <f t="shared" si="12"/>
        <v>2.7505799999999998</v>
      </c>
      <c r="H43">
        <f t="shared" si="13"/>
        <v>0.80611248059999996</v>
      </c>
      <c r="I43">
        <f t="shared" si="6"/>
        <v>8.0611248060000001E-4</v>
      </c>
      <c r="J43" s="3">
        <f t="shared" si="7"/>
        <v>8.6769579423764572E-3</v>
      </c>
      <c r="K43">
        <f t="shared" si="8"/>
        <v>4.3330994033412888E-6</v>
      </c>
      <c r="L43" s="4">
        <f t="shared" si="0"/>
        <v>4.6641284172829219E-5</v>
      </c>
      <c r="M43" s="6">
        <f t="shared" si="2"/>
        <v>4.6641284172829223E-8</v>
      </c>
      <c r="N43">
        <f t="shared" si="9"/>
        <v>6.8681239552088915E-5</v>
      </c>
      <c r="O43">
        <f t="shared" si="10"/>
        <v>4.1208743731253345E-3</v>
      </c>
    </row>
    <row r="44" spans="1:15" x14ac:dyDescent="0.25">
      <c r="A44" s="1" t="s">
        <v>46</v>
      </c>
      <c r="B44" s="2">
        <f t="shared" si="3"/>
        <v>119.86606762999999</v>
      </c>
      <c r="C44" s="1">
        <v>409</v>
      </c>
      <c r="D44" s="2">
        <f t="shared" si="11"/>
        <v>10.000322927879443</v>
      </c>
      <c r="E44" s="1">
        <v>9.2899999999999991</v>
      </c>
      <c r="F44" s="2">
        <f t="shared" si="4"/>
        <v>11.986219694549149</v>
      </c>
      <c r="G44">
        <f t="shared" si="12"/>
        <v>3.7996099999999995</v>
      </c>
      <c r="H44">
        <f t="shared" si="13"/>
        <v>1.1135517026999999</v>
      </c>
      <c r="I44">
        <f t="shared" si="6"/>
        <v>1.1135517026999999E-3</v>
      </c>
      <c r="J44" s="3">
        <f t="shared" si="7"/>
        <v>1.1986219694549148E-2</v>
      </c>
      <c r="K44">
        <f t="shared" si="8"/>
        <v>5.9856785928529956E-6</v>
      </c>
      <c r="L44" s="4">
        <f t="shared" si="0"/>
        <v>6.4429571128970454E-5</v>
      </c>
      <c r="M44" s="6">
        <f t="shared" si="2"/>
        <v>6.4429571128970462E-8</v>
      </c>
      <c r="N44">
        <f t="shared" si="9"/>
        <v>9.4875235264748711E-5</v>
      </c>
      <c r="O44">
        <f t="shared" si="10"/>
        <v>5.6925141158849224E-3</v>
      </c>
    </row>
    <row r="45" spans="1:15" x14ac:dyDescent="0.25">
      <c r="A45" s="1" t="s">
        <v>47</v>
      </c>
      <c r="B45" s="2">
        <f t="shared" si="3"/>
        <v>499.97924541999998</v>
      </c>
      <c r="C45" s="1">
        <v>1706</v>
      </c>
      <c r="D45" s="2">
        <f t="shared" si="11"/>
        <v>24.973924731182795</v>
      </c>
      <c r="E45" s="1">
        <v>3.72</v>
      </c>
      <c r="F45" s="2">
        <f t="shared" si="4"/>
        <v>20.020050945205213</v>
      </c>
      <c r="G45">
        <f t="shared" si="12"/>
        <v>6.3463200000000004</v>
      </c>
      <c r="H45">
        <f t="shared" si="13"/>
        <v>1.8599160024000001</v>
      </c>
      <c r="I45">
        <f t="shared" si="6"/>
        <v>1.8599160024000002E-3</v>
      </c>
      <c r="J45" s="3">
        <f t="shared" si="7"/>
        <v>2.0020050945205214E-2</v>
      </c>
      <c r="K45">
        <f t="shared" si="8"/>
        <v>9.9976133780558608E-6</v>
      </c>
      <c r="L45" s="4">
        <f t="shared" si="0"/>
        <v>1.0761385401322976E-4</v>
      </c>
      <c r="M45" s="6">
        <f t="shared" si="2"/>
        <v>1.0761385401322977E-7</v>
      </c>
      <c r="N45">
        <f t="shared" si="9"/>
        <v>1.584658959907412E-4</v>
      </c>
      <c r="O45">
        <f t="shared" si="10"/>
        <v>9.5079537594444721E-3</v>
      </c>
    </row>
    <row r="46" spans="1:15" x14ac:dyDescent="0.25">
      <c r="A46" s="1" t="s">
        <v>48</v>
      </c>
      <c r="B46" s="2">
        <f t="shared" si="3"/>
        <v>325.01581662999996</v>
      </c>
      <c r="C46" s="1">
        <v>1109</v>
      </c>
      <c r="D46" s="2">
        <f t="shared" si="11"/>
        <v>24.973924731182795</v>
      </c>
      <c r="E46" s="1">
        <v>3.72</v>
      </c>
      <c r="F46" s="2">
        <f t="shared" si="4"/>
        <v>13.014206622645123</v>
      </c>
      <c r="G46">
        <f t="shared" si="12"/>
        <v>4.1254800000000005</v>
      </c>
      <c r="H46">
        <f t="shared" si="13"/>
        <v>1.2090544236</v>
      </c>
      <c r="I46">
        <f t="shared" si="6"/>
        <v>1.2090544236000001E-3</v>
      </c>
      <c r="J46" s="3">
        <f t="shared" si="7"/>
        <v>1.3014206622645123E-2</v>
      </c>
      <c r="K46">
        <f t="shared" si="8"/>
        <v>6.4990347223118109E-6</v>
      </c>
      <c r="L46" s="4">
        <f t="shared" si="0"/>
        <v>6.9955313071906104E-5</v>
      </c>
      <c r="M46" s="6">
        <f t="shared" si="2"/>
        <v>6.99553130719061E-8</v>
      </c>
      <c r="N46">
        <f t="shared" si="9"/>
        <v>1.0301212113348886E-4</v>
      </c>
      <c r="O46">
        <f t="shared" si="10"/>
        <v>6.1807272680093313E-3</v>
      </c>
    </row>
    <row r="47" spans="1:15" x14ac:dyDescent="0.25">
      <c r="A47" s="1" t="s">
        <v>49</v>
      </c>
      <c r="B47" s="2">
        <f t="shared" si="3"/>
        <v>499.97924541999998</v>
      </c>
      <c r="C47" s="1">
        <v>1706</v>
      </c>
      <c r="D47" s="2">
        <f t="shared" si="11"/>
        <v>24.973924731182795</v>
      </c>
      <c r="E47" s="1">
        <v>3.72</v>
      </c>
      <c r="F47" s="2">
        <f t="shared" si="4"/>
        <v>20.020050945205213</v>
      </c>
      <c r="G47">
        <f t="shared" si="12"/>
        <v>6.3463200000000004</v>
      </c>
      <c r="H47">
        <f t="shared" si="13"/>
        <v>1.8599160024000001</v>
      </c>
      <c r="I47">
        <f t="shared" si="6"/>
        <v>1.8599160024000002E-3</v>
      </c>
      <c r="J47" s="3">
        <f t="shared" si="7"/>
        <v>2.0020050945205214E-2</v>
      </c>
      <c r="K47">
        <f t="shared" si="8"/>
        <v>9.9976133780558608E-6</v>
      </c>
      <c r="L47" s="4">
        <f t="shared" si="0"/>
        <v>1.0761385401322976E-4</v>
      </c>
      <c r="M47" s="6">
        <f t="shared" si="2"/>
        <v>1.0761385401322977E-7</v>
      </c>
      <c r="N47">
        <f t="shared" si="9"/>
        <v>1.584658959907412E-4</v>
      </c>
      <c r="O47">
        <f t="shared" si="10"/>
        <v>9.5079537594444721E-3</v>
      </c>
    </row>
    <row r="48" spans="1:15" x14ac:dyDescent="0.25">
      <c r="A48" s="1" t="s">
        <v>50</v>
      </c>
      <c r="B48" s="2">
        <f t="shared" si="3"/>
        <v>89.972818489999995</v>
      </c>
      <c r="C48" s="1">
        <v>307</v>
      </c>
      <c r="D48" s="2">
        <f t="shared" si="11"/>
        <v>5.0001614639397216</v>
      </c>
      <c r="E48" s="1">
        <v>18.579999999999998</v>
      </c>
      <c r="F48" s="2">
        <f t="shared" si="4"/>
        <v>17.993982622134908</v>
      </c>
      <c r="G48">
        <f t="shared" si="12"/>
        <v>5.7040599999999992</v>
      </c>
      <c r="H48">
        <f t="shared" si="13"/>
        <v>1.6716888641999998</v>
      </c>
      <c r="I48">
        <f t="shared" si="6"/>
        <v>1.6716888641999999E-3</v>
      </c>
      <c r="J48" s="3">
        <f t="shared" si="7"/>
        <v>1.7993982622134908E-2</v>
      </c>
      <c r="K48">
        <f t="shared" si="8"/>
        <v>8.9858353447719798E-6</v>
      </c>
      <c r="L48" s="4">
        <f t="shared" si="0"/>
        <v>9.672312145033708E-5</v>
      </c>
      <c r="M48" s="6">
        <f t="shared" si="2"/>
        <v>9.6723121450337084E-8</v>
      </c>
      <c r="N48">
        <f t="shared" si="9"/>
        <v>1.4242883729231225E-4</v>
      </c>
      <c r="O48">
        <f t="shared" si="10"/>
        <v>8.5457302375387349E-3</v>
      </c>
    </row>
    <row r="49" spans="1:15" x14ac:dyDescent="0.25">
      <c r="A49" s="1" t="s">
        <v>51</v>
      </c>
      <c r="B49" s="2">
        <f t="shared" si="3"/>
        <v>29.893249139999998</v>
      </c>
      <c r="C49" s="1">
        <v>102</v>
      </c>
      <c r="D49" s="2">
        <f t="shared" si="11"/>
        <v>5.0001614639397216</v>
      </c>
      <c r="E49" s="1">
        <v>18.579999999999998</v>
      </c>
      <c r="F49" s="2">
        <f t="shared" si="4"/>
        <v>5.9784567669633901</v>
      </c>
      <c r="G49">
        <f t="shared" si="12"/>
        <v>1.89516</v>
      </c>
      <c r="H49">
        <f t="shared" si="13"/>
        <v>0.5554145412</v>
      </c>
      <c r="I49">
        <f t="shared" si="6"/>
        <v>5.5541454120000002E-4</v>
      </c>
      <c r="J49" s="3">
        <f t="shared" si="7"/>
        <v>5.9784567669633904E-3</v>
      </c>
      <c r="K49">
        <f t="shared" si="8"/>
        <v>2.9855218409340127E-6</v>
      </c>
      <c r="L49" s="4">
        <f t="shared" si="0"/>
        <v>3.2136020807603855E-5</v>
      </c>
      <c r="M49" s="6">
        <f t="shared" si="2"/>
        <v>3.2136020807603858E-8</v>
      </c>
      <c r="N49">
        <f t="shared" si="9"/>
        <v>4.7321633237185178E-5</v>
      </c>
      <c r="O49">
        <f t="shared" si="10"/>
        <v>2.8392979942311108E-3</v>
      </c>
    </row>
    <row r="50" spans="1:15" x14ac:dyDescent="0.25">
      <c r="A50" s="1" t="s">
        <v>52</v>
      </c>
      <c r="B50" s="2">
        <f t="shared" si="3"/>
        <v>89.972818489999995</v>
      </c>
      <c r="C50" s="1">
        <v>307</v>
      </c>
      <c r="D50" s="2">
        <f t="shared" si="11"/>
        <v>5.0001614639397216</v>
      </c>
      <c r="E50" s="1">
        <v>18.579999999999998</v>
      </c>
      <c r="F50" s="2">
        <f t="shared" si="4"/>
        <v>17.993982622134908</v>
      </c>
      <c r="G50">
        <f t="shared" si="12"/>
        <v>5.7040599999999992</v>
      </c>
      <c r="H50">
        <f t="shared" si="13"/>
        <v>1.6716888641999998</v>
      </c>
      <c r="I50">
        <f t="shared" si="6"/>
        <v>1.6716888641999999E-3</v>
      </c>
      <c r="J50" s="3">
        <f t="shared" si="7"/>
        <v>1.7993982622134908E-2</v>
      </c>
      <c r="K50">
        <f t="shared" si="8"/>
        <v>8.9858353447719798E-6</v>
      </c>
      <c r="L50" s="4">
        <f t="shared" si="0"/>
        <v>9.672312145033708E-5</v>
      </c>
      <c r="M50" s="6">
        <f t="shared" si="2"/>
        <v>9.6723121450337084E-8</v>
      </c>
      <c r="N50">
        <f t="shared" si="9"/>
        <v>1.4242883729231225E-4</v>
      </c>
      <c r="O50">
        <f t="shared" si="10"/>
        <v>8.5457302375387349E-3</v>
      </c>
    </row>
    <row r="51" spans="1:15" x14ac:dyDescent="0.25">
      <c r="A51" s="1" t="s">
        <v>53</v>
      </c>
      <c r="B51" s="2">
        <f t="shared" si="3"/>
        <v>0</v>
      </c>
      <c r="C51" s="1">
        <v>0</v>
      </c>
      <c r="D51" s="2">
        <f t="shared" si="11"/>
        <v>99.895698924731178</v>
      </c>
      <c r="E51" s="1">
        <v>0.93</v>
      </c>
      <c r="F51" s="2">
        <f t="shared" si="4"/>
        <v>0</v>
      </c>
      <c r="G51">
        <f t="shared" si="12"/>
        <v>0</v>
      </c>
      <c r="H51">
        <f t="shared" si="13"/>
        <v>0</v>
      </c>
      <c r="I51">
        <f t="shared" si="6"/>
        <v>0</v>
      </c>
      <c r="J51" s="3">
        <f t="shared" si="7"/>
        <v>0</v>
      </c>
      <c r="K51">
        <f t="shared" si="8"/>
        <v>0</v>
      </c>
      <c r="L51" s="4">
        <f t="shared" si="0"/>
        <v>0</v>
      </c>
      <c r="M51" s="6">
        <f t="shared" si="2"/>
        <v>0</v>
      </c>
      <c r="N51">
        <f t="shared" si="9"/>
        <v>0</v>
      </c>
      <c r="O51">
        <f t="shared" si="10"/>
        <v>0</v>
      </c>
    </row>
    <row r="52" spans="1:15" x14ac:dyDescent="0.25">
      <c r="A52" s="1" t="s">
        <v>54</v>
      </c>
      <c r="B52" s="2">
        <f t="shared" si="3"/>
        <v>0</v>
      </c>
      <c r="C52" s="1">
        <v>0</v>
      </c>
      <c r="D52" s="2">
        <f t="shared" si="11"/>
        <v>99.895698924731178</v>
      </c>
      <c r="E52" s="1">
        <v>0.93</v>
      </c>
      <c r="F52" s="2">
        <f t="shared" si="4"/>
        <v>0</v>
      </c>
      <c r="G52">
        <f t="shared" si="12"/>
        <v>0</v>
      </c>
      <c r="H52">
        <f t="shared" si="13"/>
        <v>0</v>
      </c>
      <c r="I52">
        <f t="shared" si="6"/>
        <v>0</v>
      </c>
      <c r="J52" s="3">
        <f t="shared" si="7"/>
        <v>0</v>
      </c>
      <c r="K52">
        <f t="shared" si="8"/>
        <v>0</v>
      </c>
      <c r="L52" s="4">
        <f t="shared" si="0"/>
        <v>0</v>
      </c>
      <c r="M52" s="6">
        <f t="shared" si="2"/>
        <v>0</v>
      </c>
      <c r="N52">
        <f t="shared" si="9"/>
        <v>0</v>
      </c>
      <c r="O52">
        <f t="shared" si="10"/>
        <v>0</v>
      </c>
    </row>
    <row r="53" spans="1:15" x14ac:dyDescent="0.25">
      <c r="A53" s="1" t="s">
        <v>55</v>
      </c>
      <c r="B53" s="2">
        <f t="shared" si="3"/>
        <v>179.94563697999999</v>
      </c>
      <c r="C53" s="1">
        <v>614</v>
      </c>
      <c r="D53" s="2">
        <f t="shared" si="11"/>
        <v>19.979139784946238</v>
      </c>
      <c r="E53" s="1">
        <v>4.6500000000000004</v>
      </c>
      <c r="F53" s="2">
        <f t="shared" si="4"/>
        <v>9.0066759088188739</v>
      </c>
      <c r="G53">
        <f t="shared" si="12"/>
        <v>2.8551000000000002</v>
      </c>
      <c r="H53">
        <f t="shared" si="13"/>
        <v>0.83674415700000004</v>
      </c>
      <c r="I53">
        <f t="shared" si="6"/>
        <v>8.3674415700000007E-4</v>
      </c>
      <c r="J53" s="3">
        <f t="shared" si="7"/>
        <v>9.0066759088188748E-3</v>
      </c>
      <c r="K53">
        <f t="shared" si="8"/>
        <v>4.4977539669741341E-6</v>
      </c>
      <c r="L53" s="4">
        <f t="shared" si="0"/>
        <v>4.8413618379339886E-5</v>
      </c>
      <c r="M53" s="6">
        <f t="shared" si="2"/>
        <v>4.841361837933989E-8</v>
      </c>
      <c r="N53">
        <f t="shared" si="9"/>
        <v>7.1291075716819376E-5</v>
      </c>
      <c r="O53">
        <f t="shared" si="10"/>
        <v>4.2774645430091627E-3</v>
      </c>
    </row>
    <row r="54" spans="1:15" x14ac:dyDescent="0.25">
      <c r="A54" s="1" t="s">
        <v>56</v>
      </c>
      <c r="B54" s="2">
        <f t="shared" si="3"/>
        <v>89.972818489999995</v>
      </c>
      <c r="C54" s="1">
        <v>307</v>
      </c>
      <c r="D54" s="2">
        <f t="shared" si="11"/>
        <v>19.979139784946238</v>
      </c>
      <c r="E54" s="1">
        <v>4.6500000000000004</v>
      </c>
      <c r="F54" s="2">
        <f t="shared" si="4"/>
        <v>4.503337954409437</v>
      </c>
      <c r="G54">
        <f t="shared" si="12"/>
        <v>1.4275500000000001</v>
      </c>
      <c r="H54">
        <f t="shared" si="13"/>
        <v>0.41837207850000002</v>
      </c>
      <c r="I54">
        <f t="shared" si="6"/>
        <v>4.1837207850000004E-4</v>
      </c>
      <c r="J54" s="3">
        <f t="shared" si="7"/>
        <v>4.5033379544094374E-3</v>
      </c>
      <c r="K54">
        <f t="shared" si="8"/>
        <v>2.248876983487067E-6</v>
      </c>
      <c r="L54" s="4">
        <f t="shared" si="0"/>
        <v>2.4206809189669943E-5</v>
      </c>
      <c r="M54" s="6">
        <f t="shared" si="2"/>
        <v>2.4206809189669945E-8</v>
      </c>
      <c r="N54">
        <f t="shared" si="9"/>
        <v>3.5645537858409688E-5</v>
      </c>
      <c r="O54">
        <f t="shared" si="10"/>
        <v>2.1387322715045814E-3</v>
      </c>
    </row>
    <row r="55" spans="1:15" x14ac:dyDescent="0.25">
      <c r="A55" s="1" t="s">
        <v>57</v>
      </c>
      <c r="B55" s="2">
        <f t="shared" si="3"/>
        <v>60.07956935</v>
      </c>
      <c r="C55" s="1">
        <v>205</v>
      </c>
      <c r="D55" s="2">
        <f t="shared" si="11"/>
        <v>19.979139784946238</v>
      </c>
      <c r="E55" s="1">
        <v>4.6500000000000004</v>
      </c>
      <c r="F55" s="2">
        <f t="shared" si="4"/>
        <v>3.0071149206968557</v>
      </c>
      <c r="G55">
        <f t="shared" si="12"/>
        <v>0.95325000000000015</v>
      </c>
      <c r="H55">
        <f t="shared" si="13"/>
        <v>0.27936897750000006</v>
      </c>
      <c r="I55">
        <f t="shared" si="6"/>
        <v>2.7936897750000005E-4</v>
      </c>
      <c r="J55" s="3">
        <f t="shared" si="7"/>
        <v>3.0071149206968555E-3</v>
      </c>
      <c r="K55">
        <f t="shared" si="8"/>
        <v>1.5016930997226345E-6</v>
      </c>
      <c r="L55" s="4">
        <f t="shared" si="0"/>
        <v>1.6164155973558105E-5</v>
      </c>
      <c r="M55" s="6">
        <f t="shared" si="2"/>
        <v>1.6164155973558105E-8</v>
      </c>
      <c r="N55">
        <f t="shared" si="9"/>
        <v>2.3802394986885952E-5</v>
      </c>
      <c r="O55">
        <f t="shared" si="10"/>
        <v>1.4281436992131572E-3</v>
      </c>
    </row>
    <row r="56" spans="1:15" x14ac:dyDescent="0.25">
      <c r="A56" s="1" t="s">
        <v>58</v>
      </c>
      <c r="B56" s="2">
        <f t="shared" si="3"/>
        <v>60.07956935</v>
      </c>
      <c r="C56" s="1">
        <v>205</v>
      </c>
      <c r="D56" s="2">
        <f t="shared" si="11"/>
        <v>10.000322927879443</v>
      </c>
      <c r="E56" s="1">
        <v>9.2899999999999991</v>
      </c>
      <c r="F56" s="2">
        <f t="shared" si="4"/>
        <v>6.0077629275857598</v>
      </c>
      <c r="G56">
        <f t="shared" si="12"/>
        <v>1.9044499999999998</v>
      </c>
      <c r="H56">
        <f t="shared" si="13"/>
        <v>0.55813716149999992</v>
      </c>
      <c r="I56">
        <f t="shared" si="6"/>
        <v>5.581371614999999E-4</v>
      </c>
      <c r="J56" s="3">
        <f t="shared" si="7"/>
        <v>6.0077629275857598E-3</v>
      </c>
      <c r="K56">
        <f t="shared" si="8"/>
        <v>3.0001567519189829E-6</v>
      </c>
      <c r="L56" s="4">
        <f t="shared" si="0"/>
        <v>3.2293550321366613E-5</v>
      </c>
      <c r="M56" s="6">
        <f t="shared" si="2"/>
        <v>3.2293550321366616E-8</v>
      </c>
      <c r="N56">
        <f t="shared" si="9"/>
        <v>4.7553602027563533E-5</v>
      </c>
      <c r="O56">
        <f t="shared" si="10"/>
        <v>2.853216121653812E-3</v>
      </c>
    </row>
    <row r="57" spans="1:15" x14ac:dyDescent="0.25">
      <c r="A57" s="1" t="s">
        <v>59</v>
      </c>
      <c r="B57" s="2">
        <f t="shared" si="3"/>
        <v>0</v>
      </c>
      <c r="C57" s="1">
        <v>0</v>
      </c>
      <c r="D57" s="2">
        <f t="shared" si="11"/>
        <v>19.979139784946238</v>
      </c>
      <c r="E57" s="1">
        <v>4.6500000000000004</v>
      </c>
      <c r="F57" s="2">
        <f t="shared" si="4"/>
        <v>0</v>
      </c>
      <c r="G57">
        <f t="shared" si="12"/>
        <v>0</v>
      </c>
      <c r="H57">
        <f t="shared" si="13"/>
        <v>0</v>
      </c>
      <c r="I57">
        <f t="shared" si="6"/>
        <v>0</v>
      </c>
      <c r="J57" s="3">
        <f t="shared" si="7"/>
        <v>0</v>
      </c>
      <c r="K57">
        <f t="shared" si="8"/>
        <v>0</v>
      </c>
      <c r="L57" s="4">
        <f t="shared" si="0"/>
        <v>0</v>
      </c>
      <c r="M57" s="6">
        <f t="shared" si="2"/>
        <v>0</v>
      </c>
      <c r="N57">
        <f t="shared" si="9"/>
        <v>0</v>
      </c>
      <c r="O57">
        <f t="shared" si="10"/>
        <v>0</v>
      </c>
    </row>
    <row r="58" spans="1:15" x14ac:dyDescent="0.25">
      <c r="A58" s="1" t="s">
        <v>60</v>
      </c>
      <c r="B58" s="2">
        <f t="shared" si="3"/>
        <v>89.972818489999995</v>
      </c>
      <c r="C58" s="1">
        <v>307</v>
      </c>
      <c r="D58" s="2">
        <f t="shared" si="11"/>
        <v>19.979139784946238</v>
      </c>
      <c r="E58" s="1">
        <v>4.6500000000000004</v>
      </c>
      <c r="F58" s="2">
        <f t="shared" si="4"/>
        <v>4.503337954409437</v>
      </c>
      <c r="G58">
        <f t="shared" si="12"/>
        <v>1.4275500000000001</v>
      </c>
      <c r="H58">
        <f t="shared" si="13"/>
        <v>0.41837207850000002</v>
      </c>
      <c r="I58">
        <f t="shared" si="6"/>
        <v>4.1837207850000004E-4</v>
      </c>
      <c r="J58" s="3">
        <f t="shared" si="7"/>
        <v>4.5033379544094374E-3</v>
      </c>
      <c r="K58">
        <f t="shared" si="8"/>
        <v>2.248876983487067E-6</v>
      </c>
      <c r="L58" s="4">
        <f t="shared" si="0"/>
        <v>2.4206809189669943E-5</v>
      </c>
      <c r="M58" s="6">
        <f t="shared" si="2"/>
        <v>2.4206809189669945E-8</v>
      </c>
      <c r="N58">
        <f t="shared" si="9"/>
        <v>3.5645537858409688E-5</v>
      </c>
      <c r="O58">
        <f t="shared" si="10"/>
        <v>2.1387322715045814E-3</v>
      </c>
    </row>
    <row r="59" spans="1:15" x14ac:dyDescent="0.25">
      <c r="A59" s="1" t="s">
        <v>61</v>
      </c>
      <c r="B59" s="2">
        <f t="shared" si="3"/>
        <v>45.132944779999995</v>
      </c>
      <c r="C59" s="1">
        <v>154</v>
      </c>
      <c r="D59" s="2">
        <f t="shared" si="11"/>
        <v>19.979139784946238</v>
      </c>
      <c r="E59" s="1">
        <v>4.6500000000000004</v>
      </c>
      <c r="F59" s="2">
        <f t="shared" si="4"/>
        <v>2.2590034038405644</v>
      </c>
      <c r="G59">
        <f t="shared" si="12"/>
        <v>0.71610000000000007</v>
      </c>
      <c r="H59">
        <f t="shared" si="13"/>
        <v>0.20986742700000002</v>
      </c>
      <c r="I59">
        <f t="shared" si="6"/>
        <v>2.0986742700000003E-4</v>
      </c>
      <c r="J59" s="3">
        <f t="shared" si="7"/>
        <v>2.2590034038405646E-3</v>
      </c>
      <c r="K59">
        <f t="shared" si="8"/>
        <v>1.1281011578404182E-6</v>
      </c>
      <c r="L59" s="4">
        <f t="shared" si="0"/>
        <v>1.2142829365502185E-5</v>
      </c>
      <c r="M59" s="6">
        <f t="shared" si="2"/>
        <v>1.2142829365502186E-8</v>
      </c>
      <c r="N59">
        <f t="shared" si="9"/>
        <v>1.7880823551124081E-5</v>
      </c>
      <c r="O59">
        <f t="shared" si="10"/>
        <v>1.0728494130674449E-3</v>
      </c>
    </row>
    <row r="60" spans="1:15" x14ac:dyDescent="0.25">
      <c r="A60" s="1" t="s">
        <v>62</v>
      </c>
      <c r="B60" s="2">
        <f t="shared" si="3"/>
        <v>300.10477567999999</v>
      </c>
      <c r="C60" s="1">
        <v>1024</v>
      </c>
      <c r="D60" s="2">
        <f t="shared" si="11"/>
        <v>19.979139784946238</v>
      </c>
      <c r="E60" s="1">
        <v>4.6500000000000004</v>
      </c>
      <c r="F60" s="2">
        <f t="shared" si="4"/>
        <v>15.020905750212586</v>
      </c>
      <c r="G60">
        <f t="shared" si="12"/>
        <v>4.7616000000000005</v>
      </c>
      <c r="H60">
        <f t="shared" si="13"/>
        <v>1.3954821120000001</v>
      </c>
      <c r="I60">
        <f t="shared" si="6"/>
        <v>1.395482112E-3</v>
      </c>
      <c r="J60" s="3">
        <f t="shared" si="7"/>
        <v>1.5020905750212586E-2</v>
      </c>
      <c r="K60">
        <f t="shared" si="8"/>
        <v>7.5011401664194027E-6</v>
      </c>
      <c r="L60" s="4">
        <f t="shared" si="0"/>
        <v>8.0741930326456095E-5</v>
      </c>
      <c r="M60" s="6">
        <f t="shared" si="2"/>
        <v>8.07419303264561E-8</v>
      </c>
      <c r="N60">
        <f t="shared" si="9"/>
        <v>1.1889586569059128E-4</v>
      </c>
      <c r="O60">
        <f t="shared" si="10"/>
        <v>7.1337519414354771E-3</v>
      </c>
    </row>
    <row r="61" spans="1:15" x14ac:dyDescent="0.25">
      <c r="A61" s="1" t="s">
        <v>63</v>
      </c>
      <c r="B61" s="2">
        <f t="shared" si="3"/>
        <v>89.972818489999995</v>
      </c>
      <c r="C61" s="1">
        <v>307</v>
      </c>
      <c r="D61" s="2">
        <f t="shared" si="11"/>
        <v>19.979139784946238</v>
      </c>
      <c r="E61" s="1">
        <v>4.6500000000000004</v>
      </c>
      <c r="F61" s="2">
        <f t="shared" si="4"/>
        <v>4.503337954409437</v>
      </c>
      <c r="G61">
        <f t="shared" si="12"/>
        <v>1.4275500000000001</v>
      </c>
      <c r="H61">
        <f t="shared" si="13"/>
        <v>0.41837207850000002</v>
      </c>
      <c r="I61">
        <f t="shared" si="6"/>
        <v>4.1837207850000004E-4</v>
      </c>
      <c r="J61" s="3">
        <f t="shared" si="7"/>
        <v>4.5033379544094374E-3</v>
      </c>
      <c r="K61">
        <f t="shared" si="8"/>
        <v>2.248876983487067E-6</v>
      </c>
      <c r="L61" s="4">
        <f t="shared" si="0"/>
        <v>2.4206809189669943E-5</v>
      </c>
      <c r="M61" s="6">
        <f t="shared" si="2"/>
        <v>2.4206809189669945E-8</v>
      </c>
      <c r="N61">
        <f t="shared" si="9"/>
        <v>3.5645537858409688E-5</v>
      </c>
      <c r="O61">
        <f t="shared" si="10"/>
        <v>2.1387322715045814E-3</v>
      </c>
    </row>
    <row r="62" spans="1:15" x14ac:dyDescent="0.25">
      <c r="A62" s="1" t="s">
        <v>64</v>
      </c>
      <c r="B62" s="2">
        <f t="shared" si="3"/>
        <v>45.132944779999995</v>
      </c>
      <c r="C62" s="1">
        <v>154</v>
      </c>
      <c r="D62" s="2">
        <f t="shared" si="11"/>
        <v>19.979139784946238</v>
      </c>
      <c r="E62" s="1">
        <v>4.6500000000000004</v>
      </c>
      <c r="F62" s="2">
        <f t="shared" si="4"/>
        <v>2.2590034038405644</v>
      </c>
      <c r="G62">
        <f t="shared" si="12"/>
        <v>0.71610000000000007</v>
      </c>
      <c r="H62">
        <f t="shared" si="13"/>
        <v>0.20986742700000002</v>
      </c>
      <c r="I62">
        <f t="shared" si="6"/>
        <v>2.0986742700000003E-4</v>
      </c>
      <c r="J62" s="3">
        <f t="shared" si="7"/>
        <v>2.2590034038405646E-3</v>
      </c>
      <c r="K62">
        <f t="shared" si="8"/>
        <v>1.1281011578404182E-6</v>
      </c>
      <c r="L62" s="4">
        <f t="shared" si="0"/>
        <v>1.2142829365502185E-5</v>
      </c>
      <c r="M62" s="6">
        <f t="shared" si="2"/>
        <v>1.2142829365502186E-8</v>
      </c>
      <c r="N62">
        <f t="shared" si="9"/>
        <v>1.7880823551124081E-5</v>
      </c>
      <c r="O62">
        <f t="shared" si="10"/>
        <v>1.0728494130674449E-3</v>
      </c>
    </row>
    <row r="63" spans="1:15" x14ac:dyDescent="0.25">
      <c r="A63" s="1" t="s">
        <v>65</v>
      </c>
      <c r="B63" s="2">
        <f t="shared" si="3"/>
        <v>45.132944779999995</v>
      </c>
      <c r="C63" s="1">
        <v>154</v>
      </c>
      <c r="D63" s="2">
        <f t="shared" si="11"/>
        <v>19.979139784946238</v>
      </c>
      <c r="E63" s="1">
        <v>4.6500000000000004</v>
      </c>
      <c r="F63" s="2">
        <f t="shared" si="4"/>
        <v>2.2590034038405644</v>
      </c>
      <c r="G63">
        <f t="shared" si="12"/>
        <v>0.71610000000000007</v>
      </c>
      <c r="H63">
        <f t="shared" si="13"/>
        <v>0.20986742700000002</v>
      </c>
      <c r="I63">
        <f t="shared" si="6"/>
        <v>2.0986742700000003E-4</v>
      </c>
      <c r="J63" s="3">
        <f t="shared" si="7"/>
        <v>2.2590034038405646E-3</v>
      </c>
      <c r="K63">
        <f t="shared" si="8"/>
        <v>1.1281011578404182E-6</v>
      </c>
      <c r="L63" s="4">
        <f t="shared" si="0"/>
        <v>1.2142829365502185E-5</v>
      </c>
      <c r="M63" s="6">
        <f t="shared" si="2"/>
        <v>1.2142829365502186E-8</v>
      </c>
      <c r="N63">
        <f t="shared" si="9"/>
        <v>1.7880823551124081E-5</v>
      </c>
      <c r="O63">
        <f t="shared" si="10"/>
        <v>1.0728494130674449E-3</v>
      </c>
    </row>
    <row r="64" spans="1:15" x14ac:dyDescent="0.25">
      <c r="A64" s="1" t="s">
        <v>66</v>
      </c>
      <c r="B64" s="2">
        <f t="shared" si="3"/>
        <v>89.972818489999995</v>
      </c>
      <c r="C64" s="1">
        <v>307</v>
      </c>
      <c r="D64" s="2">
        <f t="shared" si="11"/>
        <v>19.979139784946238</v>
      </c>
      <c r="E64" s="1">
        <v>4.6500000000000004</v>
      </c>
      <c r="F64" s="2">
        <f t="shared" si="4"/>
        <v>4.503337954409437</v>
      </c>
      <c r="G64">
        <f t="shared" si="12"/>
        <v>1.4275500000000001</v>
      </c>
      <c r="H64">
        <f t="shared" si="13"/>
        <v>0.41837207850000002</v>
      </c>
      <c r="I64">
        <f t="shared" si="6"/>
        <v>4.1837207850000004E-4</v>
      </c>
      <c r="J64" s="3">
        <f t="shared" si="7"/>
        <v>4.5033379544094374E-3</v>
      </c>
      <c r="K64">
        <f t="shared" si="8"/>
        <v>2.248876983487067E-6</v>
      </c>
      <c r="L64" s="4">
        <f t="shared" si="0"/>
        <v>2.4206809189669943E-5</v>
      </c>
      <c r="M64" s="6">
        <f t="shared" si="2"/>
        <v>2.4206809189669945E-8</v>
      </c>
      <c r="N64">
        <f t="shared" si="9"/>
        <v>3.5645537858409688E-5</v>
      </c>
      <c r="O64">
        <f t="shared" si="10"/>
        <v>2.1387322715045814E-3</v>
      </c>
    </row>
    <row r="65" spans="1:15" x14ac:dyDescent="0.25">
      <c r="A65" s="1" t="s">
        <v>67</v>
      </c>
      <c r="B65" s="2">
        <f t="shared" si="3"/>
        <v>179.94563697999999</v>
      </c>
      <c r="C65" s="1">
        <v>614</v>
      </c>
      <c r="D65" s="2">
        <f t="shared" si="11"/>
        <v>19.979139784946238</v>
      </c>
      <c r="E65" s="1">
        <v>4.6500000000000004</v>
      </c>
      <c r="F65" s="2">
        <f t="shared" si="4"/>
        <v>9.0066759088188739</v>
      </c>
      <c r="G65">
        <f t="shared" si="12"/>
        <v>2.8551000000000002</v>
      </c>
      <c r="H65">
        <f t="shared" si="13"/>
        <v>0.83674415700000004</v>
      </c>
      <c r="I65">
        <f t="shared" si="6"/>
        <v>8.3674415700000007E-4</v>
      </c>
      <c r="J65" s="3">
        <f t="shared" si="7"/>
        <v>9.0066759088188748E-3</v>
      </c>
      <c r="K65">
        <f t="shared" si="8"/>
        <v>4.4977539669741341E-6</v>
      </c>
      <c r="L65" s="4">
        <f t="shared" si="0"/>
        <v>4.8413618379339886E-5</v>
      </c>
      <c r="M65" s="6">
        <f t="shared" si="2"/>
        <v>4.841361837933989E-8</v>
      </c>
      <c r="N65">
        <f t="shared" si="9"/>
        <v>7.1291075716819376E-5</v>
      </c>
      <c r="O65">
        <f t="shared" si="10"/>
        <v>4.2774645430091627E-3</v>
      </c>
    </row>
    <row r="66" spans="1:15" x14ac:dyDescent="0.25">
      <c r="A66" s="1" t="s">
        <v>68</v>
      </c>
      <c r="B66" s="2">
        <f t="shared" si="3"/>
        <v>114.88385943999999</v>
      </c>
      <c r="C66" s="1">
        <v>392</v>
      </c>
      <c r="D66" s="2">
        <f t="shared" si="11"/>
        <v>10.000322927879443</v>
      </c>
      <c r="E66" s="1">
        <v>9.2899999999999991</v>
      </c>
      <c r="F66" s="2">
        <f t="shared" si="4"/>
        <v>11.488014963968867</v>
      </c>
      <c r="G66">
        <f t="shared" si="12"/>
        <v>3.64168</v>
      </c>
      <c r="H66">
        <f t="shared" si="13"/>
        <v>1.0672671575999999</v>
      </c>
      <c r="I66">
        <f t="shared" si="6"/>
        <v>1.0672671575999999E-3</v>
      </c>
      <c r="J66" s="3">
        <f t="shared" si="7"/>
        <v>1.1488014963968868E-2</v>
      </c>
      <c r="K66">
        <f t="shared" si="8"/>
        <v>5.7368851061084948E-6</v>
      </c>
      <c r="L66" s="4">
        <f t="shared" si="8"/>
        <v>6.1751569395003476E-5</v>
      </c>
      <c r="M66" s="6">
        <f t="shared" si="2"/>
        <v>6.1751569395003473E-8</v>
      </c>
      <c r="N66">
        <f t="shared" si="9"/>
        <v>9.0931765828316616E-5</v>
      </c>
      <c r="O66">
        <f t="shared" si="10"/>
        <v>5.455905949698997E-3</v>
      </c>
    </row>
    <row r="67" spans="1:15" x14ac:dyDescent="0.25">
      <c r="A67" s="1" t="s">
        <v>69</v>
      </c>
      <c r="B67" s="2">
        <f t="shared" si="3"/>
        <v>599.91648028999998</v>
      </c>
      <c r="C67" s="1">
        <v>2047</v>
      </c>
      <c r="D67" s="2">
        <f t="shared" si="11"/>
        <v>24.973924731182795</v>
      </c>
      <c r="E67" s="1">
        <v>3.72</v>
      </c>
      <c r="F67" s="2">
        <f t="shared" si="4"/>
        <v>24.021714117722787</v>
      </c>
      <c r="G67">
        <f t="shared" si="12"/>
        <v>7.6148400000000001</v>
      </c>
      <c r="H67">
        <f t="shared" ref="H67:H98" si="14">G67*0.29307</f>
        <v>2.2316811587999998</v>
      </c>
      <c r="I67">
        <f t="shared" si="6"/>
        <v>2.2316811587999997E-3</v>
      </c>
      <c r="J67" s="3">
        <f t="shared" si="7"/>
        <v>2.4021714117722786E-2</v>
      </c>
      <c r="K67">
        <f t="shared" si="8"/>
        <v>1.1995964000516028E-5</v>
      </c>
      <c r="L67" s="4">
        <f t="shared" si="8"/>
        <v>1.2912400888926223E-4</v>
      </c>
      <c r="M67" s="6">
        <f t="shared" ref="M67:M103" si="15">L67*0.001</f>
        <v>1.2912400888926224E-7</v>
      </c>
      <c r="N67">
        <f t="shared" si="9"/>
        <v>1.9014049770987523E-4</v>
      </c>
      <c r="O67">
        <f t="shared" si="10"/>
        <v>1.1408429862592514E-2</v>
      </c>
    </row>
    <row r="68" spans="1:15" x14ac:dyDescent="0.25">
      <c r="A68" s="1" t="s">
        <v>70</v>
      </c>
      <c r="B68" s="2">
        <f t="shared" ref="B68:B103" si="16">C68*0.29307107</f>
        <v>29.893249139999998</v>
      </c>
      <c r="C68" s="1">
        <v>102</v>
      </c>
      <c r="D68" s="2">
        <f t="shared" si="11"/>
        <v>10.000322927879443</v>
      </c>
      <c r="E68" s="1">
        <v>9.2899999999999991</v>
      </c>
      <c r="F68" s="2">
        <f t="shared" ref="F68:F102" si="17">B68/D68</f>
        <v>2.9892283834816951</v>
      </c>
      <c r="G68">
        <f t="shared" si="12"/>
        <v>0.94757999999999998</v>
      </c>
      <c r="H68">
        <f t="shared" si="14"/>
        <v>0.2777072706</v>
      </c>
      <c r="I68">
        <f t="shared" ref="I68:I103" si="18">H68/1000</f>
        <v>2.7770727060000001E-4</v>
      </c>
      <c r="J68" s="3">
        <f t="shared" ref="J68:J103" si="19">F68/1000</f>
        <v>2.9892283834816952E-3</v>
      </c>
      <c r="K68">
        <f t="shared" ref="K68:L103" si="20">I68/(4.19*44.4)</f>
        <v>1.4927609204670064E-6</v>
      </c>
      <c r="L68" s="4">
        <f t="shared" si="20"/>
        <v>1.6068010403801927E-5</v>
      </c>
      <c r="M68" s="6">
        <f t="shared" si="15"/>
        <v>1.6068010403801929E-8</v>
      </c>
      <c r="N68">
        <f t="shared" ref="N68:N103" si="21">K68/0.06309</f>
        <v>2.3660816618592589E-5</v>
      </c>
      <c r="O68">
        <f t="shared" ref="O68:O103" si="22">N68*60</f>
        <v>1.4196489971155554E-3</v>
      </c>
    </row>
    <row r="69" spans="1:15" x14ac:dyDescent="0.25">
      <c r="A69" s="1" t="s">
        <v>71</v>
      </c>
      <c r="B69" s="2">
        <f t="shared" si="16"/>
        <v>114.88385943999999</v>
      </c>
      <c r="C69" s="1">
        <v>392</v>
      </c>
      <c r="D69" s="2">
        <f t="shared" ref="D69:D102" si="23">1 / (E69/92.903)</f>
        <v>10.000322927879443</v>
      </c>
      <c r="E69" s="1">
        <v>9.2899999999999991</v>
      </c>
      <c r="F69" s="2">
        <f t="shared" si="17"/>
        <v>11.488014963968867</v>
      </c>
      <c r="G69">
        <f t="shared" si="12"/>
        <v>3.64168</v>
      </c>
      <c r="H69">
        <f t="shared" si="14"/>
        <v>1.0672671575999999</v>
      </c>
      <c r="I69">
        <f t="shared" si="18"/>
        <v>1.0672671575999999E-3</v>
      </c>
      <c r="J69" s="3">
        <f t="shared" si="19"/>
        <v>1.1488014963968868E-2</v>
      </c>
      <c r="K69">
        <f t="shared" si="20"/>
        <v>5.7368851061084948E-6</v>
      </c>
      <c r="L69" s="4">
        <f t="shared" si="20"/>
        <v>6.1751569395003476E-5</v>
      </c>
      <c r="M69" s="6">
        <f t="shared" si="15"/>
        <v>6.1751569395003473E-8</v>
      </c>
      <c r="N69">
        <f t="shared" si="21"/>
        <v>9.0931765828316616E-5</v>
      </c>
      <c r="O69">
        <f t="shared" si="22"/>
        <v>5.455905949698997E-3</v>
      </c>
    </row>
    <row r="70" spans="1:15" x14ac:dyDescent="0.25">
      <c r="A70" s="1" t="s">
        <v>72</v>
      </c>
      <c r="B70" s="2">
        <f t="shared" si="16"/>
        <v>599.91648028999998</v>
      </c>
      <c r="C70" s="1">
        <v>2047</v>
      </c>
      <c r="D70" s="2">
        <f t="shared" si="23"/>
        <v>24.973924731182795</v>
      </c>
      <c r="E70" s="1">
        <v>3.72</v>
      </c>
      <c r="F70" s="2">
        <f t="shared" si="17"/>
        <v>24.021714117722787</v>
      </c>
      <c r="G70">
        <f t="shared" si="12"/>
        <v>7.6148400000000001</v>
      </c>
      <c r="H70">
        <f t="shared" si="14"/>
        <v>2.2316811587999998</v>
      </c>
      <c r="I70">
        <f t="shared" si="18"/>
        <v>2.2316811587999997E-3</v>
      </c>
      <c r="J70" s="3">
        <f t="shared" si="19"/>
        <v>2.4021714117722786E-2</v>
      </c>
      <c r="K70">
        <f t="shared" si="20"/>
        <v>1.1995964000516028E-5</v>
      </c>
      <c r="L70" s="4">
        <f t="shared" si="20"/>
        <v>1.2912400888926223E-4</v>
      </c>
      <c r="M70" s="6">
        <f t="shared" si="15"/>
        <v>1.2912400888926224E-7</v>
      </c>
      <c r="N70">
        <f t="shared" si="21"/>
        <v>1.9014049770987523E-4</v>
      </c>
      <c r="O70">
        <f t="shared" si="22"/>
        <v>1.1408429862592514E-2</v>
      </c>
    </row>
    <row r="71" spans="1:15" x14ac:dyDescent="0.25">
      <c r="A71" s="1" t="s">
        <v>73</v>
      </c>
      <c r="B71" s="2">
        <f t="shared" si="16"/>
        <v>89.972818489999995</v>
      </c>
      <c r="C71" s="1">
        <v>307</v>
      </c>
      <c r="D71" s="2">
        <f t="shared" si="23"/>
        <v>19.979139784946238</v>
      </c>
      <c r="E71" s="1">
        <v>4.6500000000000004</v>
      </c>
      <c r="F71" s="2">
        <f t="shared" si="17"/>
        <v>4.503337954409437</v>
      </c>
      <c r="G71">
        <f t="shared" si="12"/>
        <v>1.4275500000000001</v>
      </c>
      <c r="H71">
        <f t="shared" si="14"/>
        <v>0.41837207850000002</v>
      </c>
      <c r="I71">
        <f t="shared" si="18"/>
        <v>4.1837207850000004E-4</v>
      </c>
      <c r="J71" s="3">
        <f t="shared" si="19"/>
        <v>4.5033379544094374E-3</v>
      </c>
      <c r="K71">
        <f t="shared" si="20"/>
        <v>2.248876983487067E-6</v>
      </c>
      <c r="L71" s="4">
        <f t="shared" si="20"/>
        <v>2.4206809189669943E-5</v>
      </c>
      <c r="M71" s="6">
        <f t="shared" si="15"/>
        <v>2.4206809189669945E-8</v>
      </c>
      <c r="N71">
        <f t="shared" si="21"/>
        <v>3.5645537858409688E-5</v>
      </c>
      <c r="O71">
        <f t="shared" si="22"/>
        <v>2.1387322715045814E-3</v>
      </c>
    </row>
    <row r="72" spans="1:15" x14ac:dyDescent="0.25">
      <c r="A72" s="1" t="s">
        <v>74</v>
      </c>
      <c r="B72" s="2">
        <f t="shared" si="16"/>
        <v>89.972818489999995</v>
      </c>
      <c r="C72" s="1">
        <v>307</v>
      </c>
      <c r="D72" s="2">
        <f t="shared" si="23"/>
        <v>19.979139784946238</v>
      </c>
      <c r="E72" s="1">
        <v>4.6500000000000004</v>
      </c>
      <c r="F72" s="2">
        <f t="shared" si="17"/>
        <v>4.503337954409437</v>
      </c>
      <c r="G72">
        <f t="shared" si="12"/>
        <v>1.4275500000000001</v>
      </c>
      <c r="H72">
        <f t="shared" si="14"/>
        <v>0.41837207850000002</v>
      </c>
      <c r="I72">
        <f t="shared" si="18"/>
        <v>4.1837207850000004E-4</v>
      </c>
      <c r="J72" s="3">
        <f t="shared" si="19"/>
        <v>4.5033379544094374E-3</v>
      </c>
      <c r="K72">
        <f t="shared" si="20"/>
        <v>2.248876983487067E-6</v>
      </c>
      <c r="L72" s="4">
        <f t="shared" si="20"/>
        <v>2.4206809189669943E-5</v>
      </c>
      <c r="M72" s="6">
        <f t="shared" si="15"/>
        <v>2.4206809189669945E-8</v>
      </c>
      <c r="N72">
        <f t="shared" si="21"/>
        <v>3.5645537858409688E-5</v>
      </c>
      <c r="O72">
        <f t="shared" si="22"/>
        <v>2.1387322715045814E-3</v>
      </c>
    </row>
    <row r="73" spans="1:15" x14ac:dyDescent="0.25">
      <c r="A73" s="1" t="s">
        <v>75</v>
      </c>
      <c r="B73" s="2">
        <f t="shared" si="16"/>
        <v>89.972818489999995</v>
      </c>
      <c r="C73" s="1">
        <v>307</v>
      </c>
      <c r="D73" s="2">
        <f t="shared" si="23"/>
        <v>19.979139784946238</v>
      </c>
      <c r="E73" s="1">
        <v>4.6500000000000004</v>
      </c>
      <c r="F73" s="2">
        <f t="shared" si="17"/>
        <v>4.503337954409437</v>
      </c>
      <c r="G73">
        <f t="shared" si="12"/>
        <v>1.4275500000000001</v>
      </c>
      <c r="H73">
        <f t="shared" si="14"/>
        <v>0.41837207850000002</v>
      </c>
      <c r="I73">
        <f t="shared" si="18"/>
        <v>4.1837207850000004E-4</v>
      </c>
      <c r="J73" s="3">
        <f t="shared" si="19"/>
        <v>4.5033379544094374E-3</v>
      </c>
      <c r="K73">
        <f t="shared" si="20"/>
        <v>2.248876983487067E-6</v>
      </c>
      <c r="L73" s="4">
        <f t="shared" si="20"/>
        <v>2.4206809189669943E-5</v>
      </c>
      <c r="M73" s="6">
        <f t="shared" si="15"/>
        <v>2.4206809189669945E-8</v>
      </c>
      <c r="N73">
        <f t="shared" si="21"/>
        <v>3.5645537858409688E-5</v>
      </c>
      <c r="O73">
        <f t="shared" si="22"/>
        <v>2.1387322715045814E-3</v>
      </c>
    </row>
    <row r="74" spans="1:15" x14ac:dyDescent="0.25">
      <c r="A74" s="1" t="s">
        <v>76</v>
      </c>
      <c r="B74" s="2">
        <f t="shared" si="16"/>
        <v>0</v>
      </c>
      <c r="C74" s="1">
        <v>0</v>
      </c>
      <c r="D74" s="2">
        <f t="shared" si="23"/>
        <v>99.895698924731178</v>
      </c>
      <c r="E74" s="1">
        <v>0.93</v>
      </c>
      <c r="F74" s="2">
        <f t="shared" si="17"/>
        <v>0</v>
      </c>
      <c r="G74">
        <f t="shared" si="12"/>
        <v>0</v>
      </c>
      <c r="H74">
        <f t="shared" si="14"/>
        <v>0</v>
      </c>
      <c r="I74">
        <f t="shared" si="18"/>
        <v>0</v>
      </c>
      <c r="J74" s="3">
        <f t="shared" si="19"/>
        <v>0</v>
      </c>
      <c r="K74">
        <f t="shared" si="20"/>
        <v>0</v>
      </c>
      <c r="L74" s="4">
        <f t="shared" si="20"/>
        <v>0</v>
      </c>
      <c r="M74" s="6">
        <f t="shared" si="15"/>
        <v>0</v>
      </c>
      <c r="N74">
        <f t="shared" si="21"/>
        <v>0</v>
      </c>
      <c r="O74">
        <f t="shared" si="22"/>
        <v>0</v>
      </c>
    </row>
    <row r="75" spans="1:15" x14ac:dyDescent="0.25">
      <c r="A75" s="1" t="s">
        <v>77</v>
      </c>
      <c r="B75" s="2">
        <f t="shared" si="16"/>
        <v>0</v>
      </c>
      <c r="C75" s="1">
        <v>0</v>
      </c>
      <c r="D75" s="2">
        <f t="shared" si="23"/>
        <v>99.895698924731178</v>
      </c>
      <c r="E75" s="1">
        <v>0.93</v>
      </c>
      <c r="F75" s="2">
        <f t="shared" si="17"/>
        <v>0</v>
      </c>
      <c r="G75">
        <f t="shared" si="12"/>
        <v>0</v>
      </c>
      <c r="H75">
        <f t="shared" si="14"/>
        <v>0</v>
      </c>
      <c r="I75">
        <f t="shared" si="18"/>
        <v>0</v>
      </c>
      <c r="J75" s="3">
        <f t="shared" si="19"/>
        <v>0</v>
      </c>
      <c r="K75">
        <f t="shared" si="20"/>
        <v>0</v>
      </c>
      <c r="L75" s="4">
        <f t="shared" si="20"/>
        <v>0</v>
      </c>
      <c r="M75" s="6">
        <f t="shared" si="15"/>
        <v>0</v>
      </c>
      <c r="N75">
        <f t="shared" si="21"/>
        <v>0</v>
      </c>
      <c r="O75">
        <f t="shared" si="22"/>
        <v>0</v>
      </c>
    </row>
    <row r="76" spans="1:15" x14ac:dyDescent="0.25">
      <c r="A76" s="1" t="s">
        <v>78</v>
      </c>
      <c r="B76" s="2">
        <f t="shared" si="16"/>
        <v>89.972818489999995</v>
      </c>
      <c r="C76" s="1">
        <v>307</v>
      </c>
      <c r="D76" s="2">
        <f t="shared" si="23"/>
        <v>29.968709677419355</v>
      </c>
      <c r="E76" s="1">
        <v>3.1</v>
      </c>
      <c r="F76" s="2">
        <f t="shared" si="17"/>
        <v>3.0022253029396251</v>
      </c>
      <c r="G76">
        <f t="shared" ref="G76:G103" si="24">C76*E76/1000</f>
        <v>0.95169999999999999</v>
      </c>
      <c r="H76">
        <f t="shared" si="14"/>
        <v>0.27891471899999998</v>
      </c>
      <c r="I76">
        <f t="shared" si="18"/>
        <v>2.7891471899999995E-4</v>
      </c>
      <c r="J76" s="3">
        <f t="shared" si="19"/>
        <v>3.0022253029396251E-3</v>
      </c>
      <c r="K76">
        <f t="shared" si="20"/>
        <v>1.4992513223247112E-6</v>
      </c>
      <c r="L76" s="4">
        <f t="shared" si="20"/>
        <v>1.6137872793113297E-5</v>
      </c>
      <c r="M76" s="6">
        <f t="shared" si="15"/>
        <v>1.6137872793113296E-8</v>
      </c>
      <c r="N76">
        <f t="shared" si="21"/>
        <v>2.3763691905606458E-5</v>
      </c>
      <c r="O76">
        <f t="shared" si="22"/>
        <v>1.4258215143363874E-3</v>
      </c>
    </row>
    <row r="77" spans="1:15" x14ac:dyDescent="0.25">
      <c r="A77" s="1" t="s">
        <v>79</v>
      </c>
      <c r="B77" s="2">
        <f t="shared" si="16"/>
        <v>89.972818489999995</v>
      </c>
      <c r="C77" s="1">
        <v>307</v>
      </c>
      <c r="D77" s="2">
        <f t="shared" si="23"/>
        <v>29.968709677419355</v>
      </c>
      <c r="E77" s="1">
        <v>3.1</v>
      </c>
      <c r="F77" s="2">
        <f t="shared" si="17"/>
        <v>3.0022253029396251</v>
      </c>
      <c r="G77">
        <f t="shared" si="24"/>
        <v>0.95169999999999999</v>
      </c>
      <c r="H77">
        <f t="shared" si="14"/>
        <v>0.27891471899999998</v>
      </c>
      <c r="I77">
        <f t="shared" si="18"/>
        <v>2.7891471899999995E-4</v>
      </c>
      <c r="J77" s="3">
        <f t="shared" si="19"/>
        <v>3.0022253029396251E-3</v>
      </c>
      <c r="K77">
        <f t="shared" si="20"/>
        <v>1.4992513223247112E-6</v>
      </c>
      <c r="L77" s="4">
        <f t="shared" si="20"/>
        <v>1.6137872793113297E-5</v>
      </c>
      <c r="M77" s="6">
        <f t="shared" si="15"/>
        <v>1.6137872793113296E-8</v>
      </c>
      <c r="N77">
        <f t="shared" si="21"/>
        <v>2.3763691905606458E-5</v>
      </c>
      <c r="O77">
        <f t="shared" si="22"/>
        <v>1.4258215143363874E-3</v>
      </c>
    </row>
    <row r="78" spans="1:15" x14ac:dyDescent="0.25">
      <c r="A78" s="1" t="s">
        <v>80</v>
      </c>
      <c r="B78" s="2">
        <f t="shared" si="16"/>
        <v>89.972818489999995</v>
      </c>
      <c r="C78" s="1">
        <v>307</v>
      </c>
      <c r="D78" s="2">
        <f t="shared" si="23"/>
        <v>29.968709677419355</v>
      </c>
      <c r="E78" s="1">
        <v>3.1</v>
      </c>
      <c r="F78" s="2">
        <f t="shared" si="17"/>
        <v>3.0022253029396251</v>
      </c>
      <c r="G78">
        <f t="shared" si="24"/>
        <v>0.95169999999999999</v>
      </c>
      <c r="H78">
        <f t="shared" si="14"/>
        <v>0.27891471899999998</v>
      </c>
      <c r="I78">
        <f t="shared" si="18"/>
        <v>2.7891471899999995E-4</v>
      </c>
      <c r="J78" s="3">
        <f t="shared" si="19"/>
        <v>3.0022253029396251E-3</v>
      </c>
      <c r="K78">
        <f t="shared" si="20"/>
        <v>1.4992513223247112E-6</v>
      </c>
      <c r="L78" s="4">
        <f t="shared" si="20"/>
        <v>1.6137872793113297E-5</v>
      </c>
      <c r="M78" s="6">
        <f t="shared" si="15"/>
        <v>1.6137872793113296E-8</v>
      </c>
      <c r="N78">
        <f t="shared" si="21"/>
        <v>2.3763691905606458E-5</v>
      </c>
      <c r="O78">
        <f t="shared" si="22"/>
        <v>1.4258215143363874E-3</v>
      </c>
    </row>
    <row r="79" spans="1:15" x14ac:dyDescent="0.25">
      <c r="A79" s="1" t="s">
        <v>81</v>
      </c>
      <c r="B79" s="2">
        <f t="shared" si="16"/>
        <v>89.972818489999995</v>
      </c>
      <c r="C79" s="1">
        <v>307</v>
      </c>
      <c r="D79" s="2">
        <f t="shared" si="23"/>
        <v>29.968709677419355</v>
      </c>
      <c r="E79" s="1">
        <v>3.1</v>
      </c>
      <c r="F79" s="2">
        <f t="shared" si="17"/>
        <v>3.0022253029396251</v>
      </c>
      <c r="G79">
        <f t="shared" si="24"/>
        <v>0.95169999999999999</v>
      </c>
      <c r="H79">
        <f t="shared" si="14"/>
        <v>0.27891471899999998</v>
      </c>
      <c r="I79">
        <f t="shared" si="18"/>
        <v>2.7891471899999995E-4</v>
      </c>
      <c r="J79" s="3">
        <f t="shared" si="19"/>
        <v>3.0022253029396251E-3</v>
      </c>
      <c r="K79">
        <f t="shared" si="20"/>
        <v>1.4992513223247112E-6</v>
      </c>
      <c r="L79" s="4">
        <f t="shared" si="20"/>
        <v>1.6137872793113297E-5</v>
      </c>
      <c r="M79" s="6">
        <f t="shared" si="15"/>
        <v>1.6137872793113296E-8</v>
      </c>
      <c r="N79">
        <f t="shared" si="21"/>
        <v>2.3763691905606458E-5</v>
      </c>
      <c r="O79">
        <f t="shared" si="22"/>
        <v>1.4258215143363874E-3</v>
      </c>
    </row>
    <row r="80" spans="1:15" x14ac:dyDescent="0.25">
      <c r="A80" s="1" t="s">
        <v>82</v>
      </c>
      <c r="B80" s="2">
        <f t="shared" si="16"/>
        <v>89.972818489999995</v>
      </c>
      <c r="C80" s="1">
        <v>307</v>
      </c>
      <c r="D80" s="2">
        <f t="shared" si="23"/>
        <v>29.968709677419355</v>
      </c>
      <c r="E80" s="1">
        <v>3.1</v>
      </c>
      <c r="F80" s="2">
        <f t="shared" si="17"/>
        <v>3.0022253029396251</v>
      </c>
      <c r="G80">
        <f t="shared" si="24"/>
        <v>0.95169999999999999</v>
      </c>
      <c r="H80">
        <f t="shared" si="14"/>
        <v>0.27891471899999998</v>
      </c>
      <c r="I80">
        <f t="shared" si="18"/>
        <v>2.7891471899999995E-4</v>
      </c>
      <c r="J80" s="3">
        <f t="shared" si="19"/>
        <v>3.0022253029396251E-3</v>
      </c>
      <c r="K80">
        <f t="shared" si="20"/>
        <v>1.4992513223247112E-6</v>
      </c>
      <c r="L80" s="4">
        <f t="shared" si="20"/>
        <v>1.6137872793113297E-5</v>
      </c>
      <c r="M80" s="6">
        <f t="shared" si="15"/>
        <v>1.6137872793113296E-8</v>
      </c>
      <c r="N80">
        <f t="shared" si="21"/>
        <v>2.3763691905606458E-5</v>
      </c>
      <c r="O80">
        <f t="shared" si="22"/>
        <v>1.4258215143363874E-3</v>
      </c>
    </row>
    <row r="81" spans="1:15" x14ac:dyDescent="0.25">
      <c r="A81" s="1" t="s">
        <v>83</v>
      </c>
      <c r="B81" s="2">
        <f t="shared" si="16"/>
        <v>60.07956935</v>
      </c>
      <c r="C81" s="1">
        <v>205</v>
      </c>
      <c r="D81" s="2">
        <f t="shared" si="23"/>
        <v>5.0001614639397216</v>
      </c>
      <c r="E81" s="1">
        <v>18.579999999999998</v>
      </c>
      <c r="F81" s="2">
        <f t="shared" si="17"/>
        <v>12.01552585517152</v>
      </c>
      <c r="G81">
        <f t="shared" si="24"/>
        <v>3.8088999999999995</v>
      </c>
      <c r="H81">
        <f t="shared" si="14"/>
        <v>1.1162743229999998</v>
      </c>
      <c r="I81">
        <f t="shared" si="18"/>
        <v>1.1162743229999998E-3</v>
      </c>
      <c r="J81" s="3">
        <f t="shared" si="19"/>
        <v>1.201552585517152E-2</v>
      </c>
      <c r="K81">
        <f t="shared" si="20"/>
        <v>6.0003135038379658E-6</v>
      </c>
      <c r="L81" s="4">
        <f t="shared" si="20"/>
        <v>6.4587100642733226E-5</v>
      </c>
      <c r="M81" s="6">
        <f t="shared" si="15"/>
        <v>6.4587100642733233E-8</v>
      </c>
      <c r="N81">
        <f t="shared" si="21"/>
        <v>9.5107204055127067E-5</v>
      </c>
      <c r="O81">
        <f t="shared" si="22"/>
        <v>5.706432243307624E-3</v>
      </c>
    </row>
    <row r="82" spans="1:15" x14ac:dyDescent="0.25">
      <c r="A82" s="1" t="s">
        <v>84</v>
      </c>
      <c r="B82" s="2">
        <f t="shared" si="16"/>
        <v>50.115152969999997</v>
      </c>
      <c r="C82" s="1">
        <v>171</v>
      </c>
      <c r="D82" s="2">
        <f t="shared" si="23"/>
        <v>19.979139784946238</v>
      </c>
      <c r="E82" s="1">
        <v>4.6500000000000004</v>
      </c>
      <c r="F82" s="2">
        <f t="shared" si="17"/>
        <v>2.508373909459328</v>
      </c>
      <c r="G82">
        <f t="shared" si="24"/>
        <v>0.79515000000000013</v>
      </c>
      <c r="H82">
        <f t="shared" si="14"/>
        <v>0.23303461050000004</v>
      </c>
      <c r="I82">
        <f t="shared" si="18"/>
        <v>2.3303461050000005E-4</v>
      </c>
      <c r="J82" s="3">
        <f t="shared" si="19"/>
        <v>2.5083739094593281E-3</v>
      </c>
      <c r="K82">
        <f t="shared" si="20"/>
        <v>1.2526318051344904E-6</v>
      </c>
      <c r="L82" s="4">
        <f t="shared" si="20"/>
        <v>1.3483271568187491E-5</v>
      </c>
      <c r="M82" s="6">
        <f t="shared" si="15"/>
        <v>1.3483271568187492E-8</v>
      </c>
      <c r="N82">
        <f t="shared" si="21"/>
        <v>1.9854680696378038E-5</v>
      </c>
      <c r="O82">
        <f t="shared" si="22"/>
        <v>1.1912808417826823E-3</v>
      </c>
    </row>
    <row r="83" spans="1:15" x14ac:dyDescent="0.25">
      <c r="A83" s="1" t="s">
        <v>85</v>
      </c>
      <c r="B83" s="2">
        <f t="shared" si="16"/>
        <v>0</v>
      </c>
      <c r="C83" s="1">
        <v>0</v>
      </c>
      <c r="D83" s="2">
        <f t="shared" si="23"/>
        <v>1032.2555555555557</v>
      </c>
      <c r="E83" s="1">
        <v>0.09</v>
      </c>
      <c r="F83" s="2">
        <f t="shared" si="17"/>
        <v>0</v>
      </c>
      <c r="G83">
        <f t="shared" si="24"/>
        <v>0</v>
      </c>
      <c r="H83">
        <f t="shared" si="14"/>
        <v>0</v>
      </c>
      <c r="I83">
        <f t="shared" si="18"/>
        <v>0</v>
      </c>
      <c r="J83" s="3">
        <f t="shared" si="19"/>
        <v>0</v>
      </c>
      <c r="K83">
        <f t="shared" si="20"/>
        <v>0</v>
      </c>
      <c r="L83" s="4">
        <f t="shared" si="20"/>
        <v>0</v>
      </c>
      <c r="M83" s="6">
        <f t="shared" si="15"/>
        <v>0</v>
      </c>
      <c r="N83">
        <f t="shared" si="21"/>
        <v>0</v>
      </c>
      <c r="O83">
        <f t="shared" si="22"/>
        <v>0</v>
      </c>
    </row>
    <row r="84" spans="1:15" x14ac:dyDescent="0.25">
      <c r="A84" s="1" t="s">
        <v>86</v>
      </c>
      <c r="B84" s="2">
        <f t="shared" si="16"/>
        <v>89.972818489999995</v>
      </c>
      <c r="C84" s="1">
        <v>307</v>
      </c>
      <c r="D84" s="2">
        <f t="shared" si="23"/>
        <v>19.979139784946238</v>
      </c>
      <c r="E84" s="1">
        <v>4.6500000000000004</v>
      </c>
      <c r="F84" s="2">
        <f t="shared" si="17"/>
        <v>4.503337954409437</v>
      </c>
      <c r="G84">
        <f t="shared" si="24"/>
        <v>1.4275500000000001</v>
      </c>
      <c r="H84">
        <f t="shared" si="14"/>
        <v>0.41837207850000002</v>
      </c>
      <c r="I84">
        <f t="shared" si="18"/>
        <v>4.1837207850000004E-4</v>
      </c>
      <c r="J84" s="3">
        <f t="shared" si="19"/>
        <v>4.5033379544094374E-3</v>
      </c>
      <c r="K84">
        <f t="shared" si="20"/>
        <v>2.248876983487067E-6</v>
      </c>
      <c r="L84" s="4">
        <f t="shared" si="20"/>
        <v>2.4206809189669943E-5</v>
      </c>
      <c r="M84" s="6">
        <f t="shared" si="15"/>
        <v>2.4206809189669945E-8</v>
      </c>
      <c r="N84">
        <f t="shared" si="21"/>
        <v>3.5645537858409688E-5</v>
      </c>
      <c r="O84">
        <f t="shared" si="22"/>
        <v>2.1387322715045814E-3</v>
      </c>
    </row>
    <row r="85" spans="1:15" x14ac:dyDescent="0.25">
      <c r="A85" s="1" t="s">
        <v>87</v>
      </c>
      <c r="B85" s="2">
        <f t="shared" si="16"/>
        <v>14.946624569999999</v>
      </c>
      <c r="C85" s="1">
        <v>51</v>
      </c>
      <c r="D85" s="2">
        <f t="shared" si="23"/>
        <v>5.0001614639397216</v>
      </c>
      <c r="E85" s="1">
        <v>18.579999999999998</v>
      </c>
      <c r="F85" s="2">
        <f t="shared" si="17"/>
        <v>2.9892283834816951</v>
      </c>
      <c r="G85">
        <f t="shared" si="24"/>
        <v>0.94757999999999998</v>
      </c>
      <c r="H85">
        <f t="shared" si="14"/>
        <v>0.2777072706</v>
      </c>
      <c r="I85">
        <f t="shared" si="18"/>
        <v>2.7770727060000001E-4</v>
      </c>
      <c r="J85" s="3">
        <f t="shared" si="19"/>
        <v>2.9892283834816952E-3</v>
      </c>
      <c r="K85">
        <f t="shared" si="20"/>
        <v>1.4927609204670064E-6</v>
      </c>
      <c r="L85" s="4">
        <f t="shared" si="20"/>
        <v>1.6068010403801927E-5</v>
      </c>
      <c r="M85" s="6">
        <f t="shared" si="15"/>
        <v>1.6068010403801929E-8</v>
      </c>
      <c r="N85">
        <f t="shared" si="21"/>
        <v>2.3660816618592589E-5</v>
      </c>
      <c r="O85">
        <f t="shared" si="22"/>
        <v>1.4196489971155554E-3</v>
      </c>
    </row>
    <row r="86" spans="1:15" x14ac:dyDescent="0.25">
      <c r="A86" s="1" t="s">
        <v>88</v>
      </c>
      <c r="B86" s="2">
        <f t="shared" si="16"/>
        <v>45.132944779999995</v>
      </c>
      <c r="C86" s="1">
        <v>154</v>
      </c>
      <c r="D86" s="2">
        <f t="shared" si="23"/>
        <v>5.0001614639397216</v>
      </c>
      <c r="E86" s="1">
        <v>18.579999999999998</v>
      </c>
      <c r="F86" s="2">
        <f t="shared" si="17"/>
        <v>9.0262974716898228</v>
      </c>
      <c r="G86">
        <f t="shared" si="24"/>
        <v>2.8613199999999996</v>
      </c>
      <c r="H86">
        <f t="shared" si="14"/>
        <v>0.83856705239999985</v>
      </c>
      <c r="I86">
        <f t="shared" si="18"/>
        <v>8.3856705239999984E-4</v>
      </c>
      <c r="J86" s="3">
        <f t="shared" si="19"/>
        <v>9.0262974716898235E-3</v>
      </c>
      <c r="K86">
        <f t="shared" si="20"/>
        <v>4.5075525833709592E-6</v>
      </c>
      <c r="L86" s="4">
        <f t="shared" si="20"/>
        <v>4.8519090238931298E-5</v>
      </c>
      <c r="M86" s="6">
        <f t="shared" si="15"/>
        <v>4.85190902389313E-8</v>
      </c>
      <c r="N86">
        <f t="shared" si="21"/>
        <v>7.1446387436534467E-5</v>
      </c>
      <c r="O86">
        <f t="shared" si="22"/>
        <v>4.2867832461920682E-3</v>
      </c>
    </row>
    <row r="87" spans="1:15" x14ac:dyDescent="0.25">
      <c r="A87" s="1" t="s">
        <v>89</v>
      </c>
      <c r="B87" s="2">
        <f t="shared" si="16"/>
        <v>14.946624569999999</v>
      </c>
      <c r="C87" s="1">
        <v>51</v>
      </c>
      <c r="D87" s="2">
        <f t="shared" si="23"/>
        <v>5.0001614639397216</v>
      </c>
      <c r="E87" s="1">
        <v>18.579999999999998</v>
      </c>
      <c r="F87" s="2">
        <f t="shared" si="17"/>
        <v>2.9892283834816951</v>
      </c>
      <c r="G87">
        <f t="shared" si="24"/>
        <v>0.94757999999999998</v>
      </c>
      <c r="H87">
        <f t="shared" si="14"/>
        <v>0.2777072706</v>
      </c>
      <c r="I87">
        <f t="shared" si="18"/>
        <v>2.7770727060000001E-4</v>
      </c>
      <c r="J87" s="3">
        <f t="shared" si="19"/>
        <v>2.9892283834816952E-3</v>
      </c>
      <c r="K87">
        <f t="shared" si="20"/>
        <v>1.4927609204670064E-6</v>
      </c>
      <c r="L87" s="4">
        <f t="shared" si="20"/>
        <v>1.6068010403801927E-5</v>
      </c>
      <c r="M87" s="6">
        <f t="shared" si="15"/>
        <v>1.6068010403801929E-8</v>
      </c>
      <c r="N87">
        <f t="shared" si="21"/>
        <v>2.3660816618592589E-5</v>
      </c>
      <c r="O87">
        <f t="shared" si="22"/>
        <v>1.4196489971155554E-3</v>
      </c>
    </row>
    <row r="88" spans="1:15" x14ac:dyDescent="0.25">
      <c r="A88" s="1" t="s">
        <v>90</v>
      </c>
      <c r="B88" s="2">
        <f t="shared" si="16"/>
        <v>39.857665519999998</v>
      </c>
      <c r="C88" s="1">
        <v>136</v>
      </c>
      <c r="D88" s="2">
        <f t="shared" si="23"/>
        <v>29.968709677419355</v>
      </c>
      <c r="E88" s="1">
        <v>3.1</v>
      </c>
      <c r="F88" s="2">
        <f t="shared" si="17"/>
        <v>1.3299760299667394</v>
      </c>
      <c r="G88">
        <f t="shared" si="24"/>
        <v>0.42160000000000003</v>
      </c>
      <c r="H88">
        <f t="shared" si="14"/>
        <v>0.123558312</v>
      </c>
      <c r="I88">
        <f t="shared" si="18"/>
        <v>1.2355831200000001E-4</v>
      </c>
      <c r="J88" s="3">
        <f t="shared" si="19"/>
        <v>1.3299760299667395E-3</v>
      </c>
      <c r="K88">
        <f t="shared" si="20"/>
        <v>6.6416345223505134E-7</v>
      </c>
      <c r="L88" s="4">
        <f t="shared" si="20"/>
        <v>7.1490250809883003E-6</v>
      </c>
      <c r="M88" s="6">
        <f t="shared" si="15"/>
        <v>7.1490250809883006E-9</v>
      </c>
      <c r="N88">
        <f t="shared" si="21"/>
        <v>1.0527238108021104E-5</v>
      </c>
      <c r="O88">
        <f t="shared" si="22"/>
        <v>6.3163428648126629E-4</v>
      </c>
    </row>
    <row r="89" spans="1:15" x14ac:dyDescent="0.25">
      <c r="A89" s="1" t="s">
        <v>91</v>
      </c>
      <c r="B89" s="2">
        <f t="shared" si="16"/>
        <v>29.893249139999998</v>
      </c>
      <c r="C89" s="1">
        <v>102</v>
      </c>
      <c r="D89" s="2">
        <f t="shared" si="23"/>
        <v>19.979139784946238</v>
      </c>
      <c r="E89" s="1">
        <v>4.6500000000000004</v>
      </c>
      <c r="F89" s="2">
        <f t="shared" si="17"/>
        <v>1.4962230337125817</v>
      </c>
      <c r="G89">
        <f t="shared" si="24"/>
        <v>0.4743</v>
      </c>
      <c r="H89">
        <f t="shared" si="14"/>
        <v>0.13900310099999999</v>
      </c>
      <c r="I89">
        <f t="shared" si="18"/>
        <v>1.3900310099999999E-4</v>
      </c>
      <c r="J89" s="3">
        <f t="shared" si="19"/>
        <v>1.4962230337125816E-3</v>
      </c>
      <c r="K89">
        <f t="shared" si="20"/>
        <v>7.4718388376443262E-7</v>
      </c>
      <c r="L89" s="4">
        <f t="shared" si="20"/>
        <v>8.0426532161118369E-6</v>
      </c>
      <c r="M89" s="6">
        <f t="shared" si="15"/>
        <v>8.0426532161118371E-9</v>
      </c>
      <c r="N89">
        <f t="shared" si="21"/>
        <v>1.1843142871523739E-5</v>
      </c>
      <c r="O89">
        <f t="shared" si="22"/>
        <v>7.1058857229142438E-4</v>
      </c>
    </row>
    <row r="90" spans="1:15" x14ac:dyDescent="0.25">
      <c r="A90" s="1" t="s">
        <v>92</v>
      </c>
      <c r="B90" s="2">
        <f t="shared" si="16"/>
        <v>39.857665519999998</v>
      </c>
      <c r="C90" s="1">
        <v>136</v>
      </c>
      <c r="D90" s="2">
        <f t="shared" si="23"/>
        <v>29.968709677419355</v>
      </c>
      <c r="E90" s="1">
        <v>3.1</v>
      </c>
      <c r="F90" s="2">
        <f t="shared" si="17"/>
        <v>1.3299760299667394</v>
      </c>
      <c r="G90">
        <f t="shared" si="24"/>
        <v>0.42160000000000003</v>
      </c>
      <c r="H90">
        <f t="shared" si="14"/>
        <v>0.123558312</v>
      </c>
      <c r="I90">
        <f t="shared" si="18"/>
        <v>1.2355831200000001E-4</v>
      </c>
      <c r="J90" s="3">
        <f t="shared" si="19"/>
        <v>1.3299760299667395E-3</v>
      </c>
      <c r="K90">
        <f t="shared" si="20"/>
        <v>6.6416345223505134E-7</v>
      </c>
      <c r="L90" s="4">
        <f t="shared" si="20"/>
        <v>7.1490250809883003E-6</v>
      </c>
      <c r="M90" s="6">
        <f t="shared" si="15"/>
        <v>7.1490250809883006E-9</v>
      </c>
      <c r="N90">
        <f t="shared" si="21"/>
        <v>1.0527238108021104E-5</v>
      </c>
      <c r="O90">
        <f t="shared" si="22"/>
        <v>6.3163428648126629E-4</v>
      </c>
    </row>
    <row r="91" spans="1:15" x14ac:dyDescent="0.25">
      <c r="A91" s="1" t="s">
        <v>93</v>
      </c>
      <c r="B91" s="2">
        <f t="shared" si="16"/>
        <v>29.893249139999998</v>
      </c>
      <c r="C91" s="1">
        <v>102</v>
      </c>
      <c r="D91" s="2">
        <f t="shared" si="23"/>
        <v>5.0001614639397216</v>
      </c>
      <c r="E91" s="1">
        <v>18.579999999999998</v>
      </c>
      <c r="F91" s="2">
        <f t="shared" si="17"/>
        <v>5.9784567669633901</v>
      </c>
      <c r="G91">
        <f t="shared" si="24"/>
        <v>1.89516</v>
      </c>
      <c r="H91">
        <f t="shared" si="14"/>
        <v>0.5554145412</v>
      </c>
      <c r="I91">
        <f t="shared" si="18"/>
        <v>5.5541454120000002E-4</v>
      </c>
      <c r="J91" s="3">
        <f t="shared" si="19"/>
        <v>5.9784567669633904E-3</v>
      </c>
      <c r="K91">
        <f t="shared" si="20"/>
        <v>2.9855218409340127E-6</v>
      </c>
      <c r="L91" s="4">
        <f t="shared" si="20"/>
        <v>3.2136020807603855E-5</v>
      </c>
      <c r="M91" s="6">
        <f t="shared" si="15"/>
        <v>3.2136020807603858E-8</v>
      </c>
      <c r="N91">
        <f t="shared" si="21"/>
        <v>4.7321633237185178E-5</v>
      </c>
      <c r="O91">
        <f t="shared" si="22"/>
        <v>2.8392979942311108E-3</v>
      </c>
    </row>
    <row r="92" spans="1:15" x14ac:dyDescent="0.25">
      <c r="A92" s="1" t="s">
        <v>94</v>
      </c>
      <c r="B92" s="2">
        <f t="shared" si="16"/>
        <v>89.972818489999995</v>
      </c>
      <c r="C92" s="1">
        <v>307</v>
      </c>
      <c r="D92" s="2">
        <f t="shared" si="23"/>
        <v>5.0001614639397216</v>
      </c>
      <c r="E92" s="1">
        <v>18.579999999999998</v>
      </c>
      <c r="F92" s="2">
        <f t="shared" si="17"/>
        <v>17.993982622134908</v>
      </c>
      <c r="G92">
        <f t="shared" si="24"/>
        <v>5.7040599999999992</v>
      </c>
      <c r="H92">
        <f t="shared" si="14"/>
        <v>1.6716888641999998</v>
      </c>
      <c r="I92">
        <f t="shared" si="18"/>
        <v>1.6716888641999999E-3</v>
      </c>
      <c r="J92" s="3">
        <f t="shared" si="19"/>
        <v>1.7993982622134908E-2</v>
      </c>
      <c r="K92">
        <f t="shared" si="20"/>
        <v>8.9858353447719798E-6</v>
      </c>
      <c r="L92" s="4">
        <f t="shared" si="20"/>
        <v>9.672312145033708E-5</v>
      </c>
      <c r="M92" s="6">
        <f t="shared" si="15"/>
        <v>9.6723121450337084E-8</v>
      </c>
      <c r="N92">
        <f t="shared" si="21"/>
        <v>1.4242883729231225E-4</v>
      </c>
      <c r="O92">
        <f t="shared" si="22"/>
        <v>8.5457302375387349E-3</v>
      </c>
    </row>
    <row r="93" spans="1:15" x14ac:dyDescent="0.25">
      <c r="A93" s="1" t="s">
        <v>95</v>
      </c>
      <c r="B93" s="2">
        <f t="shared" si="16"/>
        <v>89.972818489999995</v>
      </c>
      <c r="C93" s="1">
        <v>307</v>
      </c>
      <c r="D93" s="2">
        <f t="shared" si="23"/>
        <v>5.0001614639397216</v>
      </c>
      <c r="E93" s="1">
        <v>18.579999999999998</v>
      </c>
      <c r="F93" s="2">
        <f t="shared" si="17"/>
        <v>17.993982622134908</v>
      </c>
      <c r="G93">
        <f t="shared" si="24"/>
        <v>5.7040599999999992</v>
      </c>
      <c r="H93">
        <f t="shared" si="14"/>
        <v>1.6716888641999998</v>
      </c>
      <c r="I93">
        <f t="shared" si="18"/>
        <v>1.6716888641999999E-3</v>
      </c>
      <c r="J93" s="3">
        <f t="shared" si="19"/>
        <v>1.7993982622134908E-2</v>
      </c>
      <c r="K93">
        <f t="shared" si="20"/>
        <v>8.9858353447719798E-6</v>
      </c>
      <c r="L93" s="4">
        <f t="shared" si="20"/>
        <v>9.672312145033708E-5</v>
      </c>
      <c r="M93" s="6">
        <f t="shared" si="15"/>
        <v>9.6723121450337084E-8</v>
      </c>
      <c r="N93">
        <f t="shared" si="21"/>
        <v>1.4242883729231225E-4</v>
      </c>
      <c r="O93">
        <f t="shared" si="22"/>
        <v>8.5457302375387349E-3</v>
      </c>
    </row>
    <row r="94" spans="1:15" x14ac:dyDescent="0.25">
      <c r="A94" s="1" t="s">
        <v>96</v>
      </c>
      <c r="B94" s="2">
        <f t="shared" si="16"/>
        <v>89.972818489999995</v>
      </c>
      <c r="C94" s="1">
        <v>307</v>
      </c>
      <c r="D94" s="2">
        <f t="shared" si="23"/>
        <v>5.0001614639397216</v>
      </c>
      <c r="E94" s="1">
        <v>18.579999999999998</v>
      </c>
      <c r="F94" s="2">
        <f t="shared" si="17"/>
        <v>17.993982622134908</v>
      </c>
      <c r="G94">
        <f t="shared" si="24"/>
        <v>5.7040599999999992</v>
      </c>
      <c r="H94">
        <f t="shared" si="14"/>
        <v>1.6716888641999998</v>
      </c>
      <c r="I94">
        <f t="shared" si="18"/>
        <v>1.6716888641999999E-3</v>
      </c>
      <c r="J94" s="3">
        <f t="shared" si="19"/>
        <v>1.7993982622134908E-2</v>
      </c>
      <c r="K94">
        <f t="shared" si="20"/>
        <v>8.9858353447719798E-6</v>
      </c>
      <c r="L94" s="4">
        <f t="shared" si="20"/>
        <v>9.672312145033708E-5</v>
      </c>
      <c r="M94" s="6">
        <f t="shared" si="15"/>
        <v>9.6723121450337084E-8</v>
      </c>
      <c r="N94">
        <f t="shared" si="21"/>
        <v>1.4242883729231225E-4</v>
      </c>
      <c r="O94">
        <f t="shared" si="22"/>
        <v>8.5457302375387349E-3</v>
      </c>
    </row>
    <row r="95" spans="1:15" x14ac:dyDescent="0.25">
      <c r="A95" s="1" t="s">
        <v>97</v>
      </c>
      <c r="B95" s="2">
        <f t="shared" si="16"/>
        <v>89.972818489999995</v>
      </c>
      <c r="C95" s="1">
        <v>307</v>
      </c>
      <c r="D95" s="2">
        <f t="shared" si="23"/>
        <v>5.0001614639397216</v>
      </c>
      <c r="E95" s="1">
        <v>18.579999999999998</v>
      </c>
      <c r="F95" s="2">
        <f t="shared" si="17"/>
        <v>17.993982622134908</v>
      </c>
      <c r="G95">
        <f t="shared" si="24"/>
        <v>5.7040599999999992</v>
      </c>
      <c r="H95">
        <f t="shared" si="14"/>
        <v>1.6716888641999998</v>
      </c>
      <c r="I95">
        <f t="shared" si="18"/>
        <v>1.6716888641999999E-3</v>
      </c>
      <c r="J95" s="3">
        <f t="shared" si="19"/>
        <v>1.7993982622134908E-2</v>
      </c>
      <c r="K95">
        <f t="shared" si="20"/>
        <v>8.9858353447719798E-6</v>
      </c>
      <c r="L95" s="4">
        <f t="shared" si="20"/>
        <v>9.672312145033708E-5</v>
      </c>
      <c r="M95" s="6">
        <f t="shared" si="15"/>
        <v>9.6723121450337084E-8</v>
      </c>
      <c r="N95">
        <f t="shared" si="21"/>
        <v>1.4242883729231225E-4</v>
      </c>
      <c r="O95">
        <f t="shared" si="22"/>
        <v>8.5457302375387349E-3</v>
      </c>
    </row>
    <row r="96" spans="1:15" x14ac:dyDescent="0.25">
      <c r="A96" s="1" t="s">
        <v>98</v>
      </c>
      <c r="B96" s="2">
        <f t="shared" si="16"/>
        <v>89.972818489999995</v>
      </c>
      <c r="C96" s="1">
        <v>307</v>
      </c>
      <c r="D96" s="2">
        <f t="shared" si="23"/>
        <v>5.0001614639397216</v>
      </c>
      <c r="E96" s="1">
        <v>18.579999999999998</v>
      </c>
      <c r="F96" s="2">
        <f t="shared" si="17"/>
        <v>17.993982622134908</v>
      </c>
      <c r="G96">
        <f t="shared" si="24"/>
        <v>5.7040599999999992</v>
      </c>
      <c r="H96">
        <f t="shared" si="14"/>
        <v>1.6716888641999998</v>
      </c>
      <c r="I96">
        <f t="shared" si="18"/>
        <v>1.6716888641999999E-3</v>
      </c>
      <c r="J96" s="3">
        <f t="shared" si="19"/>
        <v>1.7993982622134908E-2</v>
      </c>
      <c r="K96">
        <f t="shared" si="20"/>
        <v>8.9858353447719798E-6</v>
      </c>
      <c r="L96" s="4">
        <f t="shared" si="20"/>
        <v>9.672312145033708E-5</v>
      </c>
      <c r="M96" s="6">
        <f t="shared" si="15"/>
        <v>9.6723121450337084E-8</v>
      </c>
      <c r="N96">
        <f t="shared" si="21"/>
        <v>1.4242883729231225E-4</v>
      </c>
      <c r="O96">
        <f t="shared" si="22"/>
        <v>8.5457302375387349E-3</v>
      </c>
    </row>
    <row r="97" spans="1:15" x14ac:dyDescent="0.25">
      <c r="A97" s="1" t="s">
        <v>99</v>
      </c>
      <c r="B97" s="2">
        <f t="shared" si="16"/>
        <v>65.061777539999994</v>
      </c>
      <c r="C97" s="1">
        <v>222</v>
      </c>
      <c r="D97" s="2">
        <f t="shared" si="23"/>
        <v>19.979139784946238</v>
      </c>
      <c r="E97" s="1">
        <v>4.6500000000000004</v>
      </c>
      <c r="F97" s="2">
        <f t="shared" si="17"/>
        <v>3.2564854263156189</v>
      </c>
      <c r="G97">
        <f t="shared" si="24"/>
        <v>1.0323000000000002</v>
      </c>
      <c r="H97">
        <f t="shared" si="14"/>
        <v>0.30253616100000008</v>
      </c>
      <c r="I97">
        <f t="shared" si="18"/>
        <v>3.0253616100000007E-4</v>
      </c>
      <c r="J97" s="3">
        <f t="shared" si="19"/>
        <v>3.256485426315619E-3</v>
      </c>
      <c r="K97">
        <f t="shared" si="20"/>
        <v>1.6262237470167067E-6</v>
      </c>
      <c r="L97" s="4">
        <f t="shared" si="20"/>
        <v>1.7504598176243409E-5</v>
      </c>
      <c r="M97" s="6">
        <f t="shared" si="15"/>
        <v>1.750459817624341E-8</v>
      </c>
      <c r="N97">
        <f t="shared" si="21"/>
        <v>2.5776252132139909E-5</v>
      </c>
      <c r="O97">
        <f t="shared" si="22"/>
        <v>1.5465751279283946E-3</v>
      </c>
    </row>
    <row r="98" spans="1:15" x14ac:dyDescent="0.25">
      <c r="A98" s="1" t="s">
        <v>100</v>
      </c>
      <c r="B98" s="2">
        <f t="shared" si="16"/>
        <v>65.061777539999994</v>
      </c>
      <c r="C98" s="1">
        <v>222</v>
      </c>
      <c r="D98" s="2">
        <f t="shared" si="23"/>
        <v>19.979139784946238</v>
      </c>
      <c r="E98" s="1">
        <v>4.6500000000000004</v>
      </c>
      <c r="F98" s="2">
        <f t="shared" si="17"/>
        <v>3.2564854263156189</v>
      </c>
      <c r="G98">
        <f t="shared" si="24"/>
        <v>1.0323000000000002</v>
      </c>
      <c r="H98">
        <f t="shared" si="14"/>
        <v>0.30253616100000008</v>
      </c>
      <c r="I98">
        <f t="shared" si="18"/>
        <v>3.0253616100000007E-4</v>
      </c>
      <c r="J98" s="3">
        <f t="shared" si="19"/>
        <v>3.256485426315619E-3</v>
      </c>
      <c r="K98">
        <f t="shared" si="20"/>
        <v>1.6262237470167067E-6</v>
      </c>
      <c r="L98" s="4">
        <f t="shared" si="20"/>
        <v>1.7504598176243409E-5</v>
      </c>
      <c r="M98" s="6">
        <f t="shared" si="15"/>
        <v>1.750459817624341E-8</v>
      </c>
      <c r="N98">
        <f t="shared" si="21"/>
        <v>2.5776252132139909E-5</v>
      </c>
      <c r="O98">
        <f t="shared" si="22"/>
        <v>1.5465751279283946E-3</v>
      </c>
    </row>
    <row r="99" spans="1:15" x14ac:dyDescent="0.25">
      <c r="A99" s="1" t="s">
        <v>101</v>
      </c>
      <c r="B99" s="2">
        <f t="shared" si="16"/>
        <v>65.061777539999994</v>
      </c>
      <c r="C99" s="1">
        <v>222</v>
      </c>
      <c r="D99" s="2">
        <f t="shared" si="23"/>
        <v>10.000322927879443</v>
      </c>
      <c r="E99" s="1">
        <v>9.2899999999999991</v>
      </c>
      <c r="F99" s="2">
        <f t="shared" si="17"/>
        <v>6.5059676581660417</v>
      </c>
      <c r="G99">
        <f t="shared" si="24"/>
        <v>2.0623799999999997</v>
      </c>
      <c r="H99">
        <f t="shared" ref="H99:H136" si="25">G99*0.29307</f>
        <v>0.60442170659999994</v>
      </c>
      <c r="I99">
        <f t="shared" si="18"/>
        <v>6.0442170659999993E-4</v>
      </c>
      <c r="J99" s="3">
        <f t="shared" si="19"/>
        <v>6.5059676581660422E-3</v>
      </c>
      <c r="K99">
        <f t="shared" si="20"/>
        <v>3.2489502386634841E-6</v>
      </c>
      <c r="L99" s="4">
        <f t="shared" si="20"/>
        <v>3.4971552055333604E-5</v>
      </c>
      <c r="M99" s="6">
        <f t="shared" si="15"/>
        <v>3.4971552055333605E-8</v>
      </c>
      <c r="N99">
        <f t="shared" si="21"/>
        <v>5.1497071463995635E-5</v>
      </c>
      <c r="O99">
        <f t="shared" si="22"/>
        <v>3.0898242878397383E-3</v>
      </c>
    </row>
    <row r="100" spans="1:15" x14ac:dyDescent="0.25">
      <c r="A100" s="1" t="s">
        <v>102</v>
      </c>
      <c r="B100" s="2">
        <f t="shared" si="16"/>
        <v>65.061777539999994</v>
      </c>
      <c r="C100" s="1">
        <v>222</v>
      </c>
      <c r="D100" s="2">
        <f t="shared" si="23"/>
        <v>10.000322927879443</v>
      </c>
      <c r="E100" s="1">
        <v>9.2899999999999991</v>
      </c>
      <c r="F100" s="2">
        <f t="shared" si="17"/>
        <v>6.5059676581660417</v>
      </c>
      <c r="G100">
        <f t="shared" si="24"/>
        <v>2.0623799999999997</v>
      </c>
      <c r="H100">
        <f t="shared" si="25"/>
        <v>0.60442170659999994</v>
      </c>
      <c r="I100">
        <f t="shared" si="18"/>
        <v>6.0442170659999993E-4</v>
      </c>
      <c r="J100" s="3">
        <f t="shared" si="19"/>
        <v>6.5059676581660422E-3</v>
      </c>
      <c r="K100">
        <f t="shared" si="20"/>
        <v>3.2489502386634841E-6</v>
      </c>
      <c r="L100" s="4">
        <f t="shared" si="20"/>
        <v>3.4971552055333604E-5</v>
      </c>
      <c r="M100" s="6">
        <f t="shared" si="15"/>
        <v>3.4971552055333605E-8</v>
      </c>
      <c r="N100">
        <f t="shared" si="21"/>
        <v>5.1497071463995635E-5</v>
      </c>
      <c r="O100">
        <f t="shared" si="22"/>
        <v>3.0898242878397383E-3</v>
      </c>
    </row>
    <row r="101" spans="1:15" x14ac:dyDescent="0.25">
      <c r="A101" s="1" t="s">
        <v>103</v>
      </c>
      <c r="B101" s="2">
        <f t="shared" si="16"/>
        <v>65.061777539999994</v>
      </c>
      <c r="C101" s="1">
        <v>222</v>
      </c>
      <c r="D101" s="2">
        <f t="shared" si="23"/>
        <v>49.947849462365589</v>
      </c>
      <c r="E101" s="1">
        <v>1.86</v>
      </c>
      <c r="F101" s="2">
        <f t="shared" si="17"/>
        <v>1.3025941705262478</v>
      </c>
      <c r="G101">
        <f t="shared" si="24"/>
        <v>0.41292000000000001</v>
      </c>
      <c r="H101">
        <f t="shared" si="25"/>
        <v>0.12101446440000001</v>
      </c>
      <c r="I101">
        <f t="shared" si="18"/>
        <v>1.2101446440000001E-4</v>
      </c>
      <c r="J101" s="3">
        <f t="shared" si="19"/>
        <v>1.3025941705262479E-3</v>
      </c>
      <c r="K101">
        <f t="shared" si="20"/>
        <v>6.504894988066826E-7</v>
      </c>
      <c r="L101" s="4">
        <f t="shared" si="20"/>
        <v>7.001839270497365E-6</v>
      </c>
      <c r="M101" s="6">
        <f t="shared" si="15"/>
        <v>7.0018392704973648E-9</v>
      </c>
      <c r="N101">
        <f t="shared" si="21"/>
        <v>1.0310500852855962E-5</v>
      </c>
      <c r="O101">
        <f t="shared" si="22"/>
        <v>6.1863005117135774E-4</v>
      </c>
    </row>
    <row r="102" spans="1:15" x14ac:dyDescent="0.25">
      <c r="A102" s="1" t="s">
        <v>104</v>
      </c>
      <c r="B102" s="2">
        <f t="shared" si="16"/>
        <v>65.061777539999994</v>
      </c>
      <c r="C102" s="1">
        <v>222</v>
      </c>
      <c r="D102" s="2">
        <f t="shared" si="23"/>
        <v>99.895698924731178</v>
      </c>
      <c r="E102" s="1">
        <v>0.93</v>
      </c>
      <c r="F102" s="2">
        <f t="shared" si="17"/>
        <v>0.65129708526312391</v>
      </c>
      <c r="G102">
        <f t="shared" si="24"/>
        <v>0.20646</v>
      </c>
      <c r="H102">
        <f t="shared" si="25"/>
        <v>6.0507232200000004E-2</v>
      </c>
      <c r="I102">
        <f t="shared" si="18"/>
        <v>6.0507232200000007E-5</v>
      </c>
      <c r="J102" s="3">
        <f t="shared" si="19"/>
        <v>6.5129708526312394E-4</v>
      </c>
      <c r="K102">
        <f t="shared" si="20"/>
        <v>3.252447494033413E-7</v>
      </c>
      <c r="L102" s="4">
        <f t="shared" si="20"/>
        <v>3.5009196352486825E-6</v>
      </c>
      <c r="M102" s="6">
        <f t="shared" si="15"/>
        <v>3.5009196352486824E-9</v>
      </c>
      <c r="N102">
        <f t="shared" si="21"/>
        <v>5.1552504264279811E-6</v>
      </c>
      <c r="O102">
        <f t="shared" si="22"/>
        <v>3.0931502558567887E-4</v>
      </c>
    </row>
    <row r="103" spans="1:15" x14ac:dyDescent="0.25">
      <c r="A103" s="1" t="s">
        <v>105</v>
      </c>
      <c r="B103" s="2">
        <f t="shared" si="16"/>
        <v>65.061777539999994</v>
      </c>
      <c r="C103" s="1">
        <v>222</v>
      </c>
      <c r="D103" s="2">
        <f>1 / (E103/92.903)</f>
        <v>99.895698924731178</v>
      </c>
      <c r="E103" s="1">
        <v>0.93</v>
      </c>
      <c r="F103" s="2">
        <f>B103/D103</f>
        <v>0.65129708526312391</v>
      </c>
      <c r="G103">
        <f t="shared" si="24"/>
        <v>0.20646</v>
      </c>
      <c r="H103">
        <f t="shared" si="25"/>
        <v>6.0507232200000004E-2</v>
      </c>
      <c r="I103">
        <f t="shared" si="18"/>
        <v>6.0507232200000007E-5</v>
      </c>
      <c r="J103" s="3">
        <f t="shared" si="19"/>
        <v>6.5129708526312394E-4</v>
      </c>
      <c r="K103">
        <f t="shared" si="20"/>
        <v>3.252447494033413E-7</v>
      </c>
      <c r="L103" s="4">
        <f t="shared" si="20"/>
        <v>3.5009196352486825E-6</v>
      </c>
      <c r="M103" s="6">
        <f t="shared" si="15"/>
        <v>3.5009196352486824E-9</v>
      </c>
      <c r="N103">
        <f t="shared" si="21"/>
        <v>5.1552504264279811E-6</v>
      </c>
      <c r="O103">
        <f t="shared" si="22"/>
        <v>3.0931502558567887E-4</v>
      </c>
    </row>
    <row r="104" spans="1:15" x14ac:dyDescent="0.25">
      <c r="A104" t="s">
        <v>123</v>
      </c>
      <c r="B104">
        <v>90</v>
      </c>
      <c r="C104">
        <f>B104/0.29307107</f>
        <v>307.09274716197677</v>
      </c>
      <c r="D104">
        <v>20</v>
      </c>
      <c r="E104">
        <f>92.903/D104</f>
        <v>4.6451500000000001</v>
      </c>
      <c r="F104" s="2">
        <f t="shared" ref="F104:F136" si="26">B104/D104</f>
        <v>4.5</v>
      </c>
      <c r="G104">
        <f t="shared" ref="G104:G136" si="27">C104*E104/1000</f>
        <v>1.4264918744794566</v>
      </c>
      <c r="H104">
        <f t="shared" si="25"/>
        <v>0.41806197365369435</v>
      </c>
      <c r="I104">
        <f t="shared" ref="I104:I136" si="28">H104/1000</f>
        <v>4.1806197365369435E-4</v>
      </c>
      <c r="J104" s="3">
        <f t="shared" ref="J104:J136" si="29">F104/1000</f>
        <v>4.4999999999999997E-3</v>
      </c>
      <c r="K104">
        <f t="shared" ref="K104:K136" si="30">I104/(4.19*44.4)</f>
        <v>2.2472100757578875E-6</v>
      </c>
      <c r="L104" s="4">
        <f t="shared" ref="L104:L136" si="31">J104/(4.19*44.4)</f>
        <v>2.4188866670966909E-5</v>
      </c>
      <c r="M104" s="6">
        <f t="shared" ref="M104:M136" si="32">L104*0.001</f>
        <v>2.4188866670966908E-8</v>
      </c>
      <c r="N104">
        <f t="shared" ref="N104:N136" si="33">K104/0.06309</f>
        <v>3.5619116750006146E-5</v>
      </c>
      <c r="O104">
        <f t="shared" ref="O104:O136" si="34">N104*60</f>
        <v>2.1371470050003689E-3</v>
      </c>
    </row>
    <row r="105" spans="1:15" x14ac:dyDescent="0.25">
      <c r="A105" t="s">
        <v>124</v>
      </c>
      <c r="B105">
        <v>30</v>
      </c>
      <c r="C105">
        <f t="shared" ref="C105:C136" si="35">B105/0.29307107</f>
        <v>102.36424905399227</v>
      </c>
      <c r="D105">
        <v>8</v>
      </c>
      <c r="E105">
        <f t="shared" ref="E105:E136" si="36">92.903/D105</f>
        <v>11.612875000000001</v>
      </c>
      <c r="F105" s="2">
        <f t="shared" si="26"/>
        <v>3.75</v>
      </c>
      <c r="G105">
        <f t="shared" si="27"/>
        <v>1.1887432287328805</v>
      </c>
      <c r="H105">
        <f t="shared" si="25"/>
        <v>0.34838497804474527</v>
      </c>
      <c r="I105">
        <f t="shared" si="28"/>
        <v>3.4838497804474527E-4</v>
      </c>
      <c r="J105" s="3">
        <f t="shared" si="29"/>
        <v>3.7499999999999999E-3</v>
      </c>
      <c r="K105">
        <f t="shared" si="30"/>
        <v>1.8726750631315727E-6</v>
      </c>
      <c r="L105" s="4">
        <f t="shared" si="31"/>
        <v>2.0157388892472424E-5</v>
      </c>
      <c r="M105" s="6">
        <f t="shared" si="32"/>
        <v>2.0157388892472424E-8</v>
      </c>
      <c r="N105">
        <f t="shared" si="33"/>
        <v>2.9682597291671785E-5</v>
      </c>
      <c r="O105">
        <f t="shared" si="34"/>
        <v>1.780955837500307E-3</v>
      </c>
    </row>
    <row r="106" spans="1:15" x14ac:dyDescent="0.25">
      <c r="A106" t="s">
        <v>125</v>
      </c>
      <c r="B106">
        <v>60</v>
      </c>
      <c r="C106">
        <f t="shared" si="35"/>
        <v>204.72849810798454</v>
      </c>
      <c r="D106">
        <v>15</v>
      </c>
      <c r="E106">
        <f t="shared" si="36"/>
        <v>6.1935333333333338</v>
      </c>
      <c r="F106" s="2">
        <f t="shared" si="26"/>
        <v>4</v>
      </c>
      <c r="G106">
        <f t="shared" si="27"/>
        <v>1.2679927773150725</v>
      </c>
      <c r="H106">
        <f t="shared" si="25"/>
        <v>0.3716106432477283</v>
      </c>
      <c r="I106">
        <f t="shared" si="28"/>
        <v>3.7161064324772828E-4</v>
      </c>
      <c r="J106" s="3">
        <f t="shared" si="29"/>
        <v>4.0000000000000001E-3</v>
      </c>
      <c r="K106">
        <f t="shared" si="30"/>
        <v>1.9975200673403442E-6</v>
      </c>
      <c r="L106" s="4">
        <f t="shared" si="31"/>
        <v>2.1501214818637254E-5</v>
      </c>
      <c r="M106" s="6">
        <f t="shared" si="32"/>
        <v>2.1501214818637253E-8</v>
      </c>
      <c r="N106">
        <f t="shared" si="33"/>
        <v>3.166143711111657E-5</v>
      </c>
      <c r="O106">
        <f t="shared" si="34"/>
        <v>1.8996862266669942E-3</v>
      </c>
    </row>
    <row r="107" spans="1:15" x14ac:dyDescent="0.25">
      <c r="A107" t="s">
        <v>148</v>
      </c>
      <c r="B107">
        <v>115</v>
      </c>
      <c r="C107">
        <f t="shared" si="35"/>
        <v>392.39628804030366</v>
      </c>
      <c r="D107">
        <v>10</v>
      </c>
      <c r="E107">
        <f t="shared" si="36"/>
        <v>9.2903000000000002</v>
      </c>
      <c r="F107" s="2">
        <f t="shared" si="26"/>
        <v>11.5</v>
      </c>
      <c r="G107">
        <f t="shared" si="27"/>
        <v>3.6454792347808334</v>
      </c>
      <c r="H107">
        <f t="shared" si="25"/>
        <v>1.0683805993372189</v>
      </c>
      <c r="I107">
        <f t="shared" si="28"/>
        <v>1.0683805993372188E-3</v>
      </c>
      <c r="J107" s="3">
        <f t="shared" si="29"/>
        <v>1.15E-2</v>
      </c>
      <c r="K107">
        <f t="shared" si="30"/>
        <v>5.7428701936034892E-6</v>
      </c>
      <c r="L107" s="4">
        <f t="shared" si="31"/>
        <v>6.1815992603582096E-5</v>
      </c>
      <c r="M107" s="6">
        <f t="shared" si="32"/>
        <v>6.1815992603582099E-8</v>
      </c>
      <c r="N107">
        <f t="shared" si="33"/>
        <v>9.1026631694460133E-5</v>
      </c>
      <c r="O107">
        <f t="shared" si="34"/>
        <v>5.4615979016676081E-3</v>
      </c>
    </row>
    <row r="108" spans="1:15" x14ac:dyDescent="0.25">
      <c r="A108" t="s">
        <v>149</v>
      </c>
      <c r="B108">
        <v>115</v>
      </c>
      <c r="C108">
        <f t="shared" si="35"/>
        <v>392.39628804030366</v>
      </c>
      <c r="D108">
        <v>10</v>
      </c>
      <c r="E108">
        <f t="shared" si="36"/>
        <v>9.2903000000000002</v>
      </c>
      <c r="F108" s="2">
        <f t="shared" si="26"/>
        <v>11.5</v>
      </c>
      <c r="G108">
        <f t="shared" si="27"/>
        <v>3.6454792347808334</v>
      </c>
      <c r="H108">
        <f t="shared" si="25"/>
        <v>1.0683805993372189</v>
      </c>
      <c r="I108">
        <f t="shared" si="28"/>
        <v>1.0683805993372188E-3</v>
      </c>
      <c r="J108" s="3">
        <f t="shared" si="29"/>
        <v>1.15E-2</v>
      </c>
      <c r="K108">
        <f t="shared" si="30"/>
        <v>5.7428701936034892E-6</v>
      </c>
      <c r="L108" s="4">
        <f t="shared" si="31"/>
        <v>6.1815992603582096E-5</v>
      </c>
      <c r="M108" s="6">
        <f t="shared" si="32"/>
        <v>6.1815992603582099E-8</v>
      </c>
      <c r="N108">
        <f t="shared" si="33"/>
        <v>9.1026631694460133E-5</v>
      </c>
      <c r="O108">
        <f t="shared" si="34"/>
        <v>5.4615979016676081E-3</v>
      </c>
    </row>
    <row r="109" spans="1:15" x14ac:dyDescent="0.25">
      <c r="A109" t="s">
        <v>150</v>
      </c>
      <c r="B109">
        <v>115</v>
      </c>
      <c r="C109">
        <f t="shared" si="35"/>
        <v>392.39628804030366</v>
      </c>
      <c r="D109">
        <v>10</v>
      </c>
      <c r="E109">
        <f t="shared" si="36"/>
        <v>9.2903000000000002</v>
      </c>
      <c r="F109" s="2">
        <f t="shared" si="26"/>
        <v>11.5</v>
      </c>
      <c r="G109">
        <f t="shared" si="27"/>
        <v>3.6454792347808334</v>
      </c>
      <c r="H109">
        <f t="shared" si="25"/>
        <v>1.0683805993372189</v>
      </c>
      <c r="I109">
        <f t="shared" si="28"/>
        <v>1.0683805993372188E-3</v>
      </c>
      <c r="J109" s="3">
        <f t="shared" si="29"/>
        <v>1.15E-2</v>
      </c>
      <c r="K109">
        <f t="shared" si="30"/>
        <v>5.7428701936034892E-6</v>
      </c>
      <c r="L109" s="4">
        <f t="shared" si="31"/>
        <v>6.1815992603582096E-5</v>
      </c>
      <c r="M109" s="6">
        <f t="shared" si="32"/>
        <v>6.1815992603582099E-8</v>
      </c>
      <c r="N109">
        <f t="shared" si="33"/>
        <v>9.1026631694460133E-5</v>
      </c>
      <c r="O109">
        <f t="shared" si="34"/>
        <v>5.4615979016676081E-3</v>
      </c>
    </row>
    <row r="110" spans="1:15" x14ac:dyDescent="0.25">
      <c r="A110" t="s">
        <v>126</v>
      </c>
      <c r="B110">
        <v>500</v>
      </c>
      <c r="C110">
        <f t="shared" si="35"/>
        <v>1706.0708175665377</v>
      </c>
      <c r="D110">
        <v>30</v>
      </c>
      <c r="E110">
        <f t="shared" si="36"/>
        <v>3.0967666666666669</v>
      </c>
      <c r="F110" s="2">
        <f t="shared" si="26"/>
        <v>16.666666666666668</v>
      </c>
      <c r="G110">
        <f t="shared" si="27"/>
        <v>5.2833032388128025</v>
      </c>
      <c r="H110">
        <f t="shared" si="25"/>
        <v>1.548377680198868</v>
      </c>
      <c r="I110">
        <f t="shared" si="28"/>
        <v>1.548377680198868E-3</v>
      </c>
      <c r="J110" s="3">
        <f t="shared" si="29"/>
        <v>1.6666666666666666E-2</v>
      </c>
      <c r="K110">
        <f t="shared" si="30"/>
        <v>8.3230002805847678E-6</v>
      </c>
      <c r="L110" s="4">
        <f t="shared" si="31"/>
        <v>8.9588395077655226E-5</v>
      </c>
      <c r="M110" s="6">
        <f t="shared" si="32"/>
        <v>8.9588395077655224E-8</v>
      </c>
      <c r="N110">
        <f t="shared" si="33"/>
        <v>1.3192265462965238E-4</v>
      </c>
      <c r="O110">
        <f t="shared" si="34"/>
        <v>7.9153592777791437E-3</v>
      </c>
    </row>
    <row r="111" spans="1:15" x14ac:dyDescent="0.25">
      <c r="A111" t="s">
        <v>127</v>
      </c>
      <c r="B111">
        <v>90</v>
      </c>
      <c r="C111">
        <f t="shared" si="35"/>
        <v>307.09274716197677</v>
      </c>
      <c r="D111">
        <v>10</v>
      </c>
      <c r="E111">
        <f t="shared" si="36"/>
        <v>9.2903000000000002</v>
      </c>
      <c r="F111" s="2">
        <f t="shared" si="26"/>
        <v>9</v>
      </c>
      <c r="G111">
        <f t="shared" si="27"/>
        <v>2.8529837489589132</v>
      </c>
      <c r="H111">
        <f t="shared" si="25"/>
        <v>0.8361239473073887</v>
      </c>
      <c r="I111">
        <f t="shared" si="28"/>
        <v>8.361239473073887E-4</v>
      </c>
      <c r="J111" s="3">
        <f t="shared" si="29"/>
        <v>8.9999999999999993E-3</v>
      </c>
      <c r="K111">
        <f t="shared" si="30"/>
        <v>4.4944201515157749E-6</v>
      </c>
      <c r="L111" s="4">
        <f t="shared" si="31"/>
        <v>4.8377733341933817E-5</v>
      </c>
      <c r="M111" s="6">
        <f t="shared" si="32"/>
        <v>4.8377733341933816E-8</v>
      </c>
      <c r="N111">
        <f t="shared" si="33"/>
        <v>7.1238233500012292E-5</v>
      </c>
      <c r="O111">
        <f t="shared" si="34"/>
        <v>4.2742940100007377E-3</v>
      </c>
    </row>
    <row r="112" spans="1:15" x14ac:dyDescent="0.25">
      <c r="A112" t="s">
        <v>128</v>
      </c>
      <c r="B112">
        <v>400</v>
      </c>
      <c r="C112">
        <f t="shared" si="35"/>
        <v>1364.8566540532302</v>
      </c>
      <c r="D112">
        <v>25</v>
      </c>
      <c r="E112">
        <f t="shared" si="36"/>
        <v>3.7161200000000001</v>
      </c>
      <c r="F112" s="2">
        <f t="shared" si="26"/>
        <v>16</v>
      </c>
      <c r="G112">
        <f t="shared" si="27"/>
        <v>5.0719711092602902</v>
      </c>
      <c r="H112">
        <f t="shared" si="25"/>
        <v>1.4864425729909132</v>
      </c>
      <c r="I112">
        <f t="shared" si="28"/>
        <v>1.4864425729909131E-3</v>
      </c>
      <c r="J112" s="3">
        <f t="shared" si="29"/>
        <v>1.6E-2</v>
      </c>
      <c r="K112">
        <f t="shared" si="30"/>
        <v>7.9900802693613767E-6</v>
      </c>
      <c r="L112" s="4">
        <f t="shared" si="31"/>
        <v>8.6004859274549015E-5</v>
      </c>
      <c r="M112" s="6">
        <f t="shared" si="32"/>
        <v>8.6004859274549014E-8</v>
      </c>
      <c r="N112">
        <f t="shared" si="33"/>
        <v>1.2664574844446628E-4</v>
      </c>
      <c r="O112">
        <f t="shared" si="34"/>
        <v>7.598744906667977E-3</v>
      </c>
    </row>
    <row r="113" spans="1:15" x14ac:dyDescent="0.25">
      <c r="A113" t="s">
        <v>129</v>
      </c>
      <c r="B113">
        <v>90</v>
      </c>
      <c r="C113">
        <f t="shared" si="35"/>
        <v>307.09274716197677</v>
      </c>
      <c r="D113">
        <v>10</v>
      </c>
      <c r="E113">
        <f t="shared" si="36"/>
        <v>9.2903000000000002</v>
      </c>
      <c r="F113" s="2">
        <f t="shared" si="26"/>
        <v>9</v>
      </c>
      <c r="G113">
        <f t="shared" si="27"/>
        <v>2.8529837489589132</v>
      </c>
      <c r="H113">
        <f t="shared" si="25"/>
        <v>0.8361239473073887</v>
      </c>
      <c r="I113">
        <f t="shared" si="28"/>
        <v>8.361239473073887E-4</v>
      </c>
      <c r="J113" s="3">
        <f t="shared" si="29"/>
        <v>8.9999999999999993E-3</v>
      </c>
      <c r="K113">
        <f t="shared" si="30"/>
        <v>4.4944201515157749E-6</v>
      </c>
      <c r="L113" s="4">
        <f t="shared" si="31"/>
        <v>4.8377733341933817E-5</v>
      </c>
      <c r="M113" s="6">
        <f t="shared" si="32"/>
        <v>4.8377733341933816E-8</v>
      </c>
      <c r="N113">
        <f t="shared" si="33"/>
        <v>7.1238233500012292E-5</v>
      </c>
      <c r="O113">
        <f t="shared" si="34"/>
        <v>4.2742940100007377E-3</v>
      </c>
    </row>
    <row r="114" spans="1:15" x14ac:dyDescent="0.25">
      <c r="A114" t="s">
        <v>130</v>
      </c>
      <c r="B114">
        <v>90</v>
      </c>
      <c r="C114">
        <f t="shared" si="35"/>
        <v>307.09274716197677</v>
      </c>
      <c r="D114">
        <v>20</v>
      </c>
      <c r="E114">
        <f t="shared" si="36"/>
        <v>4.6451500000000001</v>
      </c>
      <c r="F114" s="2">
        <f t="shared" si="26"/>
        <v>4.5</v>
      </c>
      <c r="G114">
        <f t="shared" si="27"/>
        <v>1.4264918744794566</v>
      </c>
      <c r="H114">
        <f t="shared" si="25"/>
        <v>0.41806197365369435</v>
      </c>
      <c r="I114">
        <f t="shared" si="28"/>
        <v>4.1806197365369435E-4</v>
      </c>
      <c r="J114" s="3">
        <f t="shared" si="29"/>
        <v>4.4999999999999997E-3</v>
      </c>
      <c r="K114">
        <f t="shared" si="30"/>
        <v>2.2472100757578875E-6</v>
      </c>
      <c r="L114" s="4">
        <f t="shared" si="31"/>
        <v>2.4188866670966909E-5</v>
      </c>
      <c r="M114" s="6">
        <f t="shared" si="32"/>
        <v>2.4188866670966908E-8</v>
      </c>
      <c r="N114">
        <f t="shared" si="33"/>
        <v>3.5619116750006146E-5</v>
      </c>
      <c r="O114">
        <f t="shared" si="34"/>
        <v>2.1371470050003689E-3</v>
      </c>
    </row>
    <row r="115" spans="1:15" x14ac:dyDescent="0.25">
      <c r="A115" t="s">
        <v>131</v>
      </c>
      <c r="B115">
        <v>90</v>
      </c>
      <c r="C115">
        <f t="shared" si="35"/>
        <v>307.09274716197677</v>
      </c>
      <c r="D115">
        <v>20</v>
      </c>
      <c r="E115">
        <f t="shared" si="36"/>
        <v>4.6451500000000001</v>
      </c>
      <c r="F115" s="2">
        <f t="shared" si="26"/>
        <v>4.5</v>
      </c>
      <c r="G115">
        <f t="shared" si="27"/>
        <v>1.4264918744794566</v>
      </c>
      <c r="H115">
        <f t="shared" si="25"/>
        <v>0.41806197365369435</v>
      </c>
      <c r="I115">
        <f t="shared" si="28"/>
        <v>4.1806197365369435E-4</v>
      </c>
      <c r="J115" s="3">
        <f t="shared" si="29"/>
        <v>4.4999999999999997E-3</v>
      </c>
      <c r="K115">
        <f t="shared" si="30"/>
        <v>2.2472100757578875E-6</v>
      </c>
      <c r="L115" s="4">
        <f t="shared" si="31"/>
        <v>2.4188866670966909E-5</v>
      </c>
      <c r="M115" s="6">
        <f t="shared" si="32"/>
        <v>2.4188866670966908E-8</v>
      </c>
      <c r="N115">
        <f t="shared" si="33"/>
        <v>3.5619116750006146E-5</v>
      </c>
      <c r="O115">
        <f t="shared" si="34"/>
        <v>2.1371470050003689E-3</v>
      </c>
    </row>
    <row r="116" spans="1:15" x14ac:dyDescent="0.25">
      <c r="A116" t="s">
        <v>132</v>
      </c>
      <c r="B116">
        <v>500</v>
      </c>
      <c r="C116">
        <f t="shared" si="35"/>
        <v>1706.0708175665377</v>
      </c>
      <c r="D116">
        <v>25</v>
      </c>
      <c r="E116">
        <f t="shared" si="36"/>
        <v>3.7161200000000001</v>
      </c>
      <c r="F116" s="2">
        <f t="shared" si="26"/>
        <v>20</v>
      </c>
      <c r="G116">
        <f t="shared" si="27"/>
        <v>6.3399638865753625</v>
      </c>
      <c r="H116">
        <f t="shared" si="25"/>
        <v>1.8580532162386414</v>
      </c>
      <c r="I116">
        <f t="shared" si="28"/>
        <v>1.8580532162386415E-3</v>
      </c>
      <c r="J116" s="3">
        <f t="shared" si="29"/>
        <v>0.02</v>
      </c>
      <c r="K116">
        <f t="shared" si="30"/>
        <v>9.9876003367017213E-6</v>
      </c>
      <c r="L116" s="4">
        <f t="shared" si="31"/>
        <v>1.0750607409318627E-4</v>
      </c>
      <c r="M116" s="6">
        <f t="shared" si="32"/>
        <v>1.0750607409318626E-7</v>
      </c>
      <c r="N116">
        <f t="shared" si="33"/>
        <v>1.5830718555558286E-4</v>
      </c>
      <c r="O116">
        <f t="shared" si="34"/>
        <v>9.4984311333349714E-3</v>
      </c>
    </row>
    <row r="117" spans="1:15" x14ac:dyDescent="0.25">
      <c r="A117" t="s">
        <v>133</v>
      </c>
      <c r="B117">
        <v>90</v>
      </c>
      <c r="C117">
        <f t="shared" si="35"/>
        <v>307.09274716197677</v>
      </c>
      <c r="D117">
        <v>20</v>
      </c>
      <c r="E117">
        <f t="shared" si="36"/>
        <v>4.6451500000000001</v>
      </c>
      <c r="F117" s="2">
        <f t="shared" si="26"/>
        <v>4.5</v>
      </c>
      <c r="G117">
        <f t="shared" si="27"/>
        <v>1.4264918744794566</v>
      </c>
      <c r="H117">
        <f t="shared" si="25"/>
        <v>0.41806197365369435</v>
      </c>
      <c r="I117">
        <f t="shared" si="28"/>
        <v>4.1806197365369435E-4</v>
      </c>
      <c r="J117" s="3">
        <f t="shared" si="29"/>
        <v>4.4999999999999997E-3</v>
      </c>
      <c r="K117">
        <f t="shared" si="30"/>
        <v>2.2472100757578875E-6</v>
      </c>
      <c r="L117" s="4">
        <f t="shared" si="31"/>
        <v>2.4188866670966909E-5</v>
      </c>
      <c r="M117" s="6">
        <f t="shared" si="32"/>
        <v>2.4188866670966908E-8</v>
      </c>
      <c r="N117">
        <f t="shared" si="33"/>
        <v>3.5619116750006146E-5</v>
      </c>
      <c r="O117">
        <f t="shared" si="34"/>
        <v>2.1371470050003689E-3</v>
      </c>
    </row>
    <row r="118" spans="1:15" x14ac:dyDescent="0.25">
      <c r="A118" t="s">
        <v>134</v>
      </c>
      <c r="B118">
        <v>90</v>
      </c>
      <c r="C118">
        <f t="shared" si="35"/>
        <v>307.09274716197677</v>
      </c>
      <c r="D118">
        <v>30</v>
      </c>
      <c r="E118">
        <f t="shared" si="36"/>
        <v>3.0967666666666669</v>
      </c>
      <c r="F118" s="2">
        <f t="shared" si="26"/>
        <v>3</v>
      </c>
      <c r="G118">
        <f t="shared" si="27"/>
        <v>0.95099458298630435</v>
      </c>
      <c r="H118">
        <f t="shared" si="25"/>
        <v>0.2787079824357962</v>
      </c>
      <c r="I118">
        <f t="shared" si="28"/>
        <v>2.7870798243579618E-4</v>
      </c>
      <c r="J118" s="3">
        <f t="shared" si="29"/>
        <v>3.0000000000000001E-3</v>
      </c>
      <c r="K118">
        <f t="shared" si="30"/>
        <v>1.498140050505258E-6</v>
      </c>
      <c r="L118" s="4">
        <f t="shared" si="31"/>
        <v>1.612591111397794E-5</v>
      </c>
      <c r="M118" s="6">
        <f t="shared" si="32"/>
        <v>1.6125911113977941E-8</v>
      </c>
      <c r="N118">
        <f t="shared" si="33"/>
        <v>2.3746077833337427E-5</v>
      </c>
      <c r="O118">
        <f t="shared" si="34"/>
        <v>1.4247646700002456E-3</v>
      </c>
    </row>
    <row r="119" spans="1:15" x14ac:dyDescent="0.25">
      <c r="A119" t="s">
        <v>135</v>
      </c>
      <c r="B119">
        <v>500</v>
      </c>
      <c r="C119">
        <f t="shared" si="35"/>
        <v>1706.0708175665377</v>
      </c>
      <c r="D119">
        <v>25</v>
      </c>
      <c r="E119">
        <f t="shared" si="36"/>
        <v>3.7161200000000001</v>
      </c>
      <c r="F119" s="2">
        <f t="shared" si="26"/>
        <v>20</v>
      </c>
      <c r="G119">
        <f t="shared" si="27"/>
        <v>6.3399638865753625</v>
      </c>
      <c r="H119">
        <f t="shared" si="25"/>
        <v>1.8580532162386414</v>
      </c>
      <c r="I119">
        <f t="shared" si="28"/>
        <v>1.8580532162386415E-3</v>
      </c>
      <c r="J119" s="3">
        <f t="shared" si="29"/>
        <v>0.02</v>
      </c>
      <c r="K119">
        <f t="shared" si="30"/>
        <v>9.9876003367017213E-6</v>
      </c>
      <c r="L119" s="4">
        <f t="shared" si="31"/>
        <v>1.0750607409318627E-4</v>
      </c>
      <c r="M119" s="6">
        <f t="shared" si="32"/>
        <v>1.0750607409318626E-7</v>
      </c>
      <c r="N119">
        <f t="shared" si="33"/>
        <v>1.5830718555558286E-4</v>
      </c>
      <c r="O119">
        <f t="shared" si="34"/>
        <v>9.4984311333349714E-3</v>
      </c>
    </row>
    <row r="120" spans="1:15" x14ac:dyDescent="0.25">
      <c r="A120" t="s">
        <v>136</v>
      </c>
      <c r="B120">
        <v>30</v>
      </c>
      <c r="C120">
        <f t="shared" si="35"/>
        <v>102.36424905399227</v>
      </c>
      <c r="D120">
        <v>8</v>
      </c>
      <c r="E120">
        <f t="shared" si="36"/>
        <v>11.612875000000001</v>
      </c>
      <c r="F120" s="2">
        <f t="shared" si="26"/>
        <v>3.75</v>
      </c>
      <c r="G120">
        <f t="shared" si="27"/>
        <v>1.1887432287328805</v>
      </c>
      <c r="H120">
        <f t="shared" si="25"/>
        <v>0.34838497804474527</v>
      </c>
      <c r="I120">
        <f t="shared" si="28"/>
        <v>3.4838497804474527E-4</v>
      </c>
      <c r="J120" s="3">
        <f t="shared" si="29"/>
        <v>3.7499999999999999E-3</v>
      </c>
      <c r="K120">
        <f t="shared" si="30"/>
        <v>1.8726750631315727E-6</v>
      </c>
      <c r="L120" s="4">
        <f t="shared" si="31"/>
        <v>2.0157388892472424E-5</v>
      </c>
      <c r="M120" s="6">
        <f t="shared" si="32"/>
        <v>2.0157388892472424E-8</v>
      </c>
      <c r="N120">
        <f t="shared" si="33"/>
        <v>2.9682597291671785E-5</v>
      </c>
      <c r="O120">
        <f t="shared" si="34"/>
        <v>1.780955837500307E-3</v>
      </c>
    </row>
    <row r="121" spans="1:15" x14ac:dyDescent="0.25">
      <c r="A121" t="s">
        <v>151</v>
      </c>
      <c r="B121">
        <v>500</v>
      </c>
      <c r="C121">
        <f t="shared" si="35"/>
        <v>1706.0708175665377</v>
      </c>
      <c r="D121">
        <v>60</v>
      </c>
      <c r="E121">
        <f t="shared" si="36"/>
        <v>1.5483833333333334</v>
      </c>
      <c r="F121" s="2">
        <f t="shared" si="26"/>
        <v>8.3333333333333339</v>
      </c>
      <c r="G121">
        <f t="shared" si="27"/>
        <v>2.6416516194064013</v>
      </c>
      <c r="H121">
        <f t="shared" si="25"/>
        <v>0.77418884009943401</v>
      </c>
      <c r="I121">
        <f t="shared" si="28"/>
        <v>7.7418884009943401E-4</v>
      </c>
      <c r="J121" s="3">
        <f t="shared" si="29"/>
        <v>8.3333333333333332E-3</v>
      </c>
      <c r="K121">
        <f t="shared" si="30"/>
        <v>4.1615001402923839E-6</v>
      </c>
      <c r="L121" s="4">
        <f t="shared" si="31"/>
        <v>4.4794197538827613E-5</v>
      </c>
      <c r="M121" s="6">
        <f t="shared" si="32"/>
        <v>4.4794197538827612E-8</v>
      </c>
      <c r="N121">
        <f t="shared" si="33"/>
        <v>6.596132731482619E-5</v>
      </c>
      <c r="O121">
        <f t="shared" si="34"/>
        <v>3.9576796388895719E-3</v>
      </c>
    </row>
    <row r="122" spans="1:15" x14ac:dyDescent="0.25">
      <c r="A122" t="s">
        <v>137</v>
      </c>
      <c r="B122">
        <v>60</v>
      </c>
      <c r="C122">
        <f t="shared" si="35"/>
        <v>204.72849810798454</v>
      </c>
      <c r="D122">
        <v>20</v>
      </c>
      <c r="E122">
        <f t="shared" si="36"/>
        <v>4.6451500000000001</v>
      </c>
      <c r="F122" s="2">
        <f t="shared" si="26"/>
        <v>3</v>
      </c>
      <c r="G122">
        <f t="shared" si="27"/>
        <v>0.95099458298630446</v>
      </c>
      <c r="H122">
        <f t="shared" si="25"/>
        <v>0.27870798243579625</v>
      </c>
      <c r="I122">
        <f t="shared" si="28"/>
        <v>2.7870798243579623E-4</v>
      </c>
      <c r="J122" s="3">
        <f t="shared" si="29"/>
        <v>3.0000000000000001E-3</v>
      </c>
      <c r="K122">
        <f t="shared" si="30"/>
        <v>1.4981400505052582E-6</v>
      </c>
      <c r="L122" s="4">
        <f t="shared" si="31"/>
        <v>1.612591111397794E-5</v>
      </c>
      <c r="M122" s="6">
        <f t="shared" si="32"/>
        <v>1.6125911113977941E-8</v>
      </c>
      <c r="N122">
        <f t="shared" si="33"/>
        <v>2.3746077833337431E-5</v>
      </c>
      <c r="O122">
        <f t="shared" si="34"/>
        <v>1.4247646700002458E-3</v>
      </c>
    </row>
    <row r="123" spans="1:15" x14ac:dyDescent="0.25">
      <c r="A123" t="s">
        <v>138</v>
      </c>
      <c r="B123">
        <v>90</v>
      </c>
      <c r="C123">
        <f t="shared" si="35"/>
        <v>307.09274716197677</v>
      </c>
      <c r="D123">
        <v>25</v>
      </c>
      <c r="E123">
        <f t="shared" si="36"/>
        <v>3.7161200000000001</v>
      </c>
      <c r="F123" s="2">
        <f t="shared" si="26"/>
        <v>3.6</v>
      </c>
      <c r="G123">
        <f t="shared" si="27"/>
        <v>1.1411934995835653</v>
      </c>
      <c r="H123">
        <f t="shared" si="25"/>
        <v>0.33444957892295546</v>
      </c>
      <c r="I123">
        <f t="shared" si="28"/>
        <v>3.3444957892295548E-4</v>
      </c>
      <c r="J123" s="3">
        <f t="shared" si="29"/>
        <v>3.5999999999999999E-3</v>
      </c>
      <c r="K123">
        <f t="shared" si="30"/>
        <v>1.7977680606063099E-6</v>
      </c>
      <c r="L123" s="4">
        <f t="shared" si="31"/>
        <v>1.9351093336773526E-5</v>
      </c>
      <c r="M123" s="6">
        <f t="shared" si="32"/>
        <v>1.9351093336773526E-8</v>
      </c>
      <c r="N123">
        <f t="shared" si="33"/>
        <v>2.8495293400004915E-5</v>
      </c>
      <c r="O123">
        <f t="shared" si="34"/>
        <v>1.7097176040002948E-3</v>
      </c>
    </row>
    <row r="124" spans="1:15" x14ac:dyDescent="0.25">
      <c r="A124" t="s">
        <v>85</v>
      </c>
      <c r="B124">
        <v>0</v>
      </c>
      <c r="C124">
        <f t="shared" si="35"/>
        <v>0</v>
      </c>
      <c r="D124">
        <v>1000</v>
      </c>
      <c r="E124">
        <f t="shared" si="36"/>
        <v>9.2902999999999999E-2</v>
      </c>
      <c r="F124" s="2">
        <f t="shared" si="26"/>
        <v>0</v>
      </c>
      <c r="G124">
        <f t="shared" si="27"/>
        <v>0</v>
      </c>
      <c r="H124">
        <f t="shared" si="25"/>
        <v>0</v>
      </c>
      <c r="I124">
        <f t="shared" si="28"/>
        <v>0</v>
      </c>
      <c r="J124" s="3">
        <f t="shared" si="29"/>
        <v>0</v>
      </c>
      <c r="K124">
        <f t="shared" si="30"/>
        <v>0</v>
      </c>
      <c r="L124" s="4">
        <f t="shared" si="31"/>
        <v>0</v>
      </c>
      <c r="M124" s="6">
        <f t="shared" si="32"/>
        <v>0</v>
      </c>
      <c r="N124">
        <f t="shared" si="33"/>
        <v>0</v>
      </c>
      <c r="O124">
        <f t="shared" si="34"/>
        <v>0</v>
      </c>
    </row>
    <row r="125" spans="1:15" x14ac:dyDescent="0.25">
      <c r="A125" t="s">
        <v>139</v>
      </c>
      <c r="B125">
        <v>400</v>
      </c>
      <c r="C125">
        <f t="shared" si="35"/>
        <v>1364.8566540532302</v>
      </c>
      <c r="D125">
        <v>30</v>
      </c>
      <c r="E125">
        <f t="shared" si="36"/>
        <v>3.0967666666666669</v>
      </c>
      <c r="F125" s="2">
        <f t="shared" si="26"/>
        <v>13.333333333333334</v>
      </c>
      <c r="G125">
        <f t="shared" si="27"/>
        <v>4.2266425910502425</v>
      </c>
      <c r="H125">
        <f t="shared" si="25"/>
        <v>1.2387021441590946</v>
      </c>
      <c r="I125">
        <f t="shared" si="28"/>
        <v>1.2387021441590945E-3</v>
      </c>
      <c r="J125" s="3">
        <f t="shared" si="29"/>
        <v>1.3333333333333334E-2</v>
      </c>
      <c r="K125">
        <f t="shared" si="30"/>
        <v>6.6584002244678159E-6</v>
      </c>
      <c r="L125" s="4">
        <f t="shared" si="31"/>
        <v>7.1670716062124183E-5</v>
      </c>
      <c r="M125" s="6">
        <f t="shared" si="32"/>
        <v>7.1670716062124185E-8</v>
      </c>
      <c r="N125">
        <f t="shared" si="33"/>
        <v>1.0553812370372193E-4</v>
      </c>
      <c r="O125">
        <f t="shared" si="34"/>
        <v>6.332287422223316E-3</v>
      </c>
    </row>
    <row r="126" spans="1:15" x14ac:dyDescent="0.25">
      <c r="A126" t="s">
        <v>140</v>
      </c>
      <c r="B126">
        <v>30</v>
      </c>
      <c r="C126">
        <f t="shared" si="35"/>
        <v>102.36424905399227</v>
      </c>
      <c r="D126">
        <v>8</v>
      </c>
      <c r="E126">
        <f t="shared" si="36"/>
        <v>11.612875000000001</v>
      </c>
      <c r="F126" s="2">
        <f t="shared" si="26"/>
        <v>3.75</v>
      </c>
      <c r="G126">
        <f t="shared" si="27"/>
        <v>1.1887432287328805</v>
      </c>
      <c r="H126">
        <f t="shared" si="25"/>
        <v>0.34838497804474527</v>
      </c>
      <c r="I126">
        <f t="shared" si="28"/>
        <v>3.4838497804474527E-4</v>
      </c>
      <c r="J126" s="3">
        <f t="shared" si="29"/>
        <v>3.7499999999999999E-3</v>
      </c>
      <c r="K126">
        <f t="shared" si="30"/>
        <v>1.8726750631315727E-6</v>
      </c>
      <c r="L126" s="4">
        <f t="shared" si="31"/>
        <v>2.0157388892472424E-5</v>
      </c>
      <c r="M126" s="6">
        <f t="shared" si="32"/>
        <v>2.0157388892472424E-8</v>
      </c>
      <c r="N126">
        <f t="shared" si="33"/>
        <v>2.9682597291671785E-5</v>
      </c>
      <c r="O126">
        <f t="shared" si="34"/>
        <v>1.780955837500307E-3</v>
      </c>
    </row>
    <row r="127" spans="1:15" x14ac:dyDescent="0.25">
      <c r="A127" t="s">
        <v>141</v>
      </c>
      <c r="B127">
        <v>90</v>
      </c>
      <c r="C127">
        <f t="shared" si="35"/>
        <v>307.09274716197677</v>
      </c>
      <c r="D127">
        <v>25</v>
      </c>
      <c r="E127">
        <f t="shared" si="36"/>
        <v>3.7161200000000001</v>
      </c>
      <c r="F127" s="2">
        <f t="shared" si="26"/>
        <v>3.6</v>
      </c>
      <c r="G127">
        <f t="shared" si="27"/>
        <v>1.1411934995835653</v>
      </c>
      <c r="H127">
        <f t="shared" si="25"/>
        <v>0.33444957892295546</v>
      </c>
      <c r="I127">
        <f t="shared" si="28"/>
        <v>3.3444957892295548E-4</v>
      </c>
      <c r="J127" s="3">
        <f t="shared" si="29"/>
        <v>3.5999999999999999E-3</v>
      </c>
      <c r="K127">
        <f t="shared" si="30"/>
        <v>1.7977680606063099E-6</v>
      </c>
      <c r="L127" s="4">
        <f t="shared" si="31"/>
        <v>1.9351093336773526E-5</v>
      </c>
      <c r="M127" s="6">
        <f t="shared" si="32"/>
        <v>1.9351093336773526E-8</v>
      </c>
      <c r="N127">
        <f t="shared" si="33"/>
        <v>2.8495293400004915E-5</v>
      </c>
      <c r="O127">
        <f t="shared" si="34"/>
        <v>1.7097176040002948E-3</v>
      </c>
    </row>
    <row r="128" spans="1:15" x14ac:dyDescent="0.25">
      <c r="A128" t="s">
        <v>142</v>
      </c>
      <c r="B128">
        <v>90</v>
      </c>
      <c r="C128">
        <f t="shared" si="35"/>
        <v>307.09274716197677</v>
      </c>
      <c r="D128">
        <v>25</v>
      </c>
      <c r="E128">
        <f t="shared" si="36"/>
        <v>3.7161200000000001</v>
      </c>
      <c r="F128" s="2">
        <f t="shared" si="26"/>
        <v>3.6</v>
      </c>
      <c r="G128">
        <f t="shared" si="27"/>
        <v>1.1411934995835653</v>
      </c>
      <c r="H128">
        <f t="shared" si="25"/>
        <v>0.33444957892295546</v>
      </c>
      <c r="I128">
        <f t="shared" si="28"/>
        <v>3.3444957892295548E-4</v>
      </c>
      <c r="J128" s="3">
        <f t="shared" si="29"/>
        <v>3.5999999999999999E-3</v>
      </c>
      <c r="K128">
        <f t="shared" si="30"/>
        <v>1.7977680606063099E-6</v>
      </c>
      <c r="L128" s="4">
        <f t="shared" si="31"/>
        <v>1.9351093336773526E-5</v>
      </c>
      <c r="M128" s="6">
        <f t="shared" si="32"/>
        <v>1.9351093336773526E-8</v>
      </c>
      <c r="N128">
        <f t="shared" si="33"/>
        <v>2.8495293400004915E-5</v>
      </c>
      <c r="O128">
        <f t="shared" si="34"/>
        <v>1.7097176040002948E-3</v>
      </c>
    </row>
    <row r="129" spans="1:15" x14ac:dyDescent="0.25">
      <c r="A129" t="s">
        <v>152</v>
      </c>
      <c r="B129">
        <v>15</v>
      </c>
      <c r="C129">
        <f t="shared" si="35"/>
        <v>51.182124526996134</v>
      </c>
      <c r="D129">
        <v>5</v>
      </c>
      <c r="E129">
        <f t="shared" si="36"/>
        <v>18.5806</v>
      </c>
      <c r="F129" s="2">
        <f t="shared" si="26"/>
        <v>3</v>
      </c>
      <c r="G129">
        <f t="shared" si="27"/>
        <v>0.95099458298630446</v>
      </c>
      <c r="H129">
        <f t="shared" si="25"/>
        <v>0.27870798243579625</v>
      </c>
      <c r="I129">
        <f t="shared" si="28"/>
        <v>2.7870798243579623E-4</v>
      </c>
      <c r="J129" s="3">
        <f t="shared" si="29"/>
        <v>3.0000000000000001E-3</v>
      </c>
      <c r="K129">
        <f t="shared" si="30"/>
        <v>1.4981400505052582E-6</v>
      </c>
      <c r="L129" s="4">
        <f t="shared" si="31"/>
        <v>1.612591111397794E-5</v>
      </c>
      <c r="M129" s="6">
        <f t="shared" si="32"/>
        <v>1.6125911113977941E-8</v>
      </c>
      <c r="N129">
        <f t="shared" si="33"/>
        <v>2.3746077833337431E-5</v>
      </c>
      <c r="O129">
        <f t="shared" si="34"/>
        <v>1.4247646700002458E-3</v>
      </c>
    </row>
    <row r="130" spans="1:15" x14ac:dyDescent="0.25">
      <c r="A130" t="s">
        <v>153</v>
      </c>
      <c r="B130">
        <v>40</v>
      </c>
      <c r="C130">
        <f t="shared" si="35"/>
        <v>136.48566540532303</v>
      </c>
      <c r="D130">
        <v>30</v>
      </c>
      <c r="E130">
        <f t="shared" si="36"/>
        <v>3.0967666666666669</v>
      </c>
      <c r="F130" s="2">
        <f t="shared" si="26"/>
        <v>1.3333333333333333</v>
      </c>
      <c r="G130">
        <f t="shared" si="27"/>
        <v>0.4226642591050242</v>
      </c>
      <c r="H130">
        <f t="shared" si="25"/>
        <v>0.12387021441590944</v>
      </c>
      <c r="I130">
        <f t="shared" si="28"/>
        <v>1.2387021441590944E-4</v>
      </c>
      <c r="J130" s="3">
        <f t="shared" si="29"/>
        <v>1.3333333333333333E-3</v>
      </c>
      <c r="K130">
        <f t="shared" si="30"/>
        <v>6.6584002244678146E-7</v>
      </c>
      <c r="L130" s="4">
        <f t="shared" si="31"/>
        <v>7.1670716062124173E-6</v>
      </c>
      <c r="M130" s="6">
        <f t="shared" si="32"/>
        <v>7.1670716062124178E-9</v>
      </c>
      <c r="N130">
        <f t="shared" si="33"/>
        <v>1.0553812370372192E-5</v>
      </c>
      <c r="O130">
        <f t="shared" si="34"/>
        <v>6.3322874222233145E-4</v>
      </c>
    </row>
    <row r="131" spans="1:15" x14ac:dyDescent="0.25">
      <c r="A131" t="s">
        <v>143</v>
      </c>
      <c r="B131">
        <v>60</v>
      </c>
      <c r="C131">
        <f t="shared" si="35"/>
        <v>204.72849810798454</v>
      </c>
      <c r="D131">
        <v>8</v>
      </c>
      <c r="E131">
        <f t="shared" si="36"/>
        <v>11.612875000000001</v>
      </c>
      <c r="F131" s="2">
        <f t="shared" si="26"/>
        <v>7.5</v>
      </c>
      <c r="G131">
        <f t="shared" si="27"/>
        <v>2.377486457465761</v>
      </c>
      <c r="H131">
        <f t="shared" si="25"/>
        <v>0.69676995608949055</v>
      </c>
      <c r="I131">
        <f t="shared" si="28"/>
        <v>6.9676995608949053E-4</v>
      </c>
      <c r="J131" s="3">
        <f t="shared" si="29"/>
        <v>7.4999999999999997E-3</v>
      </c>
      <c r="K131">
        <f t="shared" si="30"/>
        <v>3.7453501262631455E-6</v>
      </c>
      <c r="L131" s="4">
        <f t="shared" si="31"/>
        <v>4.0314777784944849E-5</v>
      </c>
      <c r="M131" s="6">
        <f t="shared" si="32"/>
        <v>4.0314777784944849E-8</v>
      </c>
      <c r="N131">
        <f t="shared" si="33"/>
        <v>5.936519458334357E-5</v>
      </c>
      <c r="O131">
        <f t="shared" si="34"/>
        <v>3.5619116750006141E-3</v>
      </c>
    </row>
    <row r="132" spans="1:15" x14ac:dyDescent="0.25">
      <c r="A132" t="s">
        <v>144</v>
      </c>
      <c r="B132">
        <v>90</v>
      </c>
      <c r="C132">
        <f t="shared" si="35"/>
        <v>307.09274716197677</v>
      </c>
      <c r="D132">
        <v>10</v>
      </c>
      <c r="E132">
        <f t="shared" si="36"/>
        <v>9.2903000000000002</v>
      </c>
      <c r="F132" s="2">
        <f t="shared" si="26"/>
        <v>9</v>
      </c>
      <c r="G132">
        <f t="shared" si="27"/>
        <v>2.8529837489589132</v>
      </c>
      <c r="H132">
        <f t="shared" si="25"/>
        <v>0.8361239473073887</v>
      </c>
      <c r="I132">
        <f t="shared" si="28"/>
        <v>8.361239473073887E-4</v>
      </c>
      <c r="J132" s="3">
        <f t="shared" si="29"/>
        <v>8.9999999999999993E-3</v>
      </c>
      <c r="K132">
        <f t="shared" si="30"/>
        <v>4.4944201515157749E-6</v>
      </c>
      <c r="L132" s="4">
        <f t="shared" si="31"/>
        <v>4.8377733341933817E-5</v>
      </c>
      <c r="M132" s="6">
        <f t="shared" si="32"/>
        <v>4.8377733341933816E-8</v>
      </c>
      <c r="N132">
        <f t="shared" si="33"/>
        <v>7.1238233500012292E-5</v>
      </c>
      <c r="O132">
        <f t="shared" si="34"/>
        <v>4.2742940100007377E-3</v>
      </c>
    </row>
    <row r="133" spans="1:15" x14ac:dyDescent="0.25">
      <c r="A133" t="s">
        <v>145</v>
      </c>
      <c r="B133">
        <v>90</v>
      </c>
      <c r="C133">
        <f t="shared" si="35"/>
        <v>307.09274716197677</v>
      </c>
      <c r="D133">
        <v>25</v>
      </c>
      <c r="E133">
        <f t="shared" si="36"/>
        <v>3.7161200000000001</v>
      </c>
      <c r="F133" s="2">
        <f t="shared" si="26"/>
        <v>3.6</v>
      </c>
      <c r="G133">
        <f t="shared" si="27"/>
        <v>1.1411934995835653</v>
      </c>
      <c r="H133">
        <f t="shared" si="25"/>
        <v>0.33444957892295546</v>
      </c>
      <c r="I133">
        <f t="shared" si="28"/>
        <v>3.3444957892295548E-4</v>
      </c>
      <c r="J133" s="3">
        <f t="shared" si="29"/>
        <v>3.5999999999999999E-3</v>
      </c>
      <c r="K133">
        <f t="shared" si="30"/>
        <v>1.7977680606063099E-6</v>
      </c>
      <c r="L133" s="4">
        <f t="shared" si="31"/>
        <v>1.9351093336773526E-5</v>
      </c>
      <c r="M133" s="6">
        <f t="shared" si="32"/>
        <v>1.9351093336773526E-8</v>
      </c>
      <c r="N133">
        <f t="shared" si="33"/>
        <v>2.8495293400004915E-5</v>
      </c>
      <c r="O133">
        <f t="shared" si="34"/>
        <v>1.7097176040002948E-3</v>
      </c>
    </row>
    <row r="134" spans="1:15" x14ac:dyDescent="0.25">
      <c r="A134" t="s">
        <v>146</v>
      </c>
      <c r="B134">
        <v>65</v>
      </c>
      <c r="C134">
        <f t="shared" si="35"/>
        <v>221.78920628364992</v>
      </c>
      <c r="D134">
        <v>15</v>
      </c>
      <c r="E134">
        <f t="shared" si="36"/>
        <v>6.1935333333333338</v>
      </c>
      <c r="F134" s="2">
        <f t="shared" si="26"/>
        <v>4.333333333333333</v>
      </c>
      <c r="G134">
        <f t="shared" si="27"/>
        <v>1.3736588420913285</v>
      </c>
      <c r="H134">
        <f t="shared" si="25"/>
        <v>0.40257819685170565</v>
      </c>
      <c r="I134">
        <f t="shared" si="28"/>
        <v>4.0257819685170562E-4</v>
      </c>
      <c r="J134" s="3">
        <f t="shared" si="29"/>
        <v>4.3333333333333331E-3</v>
      </c>
      <c r="K134">
        <f t="shared" si="30"/>
        <v>2.1639800729520397E-6</v>
      </c>
      <c r="L134" s="4">
        <f t="shared" si="31"/>
        <v>2.3292982720190356E-5</v>
      </c>
      <c r="M134" s="6">
        <f t="shared" si="32"/>
        <v>2.3292982720190355E-8</v>
      </c>
      <c r="N134">
        <f t="shared" si="33"/>
        <v>3.4299890203709621E-5</v>
      </c>
      <c r="O134">
        <f t="shared" si="34"/>
        <v>2.0579934122225774E-3</v>
      </c>
    </row>
    <row r="135" spans="1:15" x14ac:dyDescent="0.25">
      <c r="A135" t="s">
        <v>147</v>
      </c>
      <c r="B135">
        <v>300</v>
      </c>
      <c r="C135">
        <f t="shared" si="35"/>
        <v>1023.6424905399226</v>
      </c>
      <c r="D135">
        <v>1500</v>
      </c>
      <c r="E135">
        <f t="shared" si="36"/>
        <v>6.1935333333333335E-2</v>
      </c>
      <c r="F135" s="2">
        <f t="shared" si="26"/>
        <v>0.2</v>
      </c>
      <c r="G135">
        <f t="shared" si="27"/>
        <v>6.339963886575363E-2</v>
      </c>
      <c r="H135">
        <f t="shared" si="25"/>
        <v>1.8580532162386417E-2</v>
      </c>
      <c r="I135">
        <f t="shared" si="28"/>
        <v>1.8580532162386418E-5</v>
      </c>
      <c r="J135" s="3">
        <f t="shared" si="29"/>
        <v>2.0000000000000001E-4</v>
      </c>
      <c r="K135">
        <f t="shared" si="30"/>
        <v>9.987600336701723E-8</v>
      </c>
      <c r="L135" s="4">
        <f t="shared" si="31"/>
        <v>1.0750607409318626E-6</v>
      </c>
      <c r="M135" s="6">
        <f t="shared" si="32"/>
        <v>1.0750607409318626E-9</v>
      </c>
      <c r="N135">
        <f t="shared" si="33"/>
        <v>1.5830718555558287E-6</v>
      </c>
      <c r="O135">
        <f t="shared" si="34"/>
        <v>9.4984311333349723E-5</v>
      </c>
    </row>
    <row r="136" spans="1:15" x14ac:dyDescent="0.25">
      <c r="A136" t="s">
        <v>36</v>
      </c>
      <c r="B136">
        <v>90</v>
      </c>
      <c r="C136">
        <f t="shared" si="35"/>
        <v>307.09274716197677</v>
      </c>
      <c r="D136">
        <v>30</v>
      </c>
      <c r="E136">
        <f t="shared" si="36"/>
        <v>3.0967666666666669</v>
      </c>
      <c r="F136" s="2">
        <f t="shared" si="26"/>
        <v>3</v>
      </c>
      <c r="G136">
        <f t="shared" si="27"/>
        <v>0.95099458298630435</v>
      </c>
      <c r="H136">
        <f t="shared" si="25"/>
        <v>0.2787079824357962</v>
      </c>
      <c r="I136">
        <f t="shared" si="28"/>
        <v>2.7870798243579618E-4</v>
      </c>
      <c r="J136" s="3">
        <f t="shared" si="29"/>
        <v>3.0000000000000001E-3</v>
      </c>
      <c r="K136">
        <f t="shared" si="30"/>
        <v>1.498140050505258E-6</v>
      </c>
      <c r="L136" s="4">
        <f t="shared" si="31"/>
        <v>1.612591111397794E-5</v>
      </c>
      <c r="M136" s="6">
        <f t="shared" si="32"/>
        <v>1.6125911113977941E-8</v>
      </c>
      <c r="N136">
        <f t="shared" si="33"/>
        <v>2.3746077833337427E-5</v>
      </c>
      <c r="O136">
        <f t="shared" si="34"/>
        <v>1.4247646700002456E-3</v>
      </c>
    </row>
  </sheetData>
  <pageMargins left="0.7" right="0.7" top="0.75" bottom="0.75" header="0.3" footer="0.3"/>
  <pageSetup orientation="portrait" r:id="rId1"/>
  <headerFooter>
    <oddHeader>&amp;R&amp;"Calibri"&amp;12&amp;K000000 UNCLASSIFIED - NON CLASSIFIÉ&amp;1#_x000D_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'C:\openstudio-standards\openstudio-standards\data\standards\[OpenStudio_Standards.xlsx]Lookups'!#REF!</xm:f>
          </x14:formula1>
          <xm:sqref>A104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1"/>
  <sheetViews>
    <sheetView workbookViewId="0">
      <pane ySplit="1" topLeftCell="A299" activePane="bottomLeft" state="frozen"/>
      <selection pane="bottomLeft" activeCell="B325" sqref="B325"/>
    </sheetView>
  </sheetViews>
  <sheetFormatPr defaultRowHeight="15" x14ac:dyDescent="0.25"/>
  <cols>
    <col min="1" max="1" width="31.5703125" customWidth="1"/>
    <col min="2" max="2" width="28.28515625" customWidth="1"/>
    <col min="3" max="3" width="13.85546875" customWidth="1"/>
    <col min="4" max="4" width="19.5703125" customWidth="1"/>
    <col min="5" max="6" width="18.7109375" customWidth="1"/>
    <col min="7" max="7" width="13.7109375" customWidth="1"/>
    <col min="8" max="11" width="9.140625" customWidth="1"/>
    <col min="12" max="12" width="14.7109375" style="10" customWidth="1"/>
    <col min="13" max="13" width="17" style="11" customWidth="1"/>
    <col min="14" max="14" width="15.140625" customWidth="1"/>
    <col min="15" max="15" width="21.42578125" customWidth="1"/>
    <col min="16" max="16" width="12" bestFit="1" customWidth="1"/>
  </cols>
  <sheetData>
    <row r="1" spans="1:15" x14ac:dyDescent="0.25">
      <c r="A1" s="1" t="s">
        <v>443</v>
      </c>
      <c r="B1" s="2" t="s">
        <v>118</v>
      </c>
      <c r="C1" s="1" t="s">
        <v>441</v>
      </c>
      <c r="D1" s="2" t="s">
        <v>113</v>
      </c>
      <c r="E1" s="1" t="s">
        <v>442</v>
      </c>
      <c r="F1" s="2" t="s">
        <v>119</v>
      </c>
      <c r="G1" t="s">
        <v>107</v>
      </c>
      <c r="H1" s="1" t="s">
        <v>108</v>
      </c>
      <c r="I1" s="1" t="s">
        <v>110</v>
      </c>
      <c r="J1" s="2" t="s">
        <v>120</v>
      </c>
      <c r="K1" s="1" t="s">
        <v>109</v>
      </c>
      <c r="L1" s="5" t="s">
        <v>121</v>
      </c>
      <c r="M1" s="7" t="s">
        <v>122</v>
      </c>
      <c r="N1" s="1" t="s">
        <v>117</v>
      </c>
      <c r="O1" s="1" t="s">
        <v>106</v>
      </c>
    </row>
    <row r="2" spans="1:15" x14ac:dyDescent="0.25">
      <c r="A2" s="1"/>
      <c r="B2" s="2"/>
      <c r="C2" s="1"/>
      <c r="D2" s="2"/>
      <c r="E2" s="1"/>
      <c r="F2" s="2"/>
      <c r="H2" s="1"/>
      <c r="I2" s="1"/>
      <c r="J2" s="2"/>
      <c r="K2" s="1"/>
      <c r="L2" s="5"/>
      <c r="M2" s="7"/>
      <c r="N2" s="1"/>
      <c r="O2" s="1"/>
    </row>
    <row r="3" spans="1:15" x14ac:dyDescent="0.25">
      <c r="A3" s="9" t="s">
        <v>123</v>
      </c>
      <c r="B3" s="3">
        <v>90</v>
      </c>
      <c r="C3">
        <f t="shared" ref="C3:C66" si="0">B3/0.29307107</f>
        <v>307.09274716197677</v>
      </c>
      <c r="D3" s="3">
        <v>20</v>
      </c>
      <c r="E3">
        <f t="shared" ref="E3:E66" si="1">92.903/D3</f>
        <v>4.6451500000000001</v>
      </c>
      <c r="F3" s="2">
        <f t="shared" ref="F3:F32" si="2">B3/D3</f>
        <v>4.5</v>
      </c>
      <c r="G3">
        <f t="shared" ref="G3" si="3">C3*E3/1000</f>
        <v>1.4264918744794566</v>
      </c>
      <c r="H3">
        <f t="shared" ref="H3:H66" si="4">G3*0.29307</f>
        <v>0.41806197365369435</v>
      </c>
      <c r="I3">
        <f t="shared" ref="I3:I66" si="5">H3/1000</f>
        <v>4.1806197365369435E-4</v>
      </c>
      <c r="J3" s="3">
        <f t="shared" ref="J3:J32" si="6">F3/1000</f>
        <v>4.4999999999999997E-3</v>
      </c>
      <c r="K3">
        <f>I3/(4.184*45)</f>
        <v>2.2204268836503842E-6</v>
      </c>
      <c r="L3" s="4">
        <f>J3/(4.184*45)</f>
        <v>2.3900573613766727E-5</v>
      </c>
      <c r="M3" s="6">
        <f t="shared" ref="M3:M32" si="7">L3*0.001</f>
        <v>2.3900573613766727E-8</v>
      </c>
      <c r="N3">
        <f t="shared" ref="N3" si="8">K3/0.06309</f>
        <v>3.5194593178798299E-5</v>
      </c>
      <c r="O3">
        <f>(N3*60)</f>
        <v>2.1116755907278979E-3</v>
      </c>
    </row>
    <row r="4" spans="1:15" x14ac:dyDescent="0.25">
      <c r="A4" t="s">
        <v>124</v>
      </c>
      <c r="B4" s="3">
        <v>30</v>
      </c>
      <c r="C4">
        <f t="shared" si="0"/>
        <v>102.36424905399227</v>
      </c>
      <c r="D4" s="3">
        <v>8</v>
      </c>
      <c r="E4">
        <f t="shared" si="1"/>
        <v>11.612875000000001</v>
      </c>
      <c r="F4" s="2">
        <f t="shared" si="2"/>
        <v>3.75</v>
      </c>
      <c r="G4">
        <f t="shared" ref="G4:G67" si="9">C4*E4/1000</f>
        <v>1.1887432287328805</v>
      </c>
      <c r="H4">
        <f t="shared" si="4"/>
        <v>0.34838497804474527</v>
      </c>
      <c r="I4">
        <f t="shared" si="5"/>
        <v>3.4838497804474527E-4</v>
      </c>
      <c r="J4" s="3">
        <f t="shared" si="6"/>
        <v>3.7499999999999999E-3</v>
      </c>
      <c r="K4">
        <f t="shared" ref="K4:K67" si="10">I4/(4.184*45)</f>
        <v>1.8503557363753201E-6</v>
      </c>
      <c r="L4" s="4">
        <f t="shared" ref="L4:L67" si="11">J4/(4.184*45)</f>
        <v>1.9917144678138941E-5</v>
      </c>
      <c r="M4" s="6">
        <f t="shared" si="7"/>
        <v>1.991714467813894E-8</v>
      </c>
      <c r="N4">
        <f t="shared" ref="N4:N67" si="12">K4/0.06309</f>
        <v>2.9328827648998579E-5</v>
      </c>
      <c r="O4">
        <f t="shared" ref="O4:O67" si="13">(N4*60)</f>
        <v>1.7597296589399148E-3</v>
      </c>
    </row>
    <row r="5" spans="1:15" x14ac:dyDescent="0.25">
      <c r="A5" t="s">
        <v>125</v>
      </c>
      <c r="B5" s="3">
        <v>60</v>
      </c>
      <c r="C5">
        <f t="shared" si="0"/>
        <v>204.72849810798454</v>
      </c>
      <c r="D5" s="3">
        <v>15</v>
      </c>
      <c r="E5">
        <f t="shared" si="1"/>
        <v>6.1935333333333338</v>
      </c>
      <c r="F5" s="2">
        <f t="shared" si="2"/>
        <v>4</v>
      </c>
      <c r="G5">
        <f t="shared" si="9"/>
        <v>1.2679927773150725</v>
      </c>
      <c r="H5">
        <f t="shared" si="4"/>
        <v>0.3716106432477283</v>
      </c>
      <c r="I5">
        <f t="shared" si="5"/>
        <v>3.7161064324772828E-4</v>
      </c>
      <c r="J5" s="3">
        <f t="shared" si="6"/>
        <v>4.0000000000000001E-3</v>
      </c>
      <c r="K5">
        <f t="shared" si="10"/>
        <v>1.9737127854670082E-6</v>
      </c>
      <c r="L5" s="4">
        <f t="shared" si="11"/>
        <v>2.1244954323348205E-5</v>
      </c>
      <c r="M5" s="6">
        <f t="shared" si="7"/>
        <v>2.1244954323348205E-8</v>
      </c>
      <c r="N5">
        <f t="shared" si="12"/>
        <v>3.1284082825598485E-5</v>
      </c>
      <c r="O5">
        <f t="shared" si="13"/>
        <v>1.877044969535909E-3</v>
      </c>
    </row>
    <row r="6" spans="1:15" x14ac:dyDescent="0.25">
      <c r="A6" t="s">
        <v>16</v>
      </c>
      <c r="B6" s="3">
        <v>115</v>
      </c>
      <c r="C6">
        <f t="shared" si="0"/>
        <v>392.39628804030366</v>
      </c>
      <c r="D6" s="3">
        <v>10</v>
      </c>
      <c r="E6">
        <f t="shared" si="1"/>
        <v>9.2903000000000002</v>
      </c>
      <c r="F6" s="2">
        <f t="shared" si="2"/>
        <v>11.5</v>
      </c>
      <c r="G6">
        <f t="shared" si="9"/>
        <v>3.6454792347808334</v>
      </c>
      <c r="H6">
        <f t="shared" si="4"/>
        <v>1.0683805993372189</v>
      </c>
      <c r="I6">
        <f t="shared" si="5"/>
        <v>1.0683805993372188E-3</v>
      </c>
      <c r="J6" s="3">
        <f t="shared" si="6"/>
        <v>1.15E-2</v>
      </c>
      <c r="K6">
        <f t="shared" si="10"/>
        <v>5.6744242582176485E-6</v>
      </c>
      <c r="L6" s="4">
        <f t="shared" si="11"/>
        <v>6.1079243679626081E-5</v>
      </c>
      <c r="M6" s="6">
        <f t="shared" si="7"/>
        <v>6.1079243679626079E-8</v>
      </c>
      <c r="N6">
        <f t="shared" si="12"/>
        <v>8.9941738123595636E-5</v>
      </c>
      <c r="O6">
        <f t="shared" si="13"/>
        <v>5.3965042874157378E-3</v>
      </c>
    </row>
    <row r="7" spans="1:15" x14ac:dyDescent="0.25">
      <c r="A7" t="s">
        <v>166</v>
      </c>
      <c r="B7" s="3">
        <v>115</v>
      </c>
      <c r="C7">
        <f t="shared" si="0"/>
        <v>392.39628804030366</v>
      </c>
      <c r="D7" s="3">
        <v>10</v>
      </c>
      <c r="E7">
        <f t="shared" si="1"/>
        <v>9.2903000000000002</v>
      </c>
      <c r="F7" s="2">
        <f t="shared" si="2"/>
        <v>11.5</v>
      </c>
      <c r="G7">
        <f t="shared" si="9"/>
        <v>3.6454792347808334</v>
      </c>
      <c r="H7">
        <f t="shared" si="4"/>
        <v>1.0683805993372189</v>
      </c>
      <c r="I7">
        <f t="shared" si="5"/>
        <v>1.0683805993372188E-3</v>
      </c>
      <c r="J7" s="3">
        <f t="shared" si="6"/>
        <v>1.15E-2</v>
      </c>
      <c r="K7">
        <f t="shared" si="10"/>
        <v>5.6744242582176485E-6</v>
      </c>
      <c r="L7" s="4">
        <f t="shared" si="11"/>
        <v>6.1079243679626081E-5</v>
      </c>
      <c r="M7" s="6">
        <f t="shared" si="7"/>
        <v>6.1079243679626079E-8</v>
      </c>
      <c r="N7">
        <f t="shared" si="12"/>
        <v>8.9941738123595636E-5</v>
      </c>
      <c r="O7">
        <f t="shared" si="13"/>
        <v>5.3965042874157378E-3</v>
      </c>
    </row>
    <row r="8" spans="1:15" x14ac:dyDescent="0.25">
      <c r="A8" t="s">
        <v>17</v>
      </c>
      <c r="B8" s="3">
        <v>115</v>
      </c>
      <c r="C8">
        <f t="shared" si="0"/>
        <v>392.39628804030366</v>
      </c>
      <c r="D8" s="3">
        <v>10</v>
      </c>
      <c r="E8">
        <f t="shared" si="1"/>
        <v>9.2903000000000002</v>
      </c>
      <c r="F8" s="2">
        <f t="shared" si="2"/>
        <v>11.5</v>
      </c>
      <c r="G8">
        <f t="shared" si="9"/>
        <v>3.6454792347808334</v>
      </c>
      <c r="H8">
        <f t="shared" si="4"/>
        <v>1.0683805993372189</v>
      </c>
      <c r="I8">
        <f t="shared" si="5"/>
        <v>1.0683805993372188E-3</v>
      </c>
      <c r="J8" s="3">
        <f t="shared" si="6"/>
        <v>1.15E-2</v>
      </c>
      <c r="K8">
        <f t="shared" si="10"/>
        <v>5.6744242582176485E-6</v>
      </c>
      <c r="L8" s="4">
        <f t="shared" si="11"/>
        <v>6.1079243679626081E-5</v>
      </c>
      <c r="M8" s="6">
        <f t="shared" si="7"/>
        <v>6.1079243679626079E-8</v>
      </c>
      <c r="N8">
        <f t="shared" si="12"/>
        <v>8.9941738123595636E-5</v>
      </c>
      <c r="O8">
        <f t="shared" si="13"/>
        <v>5.3965042874157378E-3</v>
      </c>
    </row>
    <row r="9" spans="1:15" x14ac:dyDescent="0.25">
      <c r="A9" t="s">
        <v>126</v>
      </c>
      <c r="B9" s="3">
        <v>500</v>
      </c>
      <c r="C9">
        <f t="shared" si="0"/>
        <v>1706.0708175665377</v>
      </c>
      <c r="D9" s="3">
        <v>30</v>
      </c>
      <c r="E9">
        <f t="shared" si="1"/>
        <v>3.0967666666666669</v>
      </c>
      <c r="F9" s="2">
        <f t="shared" si="2"/>
        <v>16.666666666666668</v>
      </c>
      <c r="G9">
        <f t="shared" si="9"/>
        <v>5.2833032388128025</v>
      </c>
      <c r="H9">
        <f t="shared" si="4"/>
        <v>1.548377680198868</v>
      </c>
      <c r="I9">
        <f t="shared" si="5"/>
        <v>1.548377680198868E-3</v>
      </c>
      <c r="J9" s="3">
        <f t="shared" si="6"/>
        <v>1.6666666666666666E-2</v>
      </c>
      <c r="K9">
        <f t="shared" si="10"/>
        <v>8.2238032727792008E-6</v>
      </c>
      <c r="L9" s="4">
        <f t="shared" si="11"/>
        <v>8.8520643013950855E-5</v>
      </c>
      <c r="M9" s="6">
        <f t="shared" si="7"/>
        <v>8.8520643013950862E-8</v>
      </c>
      <c r="N9">
        <f t="shared" si="12"/>
        <v>1.3035034510666034E-4</v>
      </c>
      <c r="O9">
        <f t="shared" si="13"/>
        <v>7.8210207063996208E-3</v>
      </c>
    </row>
    <row r="10" spans="1:15" x14ac:dyDescent="0.25">
      <c r="A10" t="s">
        <v>127</v>
      </c>
      <c r="B10" s="3">
        <v>90</v>
      </c>
      <c r="C10">
        <f t="shared" si="0"/>
        <v>307.09274716197677</v>
      </c>
      <c r="D10" s="3">
        <v>10</v>
      </c>
      <c r="E10">
        <f t="shared" si="1"/>
        <v>9.2903000000000002</v>
      </c>
      <c r="F10" s="2">
        <f t="shared" si="2"/>
        <v>9</v>
      </c>
      <c r="G10">
        <f t="shared" si="9"/>
        <v>2.8529837489589132</v>
      </c>
      <c r="H10">
        <f t="shared" si="4"/>
        <v>0.8361239473073887</v>
      </c>
      <c r="I10">
        <f t="shared" si="5"/>
        <v>8.361239473073887E-4</v>
      </c>
      <c r="J10" s="3">
        <f t="shared" si="6"/>
        <v>8.9999999999999993E-3</v>
      </c>
      <c r="K10">
        <f t="shared" si="10"/>
        <v>4.4408537673007685E-6</v>
      </c>
      <c r="L10" s="4">
        <f t="shared" si="11"/>
        <v>4.7801147227533454E-5</v>
      </c>
      <c r="M10" s="6">
        <f t="shared" si="7"/>
        <v>4.7801147227533454E-8</v>
      </c>
      <c r="N10">
        <f t="shared" si="12"/>
        <v>7.0389186357596597E-5</v>
      </c>
      <c r="O10">
        <f t="shared" si="13"/>
        <v>4.2233511814557959E-3</v>
      </c>
    </row>
    <row r="11" spans="1:15" x14ac:dyDescent="0.25">
      <c r="A11" t="s">
        <v>128</v>
      </c>
      <c r="B11" s="3">
        <v>400</v>
      </c>
      <c r="C11">
        <f t="shared" si="0"/>
        <v>1364.8566540532302</v>
      </c>
      <c r="D11" s="3">
        <v>25</v>
      </c>
      <c r="E11">
        <f t="shared" si="1"/>
        <v>3.7161200000000001</v>
      </c>
      <c r="F11" s="2">
        <f t="shared" si="2"/>
        <v>16</v>
      </c>
      <c r="G11">
        <f t="shared" si="9"/>
        <v>5.0719711092602902</v>
      </c>
      <c r="H11">
        <f t="shared" si="4"/>
        <v>1.4864425729909132</v>
      </c>
      <c r="I11">
        <f t="shared" si="5"/>
        <v>1.4864425729909131E-3</v>
      </c>
      <c r="J11" s="3">
        <f t="shared" si="6"/>
        <v>1.6E-2</v>
      </c>
      <c r="K11">
        <f t="shared" si="10"/>
        <v>7.8948511418680327E-6</v>
      </c>
      <c r="L11" s="4">
        <f t="shared" si="11"/>
        <v>8.4979817293392822E-5</v>
      </c>
      <c r="M11" s="6">
        <f t="shared" si="7"/>
        <v>8.4979817293392819E-8</v>
      </c>
      <c r="N11">
        <f t="shared" si="12"/>
        <v>1.2513633130239394E-4</v>
      </c>
      <c r="O11">
        <f t="shared" si="13"/>
        <v>7.5081798781436362E-3</v>
      </c>
    </row>
    <row r="12" spans="1:15" x14ac:dyDescent="0.25">
      <c r="A12" t="s">
        <v>129</v>
      </c>
      <c r="B12" s="3">
        <v>90</v>
      </c>
      <c r="C12">
        <f t="shared" si="0"/>
        <v>307.09274716197677</v>
      </c>
      <c r="D12" s="3">
        <v>10</v>
      </c>
      <c r="E12">
        <f t="shared" si="1"/>
        <v>9.2903000000000002</v>
      </c>
      <c r="F12" s="2">
        <f t="shared" si="2"/>
        <v>9</v>
      </c>
      <c r="G12">
        <f t="shared" si="9"/>
        <v>2.8529837489589132</v>
      </c>
      <c r="H12">
        <f t="shared" si="4"/>
        <v>0.8361239473073887</v>
      </c>
      <c r="I12">
        <f t="shared" si="5"/>
        <v>8.361239473073887E-4</v>
      </c>
      <c r="J12" s="3">
        <f t="shared" si="6"/>
        <v>8.9999999999999993E-3</v>
      </c>
      <c r="K12">
        <f t="shared" si="10"/>
        <v>4.4408537673007685E-6</v>
      </c>
      <c r="L12" s="4">
        <f t="shared" si="11"/>
        <v>4.7801147227533454E-5</v>
      </c>
      <c r="M12" s="6">
        <f t="shared" si="7"/>
        <v>4.7801147227533454E-8</v>
      </c>
      <c r="N12">
        <f t="shared" si="12"/>
        <v>7.0389186357596597E-5</v>
      </c>
      <c r="O12">
        <f t="shared" si="13"/>
        <v>4.2233511814557959E-3</v>
      </c>
    </row>
    <row r="13" spans="1:15" x14ac:dyDescent="0.25">
      <c r="A13" t="s">
        <v>167</v>
      </c>
      <c r="B13" s="3">
        <v>90</v>
      </c>
      <c r="C13">
        <f t="shared" si="0"/>
        <v>307.09274716197677</v>
      </c>
      <c r="D13" s="3">
        <v>20</v>
      </c>
      <c r="E13">
        <f t="shared" si="1"/>
        <v>4.6451500000000001</v>
      </c>
      <c r="F13" s="2">
        <f t="shared" si="2"/>
        <v>4.5</v>
      </c>
      <c r="G13">
        <f t="shared" si="9"/>
        <v>1.4264918744794566</v>
      </c>
      <c r="H13">
        <f t="shared" si="4"/>
        <v>0.41806197365369435</v>
      </c>
      <c r="I13">
        <f t="shared" si="5"/>
        <v>4.1806197365369435E-4</v>
      </c>
      <c r="J13" s="3">
        <f t="shared" si="6"/>
        <v>4.4999999999999997E-3</v>
      </c>
      <c r="K13">
        <f t="shared" si="10"/>
        <v>2.2204268836503842E-6</v>
      </c>
      <c r="L13" s="4">
        <f t="shared" si="11"/>
        <v>2.3900573613766727E-5</v>
      </c>
      <c r="M13" s="6">
        <f t="shared" si="7"/>
        <v>2.3900573613766727E-8</v>
      </c>
      <c r="N13">
        <f t="shared" si="12"/>
        <v>3.5194593178798299E-5</v>
      </c>
      <c r="O13">
        <f t="shared" si="13"/>
        <v>2.1116755907278979E-3</v>
      </c>
    </row>
    <row r="14" spans="1:15" x14ac:dyDescent="0.25">
      <c r="A14" t="s">
        <v>131</v>
      </c>
      <c r="B14" s="3">
        <v>90</v>
      </c>
      <c r="C14">
        <f t="shared" si="0"/>
        <v>307.09274716197677</v>
      </c>
      <c r="D14" s="3">
        <v>20</v>
      </c>
      <c r="E14">
        <f t="shared" si="1"/>
        <v>4.6451500000000001</v>
      </c>
      <c r="F14" s="2">
        <f t="shared" si="2"/>
        <v>4.5</v>
      </c>
      <c r="G14">
        <f t="shared" si="9"/>
        <v>1.4264918744794566</v>
      </c>
      <c r="H14">
        <f t="shared" si="4"/>
        <v>0.41806197365369435</v>
      </c>
      <c r="I14">
        <f t="shared" si="5"/>
        <v>4.1806197365369435E-4</v>
      </c>
      <c r="J14" s="3">
        <f t="shared" si="6"/>
        <v>4.4999999999999997E-3</v>
      </c>
      <c r="K14">
        <f t="shared" si="10"/>
        <v>2.2204268836503842E-6</v>
      </c>
      <c r="L14" s="4">
        <f t="shared" si="11"/>
        <v>2.3900573613766727E-5</v>
      </c>
      <c r="M14" s="6">
        <f t="shared" si="7"/>
        <v>2.3900573613766727E-8</v>
      </c>
      <c r="N14">
        <f t="shared" si="12"/>
        <v>3.5194593178798299E-5</v>
      </c>
      <c r="O14">
        <f t="shared" si="13"/>
        <v>2.1116755907278979E-3</v>
      </c>
    </row>
    <row r="15" spans="1:15" x14ac:dyDescent="0.25">
      <c r="A15" t="s">
        <v>165</v>
      </c>
      <c r="B15" s="3">
        <v>500</v>
      </c>
      <c r="C15">
        <f t="shared" si="0"/>
        <v>1706.0708175665377</v>
      </c>
      <c r="D15" s="3">
        <v>25</v>
      </c>
      <c r="E15">
        <f t="shared" si="1"/>
        <v>3.7161200000000001</v>
      </c>
      <c r="F15" s="2">
        <f t="shared" si="2"/>
        <v>20</v>
      </c>
      <c r="G15">
        <f t="shared" si="9"/>
        <v>6.3399638865753625</v>
      </c>
      <c r="H15">
        <f t="shared" si="4"/>
        <v>1.8580532162386414</v>
      </c>
      <c r="I15">
        <f t="shared" si="5"/>
        <v>1.8580532162386415E-3</v>
      </c>
      <c r="J15" s="3">
        <f t="shared" si="6"/>
        <v>0.02</v>
      </c>
      <c r="K15">
        <f t="shared" si="10"/>
        <v>9.8685639273350413E-6</v>
      </c>
      <c r="L15" s="4">
        <f t="shared" si="11"/>
        <v>1.0622477161674102E-4</v>
      </c>
      <c r="M15" s="6">
        <f t="shared" si="7"/>
        <v>1.0622477161674102E-7</v>
      </c>
      <c r="N15">
        <f t="shared" si="12"/>
        <v>1.5642041412799242E-4</v>
      </c>
      <c r="O15">
        <f t="shared" si="13"/>
        <v>9.3852248476795457E-3</v>
      </c>
    </row>
    <row r="16" spans="1:15" x14ac:dyDescent="0.25">
      <c r="A16" t="s">
        <v>133</v>
      </c>
      <c r="B16" s="3">
        <v>90</v>
      </c>
      <c r="C16">
        <f t="shared" si="0"/>
        <v>307.09274716197677</v>
      </c>
      <c r="D16" s="3">
        <v>20</v>
      </c>
      <c r="E16">
        <f t="shared" si="1"/>
        <v>4.6451500000000001</v>
      </c>
      <c r="F16" s="2">
        <f t="shared" si="2"/>
        <v>4.5</v>
      </c>
      <c r="G16">
        <f t="shared" si="9"/>
        <v>1.4264918744794566</v>
      </c>
      <c r="H16">
        <f t="shared" si="4"/>
        <v>0.41806197365369435</v>
      </c>
      <c r="I16">
        <f t="shared" si="5"/>
        <v>4.1806197365369435E-4</v>
      </c>
      <c r="J16" s="3">
        <f t="shared" si="6"/>
        <v>4.4999999999999997E-3</v>
      </c>
      <c r="K16">
        <f t="shared" si="10"/>
        <v>2.2204268836503842E-6</v>
      </c>
      <c r="L16" s="4">
        <f t="shared" si="11"/>
        <v>2.3900573613766727E-5</v>
      </c>
      <c r="M16" s="6">
        <f t="shared" si="7"/>
        <v>2.3900573613766727E-8</v>
      </c>
      <c r="N16">
        <f t="shared" si="12"/>
        <v>3.5194593178798299E-5</v>
      </c>
      <c r="O16">
        <f t="shared" si="13"/>
        <v>2.1116755907278979E-3</v>
      </c>
    </row>
    <row r="17" spans="1:15" x14ac:dyDescent="0.25">
      <c r="A17" t="s">
        <v>163</v>
      </c>
      <c r="B17" s="3">
        <v>500</v>
      </c>
      <c r="C17">
        <f t="shared" si="0"/>
        <v>1706.0708175665377</v>
      </c>
      <c r="D17" s="3">
        <v>25</v>
      </c>
      <c r="E17">
        <f t="shared" si="1"/>
        <v>3.7161200000000001</v>
      </c>
      <c r="F17" s="2">
        <f t="shared" si="2"/>
        <v>20</v>
      </c>
      <c r="G17">
        <f t="shared" si="9"/>
        <v>6.3399638865753625</v>
      </c>
      <c r="H17">
        <f t="shared" si="4"/>
        <v>1.8580532162386414</v>
      </c>
      <c r="I17">
        <f t="shared" si="5"/>
        <v>1.8580532162386415E-3</v>
      </c>
      <c r="J17" s="3">
        <f t="shared" si="6"/>
        <v>0.02</v>
      </c>
      <c r="K17">
        <f t="shared" si="10"/>
        <v>9.8685639273350413E-6</v>
      </c>
      <c r="L17" s="4">
        <f t="shared" si="11"/>
        <v>1.0622477161674102E-4</v>
      </c>
      <c r="M17" s="6">
        <f t="shared" si="7"/>
        <v>1.0622477161674102E-7</v>
      </c>
      <c r="N17">
        <f t="shared" si="12"/>
        <v>1.5642041412799242E-4</v>
      </c>
      <c r="O17">
        <f t="shared" si="13"/>
        <v>9.3852248476795457E-3</v>
      </c>
    </row>
    <row r="18" spans="1:15" x14ac:dyDescent="0.25">
      <c r="A18" t="s">
        <v>164</v>
      </c>
      <c r="B18" s="3">
        <v>500</v>
      </c>
      <c r="C18">
        <f t="shared" si="0"/>
        <v>1706.0708175665377</v>
      </c>
      <c r="D18" s="3">
        <v>25</v>
      </c>
      <c r="E18">
        <f t="shared" si="1"/>
        <v>3.7161200000000001</v>
      </c>
      <c r="F18" s="2">
        <f t="shared" si="2"/>
        <v>20</v>
      </c>
      <c r="G18">
        <f t="shared" si="9"/>
        <v>6.3399638865753625</v>
      </c>
      <c r="H18">
        <f t="shared" si="4"/>
        <v>1.8580532162386414</v>
      </c>
      <c r="I18">
        <f t="shared" si="5"/>
        <v>1.8580532162386415E-3</v>
      </c>
      <c r="J18" s="3">
        <f t="shared" si="6"/>
        <v>0.02</v>
      </c>
      <c r="K18">
        <f t="shared" si="10"/>
        <v>9.8685639273350413E-6</v>
      </c>
      <c r="L18" s="4">
        <f t="shared" si="11"/>
        <v>1.0622477161674102E-4</v>
      </c>
      <c r="M18" s="6">
        <f t="shared" si="7"/>
        <v>1.0622477161674102E-7</v>
      </c>
      <c r="N18">
        <f t="shared" si="12"/>
        <v>1.5642041412799242E-4</v>
      </c>
      <c r="O18">
        <f t="shared" si="13"/>
        <v>9.3852248476795457E-3</v>
      </c>
    </row>
    <row r="19" spans="1:15" x14ac:dyDescent="0.25">
      <c r="A19" t="s">
        <v>134</v>
      </c>
      <c r="B19" s="3">
        <v>90</v>
      </c>
      <c r="C19">
        <f t="shared" si="0"/>
        <v>307.09274716197677</v>
      </c>
      <c r="D19" s="3">
        <v>30</v>
      </c>
      <c r="E19">
        <f t="shared" si="1"/>
        <v>3.0967666666666669</v>
      </c>
      <c r="F19" s="2">
        <f t="shared" si="2"/>
        <v>3</v>
      </c>
      <c r="G19">
        <f t="shared" si="9"/>
        <v>0.95099458298630435</v>
      </c>
      <c r="H19">
        <f t="shared" si="4"/>
        <v>0.2787079824357962</v>
      </c>
      <c r="I19">
        <f t="shared" si="5"/>
        <v>2.7870798243579618E-4</v>
      </c>
      <c r="J19" s="3">
        <f t="shared" si="6"/>
        <v>3.0000000000000001E-3</v>
      </c>
      <c r="K19">
        <f t="shared" si="10"/>
        <v>1.4802845891002558E-6</v>
      </c>
      <c r="L19" s="4">
        <f t="shared" si="11"/>
        <v>1.5933715742511152E-5</v>
      </c>
      <c r="M19" s="6">
        <f t="shared" si="7"/>
        <v>1.5933715742511154E-8</v>
      </c>
      <c r="N19">
        <f t="shared" si="12"/>
        <v>2.3463062119198859E-5</v>
      </c>
      <c r="O19">
        <f t="shared" si="13"/>
        <v>1.4077837271519315E-3</v>
      </c>
    </row>
    <row r="20" spans="1:15" x14ac:dyDescent="0.25">
      <c r="A20" t="s">
        <v>136</v>
      </c>
      <c r="B20" s="3">
        <v>30</v>
      </c>
      <c r="C20">
        <f t="shared" si="0"/>
        <v>102.36424905399227</v>
      </c>
      <c r="D20" s="3">
        <v>8</v>
      </c>
      <c r="E20">
        <f t="shared" si="1"/>
        <v>11.612875000000001</v>
      </c>
      <c r="F20" s="2">
        <f t="shared" si="2"/>
        <v>3.75</v>
      </c>
      <c r="G20">
        <f t="shared" si="9"/>
        <v>1.1887432287328805</v>
      </c>
      <c r="H20">
        <f t="shared" si="4"/>
        <v>0.34838497804474527</v>
      </c>
      <c r="I20">
        <f t="shared" si="5"/>
        <v>3.4838497804474527E-4</v>
      </c>
      <c r="J20" s="3">
        <f t="shared" si="6"/>
        <v>3.7499999999999999E-3</v>
      </c>
      <c r="K20">
        <f t="shared" si="10"/>
        <v>1.8503557363753201E-6</v>
      </c>
      <c r="L20" s="4">
        <f t="shared" si="11"/>
        <v>1.9917144678138941E-5</v>
      </c>
      <c r="M20" s="6">
        <f t="shared" si="7"/>
        <v>1.991714467813894E-8</v>
      </c>
      <c r="N20">
        <f t="shared" si="12"/>
        <v>2.9328827648998579E-5</v>
      </c>
      <c r="O20">
        <f t="shared" si="13"/>
        <v>1.7597296589399148E-3</v>
      </c>
    </row>
    <row r="21" spans="1:15" x14ac:dyDescent="0.25">
      <c r="A21" t="s">
        <v>151</v>
      </c>
      <c r="B21" s="3">
        <v>500</v>
      </c>
      <c r="C21">
        <f t="shared" si="0"/>
        <v>1706.0708175665377</v>
      </c>
      <c r="D21" s="3">
        <v>25</v>
      </c>
      <c r="E21">
        <f t="shared" si="1"/>
        <v>3.7161200000000001</v>
      </c>
      <c r="F21" s="2">
        <f t="shared" si="2"/>
        <v>20</v>
      </c>
      <c r="G21">
        <f t="shared" si="9"/>
        <v>6.3399638865753625</v>
      </c>
      <c r="H21">
        <f t="shared" si="4"/>
        <v>1.8580532162386414</v>
      </c>
      <c r="I21">
        <f t="shared" si="5"/>
        <v>1.8580532162386415E-3</v>
      </c>
      <c r="J21" s="3">
        <f t="shared" si="6"/>
        <v>0.02</v>
      </c>
      <c r="K21">
        <f t="shared" si="10"/>
        <v>9.8685639273350413E-6</v>
      </c>
      <c r="L21" s="4">
        <f t="shared" si="11"/>
        <v>1.0622477161674102E-4</v>
      </c>
      <c r="M21" s="6">
        <f t="shared" si="7"/>
        <v>1.0622477161674102E-7</v>
      </c>
      <c r="N21">
        <f t="shared" si="12"/>
        <v>1.5642041412799242E-4</v>
      </c>
      <c r="O21">
        <f t="shared" si="13"/>
        <v>9.3852248476795457E-3</v>
      </c>
    </row>
    <row r="22" spans="1:15" x14ac:dyDescent="0.25">
      <c r="A22" t="s">
        <v>137</v>
      </c>
      <c r="B22" s="3">
        <v>60</v>
      </c>
      <c r="C22">
        <f t="shared" si="0"/>
        <v>204.72849810798454</v>
      </c>
      <c r="D22" s="3">
        <v>20</v>
      </c>
      <c r="E22">
        <f t="shared" si="1"/>
        <v>4.6451500000000001</v>
      </c>
      <c r="F22" s="2">
        <f t="shared" si="2"/>
        <v>3</v>
      </c>
      <c r="G22">
        <f t="shared" si="9"/>
        <v>0.95099458298630446</v>
      </c>
      <c r="H22">
        <f t="shared" si="4"/>
        <v>0.27870798243579625</v>
      </c>
      <c r="I22">
        <f t="shared" si="5"/>
        <v>2.7870798243579623E-4</v>
      </c>
      <c r="J22" s="3">
        <f t="shared" si="6"/>
        <v>3.0000000000000001E-3</v>
      </c>
      <c r="K22">
        <f t="shared" si="10"/>
        <v>1.4802845891002562E-6</v>
      </c>
      <c r="L22" s="4">
        <f t="shared" si="11"/>
        <v>1.5933715742511152E-5</v>
      </c>
      <c r="M22" s="6">
        <f t="shared" si="7"/>
        <v>1.5933715742511154E-8</v>
      </c>
      <c r="N22">
        <f t="shared" si="12"/>
        <v>2.3463062119198866E-5</v>
      </c>
      <c r="O22">
        <f t="shared" si="13"/>
        <v>1.4077837271519319E-3</v>
      </c>
    </row>
    <row r="23" spans="1:15" x14ac:dyDescent="0.25">
      <c r="A23" t="s">
        <v>138</v>
      </c>
      <c r="B23" s="3">
        <v>90</v>
      </c>
      <c r="C23">
        <f t="shared" si="0"/>
        <v>307.09274716197677</v>
      </c>
      <c r="D23" s="3">
        <v>25</v>
      </c>
      <c r="E23">
        <f t="shared" si="1"/>
        <v>3.7161200000000001</v>
      </c>
      <c r="F23" s="2">
        <f t="shared" si="2"/>
        <v>3.6</v>
      </c>
      <c r="G23">
        <f t="shared" si="9"/>
        <v>1.1411934995835653</v>
      </c>
      <c r="H23">
        <f t="shared" si="4"/>
        <v>0.33444957892295546</v>
      </c>
      <c r="I23">
        <f t="shared" si="5"/>
        <v>3.3444957892295548E-4</v>
      </c>
      <c r="J23" s="3">
        <f t="shared" si="6"/>
        <v>3.5999999999999999E-3</v>
      </c>
      <c r="K23">
        <f t="shared" si="10"/>
        <v>1.7763415069203075E-6</v>
      </c>
      <c r="L23" s="4">
        <f t="shared" si="11"/>
        <v>1.9120458891013384E-5</v>
      </c>
      <c r="M23" s="6">
        <f t="shared" si="7"/>
        <v>1.9120458891013385E-8</v>
      </c>
      <c r="N23">
        <f t="shared" si="12"/>
        <v>2.8155674543038638E-5</v>
      </c>
      <c r="O23">
        <f t="shared" si="13"/>
        <v>1.6893404725823182E-3</v>
      </c>
    </row>
    <row r="24" spans="1:15" x14ac:dyDescent="0.25">
      <c r="A24" t="s">
        <v>139</v>
      </c>
      <c r="B24" s="3">
        <v>400</v>
      </c>
      <c r="C24">
        <f t="shared" si="0"/>
        <v>1364.8566540532302</v>
      </c>
      <c r="D24" s="3">
        <v>30</v>
      </c>
      <c r="E24">
        <f t="shared" si="1"/>
        <v>3.0967666666666669</v>
      </c>
      <c r="F24" s="2">
        <f t="shared" si="2"/>
        <v>13.333333333333334</v>
      </c>
      <c r="G24">
        <f t="shared" si="9"/>
        <v>4.2266425910502425</v>
      </c>
      <c r="H24">
        <f t="shared" si="4"/>
        <v>1.2387021441590946</v>
      </c>
      <c r="I24">
        <f t="shared" si="5"/>
        <v>1.2387021441590945E-3</v>
      </c>
      <c r="J24" s="3">
        <f t="shared" si="6"/>
        <v>1.3333333333333334E-2</v>
      </c>
      <c r="K24">
        <f t="shared" si="10"/>
        <v>6.579042618223362E-6</v>
      </c>
      <c r="L24" s="4">
        <f t="shared" si="11"/>
        <v>7.0816514411160689E-5</v>
      </c>
      <c r="M24" s="6">
        <f t="shared" si="7"/>
        <v>7.0816514411160687E-8</v>
      </c>
      <c r="N24">
        <f t="shared" si="12"/>
        <v>1.042802760853283E-4</v>
      </c>
      <c r="O24">
        <f t="shared" si="13"/>
        <v>6.2568165651196985E-3</v>
      </c>
    </row>
    <row r="25" spans="1:15" x14ac:dyDescent="0.25">
      <c r="A25" t="s">
        <v>140</v>
      </c>
      <c r="B25" s="3">
        <v>30</v>
      </c>
      <c r="C25">
        <f t="shared" si="0"/>
        <v>102.36424905399227</v>
      </c>
      <c r="D25" s="3">
        <v>8</v>
      </c>
      <c r="E25">
        <f t="shared" si="1"/>
        <v>11.612875000000001</v>
      </c>
      <c r="F25" s="2">
        <f t="shared" si="2"/>
        <v>3.75</v>
      </c>
      <c r="G25">
        <f t="shared" si="9"/>
        <v>1.1887432287328805</v>
      </c>
      <c r="H25">
        <f t="shared" si="4"/>
        <v>0.34838497804474527</v>
      </c>
      <c r="I25">
        <f t="shared" si="5"/>
        <v>3.4838497804474527E-4</v>
      </c>
      <c r="J25" s="3">
        <f t="shared" si="6"/>
        <v>3.7499999999999999E-3</v>
      </c>
      <c r="K25">
        <f t="shared" si="10"/>
        <v>1.8503557363753201E-6</v>
      </c>
      <c r="L25" s="4">
        <f t="shared" si="11"/>
        <v>1.9917144678138941E-5</v>
      </c>
      <c r="M25" s="6">
        <f t="shared" si="7"/>
        <v>1.991714467813894E-8</v>
      </c>
      <c r="N25">
        <f t="shared" si="12"/>
        <v>2.9328827648998579E-5</v>
      </c>
      <c r="O25">
        <f t="shared" si="13"/>
        <v>1.7597296589399148E-3</v>
      </c>
    </row>
    <row r="26" spans="1:15" x14ac:dyDescent="0.25">
      <c r="A26" t="s">
        <v>141</v>
      </c>
      <c r="B26" s="3">
        <v>90</v>
      </c>
      <c r="C26">
        <f t="shared" si="0"/>
        <v>307.09274716197677</v>
      </c>
      <c r="D26" s="3">
        <v>25</v>
      </c>
      <c r="E26">
        <f t="shared" si="1"/>
        <v>3.7161200000000001</v>
      </c>
      <c r="F26" s="2">
        <f t="shared" si="2"/>
        <v>3.6</v>
      </c>
      <c r="G26">
        <f t="shared" si="9"/>
        <v>1.1411934995835653</v>
      </c>
      <c r="H26">
        <f t="shared" si="4"/>
        <v>0.33444957892295546</v>
      </c>
      <c r="I26">
        <f t="shared" si="5"/>
        <v>3.3444957892295548E-4</v>
      </c>
      <c r="J26" s="3">
        <f t="shared" si="6"/>
        <v>3.5999999999999999E-3</v>
      </c>
      <c r="K26">
        <f t="shared" si="10"/>
        <v>1.7763415069203075E-6</v>
      </c>
      <c r="L26" s="4">
        <f t="shared" si="11"/>
        <v>1.9120458891013384E-5</v>
      </c>
      <c r="M26" s="6">
        <f t="shared" si="7"/>
        <v>1.9120458891013385E-8</v>
      </c>
      <c r="N26">
        <f t="shared" si="12"/>
        <v>2.8155674543038638E-5</v>
      </c>
      <c r="O26">
        <f t="shared" si="13"/>
        <v>1.6893404725823182E-3</v>
      </c>
    </row>
    <row r="27" spans="1:15" x14ac:dyDescent="0.25">
      <c r="A27" t="s">
        <v>142</v>
      </c>
      <c r="B27" s="3">
        <v>90</v>
      </c>
      <c r="C27">
        <f t="shared" si="0"/>
        <v>307.09274716197677</v>
      </c>
      <c r="D27" s="3">
        <v>25</v>
      </c>
      <c r="E27">
        <f t="shared" si="1"/>
        <v>3.7161200000000001</v>
      </c>
      <c r="F27" s="2">
        <f t="shared" si="2"/>
        <v>3.6</v>
      </c>
      <c r="G27">
        <f t="shared" si="9"/>
        <v>1.1411934995835653</v>
      </c>
      <c r="H27">
        <f t="shared" si="4"/>
        <v>0.33444957892295546</v>
      </c>
      <c r="I27">
        <f t="shared" si="5"/>
        <v>3.3444957892295548E-4</v>
      </c>
      <c r="J27" s="3">
        <f t="shared" si="6"/>
        <v>3.5999999999999999E-3</v>
      </c>
      <c r="K27">
        <f t="shared" si="10"/>
        <v>1.7763415069203075E-6</v>
      </c>
      <c r="L27" s="4">
        <f t="shared" si="11"/>
        <v>1.9120458891013384E-5</v>
      </c>
      <c r="M27" s="6">
        <f t="shared" si="7"/>
        <v>1.9120458891013385E-8</v>
      </c>
      <c r="N27">
        <f t="shared" si="12"/>
        <v>2.8155674543038638E-5</v>
      </c>
      <c r="O27">
        <f t="shared" si="13"/>
        <v>1.6893404725823182E-3</v>
      </c>
    </row>
    <row r="28" spans="1:15" x14ac:dyDescent="0.25">
      <c r="A28" t="s">
        <v>152</v>
      </c>
      <c r="B28" s="3">
        <v>15</v>
      </c>
      <c r="C28">
        <f t="shared" si="0"/>
        <v>51.182124526996134</v>
      </c>
      <c r="D28" s="3">
        <v>5</v>
      </c>
      <c r="E28">
        <f t="shared" si="1"/>
        <v>18.5806</v>
      </c>
      <c r="F28" s="2">
        <f t="shared" si="2"/>
        <v>3</v>
      </c>
      <c r="G28">
        <f t="shared" si="9"/>
        <v>0.95099458298630446</v>
      </c>
      <c r="H28">
        <f t="shared" si="4"/>
        <v>0.27870798243579625</v>
      </c>
      <c r="I28">
        <f t="shared" si="5"/>
        <v>2.7870798243579623E-4</v>
      </c>
      <c r="J28" s="3">
        <f t="shared" si="6"/>
        <v>3.0000000000000001E-3</v>
      </c>
      <c r="K28">
        <f t="shared" si="10"/>
        <v>1.4802845891002562E-6</v>
      </c>
      <c r="L28" s="4">
        <f t="shared" si="11"/>
        <v>1.5933715742511152E-5</v>
      </c>
      <c r="M28" s="6">
        <f t="shared" si="7"/>
        <v>1.5933715742511154E-8</v>
      </c>
      <c r="N28">
        <f t="shared" si="12"/>
        <v>2.3463062119198866E-5</v>
      </c>
      <c r="O28">
        <f t="shared" si="13"/>
        <v>1.4077837271519319E-3</v>
      </c>
    </row>
    <row r="29" spans="1:15" x14ac:dyDescent="0.25">
      <c r="A29" t="s">
        <v>153</v>
      </c>
      <c r="B29" s="3">
        <v>40</v>
      </c>
      <c r="C29">
        <f t="shared" si="0"/>
        <v>136.48566540532303</v>
      </c>
      <c r="D29" s="3">
        <v>30</v>
      </c>
      <c r="E29">
        <f t="shared" si="1"/>
        <v>3.0967666666666669</v>
      </c>
      <c r="F29" s="2">
        <f t="shared" si="2"/>
        <v>1.3333333333333333</v>
      </c>
      <c r="G29">
        <f t="shared" si="9"/>
        <v>0.4226642591050242</v>
      </c>
      <c r="H29">
        <f t="shared" si="4"/>
        <v>0.12387021441590944</v>
      </c>
      <c r="I29">
        <f t="shared" si="5"/>
        <v>1.2387021441590944E-4</v>
      </c>
      <c r="J29" s="3">
        <f t="shared" si="6"/>
        <v>1.3333333333333333E-3</v>
      </c>
      <c r="K29">
        <f t="shared" si="10"/>
        <v>6.5790426182233609E-7</v>
      </c>
      <c r="L29" s="4">
        <f t="shared" si="11"/>
        <v>7.0816514411160679E-6</v>
      </c>
      <c r="M29" s="6">
        <f t="shared" si="7"/>
        <v>7.0816514411160677E-9</v>
      </c>
      <c r="N29">
        <f t="shared" si="12"/>
        <v>1.0428027608532828E-5</v>
      </c>
      <c r="O29">
        <f t="shared" si="13"/>
        <v>6.2568165651196968E-4</v>
      </c>
    </row>
    <row r="30" spans="1:15" x14ac:dyDescent="0.25">
      <c r="A30" t="s">
        <v>143</v>
      </c>
      <c r="B30" s="3">
        <v>60</v>
      </c>
      <c r="C30">
        <f t="shared" si="0"/>
        <v>204.72849810798454</v>
      </c>
      <c r="D30" s="3">
        <v>8</v>
      </c>
      <c r="E30">
        <f t="shared" si="1"/>
        <v>11.612875000000001</v>
      </c>
      <c r="F30" s="2">
        <f t="shared" si="2"/>
        <v>7.5</v>
      </c>
      <c r="G30">
        <f t="shared" si="9"/>
        <v>2.377486457465761</v>
      </c>
      <c r="H30">
        <f t="shared" si="4"/>
        <v>0.69676995608949055</v>
      </c>
      <c r="I30">
        <f t="shared" si="5"/>
        <v>6.9676995608949053E-4</v>
      </c>
      <c r="J30" s="3">
        <f t="shared" si="6"/>
        <v>7.4999999999999997E-3</v>
      </c>
      <c r="K30">
        <f t="shared" si="10"/>
        <v>3.7007114727506403E-6</v>
      </c>
      <c r="L30" s="4">
        <f t="shared" si="11"/>
        <v>3.9834289356277883E-5</v>
      </c>
      <c r="M30" s="6">
        <f t="shared" si="7"/>
        <v>3.9834289356277881E-8</v>
      </c>
      <c r="N30">
        <f t="shared" si="12"/>
        <v>5.8657655297997158E-5</v>
      </c>
      <c r="O30">
        <f t="shared" si="13"/>
        <v>3.5194593178798296E-3</v>
      </c>
    </row>
    <row r="31" spans="1:15" x14ac:dyDescent="0.25">
      <c r="A31" t="s">
        <v>144</v>
      </c>
      <c r="B31" s="3">
        <v>90</v>
      </c>
      <c r="C31">
        <f t="shared" si="0"/>
        <v>307.09274716197677</v>
      </c>
      <c r="D31" s="3">
        <v>10</v>
      </c>
      <c r="E31">
        <f t="shared" si="1"/>
        <v>9.2903000000000002</v>
      </c>
      <c r="F31" s="2">
        <f t="shared" si="2"/>
        <v>9</v>
      </c>
      <c r="G31">
        <f t="shared" si="9"/>
        <v>2.8529837489589132</v>
      </c>
      <c r="H31">
        <f t="shared" si="4"/>
        <v>0.8361239473073887</v>
      </c>
      <c r="I31">
        <f t="shared" si="5"/>
        <v>8.361239473073887E-4</v>
      </c>
      <c r="J31" s="3">
        <f t="shared" si="6"/>
        <v>8.9999999999999993E-3</v>
      </c>
      <c r="K31">
        <f t="shared" si="10"/>
        <v>4.4408537673007685E-6</v>
      </c>
      <c r="L31" s="4">
        <f t="shared" si="11"/>
        <v>4.7801147227533454E-5</v>
      </c>
      <c r="M31" s="6">
        <f t="shared" si="7"/>
        <v>4.7801147227533454E-8</v>
      </c>
      <c r="N31">
        <f t="shared" si="12"/>
        <v>7.0389186357596597E-5</v>
      </c>
      <c r="O31">
        <f t="shared" si="13"/>
        <v>4.2233511814557959E-3</v>
      </c>
    </row>
    <row r="32" spans="1:15" x14ac:dyDescent="0.25">
      <c r="A32" t="s">
        <v>168</v>
      </c>
      <c r="B32" s="3">
        <v>0</v>
      </c>
      <c r="C32">
        <f t="shared" si="0"/>
        <v>0</v>
      </c>
      <c r="D32" s="3">
        <v>1000</v>
      </c>
      <c r="E32">
        <f t="shared" si="1"/>
        <v>9.2902999999999999E-2</v>
      </c>
      <c r="F32" s="2">
        <f t="shared" si="2"/>
        <v>0</v>
      </c>
      <c r="G32">
        <f t="shared" si="9"/>
        <v>0</v>
      </c>
      <c r="H32">
        <f t="shared" si="4"/>
        <v>0</v>
      </c>
      <c r="I32">
        <f t="shared" si="5"/>
        <v>0</v>
      </c>
      <c r="J32" s="3">
        <f t="shared" si="6"/>
        <v>0</v>
      </c>
      <c r="K32">
        <f t="shared" si="10"/>
        <v>0</v>
      </c>
      <c r="L32" s="4">
        <f t="shared" si="11"/>
        <v>0</v>
      </c>
      <c r="M32" s="6">
        <f t="shared" si="7"/>
        <v>0</v>
      </c>
      <c r="N32">
        <f t="shared" si="12"/>
        <v>0</v>
      </c>
      <c r="O32">
        <f t="shared" si="13"/>
        <v>0</v>
      </c>
    </row>
    <row r="33" spans="1:25" x14ac:dyDescent="0.25">
      <c r="A33" t="s">
        <v>145</v>
      </c>
      <c r="B33" s="3">
        <v>90</v>
      </c>
      <c r="C33">
        <f t="shared" si="0"/>
        <v>307.09274716197677</v>
      </c>
      <c r="D33" s="3">
        <v>25</v>
      </c>
      <c r="E33">
        <f t="shared" si="1"/>
        <v>3.7161200000000001</v>
      </c>
      <c r="F33" s="2">
        <f t="shared" ref="F33:F36" si="14">B33/D33</f>
        <v>3.6</v>
      </c>
      <c r="G33">
        <f t="shared" si="9"/>
        <v>1.1411934995835653</v>
      </c>
      <c r="H33">
        <f t="shared" si="4"/>
        <v>0.33444957892295546</v>
      </c>
      <c r="I33">
        <f t="shared" si="5"/>
        <v>3.3444957892295548E-4</v>
      </c>
      <c r="J33" s="3">
        <f t="shared" ref="J33:J36" si="15">F33/1000</f>
        <v>3.5999999999999999E-3</v>
      </c>
      <c r="K33">
        <f t="shared" si="10"/>
        <v>1.7763415069203075E-6</v>
      </c>
      <c r="L33" s="4">
        <f t="shared" si="11"/>
        <v>1.9120458891013384E-5</v>
      </c>
      <c r="M33" s="6">
        <f t="shared" ref="M33:M36" si="16">L33*0.001</f>
        <v>1.9120458891013385E-8</v>
      </c>
      <c r="N33">
        <f t="shared" si="12"/>
        <v>2.8155674543038638E-5</v>
      </c>
      <c r="O33">
        <f t="shared" si="13"/>
        <v>1.6893404725823182E-3</v>
      </c>
    </row>
    <row r="34" spans="1:25" x14ac:dyDescent="0.25">
      <c r="A34" t="s">
        <v>169</v>
      </c>
      <c r="B34" s="3">
        <v>65</v>
      </c>
      <c r="C34">
        <f t="shared" si="0"/>
        <v>221.78920628364992</v>
      </c>
      <c r="D34" s="3">
        <v>15</v>
      </c>
      <c r="E34">
        <f t="shared" si="1"/>
        <v>6.1935333333333338</v>
      </c>
      <c r="F34" s="2">
        <f t="shared" si="14"/>
        <v>4.333333333333333</v>
      </c>
      <c r="G34">
        <f t="shared" si="9"/>
        <v>1.3736588420913285</v>
      </c>
      <c r="H34">
        <f t="shared" si="4"/>
        <v>0.40257819685170565</v>
      </c>
      <c r="I34">
        <f t="shared" si="5"/>
        <v>4.0257819685170562E-4</v>
      </c>
      <c r="J34" s="3">
        <f t="shared" si="15"/>
        <v>4.3333333333333331E-3</v>
      </c>
      <c r="K34">
        <f t="shared" si="10"/>
        <v>2.1381888509225918E-6</v>
      </c>
      <c r="L34" s="4">
        <f t="shared" si="11"/>
        <v>2.3015367183627222E-5</v>
      </c>
      <c r="M34" s="6">
        <f t="shared" si="16"/>
        <v>2.3015367183627223E-8</v>
      </c>
      <c r="N34">
        <f t="shared" si="12"/>
        <v>3.3891089727731685E-5</v>
      </c>
      <c r="O34">
        <f t="shared" si="13"/>
        <v>2.0334653836639009E-3</v>
      </c>
    </row>
    <row r="35" spans="1:25" x14ac:dyDescent="0.25">
      <c r="A35" t="s">
        <v>147</v>
      </c>
      <c r="B35" s="3">
        <v>300</v>
      </c>
      <c r="C35">
        <f t="shared" si="0"/>
        <v>1023.6424905399226</v>
      </c>
      <c r="D35" s="3">
        <v>1500</v>
      </c>
      <c r="E35">
        <f t="shared" si="1"/>
        <v>6.1935333333333335E-2</v>
      </c>
      <c r="F35" s="2">
        <f t="shared" si="14"/>
        <v>0.2</v>
      </c>
      <c r="G35">
        <f t="shared" si="9"/>
        <v>6.339963886575363E-2</v>
      </c>
      <c r="H35">
        <f t="shared" si="4"/>
        <v>1.8580532162386417E-2</v>
      </c>
      <c r="I35">
        <f t="shared" si="5"/>
        <v>1.8580532162386418E-5</v>
      </c>
      <c r="J35" s="3">
        <f t="shared" si="15"/>
        <v>2.0000000000000001E-4</v>
      </c>
      <c r="K35">
        <f t="shared" si="10"/>
        <v>9.8685639273350425E-8</v>
      </c>
      <c r="L35" s="4">
        <f t="shared" si="11"/>
        <v>1.0622477161674102E-6</v>
      </c>
      <c r="M35" s="6">
        <f t="shared" si="16"/>
        <v>1.0622477161674101E-9</v>
      </c>
      <c r="N35">
        <f t="shared" si="12"/>
        <v>1.5642041412799246E-6</v>
      </c>
      <c r="O35">
        <f t="shared" si="13"/>
        <v>9.3852248476795477E-5</v>
      </c>
    </row>
    <row r="36" spans="1:25" x14ac:dyDescent="0.25">
      <c r="A36" t="s">
        <v>36</v>
      </c>
      <c r="B36" s="3">
        <v>90</v>
      </c>
      <c r="C36">
        <f t="shared" si="0"/>
        <v>307.09274716197677</v>
      </c>
      <c r="D36" s="3">
        <v>30</v>
      </c>
      <c r="E36">
        <f t="shared" si="1"/>
        <v>3.0967666666666669</v>
      </c>
      <c r="F36" s="2">
        <f t="shared" si="14"/>
        <v>3</v>
      </c>
      <c r="G36">
        <f t="shared" si="9"/>
        <v>0.95099458298630435</v>
      </c>
      <c r="H36">
        <f t="shared" si="4"/>
        <v>0.2787079824357962</v>
      </c>
      <c r="I36">
        <f t="shared" si="5"/>
        <v>2.7870798243579618E-4</v>
      </c>
      <c r="J36" s="3">
        <f t="shared" si="15"/>
        <v>3.0000000000000001E-3</v>
      </c>
      <c r="K36">
        <f t="shared" si="10"/>
        <v>1.4802845891002558E-6</v>
      </c>
      <c r="L36" s="4">
        <f t="shared" si="11"/>
        <v>1.5933715742511152E-5</v>
      </c>
      <c r="M36" s="6">
        <f t="shared" si="16"/>
        <v>1.5933715742511154E-8</v>
      </c>
      <c r="N36">
        <f t="shared" si="12"/>
        <v>2.3463062119198859E-5</v>
      </c>
      <c r="O36">
        <f t="shared" si="13"/>
        <v>1.4077837271519315E-3</v>
      </c>
    </row>
    <row r="37" spans="1:25" x14ac:dyDescent="0.25">
      <c r="A37" s="8" t="s">
        <v>170</v>
      </c>
      <c r="B37" s="2">
        <v>0</v>
      </c>
      <c r="C37">
        <f t="shared" si="0"/>
        <v>0</v>
      </c>
      <c r="D37" s="2">
        <v>10</v>
      </c>
      <c r="E37">
        <f t="shared" si="1"/>
        <v>9.2903000000000002</v>
      </c>
      <c r="F37" s="2">
        <f t="shared" ref="F37:F296" si="17">B37/D37</f>
        <v>0</v>
      </c>
      <c r="G37">
        <f t="shared" si="9"/>
        <v>0</v>
      </c>
      <c r="H37">
        <f t="shared" si="4"/>
        <v>0</v>
      </c>
      <c r="I37">
        <f t="shared" si="5"/>
        <v>0</v>
      </c>
      <c r="J37" s="3">
        <f t="shared" ref="J37:J296" si="18">F37/1000</f>
        <v>0</v>
      </c>
      <c r="K37">
        <f t="shared" si="10"/>
        <v>0</v>
      </c>
      <c r="L37" s="4">
        <f t="shared" si="11"/>
        <v>0</v>
      </c>
      <c r="M37" s="6">
        <f t="shared" ref="M37:M296" si="19">L37*0.001</f>
        <v>0</v>
      </c>
      <c r="N37">
        <f t="shared" si="12"/>
        <v>0</v>
      </c>
      <c r="O37">
        <f t="shared" si="13"/>
        <v>0</v>
      </c>
      <c r="Q37" t="s">
        <v>111</v>
      </c>
      <c r="R37" t="s">
        <v>112</v>
      </c>
      <c r="V37" t="s">
        <v>113</v>
      </c>
      <c r="W37" t="s">
        <v>114</v>
      </c>
      <c r="X37" t="s">
        <v>115</v>
      </c>
      <c r="Y37" t="s">
        <v>116</v>
      </c>
    </row>
    <row r="38" spans="1:25" x14ac:dyDescent="0.25">
      <c r="A38" s="8" t="s">
        <v>171</v>
      </c>
      <c r="B38" s="2">
        <v>0</v>
      </c>
      <c r="C38">
        <f t="shared" si="0"/>
        <v>0</v>
      </c>
      <c r="D38" s="2">
        <v>10</v>
      </c>
      <c r="E38">
        <f t="shared" si="1"/>
        <v>9.2903000000000002</v>
      </c>
      <c r="F38" s="2">
        <f t="shared" ref="F38:F69" si="20">B38/D38</f>
        <v>0</v>
      </c>
      <c r="G38">
        <f t="shared" si="9"/>
        <v>0</v>
      </c>
      <c r="H38">
        <f t="shared" si="4"/>
        <v>0</v>
      </c>
      <c r="I38">
        <f t="shared" si="5"/>
        <v>0</v>
      </c>
      <c r="J38" s="3">
        <f t="shared" ref="J38:J69" si="21">F38/1000</f>
        <v>0</v>
      </c>
      <c r="K38">
        <f t="shared" si="10"/>
        <v>0</v>
      </c>
      <c r="L38" s="4">
        <f t="shared" si="11"/>
        <v>0</v>
      </c>
      <c r="M38" s="6">
        <f t="shared" ref="M38:M69" si="22">L38*0.001</f>
        <v>0</v>
      </c>
      <c r="N38">
        <f t="shared" si="12"/>
        <v>0</v>
      </c>
      <c r="O38">
        <f t="shared" si="13"/>
        <v>0</v>
      </c>
    </row>
    <row r="39" spans="1:25" x14ac:dyDescent="0.25">
      <c r="A39" s="8" t="s">
        <v>172</v>
      </c>
      <c r="B39" s="2">
        <v>0</v>
      </c>
      <c r="C39">
        <f t="shared" si="0"/>
        <v>0</v>
      </c>
      <c r="D39" s="2">
        <v>10</v>
      </c>
      <c r="E39">
        <f t="shared" si="1"/>
        <v>9.2903000000000002</v>
      </c>
      <c r="F39" s="2">
        <f t="shared" si="20"/>
        <v>0</v>
      </c>
      <c r="G39">
        <f t="shared" si="9"/>
        <v>0</v>
      </c>
      <c r="H39">
        <f t="shared" si="4"/>
        <v>0</v>
      </c>
      <c r="I39">
        <f t="shared" si="5"/>
        <v>0</v>
      </c>
      <c r="J39" s="3">
        <f t="shared" si="21"/>
        <v>0</v>
      </c>
      <c r="K39">
        <f t="shared" si="10"/>
        <v>0</v>
      </c>
      <c r="L39" s="4">
        <f t="shared" si="11"/>
        <v>0</v>
      </c>
      <c r="M39" s="6">
        <f t="shared" si="22"/>
        <v>0</v>
      </c>
      <c r="N39">
        <f t="shared" si="12"/>
        <v>0</v>
      </c>
      <c r="O39">
        <f t="shared" si="13"/>
        <v>0</v>
      </c>
    </row>
    <row r="40" spans="1:25" x14ac:dyDescent="0.25">
      <c r="A40" s="8" t="s">
        <v>173</v>
      </c>
      <c r="B40" s="2">
        <v>0</v>
      </c>
      <c r="C40">
        <f t="shared" si="0"/>
        <v>0</v>
      </c>
      <c r="D40" s="2">
        <v>10</v>
      </c>
      <c r="E40">
        <f t="shared" si="1"/>
        <v>9.2903000000000002</v>
      </c>
      <c r="F40" s="2">
        <f t="shared" si="20"/>
        <v>0</v>
      </c>
      <c r="G40">
        <f t="shared" si="9"/>
        <v>0</v>
      </c>
      <c r="H40">
        <f t="shared" si="4"/>
        <v>0</v>
      </c>
      <c r="I40">
        <f t="shared" si="5"/>
        <v>0</v>
      </c>
      <c r="J40" s="3">
        <f t="shared" si="21"/>
        <v>0</v>
      </c>
      <c r="K40">
        <f t="shared" si="10"/>
        <v>0</v>
      </c>
      <c r="L40" s="4">
        <f t="shared" si="11"/>
        <v>0</v>
      </c>
      <c r="M40" s="6">
        <f t="shared" si="22"/>
        <v>0</v>
      </c>
      <c r="N40">
        <f t="shared" si="12"/>
        <v>0</v>
      </c>
      <c r="O40">
        <f t="shared" si="13"/>
        <v>0</v>
      </c>
    </row>
    <row r="41" spans="1:25" x14ac:dyDescent="0.25">
      <c r="A41" s="8" t="s">
        <v>174</v>
      </c>
      <c r="B41" s="2">
        <v>0</v>
      </c>
      <c r="C41">
        <f t="shared" si="0"/>
        <v>0</v>
      </c>
      <c r="D41" s="2">
        <v>10</v>
      </c>
      <c r="E41">
        <f t="shared" si="1"/>
        <v>9.2903000000000002</v>
      </c>
      <c r="F41" s="2">
        <f t="shared" si="20"/>
        <v>0</v>
      </c>
      <c r="G41">
        <f t="shared" si="9"/>
        <v>0</v>
      </c>
      <c r="H41">
        <f t="shared" si="4"/>
        <v>0</v>
      </c>
      <c r="I41">
        <f t="shared" si="5"/>
        <v>0</v>
      </c>
      <c r="J41" s="3">
        <f t="shared" si="21"/>
        <v>0</v>
      </c>
      <c r="K41">
        <f t="shared" si="10"/>
        <v>0</v>
      </c>
      <c r="L41" s="4">
        <f t="shared" si="11"/>
        <v>0</v>
      </c>
      <c r="M41" s="6">
        <f t="shared" si="22"/>
        <v>0</v>
      </c>
      <c r="N41">
        <f t="shared" si="12"/>
        <v>0</v>
      </c>
      <c r="O41">
        <f t="shared" si="13"/>
        <v>0</v>
      </c>
    </row>
    <row r="42" spans="1:25" x14ac:dyDescent="0.25">
      <c r="A42" s="8" t="s">
        <v>175</v>
      </c>
      <c r="B42" s="2">
        <v>0</v>
      </c>
      <c r="C42">
        <f t="shared" si="0"/>
        <v>0</v>
      </c>
      <c r="D42" s="2">
        <v>10</v>
      </c>
      <c r="E42">
        <f t="shared" si="1"/>
        <v>9.2903000000000002</v>
      </c>
      <c r="F42" s="2">
        <f t="shared" si="20"/>
        <v>0</v>
      </c>
      <c r="G42">
        <f t="shared" si="9"/>
        <v>0</v>
      </c>
      <c r="H42">
        <f t="shared" si="4"/>
        <v>0</v>
      </c>
      <c r="I42">
        <f t="shared" si="5"/>
        <v>0</v>
      </c>
      <c r="J42" s="3">
        <f t="shared" si="21"/>
        <v>0</v>
      </c>
      <c r="K42">
        <f t="shared" si="10"/>
        <v>0</v>
      </c>
      <c r="L42" s="4">
        <f t="shared" si="11"/>
        <v>0</v>
      </c>
      <c r="M42" s="6">
        <f t="shared" si="22"/>
        <v>0</v>
      </c>
      <c r="N42">
        <f t="shared" si="12"/>
        <v>0</v>
      </c>
      <c r="O42">
        <f t="shared" si="13"/>
        <v>0</v>
      </c>
    </row>
    <row r="43" spans="1:25" x14ac:dyDescent="0.25">
      <c r="A43" s="8" t="s">
        <v>176</v>
      </c>
      <c r="B43" s="2">
        <v>0</v>
      </c>
      <c r="C43">
        <f t="shared" si="0"/>
        <v>0</v>
      </c>
      <c r="D43" s="2">
        <v>10</v>
      </c>
      <c r="E43">
        <f t="shared" si="1"/>
        <v>9.2903000000000002</v>
      </c>
      <c r="F43" s="2">
        <f t="shared" si="20"/>
        <v>0</v>
      </c>
      <c r="G43">
        <f t="shared" si="9"/>
        <v>0</v>
      </c>
      <c r="H43">
        <f t="shared" si="4"/>
        <v>0</v>
      </c>
      <c r="I43">
        <f t="shared" si="5"/>
        <v>0</v>
      </c>
      <c r="J43" s="3">
        <f t="shared" si="21"/>
        <v>0</v>
      </c>
      <c r="K43">
        <f t="shared" si="10"/>
        <v>0</v>
      </c>
      <c r="L43" s="4">
        <f t="shared" si="11"/>
        <v>0</v>
      </c>
      <c r="M43" s="6">
        <f t="shared" si="22"/>
        <v>0</v>
      </c>
      <c r="N43">
        <f t="shared" si="12"/>
        <v>0</v>
      </c>
      <c r="O43">
        <f t="shared" si="13"/>
        <v>0</v>
      </c>
    </row>
    <row r="44" spans="1:25" x14ac:dyDescent="0.25">
      <c r="A44" s="8" t="s">
        <v>177</v>
      </c>
      <c r="B44" s="2">
        <v>0</v>
      </c>
      <c r="C44">
        <f t="shared" si="0"/>
        <v>0</v>
      </c>
      <c r="D44" s="2">
        <v>10</v>
      </c>
      <c r="E44">
        <f t="shared" si="1"/>
        <v>9.2903000000000002</v>
      </c>
      <c r="F44" s="2">
        <f t="shared" si="20"/>
        <v>0</v>
      </c>
      <c r="G44">
        <f t="shared" si="9"/>
        <v>0</v>
      </c>
      <c r="H44">
        <f t="shared" si="4"/>
        <v>0</v>
      </c>
      <c r="I44">
        <f t="shared" si="5"/>
        <v>0</v>
      </c>
      <c r="J44" s="3">
        <f t="shared" si="21"/>
        <v>0</v>
      </c>
      <c r="K44">
        <f t="shared" si="10"/>
        <v>0</v>
      </c>
      <c r="L44" s="4">
        <f t="shared" si="11"/>
        <v>0</v>
      </c>
      <c r="M44" s="6">
        <f t="shared" si="22"/>
        <v>0</v>
      </c>
      <c r="N44">
        <f t="shared" si="12"/>
        <v>0</v>
      </c>
      <c r="O44">
        <f t="shared" si="13"/>
        <v>0</v>
      </c>
    </row>
    <row r="45" spans="1:25" x14ac:dyDescent="0.25">
      <c r="A45" s="8" t="s">
        <v>178</v>
      </c>
      <c r="B45" s="2">
        <v>0</v>
      </c>
      <c r="C45">
        <f t="shared" si="0"/>
        <v>0</v>
      </c>
      <c r="D45" s="2">
        <v>10</v>
      </c>
      <c r="E45">
        <f t="shared" si="1"/>
        <v>9.2903000000000002</v>
      </c>
      <c r="F45" s="2">
        <f t="shared" si="20"/>
        <v>0</v>
      </c>
      <c r="G45">
        <f t="shared" si="9"/>
        <v>0</v>
      </c>
      <c r="H45">
        <f t="shared" si="4"/>
        <v>0</v>
      </c>
      <c r="I45">
        <f t="shared" si="5"/>
        <v>0</v>
      </c>
      <c r="J45" s="3">
        <f t="shared" si="21"/>
        <v>0</v>
      </c>
      <c r="K45">
        <f t="shared" si="10"/>
        <v>0</v>
      </c>
      <c r="L45" s="4">
        <f t="shared" si="11"/>
        <v>0</v>
      </c>
      <c r="M45" s="6">
        <f t="shared" si="22"/>
        <v>0</v>
      </c>
      <c r="N45">
        <f t="shared" si="12"/>
        <v>0</v>
      </c>
      <c r="O45">
        <f t="shared" si="13"/>
        <v>0</v>
      </c>
    </row>
    <row r="46" spans="1:25" x14ac:dyDescent="0.25">
      <c r="A46" s="8" t="s">
        <v>179</v>
      </c>
      <c r="B46" s="2">
        <v>0</v>
      </c>
      <c r="C46">
        <f t="shared" si="0"/>
        <v>0</v>
      </c>
      <c r="D46" s="2">
        <v>10</v>
      </c>
      <c r="E46">
        <f t="shared" si="1"/>
        <v>9.2903000000000002</v>
      </c>
      <c r="F46" s="2">
        <f t="shared" si="20"/>
        <v>0</v>
      </c>
      <c r="G46">
        <f t="shared" si="9"/>
        <v>0</v>
      </c>
      <c r="H46">
        <f t="shared" si="4"/>
        <v>0</v>
      </c>
      <c r="I46">
        <f t="shared" si="5"/>
        <v>0</v>
      </c>
      <c r="J46" s="3">
        <f t="shared" si="21"/>
        <v>0</v>
      </c>
      <c r="K46">
        <f t="shared" si="10"/>
        <v>0</v>
      </c>
      <c r="L46" s="4">
        <f t="shared" si="11"/>
        <v>0</v>
      </c>
      <c r="M46" s="6">
        <f t="shared" si="22"/>
        <v>0</v>
      </c>
      <c r="N46">
        <f t="shared" si="12"/>
        <v>0</v>
      </c>
      <c r="O46">
        <f t="shared" si="13"/>
        <v>0</v>
      </c>
    </row>
    <row r="47" spans="1:25" x14ac:dyDescent="0.25">
      <c r="A47" s="8" t="s">
        <v>180</v>
      </c>
      <c r="B47" s="2">
        <v>0</v>
      </c>
      <c r="C47">
        <f t="shared" si="0"/>
        <v>0</v>
      </c>
      <c r="D47" s="2">
        <v>10</v>
      </c>
      <c r="E47">
        <f t="shared" si="1"/>
        <v>9.2903000000000002</v>
      </c>
      <c r="F47" s="2">
        <f t="shared" si="20"/>
        <v>0</v>
      </c>
      <c r="G47">
        <f t="shared" si="9"/>
        <v>0</v>
      </c>
      <c r="H47">
        <f t="shared" si="4"/>
        <v>0</v>
      </c>
      <c r="I47">
        <f t="shared" si="5"/>
        <v>0</v>
      </c>
      <c r="J47" s="3">
        <f t="shared" si="21"/>
        <v>0</v>
      </c>
      <c r="K47">
        <f t="shared" si="10"/>
        <v>0</v>
      </c>
      <c r="L47" s="4">
        <f t="shared" si="11"/>
        <v>0</v>
      </c>
      <c r="M47" s="6">
        <f t="shared" si="22"/>
        <v>0</v>
      </c>
      <c r="N47">
        <f t="shared" si="12"/>
        <v>0</v>
      </c>
      <c r="O47">
        <f t="shared" si="13"/>
        <v>0</v>
      </c>
    </row>
    <row r="48" spans="1:25" x14ac:dyDescent="0.25">
      <c r="A48" s="8" t="s">
        <v>181</v>
      </c>
      <c r="B48" s="2">
        <v>0</v>
      </c>
      <c r="C48">
        <f t="shared" si="0"/>
        <v>0</v>
      </c>
      <c r="D48" s="2">
        <v>10</v>
      </c>
      <c r="E48">
        <f t="shared" si="1"/>
        <v>9.2903000000000002</v>
      </c>
      <c r="F48" s="2">
        <f t="shared" si="20"/>
        <v>0</v>
      </c>
      <c r="G48">
        <f t="shared" si="9"/>
        <v>0</v>
      </c>
      <c r="H48">
        <f t="shared" si="4"/>
        <v>0</v>
      </c>
      <c r="I48">
        <f t="shared" si="5"/>
        <v>0</v>
      </c>
      <c r="J48" s="3">
        <f t="shared" si="21"/>
        <v>0</v>
      </c>
      <c r="K48">
        <f t="shared" si="10"/>
        <v>0</v>
      </c>
      <c r="L48" s="4">
        <f t="shared" si="11"/>
        <v>0</v>
      </c>
      <c r="M48" s="6">
        <f t="shared" si="22"/>
        <v>0</v>
      </c>
      <c r="N48">
        <f t="shared" si="12"/>
        <v>0</v>
      </c>
      <c r="O48">
        <f t="shared" si="13"/>
        <v>0</v>
      </c>
    </row>
    <row r="49" spans="1:15" x14ac:dyDescent="0.25">
      <c r="A49" s="8" t="s">
        <v>182</v>
      </c>
      <c r="B49" s="2">
        <v>0</v>
      </c>
      <c r="C49">
        <f t="shared" si="0"/>
        <v>0</v>
      </c>
      <c r="D49" s="2">
        <v>10</v>
      </c>
      <c r="E49">
        <f t="shared" si="1"/>
        <v>9.2903000000000002</v>
      </c>
      <c r="F49" s="2">
        <f t="shared" si="20"/>
        <v>0</v>
      </c>
      <c r="G49">
        <f t="shared" si="9"/>
        <v>0</v>
      </c>
      <c r="H49">
        <f t="shared" si="4"/>
        <v>0</v>
      </c>
      <c r="I49">
        <f t="shared" si="5"/>
        <v>0</v>
      </c>
      <c r="J49" s="3">
        <f t="shared" si="21"/>
        <v>0</v>
      </c>
      <c r="K49">
        <f t="shared" si="10"/>
        <v>0</v>
      </c>
      <c r="L49" s="4">
        <f t="shared" si="11"/>
        <v>0</v>
      </c>
      <c r="M49" s="6">
        <f t="shared" si="22"/>
        <v>0</v>
      </c>
      <c r="N49">
        <f t="shared" si="12"/>
        <v>0</v>
      </c>
      <c r="O49">
        <f t="shared" si="13"/>
        <v>0</v>
      </c>
    </row>
    <row r="50" spans="1:15" x14ac:dyDescent="0.25">
      <c r="A50" s="8" t="s">
        <v>183</v>
      </c>
      <c r="B50" s="2">
        <v>0</v>
      </c>
      <c r="C50">
        <f t="shared" si="0"/>
        <v>0</v>
      </c>
      <c r="D50" s="2">
        <v>10</v>
      </c>
      <c r="E50">
        <f t="shared" si="1"/>
        <v>9.2903000000000002</v>
      </c>
      <c r="F50" s="2">
        <f t="shared" si="20"/>
        <v>0</v>
      </c>
      <c r="G50">
        <f t="shared" si="9"/>
        <v>0</v>
      </c>
      <c r="H50">
        <f t="shared" si="4"/>
        <v>0</v>
      </c>
      <c r="I50">
        <f t="shared" si="5"/>
        <v>0</v>
      </c>
      <c r="J50" s="3">
        <f t="shared" si="21"/>
        <v>0</v>
      </c>
      <c r="K50">
        <f t="shared" si="10"/>
        <v>0</v>
      </c>
      <c r="L50" s="4">
        <f t="shared" si="11"/>
        <v>0</v>
      </c>
      <c r="M50" s="6">
        <f t="shared" si="22"/>
        <v>0</v>
      </c>
      <c r="N50">
        <f t="shared" si="12"/>
        <v>0</v>
      </c>
      <c r="O50">
        <f t="shared" si="13"/>
        <v>0</v>
      </c>
    </row>
    <row r="51" spans="1:15" x14ac:dyDescent="0.25">
      <c r="A51" s="8" t="s">
        <v>184</v>
      </c>
      <c r="B51" s="2">
        <v>0</v>
      </c>
      <c r="C51">
        <f t="shared" si="0"/>
        <v>0</v>
      </c>
      <c r="D51" s="2">
        <v>10</v>
      </c>
      <c r="E51">
        <f t="shared" si="1"/>
        <v>9.2903000000000002</v>
      </c>
      <c r="F51" s="2">
        <f t="shared" si="20"/>
        <v>0</v>
      </c>
      <c r="G51">
        <f t="shared" si="9"/>
        <v>0</v>
      </c>
      <c r="H51">
        <f t="shared" si="4"/>
        <v>0</v>
      </c>
      <c r="I51">
        <f t="shared" si="5"/>
        <v>0</v>
      </c>
      <c r="J51" s="3">
        <f t="shared" si="21"/>
        <v>0</v>
      </c>
      <c r="K51">
        <f t="shared" si="10"/>
        <v>0</v>
      </c>
      <c r="L51" s="4">
        <f t="shared" si="11"/>
        <v>0</v>
      </c>
      <c r="M51" s="6">
        <f t="shared" si="22"/>
        <v>0</v>
      </c>
      <c r="N51">
        <f t="shared" si="12"/>
        <v>0</v>
      </c>
      <c r="O51">
        <f t="shared" si="13"/>
        <v>0</v>
      </c>
    </row>
    <row r="52" spans="1:15" x14ac:dyDescent="0.25">
      <c r="A52" s="8" t="s">
        <v>185</v>
      </c>
      <c r="B52" s="2">
        <v>0</v>
      </c>
      <c r="C52">
        <f t="shared" si="0"/>
        <v>0</v>
      </c>
      <c r="D52" s="2">
        <v>10</v>
      </c>
      <c r="E52">
        <f t="shared" si="1"/>
        <v>9.2903000000000002</v>
      </c>
      <c r="F52" s="2">
        <f t="shared" si="20"/>
        <v>0</v>
      </c>
      <c r="G52">
        <f t="shared" si="9"/>
        <v>0</v>
      </c>
      <c r="H52">
        <f t="shared" si="4"/>
        <v>0</v>
      </c>
      <c r="I52">
        <f t="shared" si="5"/>
        <v>0</v>
      </c>
      <c r="J52" s="3">
        <f t="shared" si="21"/>
        <v>0</v>
      </c>
      <c r="K52">
        <f t="shared" si="10"/>
        <v>0</v>
      </c>
      <c r="L52" s="4">
        <f t="shared" si="11"/>
        <v>0</v>
      </c>
      <c r="M52" s="6">
        <f t="shared" si="22"/>
        <v>0</v>
      </c>
      <c r="N52">
        <f t="shared" si="12"/>
        <v>0</v>
      </c>
      <c r="O52">
        <f t="shared" si="13"/>
        <v>0</v>
      </c>
    </row>
    <row r="53" spans="1:15" x14ac:dyDescent="0.25">
      <c r="A53" s="8" t="s">
        <v>186</v>
      </c>
      <c r="B53" s="2">
        <v>0</v>
      </c>
      <c r="C53">
        <f t="shared" si="0"/>
        <v>0</v>
      </c>
      <c r="D53" s="2">
        <v>10</v>
      </c>
      <c r="E53">
        <f t="shared" si="1"/>
        <v>9.2903000000000002</v>
      </c>
      <c r="F53" s="2">
        <f t="shared" si="20"/>
        <v>0</v>
      </c>
      <c r="G53">
        <f t="shared" si="9"/>
        <v>0</v>
      </c>
      <c r="H53">
        <f t="shared" si="4"/>
        <v>0</v>
      </c>
      <c r="I53">
        <f t="shared" si="5"/>
        <v>0</v>
      </c>
      <c r="J53" s="3">
        <f t="shared" si="21"/>
        <v>0</v>
      </c>
      <c r="K53">
        <f t="shared" si="10"/>
        <v>0</v>
      </c>
      <c r="L53" s="4">
        <f t="shared" si="11"/>
        <v>0</v>
      </c>
      <c r="M53" s="6">
        <f t="shared" si="22"/>
        <v>0</v>
      </c>
      <c r="N53">
        <f t="shared" si="12"/>
        <v>0</v>
      </c>
      <c r="O53">
        <f t="shared" si="13"/>
        <v>0</v>
      </c>
    </row>
    <row r="54" spans="1:15" x14ac:dyDescent="0.25">
      <c r="A54" s="8" t="s">
        <v>187</v>
      </c>
      <c r="B54" s="2">
        <v>0</v>
      </c>
      <c r="C54">
        <f t="shared" si="0"/>
        <v>0</v>
      </c>
      <c r="D54" s="2">
        <v>10</v>
      </c>
      <c r="E54">
        <f t="shared" si="1"/>
        <v>9.2903000000000002</v>
      </c>
      <c r="F54" s="2">
        <f t="shared" si="20"/>
        <v>0</v>
      </c>
      <c r="G54">
        <f t="shared" si="9"/>
        <v>0</v>
      </c>
      <c r="H54">
        <f t="shared" si="4"/>
        <v>0</v>
      </c>
      <c r="I54">
        <f t="shared" si="5"/>
        <v>0</v>
      </c>
      <c r="J54" s="3">
        <f t="shared" si="21"/>
        <v>0</v>
      </c>
      <c r="K54">
        <f t="shared" si="10"/>
        <v>0</v>
      </c>
      <c r="L54" s="4">
        <f t="shared" si="11"/>
        <v>0</v>
      </c>
      <c r="M54" s="6">
        <f t="shared" si="22"/>
        <v>0</v>
      </c>
      <c r="N54">
        <f t="shared" si="12"/>
        <v>0</v>
      </c>
      <c r="O54">
        <f t="shared" si="13"/>
        <v>0</v>
      </c>
    </row>
    <row r="55" spans="1:15" x14ac:dyDescent="0.25">
      <c r="A55" s="8" t="s">
        <v>188</v>
      </c>
      <c r="B55" s="2">
        <v>0</v>
      </c>
      <c r="C55">
        <f t="shared" si="0"/>
        <v>0</v>
      </c>
      <c r="D55" s="2">
        <v>10</v>
      </c>
      <c r="E55">
        <f t="shared" si="1"/>
        <v>9.2903000000000002</v>
      </c>
      <c r="F55" s="2">
        <f t="shared" si="20"/>
        <v>0</v>
      </c>
      <c r="G55">
        <f t="shared" si="9"/>
        <v>0</v>
      </c>
      <c r="H55">
        <f t="shared" si="4"/>
        <v>0</v>
      </c>
      <c r="I55">
        <f t="shared" si="5"/>
        <v>0</v>
      </c>
      <c r="J55" s="3">
        <f t="shared" si="21"/>
        <v>0</v>
      </c>
      <c r="K55">
        <f t="shared" si="10"/>
        <v>0</v>
      </c>
      <c r="L55" s="4">
        <f t="shared" si="11"/>
        <v>0</v>
      </c>
      <c r="M55" s="6">
        <f t="shared" si="22"/>
        <v>0</v>
      </c>
      <c r="N55">
        <f t="shared" si="12"/>
        <v>0</v>
      </c>
      <c r="O55">
        <f t="shared" si="13"/>
        <v>0</v>
      </c>
    </row>
    <row r="56" spans="1:15" x14ac:dyDescent="0.25">
      <c r="A56" s="8" t="s">
        <v>189</v>
      </c>
      <c r="B56" s="2">
        <v>0</v>
      </c>
      <c r="C56">
        <f t="shared" si="0"/>
        <v>0</v>
      </c>
      <c r="D56" s="2">
        <v>10</v>
      </c>
      <c r="E56">
        <f t="shared" si="1"/>
        <v>9.2903000000000002</v>
      </c>
      <c r="F56" s="2">
        <f t="shared" si="20"/>
        <v>0</v>
      </c>
      <c r="G56">
        <f t="shared" si="9"/>
        <v>0</v>
      </c>
      <c r="H56">
        <f t="shared" si="4"/>
        <v>0</v>
      </c>
      <c r="I56">
        <f t="shared" si="5"/>
        <v>0</v>
      </c>
      <c r="J56" s="3">
        <f t="shared" si="21"/>
        <v>0</v>
      </c>
      <c r="K56">
        <f t="shared" si="10"/>
        <v>0</v>
      </c>
      <c r="L56" s="4">
        <f t="shared" si="11"/>
        <v>0</v>
      </c>
      <c r="M56" s="6">
        <f t="shared" si="22"/>
        <v>0</v>
      </c>
      <c r="N56">
        <f t="shared" si="12"/>
        <v>0</v>
      </c>
      <c r="O56">
        <f t="shared" si="13"/>
        <v>0</v>
      </c>
    </row>
    <row r="57" spans="1:15" x14ac:dyDescent="0.25">
      <c r="A57" s="8" t="s">
        <v>190</v>
      </c>
      <c r="B57" s="2">
        <v>0</v>
      </c>
      <c r="C57">
        <f t="shared" si="0"/>
        <v>0</v>
      </c>
      <c r="D57" s="2">
        <v>10</v>
      </c>
      <c r="E57">
        <f t="shared" si="1"/>
        <v>9.2903000000000002</v>
      </c>
      <c r="F57" s="2">
        <f t="shared" si="20"/>
        <v>0</v>
      </c>
      <c r="G57">
        <f t="shared" si="9"/>
        <v>0</v>
      </c>
      <c r="H57">
        <f t="shared" si="4"/>
        <v>0</v>
      </c>
      <c r="I57">
        <f t="shared" si="5"/>
        <v>0</v>
      </c>
      <c r="J57" s="3">
        <f t="shared" si="21"/>
        <v>0</v>
      </c>
      <c r="K57">
        <f t="shared" si="10"/>
        <v>0</v>
      </c>
      <c r="L57" s="4">
        <f t="shared" si="11"/>
        <v>0</v>
      </c>
      <c r="M57" s="6">
        <f t="shared" si="22"/>
        <v>0</v>
      </c>
      <c r="N57">
        <f t="shared" si="12"/>
        <v>0</v>
      </c>
      <c r="O57">
        <f t="shared" si="13"/>
        <v>0</v>
      </c>
    </row>
    <row r="58" spans="1:15" x14ac:dyDescent="0.25">
      <c r="A58" s="8" t="s">
        <v>191</v>
      </c>
      <c r="B58" s="2">
        <v>0</v>
      </c>
      <c r="C58">
        <f t="shared" si="0"/>
        <v>0</v>
      </c>
      <c r="D58" s="2">
        <v>10</v>
      </c>
      <c r="E58">
        <f t="shared" si="1"/>
        <v>9.2903000000000002</v>
      </c>
      <c r="F58" s="2">
        <f t="shared" si="20"/>
        <v>0</v>
      </c>
      <c r="G58">
        <f t="shared" si="9"/>
        <v>0</v>
      </c>
      <c r="H58">
        <f t="shared" si="4"/>
        <v>0</v>
      </c>
      <c r="I58">
        <f t="shared" si="5"/>
        <v>0</v>
      </c>
      <c r="J58" s="3">
        <f t="shared" si="21"/>
        <v>0</v>
      </c>
      <c r="K58">
        <f t="shared" si="10"/>
        <v>0</v>
      </c>
      <c r="L58" s="4">
        <f t="shared" si="11"/>
        <v>0</v>
      </c>
      <c r="M58" s="6">
        <f t="shared" si="22"/>
        <v>0</v>
      </c>
      <c r="N58">
        <f t="shared" si="12"/>
        <v>0</v>
      </c>
      <c r="O58">
        <f t="shared" si="13"/>
        <v>0</v>
      </c>
    </row>
    <row r="59" spans="1:15" x14ac:dyDescent="0.25">
      <c r="A59" s="8" t="s">
        <v>192</v>
      </c>
      <c r="B59" s="2">
        <v>0</v>
      </c>
      <c r="C59">
        <f t="shared" si="0"/>
        <v>0</v>
      </c>
      <c r="D59" s="2">
        <v>10</v>
      </c>
      <c r="E59">
        <f t="shared" si="1"/>
        <v>9.2903000000000002</v>
      </c>
      <c r="F59" s="2">
        <f t="shared" si="20"/>
        <v>0</v>
      </c>
      <c r="G59">
        <f t="shared" si="9"/>
        <v>0</v>
      </c>
      <c r="H59">
        <f t="shared" si="4"/>
        <v>0</v>
      </c>
      <c r="I59">
        <f t="shared" si="5"/>
        <v>0</v>
      </c>
      <c r="J59" s="3">
        <f t="shared" si="21"/>
        <v>0</v>
      </c>
      <c r="K59">
        <f t="shared" si="10"/>
        <v>0</v>
      </c>
      <c r="L59" s="4">
        <f t="shared" si="11"/>
        <v>0</v>
      </c>
      <c r="M59" s="6">
        <f t="shared" si="22"/>
        <v>0</v>
      </c>
      <c r="N59">
        <f t="shared" si="12"/>
        <v>0</v>
      </c>
      <c r="O59">
        <f t="shared" si="13"/>
        <v>0</v>
      </c>
    </row>
    <row r="60" spans="1:15" x14ac:dyDescent="0.25">
      <c r="A60" s="8" t="s">
        <v>193</v>
      </c>
      <c r="B60" s="2">
        <v>0</v>
      </c>
      <c r="C60">
        <f t="shared" si="0"/>
        <v>0</v>
      </c>
      <c r="D60" s="2">
        <v>10</v>
      </c>
      <c r="E60">
        <f t="shared" si="1"/>
        <v>9.2903000000000002</v>
      </c>
      <c r="F60" s="2">
        <f t="shared" si="20"/>
        <v>0</v>
      </c>
      <c r="G60">
        <f t="shared" si="9"/>
        <v>0</v>
      </c>
      <c r="H60">
        <f t="shared" si="4"/>
        <v>0</v>
      </c>
      <c r="I60">
        <f t="shared" si="5"/>
        <v>0</v>
      </c>
      <c r="J60" s="3">
        <f t="shared" si="21"/>
        <v>0</v>
      </c>
      <c r="K60">
        <f t="shared" si="10"/>
        <v>0</v>
      </c>
      <c r="L60" s="4">
        <f t="shared" si="11"/>
        <v>0</v>
      </c>
      <c r="M60" s="6">
        <f t="shared" si="22"/>
        <v>0</v>
      </c>
      <c r="N60">
        <f t="shared" si="12"/>
        <v>0</v>
      </c>
      <c r="O60">
        <f t="shared" si="13"/>
        <v>0</v>
      </c>
    </row>
    <row r="61" spans="1:15" x14ac:dyDescent="0.25">
      <c r="A61" s="8" t="s">
        <v>194</v>
      </c>
      <c r="B61" s="2">
        <v>0</v>
      </c>
      <c r="C61">
        <f t="shared" si="0"/>
        <v>0</v>
      </c>
      <c r="D61" s="2">
        <v>10</v>
      </c>
      <c r="E61">
        <f t="shared" si="1"/>
        <v>9.2903000000000002</v>
      </c>
      <c r="F61" s="2">
        <f t="shared" si="20"/>
        <v>0</v>
      </c>
      <c r="G61">
        <f t="shared" si="9"/>
        <v>0</v>
      </c>
      <c r="H61">
        <f t="shared" si="4"/>
        <v>0</v>
      </c>
      <c r="I61">
        <f t="shared" si="5"/>
        <v>0</v>
      </c>
      <c r="J61" s="3">
        <f t="shared" si="21"/>
        <v>0</v>
      </c>
      <c r="K61">
        <f t="shared" si="10"/>
        <v>0</v>
      </c>
      <c r="L61" s="4">
        <f t="shared" si="11"/>
        <v>0</v>
      </c>
      <c r="M61" s="6">
        <f t="shared" si="22"/>
        <v>0</v>
      </c>
      <c r="N61">
        <f t="shared" si="12"/>
        <v>0</v>
      </c>
      <c r="O61">
        <f t="shared" si="13"/>
        <v>0</v>
      </c>
    </row>
    <row r="62" spans="1:15" x14ac:dyDescent="0.25">
      <c r="A62" s="8" t="s">
        <v>195</v>
      </c>
      <c r="B62" s="2">
        <v>0</v>
      </c>
      <c r="C62">
        <f t="shared" si="0"/>
        <v>0</v>
      </c>
      <c r="D62" s="2">
        <v>10</v>
      </c>
      <c r="E62">
        <f t="shared" si="1"/>
        <v>9.2903000000000002</v>
      </c>
      <c r="F62" s="2">
        <f t="shared" si="20"/>
        <v>0</v>
      </c>
      <c r="G62">
        <f t="shared" si="9"/>
        <v>0</v>
      </c>
      <c r="H62">
        <f t="shared" si="4"/>
        <v>0</v>
      </c>
      <c r="I62">
        <f t="shared" si="5"/>
        <v>0</v>
      </c>
      <c r="J62" s="3">
        <f t="shared" si="21"/>
        <v>0</v>
      </c>
      <c r="K62">
        <f t="shared" si="10"/>
        <v>0</v>
      </c>
      <c r="L62" s="4">
        <f t="shared" si="11"/>
        <v>0</v>
      </c>
      <c r="M62" s="6">
        <f t="shared" si="22"/>
        <v>0</v>
      </c>
      <c r="N62">
        <f t="shared" si="12"/>
        <v>0</v>
      </c>
      <c r="O62">
        <f t="shared" si="13"/>
        <v>0</v>
      </c>
    </row>
    <row r="63" spans="1:15" x14ac:dyDescent="0.25">
      <c r="A63" s="8" t="s">
        <v>196</v>
      </c>
      <c r="B63" s="2">
        <v>0</v>
      </c>
      <c r="C63">
        <f t="shared" si="0"/>
        <v>0</v>
      </c>
      <c r="D63" s="2">
        <v>10</v>
      </c>
      <c r="E63">
        <f t="shared" si="1"/>
        <v>9.2903000000000002</v>
      </c>
      <c r="F63" s="2">
        <f t="shared" si="20"/>
        <v>0</v>
      </c>
      <c r="G63">
        <f t="shared" si="9"/>
        <v>0</v>
      </c>
      <c r="H63">
        <f t="shared" si="4"/>
        <v>0</v>
      </c>
      <c r="I63">
        <f t="shared" si="5"/>
        <v>0</v>
      </c>
      <c r="J63" s="3">
        <f t="shared" si="21"/>
        <v>0</v>
      </c>
      <c r="K63">
        <f t="shared" si="10"/>
        <v>0</v>
      </c>
      <c r="L63" s="4">
        <f t="shared" si="11"/>
        <v>0</v>
      </c>
      <c r="M63" s="6">
        <f t="shared" si="22"/>
        <v>0</v>
      </c>
      <c r="N63">
        <f t="shared" si="12"/>
        <v>0</v>
      </c>
      <c r="O63">
        <f t="shared" si="13"/>
        <v>0</v>
      </c>
    </row>
    <row r="64" spans="1:15" x14ac:dyDescent="0.25">
      <c r="A64" s="8" t="s">
        <v>197</v>
      </c>
      <c r="B64" s="2">
        <v>0</v>
      </c>
      <c r="C64">
        <f t="shared" si="0"/>
        <v>0</v>
      </c>
      <c r="D64" s="2">
        <v>10</v>
      </c>
      <c r="E64">
        <f t="shared" si="1"/>
        <v>9.2903000000000002</v>
      </c>
      <c r="F64" s="2">
        <f t="shared" si="20"/>
        <v>0</v>
      </c>
      <c r="G64">
        <f t="shared" si="9"/>
        <v>0</v>
      </c>
      <c r="H64">
        <f t="shared" si="4"/>
        <v>0</v>
      </c>
      <c r="I64">
        <f t="shared" si="5"/>
        <v>0</v>
      </c>
      <c r="J64" s="3">
        <f t="shared" si="21"/>
        <v>0</v>
      </c>
      <c r="K64">
        <f t="shared" si="10"/>
        <v>0</v>
      </c>
      <c r="L64" s="4">
        <f t="shared" si="11"/>
        <v>0</v>
      </c>
      <c r="M64" s="6">
        <f t="shared" si="22"/>
        <v>0</v>
      </c>
      <c r="N64">
        <f t="shared" si="12"/>
        <v>0</v>
      </c>
      <c r="O64">
        <f t="shared" si="13"/>
        <v>0</v>
      </c>
    </row>
    <row r="65" spans="1:18" x14ac:dyDescent="0.25">
      <c r="A65" s="8" t="s">
        <v>198</v>
      </c>
      <c r="B65" s="2">
        <v>0</v>
      </c>
      <c r="C65">
        <f t="shared" si="0"/>
        <v>0</v>
      </c>
      <c r="D65" s="2">
        <v>10</v>
      </c>
      <c r="E65">
        <f t="shared" si="1"/>
        <v>9.2903000000000002</v>
      </c>
      <c r="F65" s="2">
        <f t="shared" si="20"/>
        <v>0</v>
      </c>
      <c r="G65">
        <f t="shared" si="9"/>
        <v>0</v>
      </c>
      <c r="H65">
        <f t="shared" si="4"/>
        <v>0</v>
      </c>
      <c r="I65">
        <f t="shared" si="5"/>
        <v>0</v>
      </c>
      <c r="J65" s="3">
        <f t="shared" si="21"/>
        <v>0</v>
      </c>
      <c r="K65">
        <f t="shared" si="10"/>
        <v>0</v>
      </c>
      <c r="L65" s="4">
        <f t="shared" si="11"/>
        <v>0</v>
      </c>
      <c r="M65" s="6">
        <f t="shared" si="22"/>
        <v>0</v>
      </c>
      <c r="N65">
        <f t="shared" si="12"/>
        <v>0</v>
      </c>
      <c r="O65">
        <f t="shared" si="13"/>
        <v>0</v>
      </c>
    </row>
    <row r="66" spans="1:18" x14ac:dyDescent="0.25">
      <c r="A66" s="8" t="s">
        <v>199</v>
      </c>
      <c r="B66" s="2">
        <v>0</v>
      </c>
      <c r="C66">
        <f t="shared" si="0"/>
        <v>0</v>
      </c>
      <c r="D66" s="2">
        <v>10</v>
      </c>
      <c r="E66">
        <f t="shared" si="1"/>
        <v>9.2903000000000002</v>
      </c>
      <c r="F66" s="2">
        <f t="shared" si="20"/>
        <v>0</v>
      </c>
      <c r="G66">
        <f t="shared" si="9"/>
        <v>0</v>
      </c>
      <c r="H66">
        <f t="shared" si="4"/>
        <v>0</v>
      </c>
      <c r="I66">
        <f t="shared" si="5"/>
        <v>0</v>
      </c>
      <c r="J66" s="3">
        <f t="shared" si="21"/>
        <v>0</v>
      </c>
      <c r="K66">
        <f t="shared" si="10"/>
        <v>0</v>
      </c>
      <c r="L66" s="4">
        <f t="shared" si="11"/>
        <v>0</v>
      </c>
      <c r="M66" s="6">
        <f t="shared" si="22"/>
        <v>0</v>
      </c>
      <c r="N66">
        <f t="shared" si="12"/>
        <v>0</v>
      </c>
      <c r="O66">
        <f t="shared" si="13"/>
        <v>0</v>
      </c>
    </row>
    <row r="67" spans="1:18" x14ac:dyDescent="0.25">
      <c r="A67" s="8" t="s">
        <v>200</v>
      </c>
      <c r="B67" s="2">
        <v>0</v>
      </c>
      <c r="C67">
        <f t="shared" ref="C67:C130" si="23">B67/0.29307107</f>
        <v>0</v>
      </c>
      <c r="D67" s="2">
        <v>10</v>
      </c>
      <c r="E67">
        <f t="shared" ref="E67:E130" si="24">92.903/D67</f>
        <v>9.2903000000000002</v>
      </c>
      <c r="F67" s="2">
        <f t="shared" si="20"/>
        <v>0</v>
      </c>
      <c r="G67">
        <f t="shared" si="9"/>
        <v>0</v>
      </c>
      <c r="H67">
        <f t="shared" ref="H67:H130" si="25">G67*0.29307</f>
        <v>0</v>
      </c>
      <c r="I67">
        <f t="shared" ref="I67:I130" si="26">H67/1000</f>
        <v>0</v>
      </c>
      <c r="J67" s="3">
        <f t="shared" si="21"/>
        <v>0</v>
      </c>
      <c r="K67">
        <f t="shared" si="10"/>
        <v>0</v>
      </c>
      <c r="L67" s="4">
        <f t="shared" si="11"/>
        <v>0</v>
      </c>
      <c r="M67" s="6">
        <f t="shared" si="22"/>
        <v>0</v>
      </c>
      <c r="N67">
        <f t="shared" si="12"/>
        <v>0</v>
      </c>
      <c r="O67">
        <f t="shared" si="13"/>
        <v>0</v>
      </c>
    </row>
    <row r="68" spans="1:18" x14ac:dyDescent="0.25">
      <c r="A68" s="8" t="s">
        <v>201</v>
      </c>
      <c r="B68" s="2">
        <v>0</v>
      </c>
      <c r="C68">
        <f t="shared" si="23"/>
        <v>0</v>
      </c>
      <c r="D68" s="2">
        <v>10</v>
      </c>
      <c r="E68">
        <f t="shared" si="24"/>
        <v>9.2903000000000002</v>
      </c>
      <c r="F68" s="2">
        <f t="shared" si="20"/>
        <v>0</v>
      </c>
      <c r="G68">
        <f t="shared" ref="G68:G131" si="27">C68*E68/1000</f>
        <v>0</v>
      </c>
      <c r="H68">
        <f t="shared" si="25"/>
        <v>0</v>
      </c>
      <c r="I68">
        <f t="shared" si="26"/>
        <v>0</v>
      </c>
      <c r="J68" s="3">
        <f t="shared" si="21"/>
        <v>0</v>
      </c>
      <c r="K68">
        <f t="shared" ref="K68:K131" si="28">I68/(4.184*45)</f>
        <v>0</v>
      </c>
      <c r="L68" s="4">
        <f t="shared" ref="L68:L131" si="29">J68/(4.184*45)</f>
        <v>0</v>
      </c>
      <c r="M68" s="6">
        <f t="shared" si="22"/>
        <v>0</v>
      </c>
      <c r="N68">
        <f t="shared" ref="N68:N131" si="30">K68/0.06309</f>
        <v>0</v>
      </c>
      <c r="O68">
        <f t="shared" ref="O68:O131" si="31">(N68*60)</f>
        <v>0</v>
      </c>
    </row>
    <row r="69" spans="1:18" x14ac:dyDescent="0.25">
      <c r="A69" s="8" t="s">
        <v>202</v>
      </c>
      <c r="B69" s="2">
        <v>0</v>
      </c>
      <c r="C69">
        <f t="shared" si="23"/>
        <v>0</v>
      </c>
      <c r="D69" s="2">
        <v>10</v>
      </c>
      <c r="E69">
        <f t="shared" si="24"/>
        <v>9.2903000000000002</v>
      </c>
      <c r="F69" s="2">
        <f t="shared" si="20"/>
        <v>0</v>
      </c>
      <c r="G69">
        <f t="shared" si="27"/>
        <v>0</v>
      </c>
      <c r="H69">
        <f t="shared" si="25"/>
        <v>0</v>
      </c>
      <c r="I69">
        <f t="shared" si="26"/>
        <v>0</v>
      </c>
      <c r="J69" s="3">
        <f t="shared" si="21"/>
        <v>0</v>
      </c>
      <c r="K69">
        <f t="shared" si="28"/>
        <v>0</v>
      </c>
      <c r="L69" s="4">
        <f t="shared" si="29"/>
        <v>0</v>
      </c>
      <c r="M69" s="6">
        <f t="shared" si="22"/>
        <v>0</v>
      </c>
      <c r="N69">
        <f t="shared" si="30"/>
        <v>0</v>
      </c>
      <c r="O69">
        <f t="shared" si="31"/>
        <v>0</v>
      </c>
    </row>
    <row r="70" spans="1:18" x14ac:dyDescent="0.25">
      <c r="A70" s="1" t="s">
        <v>203</v>
      </c>
      <c r="B70" s="2">
        <v>30</v>
      </c>
      <c r="C70">
        <f t="shared" si="23"/>
        <v>102.36424905399227</v>
      </c>
      <c r="D70" s="2">
        <v>5</v>
      </c>
      <c r="E70">
        <f t="shared" si="24"/>
        <v>18.5806</v>
      </c>
      <c r="F70" s="2">
        <f t="shared" ref="F70:F74" si="32">B70/D70</f>
        <v>6</v>
      </c>
      <c r="G70">
        <f t="shared" si="27"/>
        <v>1.9019891659726089</v>
      </c>
      <c r="H70">
        <f t="shared" si="25"/>
        <v>0.55741596487159251</v>
      </c>
      <c r="I70">
        <f t="shared" si="26"/>
        <v>5.5741596487159247E-4</v>
      </c>
      <c r="J70" s="3">
        <f t="shared" ref="J70:J74" si="33">F70/1000</f>
        <v>6.0000000000000001E-3</v>
      </c>
      <c r="K70">
        <f t="shared" si="28"/>
        <v>2.9605691782005125E-6</v>
      </c>
      <c r="L70" s="4">
        <f t="shared" si="29"/>
        <v>3.1867431485022305E-5</v>
      </c>
      <c r="M70" s="6">
        <f t="shared" ref="M70:M74" si="34">L70*0.001</f>
        <v>3.1867431485022307E-8</v>
      </c>
      <c r="N70">
        <f t="shared" si="30"/>
        <v>4.6926124238397732E-5</v>
      </c>
      <c r="O70">
        <f t="shared" si="31"/>
        <v>2.8155674543038638E-3</v>
      </c>
    </row>
    <row r="71" spans="1:18" x14ac:dyDescent="0.25">
      <c r="A71" s="8" t="s">
        <v>204</v>
      </c>
      <c r="B71" s="2">
        <v>30</v>
      </c>
      <c r="C71">
        <f t="shared" si="23"/>
        <v>102.36424905399227</v>
      </c>
      <c r="D71" s="2">
        <v>5</v>
      </c>
      <c r="E71">
        <f t="shared" si="24"/>
        <v>18.5806</v>
      </c>
      <c r="F71" s="2">
        <f t="shared" si="32"/>
        <v>6</v>
      </c>
      <c r="G71">
        <f t="shared" si="27"/>
        <v>1.9019891659726089</v>
      </c>
      <c r="H71">
        <f t="shared" si="25"/>
        <v>0.55741596487159251</v>
      </c>
      <c r="I71">
        <f t="shared" si="26"/>
        <v>5.5741596487159247E-4</v>
      </c>
      <c r="J71" s="3">
        <f t="shared" si="33"/>
        <v>6.0000000000000001E-3</v>
      </c>
      <c r="K71">
        <f t="shared" si="28"/>
        <v>2.9605691782005125E-6</v>
      </c>
      <c r="L71" s="4">
        <f t="shared" si="29"/>
        <v>3.1867431485022305E-5</v>
      </c>
      <c r="M71" s="6">
        <f t="shared" si="34"/>
        <v>3.1867431485022307E-8</v>
      </c>
      <c r="N71">
        <f t="shared" si="30"/>
        <v>4.6926124238397732E-5</v>
      </c>
      <c r="O71">
        <f t="shared" si="31"/>
        <v>2.8155674543038638E-3</v>
      </c>
    </row>
    <row r="72" spans="1:18" x14ac:dyDescent="0.25">
      <c r="A72" s="8" t="s">
        <v>205</v>
      </c>
      <c r="B72" s="2">
        <v>30</v>
      </c>
      <c r="C72">
        <f t="shared" si="23"/>
        <v>102.36424905399227</v>
      </c>
      <c r="D72" s="2">
        <v>5</v>
      </c>
      <c r="E72">
        <f t="shared" si="24"/>
        <v>18.5806</v>
      </c>
      <c r="F72" s="2">
        <f t="shared" si="32"/>
        <v>6</v>
      </c>
      <c r="G72">
        <f t="shared" si="27"/>
        <v>1.9019891659726089</v>
      </c>
      <c r="H72">
        <f t="shared" si="25"/>
        <v>0.55741596487159251</v>
      </c>
      <c r="I72">
        <f t="shared" si="26"/>
        <v>5.5741596487159247E-4</v>
      </c>
      <c r="J72" s="3">
        <f t="shared" si="33"/>
        <v>6.0000000000000001E-3</v>
      </c>
      <c r="K72">
        <f t="shared" si="28"/>
        <v>2.9605691782005125E-6</v>
      </c>
      <c r="L72" s="4">
        <f t="shared" si="29"/>
        <v>3.1867431485022305E-5</v>
      </c>
      <c r="M72" s="6">
        <f t="shared" si="34"/>
        <v>3.1867431485022307E-8</v>
      </c>
      <c r="N72">
        <f t="shared" si="30"/>
        <v>4.6926124238397732E-5</v>
      </c>
      <c r="O72">
        <f t="shared" si="31"/>
        <v>2.8155674543038638E-3</v>
      </c>
    </row>
    <row r="73" spans="1:18" x14ac:dyDescent="0.25">
      <c r="A73" s="1" t="s">
        <v>208</v>
      </c>
      <c r="B73" s="2">
        <v>30</v>
      </c>
      <c r="C73">
        <f t="shared" si="23"/>
        <v>102.36424905399227</v>
      </c>
      <c r="D73" s="2">
        <v>5</v>
      </c>
      <c r="E73">
        <f t="shared" si="24"/>
        <v>18.5806</v>
      </c>
      <c r="F73" s="2">
        <f t="shared" si="32"/>
        <v>6</v>
      </c>
      <c r="G73">
        <f t="shared" si="27"/>
        <v>1.9019891659726089</v>
      </c>
      <c r="H73">
        <f t="shared" si="25"/>
        <v>0.55741596487159251</v>
      </c>
      <c r="I73">
        <f t="shared" si="26"/>
        <v>5.5741596487159247E-4</v>
      </c>
      <c r="J73" s="3">
        <f t="shared" si="33"/>
        <v>6.0000000000000001E-3</v>
      </c>
      <c r="K73">
        <f t="shared" si="28"/>
        <v>2.9605691782005125E-6</v>
      </c>
      <c r="L73" s="4">
        <f t="shared" si="29"/>
        <v>3.1867431485022305E-5</v>
      </c>
      <c r="M73" s="6">
        <f t="shared" si="34"/>
        <v>3.1867431485022307E-8</v>
      </c>
      <c r="N73">
        <f t="shared" si="30"/>
        <v>4.6926124238397732E-5</v>
      </c>
      <c r="O73">
        <f t="shared" si="31"/>
        <v>2.8155674543038638E-3</v>
      </c>
    </row>
    <row r="74" spans="1:18" x14ac:dyDescent="0.25">
      <c r="A74" s="8" t="s">
        <v>206</v>
      </c>
      <c r="B74" s="2">
        <v>30</v>
      </c>
      <c r="C74">
        <f t="shared" si="23"/>
        <v>102.36424905399227</v>
      </c>
      <c r="D74" s="2">
        <v>5</v>
      </c>
      <c r="E74">
        <f t="shared" si="24"/>
        <v>18.5806</v>
      </c>
      <c r="F74" s="2">
        <f t="shared" si="32"/>
        <v>6</v>
      </c>
      <c r="G74">
        <f t="shared" si="27"/>
        <v>1.9019891659726089</v>
      </c>
      <c r="H74">
        <f t="shared" si="25"/>
        <v>0.55741596487159251</v>
      </c>
      <c r="I74">
        <f t="shared" si="26"/>
        <v>5.5741596487159247E-4</v>
      </c>
      <c r="J74" s="3">
        <f t="shared" si="33"/>
        <v>6.0000000000000001E-3</v>
      </c>
      <c r="K74">
        <f t="shared" si="28"/>
        <v>2.9605691782005125E-6</v>
      </c>
      <c r="L74" s="4">
        <f t="shared" si="29"/>
        <v>3.1867431485022305E-5</v>
      </c>
      <c r="M74" s="6">
        <f t="shared" si="34"/>
        <v>3.1867431485022307E-8</v>
      </c>
      <c r="N74">
        <f t="shared" si="30"/>
        <v>4.6926124238397732E-5</v>
      </c>
      <c r="O74">
        <f t="shared" si="31"/>
        <v>2.8155674543038638E-3</v>
      </c>
    </row>
    <row r="75" spans="1:18" x14ac:dyDescent="0.25">
      <c r="A75" s="1" t="s">
        <v>209</v>
      </c>
      <c r="B75" s="2">
        <v>30</v>
      </c>
      <c r="C75">
        <f t="shared" si="23"/>
        <v>102.36424905399227</v>
      </c>
      <c r="D75" s="2">
        <v>5</v>
      </c>
      <c r="E75">
        <f t="shared" si="24"/>
        <v>18.5806</v>
      </c>
      <c r="F75" s="2">
        <f t="shared" si="17"/>
        <v>6</v>
      </c>
      <c r="G75">
        <f t="shared" si="27"/>
        <v>1.9019891659726089</v>
      </c>
      <c r="H75">
        <f t="shared" si="25"/>
        <v>0.55741596487159251</v>
      </c>
      <c r="I75">
        <f t="shared" si="26"/>
        <v>5.5741596487159247E-4</v>
      </c>
      <c r="J75" s="3">
        <f t="shared" si="18"/>
        <v>6.0000000000000001E-3</v>
      </c>
      <c r="K75">
        <f t="shared" si="28"/>
        <v>2.9605691782005125E-6</v>
      </c>
      <c r="L75" s="4">
        <f t="shared" si="29"/>
        <v>3.1867431485022305E-5</v>
      </c>
      <c r="M75" s="6">
        <f t="shared" si="19"/>
        <v>3.1867431485022307E-8</v>
      </c>
      <c r="N75">
        <f t="shared" si="30"/>
        <v>4.6926124238397732E-5</v>
      </c>
      <c r="O75">
        <f t="shared" si="31"/>
        <v>2.8155674543038638E-3</v>
      </c>
      <c r="R75">
        <f>R70*X70</f>
        <v>0</v>
      </c>
    </row>
    <row r="76" spans="1:18" x14ac:dyDescent="0.25">
      <c r="A76" s="8" t="s">
        <v>210</v>
      </c>
      <c r="B76" s="2">
        <v>15</v>
      </c>
      <c r="C76">
        <f t="shared" si="23"/>
        <v>51.182124526996134</v>
      </c>
      <c r="D76" s="2">
        <v>5</v>
      </c>
      <c r="E76">
        <f t="shared" si="24"/>
        <v>18.5806</v>
      </c>
      <c r="F76" s="2">
        <f t="shared" si="17"/>
        <v>3</v>
      </c>
      <c r="G76">
        <f t="shared" si="27"/>
        <v>0.95099458298630446</v>
      </c>
      <c r="H76">
        <f t="shared" si="25"/>
        <v>0.27870798243579625</v>
      </c>
      <c r="I76">
        <f t="shared" si="26"/>
        <v>2.7870798243579623E-4</v>
      </c>
      <c r="J76" s="3">
        <f t="shared" si="18"/>
        <v>3.0000000000000001E-3</v>
      </c>
      <c r="K76">
        <f t="shared" si="28"/>
        <v>1.4802845891002562E-6</v>
      </c>
      <c r="L76" s="4">
        <f t="shared" si="29"/>
        <v>1.5933715742511152E-5</v>
      </c>
      <c r="M76" s="6">
        <f t="shared" si="19"/>
        <v>1.5933715742511154E-8</v>
      </c>
      <c r="N76">
        <f t="shared" si="30"/>
        <v>2.3463062119198866E-5</v>
      </c>
      <c r="O76">
        <f t="shared" si="31"/>
        <v>1.4077837271519319E-3</v>
      </c>
      <c r="R76">
        <f>R70*Y70/1000</f>
        <v>0</v>
      </c>
    </row>
    <row r="77" spans="1:18" x14ac:dyDescent="0.25">
      <c r="A77" s="8" t="s">
        <v>207</v>
      </c>
      <c r="B77" s="2">
        <v>30</v>
      </c>
      <c r="C77">
        <f t="shared" si="23"/>
        <v>102.36424905399227</v>
      </c>
      <c r="D77" s="2">
        <v>5</v>
      </c>
      <c r="E77">
        <f t="shared" si="24"/>
        <v>18.5806</v>
      </c>
      <c r="F77" s="2">
        <f t="shared" ref="F77:F105" si="35">B77/D77</f>
        <v>6</v>
      </c>
      <c r="G77">
        <f t="shared" si="27"/>
        <v>1.9019891659726089</v>
      </c>
      <c r="H77">
        <f t="shared" si="25"/>
        <v>0.55741596487159251</v>
      </c>
      <c r="I77">
        <f t="shared" si="26"/>
        <v>5.5741596487159247E-4</v>
      </c>
      <c r="J77" s="3">
        <f t="shared" ref="J77:J105" si="36">F77/1000</f>
        <v>6.0000000000000001E-3</v>
      </c>
      <c r="K77">
        <f t="shared" si="28"/>
        <v>2.9605691782005125E-6</v>
      </c>
      <c r="L77" s="4">
        <f t="shared" si="29"/>
        <v>3.1867431485022305E-5</v>
      </c>
      <c r="M77" s="6">
        <f t="shared" ref="M77:M105" si="37">L77*0.001</f>
        <v>3.1867431485022307E-8</v>
      </c>
      <c r="N77">
        <f t="shared" si="30"/>
        <v>4.6926124238397732E-5</v>
      </c>
      <c r="O77">
        <f t="shared" si="31"/>
        <v>2.8155674543038638E-3</v>
      </c>
    </row>
    <row r="78" spans="1:18" x14ac:dyDescent="0.25">
      <c r="A78" s="8" t="s">
        <v>211</v>
      </c>
      <c r="B78" s="2">
        <v>15</v>
      </c>
      <c r="C78">
        <f t="shared" si="23"/>
        <v>51.182124526996134</v>
      </c>
      <c r="D78" s="2">
        <v>5</v>
      </c>
      <c r="E78">
        <f t="shared" si="24"/>
        <v>18.5806</v>
      </c>
      <c r="F78" s="2">
        <f t="shared" si="35"/>
        <v>3</v>
      </c>
      <c r="G78">
        <f t="shared" si="27"/>
        <v>0.95099458298630446</v>
      </c>
      <c r="H78">
        <f t="shared" si="25"/>
        <v>0.27870798243579625</v>
      </c>
      <c r="I78">
        <f t="shared" si="26"/>
        <v>2.7870798243579623E-4</v>
      </c>
      <c r="J78" s="3">
        <f t="shared" si="36"/>
        <v>3.0000000000000001E-3</v>
      </c>
      <c r="K78">
        <f t="shared" si="28"/>
        <v>1.4802845891002562E-6</v>
      </c>
      <c r="L78" s="4">
        <f t="shared" si="29"/>
        <v>1.5933715742511152E-5</v>
      </c>
      <c r="M78" s="6">
        <f t="shared" si="37"/>
        <v>1.5933715742511154E-8</v>
      </c>
      <c r="N78">
        <f t="shared" si="30"/>
        <v>2.3463062119198866E-5</v>
      </c>
      <c r="O78">
        <f t="shared" si="31"/>
        <v>1.4077837271519319E-3</v>
      </c>
    </row>
    <row r="79" spans="1:18" x14ac:dyDescent="0.25">
      <c r="A79" s="8" t="s">
        <v>212</v>
      </c>
      <c r="B79" s="2">
        <v>15</v>
      </c>
      <c r="C79">
        <f t="shared" si="23"/>
        <v>51.182124526996134</v>
      </c>
      <c r="D79" s="2">
        <v>5</v>
      </c>
      <c r="E79">
        <f t="shared" si="24"/>
        <v>18.5806</v>
      </c>
      <c r="F79" s="2">
        <f t="shared" ref="F79:F88" si="38">B79/D79</f>
        <v>3</v>
      </c>
      <c r="G79">
        <f t="shared" si="27"/>
        <v>0.95099458298630446</v>
      </c>
      <c r="H79">
        <f t="shared" si="25"/>
        <v>0.27870798243579625</v>
      </c>
      <c r="I79">
        <f t="shared" si="26"/>
        <v>2.7870798243579623E-4</v>
      </c>
      <c r="J79" s="3">
        <f t="shared" ref="J79:J88" si="39">F79/1000</f>
        <v>3.0000000000000001E-3</v>
      </c>
      <c r="K79">
        <f t="shared" si="28"/>
        <v>1.4802845891002562E-6</v>
      </c>
      <c r="L79" s="4">
        <f t="shared" si="29"/>
        <v>1.5933715742511152E-5</v>
      </c>
      <c r="M79" s="6">
        <f t="shared" ref="M79:M88" si="40">L79*0.001</f>
        <v>1.5933715742511154E-8</v>
      </c>
      <c r="N79">
        <f t="shared" si="30"/>
        <v>2.3463062119198866E-5</v>
      </c>
      <c r="O79">
        <f t="shared" si="31"/>
        <v>1.4077837271519319E-3</v>
      </c>
    </row>
    <row r="80" spans="1:18" x14ac:dyDescent="0.25">
      <c r="A80" s="8" t="s">
        <v>213</v>
      </c>
      <c r="B80" s="2">
        <v>15</v>
      </c>
      <c r="C80">
        <f t="shared" si="23"/>
        <v>51.182124526996134</v>
      </c>
      <c r="D80" s="2">
        <v>5</v>
      </c>
      <c r="E80">
        <f t="shared" si="24"/>
        <v>18.5806</v>
      </c>
      <c r="F80" s="2">
        <f t="shared" si="38"/>
        <v>3</v>
      </c>
      <c r="G80">
        <f t="shared" si="27"/>
        <v>0.95099458298630446</v>
      </c>
      <c r="H80">
        <f t="shared" si="25"/>
        <v>0.27870798243579625</v>
      </c>
      <c r="I80">
        <f t="shared" si="26"/>
        <v>2.7870798243579623E-4</v>
      </c>
      <c r="J80" s="3">
        <f t="shared" si="39"/>
        <v>3.0000000000000001E-3</v>
      </c>
      <c r="K80">
        <f t="shared" si="28"/>
        <v>1.4802845891002562E-6</v>
      </c>
      <c r="L80" s="4">
        <f t="shared" si="29"/>
        <v>1.5933715742511152E-5</v>
      </c>
      <c r="M80" s="6">
        <f t="shared" si="40"/>
        <v>1.5933715742511154E-8</v>
      </c>
      <c r="N80">
        <f t="shared" si="30"/>
        <v>2.3463062119198866E-5</v>
      </c>
      <c r="O80">
        <f t="shared" si="31"/>
        <v>1.4077837271519319E-3</v>
      </c>
    </row>
    <row r="81" spans="1:15" x14ac:dyDescent="0.25">
      <c r="A81" s="8" t="s">
        <v>214</v>
      </c>
      <c r="B81" s="2">
        <v>15</v>
      </c>
      <c r="C81">
        <f t="shared" si="23"/>
        <v>51.182124526996134</v>
      </c>
      <c r="D81" s="2">
        <v>5</v>
      </c>
      <c r="E81">
        <f t="shared" si="24"/>
        <v>18.5806</v>
      </c>
      <c r="F81" s="2">
        <f t="shared" si="38"/>
        <v>3</v>
      </c>
      <c r="G81">
        <f t="shared" si="27"/>
        <v>0.95099458298630446</v>
      </c>
      <c r="H81">
        <f t="shared" si="25"/>
        <v>0.27870798243579625</v>
      </c>
      <c r="I81">
        <f t="shared" si="26"/>
        <v>2.7870798243579623E-4</v>
      </c>
      <c r="J81" s="3">
        <f t="shared" si="39"/>
        <v>3.0000000000000001E-3</v>
      </c>
      <c r="K81">
        <f t="shared" si="28"/>
        <v>1.4802845891002562E-6</v>
      </c>
      <c r="L81" s="4">
        <f t="shared" si="29"/>
        <v>1.5933715742511152E-5</v>
      </c>
      <c r="M81" s="6">
        <f t="shared" si="40"/>
        <v>1.5933715742511154E-8</v>
      </c>
      <c r="N81">
        <f t="shared" si="30"/>
        <v>2.3463062119198866E-5</v>
      </c>
      <c r="O81">
        <f t="shared" si="31"/>
        <v>1.4077837271519319E-3</v>
      </c>
    </row>
    <row r="82" spans="1:15" x14ac:dyDescent="0.25">
      <c r="A82" s="8" t="s">
        <v>215</v>
      </c>
      <c r="B82" s="2">
        <v>15</v>
      </c>
      <c r="C82">
        <f t="shared" si="23"/>
        <v>51.182124526996134</v>
      </c>
      <c r="D82" s="2">
        <v>5</v>
      </c>
      <c r="E82">
        <f t="shared" si="24"/>
        <v>18.5806</v>
      </c>
      <c r="F82" s="2">
        <f t="shared" si="38"/>
        <v>3</v>
      </c>
      <c r="G82">
        <f t="shared" si="27"/>
        <v>0.95099458298630446</v>
      </c>
      <c r="H82">
        <f t="shared" si="25"/>
        <v>0.27870798243579625</v>
      </c>
      <c r="I82">
        <f t="shared" si="26"/>
        <v>2.7870798243579623E-4</v>
      </c>
      <c r="J82" s="3">
        <f t="shared" si="39"/>
        <v>3.0000000000000001E-3</v>
      </c>
      <c r="K82">
        <f t="shared" si="28"/>
        <v>1.4802845891002562E-6</v>
      </c>
      <c r="L82" s="4">
        <f t="shared" si="29"/>
        <v>1.5933715742511152E-5</v>
      </c>
      <c r="M82" s="6">
        <f t="shared" si="40"/>
        <v>1.5933715742511154E-8</v>
      </c>
      <c r="N82">
        <f t="shared" si="30"/>
        <v>2.3463062119198866E-5</v>
      </c>
      <c r="O82">
        <f t="shared" si="31"/>
        <v>1.4077837271519319E-3</v>
      </c>
    </row>
    <row r="83" spans="1:15" x14ac:dyDescent="0.25">
      <c r="A83" s="8" t="s">
        <v>216</v>
      </c>
      <c r="B83" s="2">
        <v>15</v>
      </c>
      <c r="C83">
        <f t="shared" si="23"/>
        <v>51.182124526996134</v>
      </c>
      <c r="D83" s="2">
        <v>5</v>
      </c>
      <c r="E83">
        <f t="shared" si="24"/>
        <v>18.5806</v>
      </c>
      <c r="F83" s="2">
        <f t="shared" si="38"/>
        <v>3</v>
      </c>
      <c r="G83">
        <f t="shared" si="27"/>
        <v>0.95099458298630446</v>
      </c>
      <c r="H83">
        <f t="shared" si="25"/>
        <v>0.27870798243579625</v>
      </c>
      <c r="I83">
        <f t="shared" si="26"/>
        <v>2.7870798243579623E-4</v>
      </c>
      <c r="J83" s="3">
        <f t="shared" si="39"/>
        <v>3.0000000000000001E-3</v>
      </c>
      <c r="K83">
        <f t="shared" si="28"/>
        <v>1.4802845891002562E-6</v>
      </c>
      <c r="L83" s="4">
        <f t="shared" si="29"/>
        <v>1.5933715742511152E-5</v>
      </c>
      <c r="M83" s="6">
        <f t="shared" si="40"/>
        <v>1.5933715742511154E-8</v>
      </c>
      <c r="N83">
        <f t="shared" si="30"/>
        <v>2.3463062119198866E-5</v>
      </c>
      <c r="O83">
        <f t="shared" si="31"/>
        <v>1.4077837271519319E-3</v>
      </c>
    </row>
    <row r="84" spans="1:15" x14ac:dyDescent="0.25">
      <c r="A84" s="8" t="s">
        <v>217</v>
      </c>
      <c r="B84" s="2">
        <v>15</v>
      </c>
      <c r="C84">
        <f t="shared" si="23"/>
        <v>51.182124526996134</v>
      </c>
      <c r="D84" s="2">
        <v>5</v>
      </c>
      <c r="E84">
        <f t="shared" si="24"/>
        <v>18.5806</v>
      </c>
      <c r="F84" s="2">
        <f t="shared" si="38"/>
        <v>3</v>
      </c>
      <c r="G84">
        <f t="shared" si="27"/>
        <v>0.95099458298630446</v>
      </c>
      <c r="H84">
        <f t="shared" si="25"/>
        <v>0.27870798243579625</v>
      </c>
      <c r="I84">
        <f t="shared" si="26"/>
        <v>2.7870798243579623E-4</v>
      </c>
      <c r="J84" s="3">
        <f t="shared" si="39"/>
        <v>3.0000000000000001E-3</v>
      </c>
      <c r="K84">
        <f t="shared" si="28"/>
        <v>1.4802845891002562E-6</v>
      </c>
      <c r="L84" s="4">
        <f t="shared" si="29"/>
        <v>1.5933715742511152E-5</v>
      </c>
      <c r="M84" s="6">
        <f t="shared" si="40"/>
        <v>1.5933715742511154E-8</v>
      </c>
      <c r="N84">
        <f t="shared" si="30"/>
        <v>2.3463062119198866E-5</v>
      </c>
      <c r="O84">
        <f t="shared" si="31"/>
        <v>1.4077837271519319E-3</v>
      </c>
    </row>
    <row r="85" spans="1:15" x14ac:dyDescent="0.25">
      <c r="A85" s="8" t="s">
        <v>218</v>
      </c>
      <c r="B85" s="2">
        <v>15</v>
      </c>
      <c r="C85">
        <f t="shared" si="23"/>
        <v>51.182124526996134</v>
      </c>
      <c r="D85" s="2">
        <v>5</v>
      </c>
      <c r="E85">
        <f t="shared" si="24"/>
        <v>18.5806</v>
      </c>
      <c r="F85" s="2">
        <f t="shared" si="38"/>
        <v>3</v>
      </c>
      <c r="G85">
        <f t="shared" si="27"/>
        <v>0.95099458298630446</v>
      </c>
      <c r="H85">
        <f t="shared" si="25"/>
        <v>0.27870798243579625</v>
      </c>
      <c r="I85">
        <f t="shared" si="26"/>
        <v>2.7870798243579623E-4</v>
      </c>
      <c r="J85" s="3">
        <f t="shared" si="39"/>
        <v>3.0000000000000001E-3</v>
      </c>
      <c r="K85">
        <f t="shared" si="28"/>
        <v>1.4802845891002562E-6</v>
      </c>
      <c r="L85" s="4">
        <f t="shared" si="29"/>
        <v>1.5933715742511152E-5</v>
      </c>
      <c r="M85" s="6">
        <f t="shared" si="40"/>
        <v>1.5933715742511154E-8</v>
      </c>
      <c r="N85">
        <f t="shared" si="30"/>
        <v>2.3463062119198866E-5</v>
      </c>
      <c r="O85">
        <f t="shared" si="31"/>
        <v>1.4077837271519319E-3</v>
      </c>
    </row>
    <row r="86" spans="1:15" x14ac:dyDescent="0.25">
      <c r="A86" s="8" t="s">
        <v>219</v>
      </c>
      <c r="B86" s="2">
        <v>15</v>
      </c>
      <c r="C86">
        <f t="shared" si="23"/>
        <v>51.182124526996134</v>
      </c>
      <c r="D86" s="2">
        <v>5</v>
      </c>
      <c r="E86">
        <f t="shared" si="24"/>
        <v>18.5806</v>
      </c>
      <c r="F86" s="2">
        <f t="shared" si="38"/>
        <v>3</v>
      </c>
      <c r="G86">
        <f t="shared" si="27"/>
        <v>0.95099458298630446</v>
      </c>
      <c r="H86">
        <f t="shared" si="25"/>
        <v>0.27870798243579625</v>
      </c>
      <c r="I86">
        <f t="shared" si="26"/>
        <v>2.7870798243579623E-4</v>
      </c>
      <c r="J86" s="3">
        <f t="shared" si="39"/>
        <v>3.0000000000000001E-3</v>
      </c>
      <c r="K86">
        <f t="shared" si="28"/>
        <v>1.4802845891002562E-6</v>
      </c>
      <c r="L86" s="4">
        <f t="shared" si="29"/>
        <v>1.5933715742511152E-5</v>
      </c>
      <c r="M86" s="6">
        <f t="shared" si="40"/>
        <v>1.5933715742511154E-8</v>
      </c>
      <c r="N86">
        <f t="shared" si="30"/>
        <v>2.3463062119198866E-5</v>
      </c>
      <c r="O86">
        <f t="shared" si="31"/>
        <v>1.4077837271519319E-3</v>
      </c>
    </row>
    <row r="87" spans="1:15" x14ac:dyDescent="0.25">
      <c r="A87" s="8" t="s">
        <v>220</v>
      </c>
      <c r="B87" s="2">
        <v>15</v>
      </c>
      <c r="C87">
        <f t="shared" si="23"/>
        <v>51.182124526996134</v>
      </c>
      <c r="D87" s="2">
        <v>5</v>
      </c>
      <c r="E87">
        <f t="shared" si="24"/>
        <v>18.5806</v>
      </c>
      <c r="F87" s="2">
        <f t="shared" si="38"/>
        <v>3</v>
      </c>
      <c r="G87">
        <f t="shared" si="27"/>
        <v>0.95099458298630446</v>
      </c>
      <c r="H87">
        <f t="shared" si="25"/>
        <v>0.27870798243579625</v>
      </c>
      <c r="I87">
        <f t="shared" si="26"/>
        <v>2.7870798243579623E-4</v>
      </c>
      <c r="J87" s="3">
        <f t="shared" si="39"/>
        <v>3.0000000000000001E-3</v>
      </c>
      <c r="K87">
        <f t="shared" si="28"/>
        <v>1.4802845891002562E-6</v>
      </c>
      <c r="L87" s="4">
        <f t="shared" si="29"/>
        <v>1.5933715742511152E-5</v>
      </c>
      <c r="M87" s="6">
        <f t="shared" si="40"/>
        <v>1.5933715742511154E-8</v>
      </c>
      <c r="N87">
        <f t="shared" si="30"/>
        <v>2.3463062119198866E-5</v>
      </c>
      <c r="O87">
        <f t="shared" si="31"/>
        <v>1.4077837271519319E-3</v>
      </c>
    </row>
    <row r="88" spans="1:15" x14ac:dyDescent="0.25">
      <c r="A88" s="8" t="s">
        <v>221</v>
      </c>
      <c r="B88" s="2">
        <v>15</v>
      </c>
      <c r="C88">
        <f t="shared" si="23"/>
        <v>51.182124526996134</v>
      </c>
      <c r="D88" s="2">
        <v>5</v>
      </c>
      <c r="E88">
        <f t="shared" si="24"/>
        <v>18.5806</v>
      </c>
      <c r="F88" s="2">
        <f t="shared" si="38"/>
        <v>3</v>
      </c>
      <c r="G88">
        <f t="shared" si="27"/>
        <v>0.95099458298630446</v>
      </c>
      <c r="H88">
        <f t="shared" si="25"/>
        <v>0.27870798243579625</v>
      </c>
      <c r="I88">
        <f t="shared" si="26"/>
        <v>2.7870798243579623E-4</v>
      </c>
      <c r="J88" s="3">
        <f t="shared" si="39"/>
        <v>3.0000000000000001E-3</v>
      </c>
      <c r="K88">
        <f t="shared" si="28"/>
        <v>1.4802845891002562E-6</v>
      </c>
      <c r="L88" s="4">
        <f t="shared" si="29"/>
        <v>1.5933715742511152E-5</v>
      </c>
      <c r="M88" s="6">
        <f t="shared" si="40"/>
        <v>1.5933715742511154E-8</v>
      </c>
      <c r="N88">
        <f t="shared" si="30"/>
        <v>2.3463062119198866E-5</v>
      </c>
      <c r="O88">
        <f t="shared" si="31"/>
        <v>1.4077837271519319E-3</v>
      </c>
    </row>
    <row r="89" spans="1:15" x14ac:dyDescent="0.25">
      <c r="A89" s="8" t="s">
        <v>222</v>
      </c>
      <c r="B89" s="2">
        <v>60</v>
      </c>
      <c r="C89">
        <f t="shared" si="23"/>
        <v>204.72849810798454</v>
      </c>
      <c r="D89" s="2">
        <v>25</v>
      </c>
      <c r="E89">
        <f t="shared" si="24"/>
        <v>3.7161200000000001</v>
      </c>
      <c r="F89" s="2">
        <f t="shared" si="35"/>
        <v>2.4</v>
      </c>
      <c r="G89">
        <f t="shared" si="27"/>
        <v>0.7607956663890435</v>
      </c>
      <c r="H89">
        <f t="shared" si="25"/>
        <v>0.22296638594863696</v>
      </c>
      <c r="I89">
        <f t="shared" si="26"/>
        <v>2.2296638594863696E-4</v>
      </c>
      <c r="J89" s="3">
        <f t="shared" si="36"/>
        <v>2.3999999999999998E-3</v>
      </c>
      <c r="K89">
        <f t="shared" si="28"/>
        <v>1.1842276712802048E-6</v>
      </c>
      <c r="L89" s="4">
        <f t="shared" si="29"/>
        <v>1.2746972594008922E-5</v>
      </c>
      <c r="M89" s="6">
        <f t="shared" si="37"/>
        <v>1.2746972594008922E-8</v>
      </c>
      <c r="N89">
        <f t="shared" si="30"/>
        <v>1.8770449695359087E-5</v>
      </c>
      <c r="O89">
        <f t="shared" si="31"/>
        <v>1.1262269817215453E-3</v>
      </c>
    </row>
    <row r="90" spans="1:15" x14ac:dyDescent="0.25">
      <c r="A90" s="1" t="s">
        <v>223</v>
      </c>
      <c r="B90" s="2">
        <v>65</v>
      </c>
      <c r="C90">
        <f t="shared" si="23"/>
        <v>221.78920628364992</v>
      </c>
      <c r="D90" s="2">
        <v>7.5</v>
      </c>
      <c r="E90">
        <f t="shared" si="24"/>
        <v>12.387066666666668</v>
      </c>
      <c r="F90" s="2">
        <f t="shared" si="35"/>
        <v>8.6666666666666661</v>
      </c>
      <c r="G90">
        <f t="shared" si="27"/>
        <v>2.747317684182657</v>
      </c>
      <c r="H90">
        <f t="shared" si="25"/>
        <v>0.8051563937034113</v>
      </c>
      <c r="I90">
        <f t="shared" si="26"/>
        <v>8.0515639370341125E-4</v>
      </c>
      <c r="J90" s="3">
        <f t="shared" si="36"/>
        <v>8.6666666666666663E-3</v>
      </c>
      <c r="K90">
        <f t="shared" si="28"/>
        <v>4.2763777018451836E-6</v>
      </c>
      <c r="L90" s="4">
        <f t="shared" si="29"/>
        <v>4.6030734367254444E-5</v>
      </c>
      <c r="M90" s="6">
        <f t="shared" si="37"/>
        <v>4.6030734367254446E-8</v>
      </c>
      <c r="N90">
        <f t="shared" si="30"/>
        <v>6.778217945546337E-5</v>
      </c>
      <c r="O90">
        <f t="shared" si="31"/>
        <v>4.0669307673278018E-3</v>
      </c>
    </row>
    <row r="91" spans="1:15" x14ac:dyDescent="0.25">
      <c r="A91" s="1" t="s">
        <v>224</v>
      </c>
      <c r="B91" s="2">
        <v>65</v>
      </c>
      <c r="C91">
        <f t="shared" si="23"/>
        <v>221.78920628364992</v>
      </c>
      <c r="D91" s="2">
        <v>7.5</v>
      </c>
      <c r="E91">
        <f t="shared" si="24"/>
        <v>12.387066666666668</v>
      </c>
      <c r="F91" s="2">
        <f t="shared" ref="F91" si="41">B91/D91</f>
        <v>8.6666666666666661</v>
      </c>
      <c r="G91">
        <f t="shared" si="27"/>
        <v>2.747317684182657</v>
      </c>
      <c r="H91">
        <f t="shared" si="25"/>
        <v>0.8051563937034113</v>
      </c>
      <c r="I91">
        <f t="shared" si="26"/>
        <v>8.0515639370341125E-4</v>
      </c>
      <c r="J91" s="3">
        <f t="shared" ref="J91" si="42">F91/1000</f>
        <v>8.6666666666666663E-3</v>
      </c>
      <c r="K91">
        <f t="shared" si="28"/>
        <v>4.2763777018451836E-6</v>
      </c>
      <c r="L91" s="4">
        <f t="shared" si="29"/>
        <v>4.6030734367254444E-5</v>
      </c>
      <c r="M91" s="6">
        <f t="shared" ref="M91" si="43">L91*0.001</f>
        <v>4.6030734367254446E-8</v>
      </c>
      <c r="N91">
        <f t="shared" si="30"/>
        <v>6.778217945546337E-5</v>
      </c>
      <c r="O91">
        <f t="shared" si="31"/>
        <v>4.0669307673278018E-3</v>
      </c>
    </row>
    <row r="92" spans="1:15" x14ac:dyDescent="0.25">
      <c r="A92" s="8" t="s">
        <v>225</v>
      </c>
      <c r="B92" s="2">
        <v>90</v>
      </c>
      <c r="C92">
        <f t="shared" si="23"/>
        <v>307.09274716197677</v>
      </c>
      <c r="D92" s="2">
        <v>100</v>
      </c>
      <c r="E92">
        <f t="shared" si="24"/>
        <v>0.92903000000000002</v>
      </c>
      <c r="F92" s="2">
        <f t="shared" si="35"/>
        <v>0.9</v>
      </c>
      <c r="G92">
        <f t="shared" si="27"/>
        <v>0.28529837489589133</v>
      </c>
      <c r="H92">
        <f t="shared" si="25"/>
        <v>8.3612394730738865E-2</v>
      </c>
      <c r="I92">
        <f t="shared" si="26"/>
        <v>8.361239473073887E-5</v>
      </c>
      <c r="J92" s="3">
        <f t="shared" si="36"/>
        <v>8.9999999999999998E-4</v>
      </c>
      <c r="K92">
        <f t="shared" si="28"/>
        <v>4.4408537673007687E-7</v>
      </c>
      <c r="L92" s="4">
        <f t="shared" si="29"/>
        <v>4.780114722753346E-6</v>
      </c>
      <c r="M92" s="6">
        <f t="shared" si="37"/>
        <v>4.7801147227533462E-9</v>
      </c>
      <c r="N92">
        <f t="shared" si="30"/>
        <v>7.0389186357596594E-6</v>
      </c>
      <c r="O92">
        <f t="shared" si="31"/>
        <v>4.2233511814557956E-4</v>
      </c>
    </row>
    <row r="93" spans="1:15" x14ac:dyDescent="0.25">
      <c r="A93" s="8" t="s">
        <v>226</v>
      </c>
      <c r="B93" s="2">
        <v>90</v>
      </c>
      <c r="C93">
        <f t="shared" si="23"/>
        <v>307.09274716197677</v>
      </c>
      <c r="D93" s="2">
        <v>100</v>
      </c>
      <c r="E93">
        <f t="shared" si="24"/>
        <v>0.92903000000000002</v>
      </c>
      <c r="F93" s="2">
        <f t="shared" ref="F93:F102" si="44">B93/D93</f>
        <v>0.9</v>
      </c>
      <c r="G93">
        <f t="shared" si="27"/>
        <v>0.28529837489589133</v>
      </c>
      <c r="H93">
        <f t="shared" si="25"/>
        <v>8.3612394730738865E-2</v>
      </c>
      <c r="I93">
        <f t="shared" si="26"/>
        <v>8.361239473073887E-5</v>
      </c>
      <c r="J93" s="3">
        <f t="shared" ref="J93:J102" si="45">F93/1000</f>
        <v>8.9999999999999998E-4</v>
      </c>
      <c r="K93">
        <f t="shared" si="28"/>
        <v>4.4408537673007687E-7</v>
      </c>
      <c r="L93" s="4">
        <f t="shared" si="29"/>
        <v>4.780114722753346E-6</v>
      </c>
      <c r="M93" s="6">
        <f t="shared" ref="M93:M102" si="46">L93*0.001</f>
        <v>4.7801147227533462E-9</v>
      </c>
      <c r="N93">
        <f t="shared" si="30"/>
        <v>7.0389186357596594E-6</v>
      </c>
      <c r="O93">
        <f t="shared" si="31"/>
        <v>4.2233511814557956E-4</v>
      </c>
    </row>
    <row r="94" spans="1:15" x14ac:dyDescent="0.25">
      <c r="A94" s="8" t="s">
        <v>227</v>
      </c>
      <c r="B94" s="2">
        <v>90</v>
      </c>
      <c r="C94">
        <f t="shared" si="23"/>
        <v>307.09274716197677</v>
      </c>
      <c r="D94" s="2">
        <v>100</v>
      </c>
      <c r="E94">
        <f t="shared" si="24"/>
        <v>0.92903000000000002</v>
      </c>
      <c r="F94" s="2">
        <f t="shared" si="44"/>
        <v>0.9</v>
      </c>
      <c r="G94">
        <f t="shared" si="27"/>
        <v>0.28529837489589133</v>
      </c>
      <c r="H94">
        <f t="shared" si="25"/>
        <v>8.3612394730738865E-2</v>
      </c>
      <c r="I94">
        <f t="shared" si="26"/>
        <v>8.361239473073887E-5</v>
      </c>
      <c r="J94" s="3">
        <f t="shared" si="45"/>
        <v>8.9999999999999998E-4</v>
      </c>
      <c r="K94">
        <f t="shared" si="28"/>
        <v>4.4408537673007687E-7</v>
      </c>
      <c r="L94" s="4">
        <f t="shared" si="29"/>
        <v>4.780114722753346E-6</v>
      </c>
      <c r="M94" s="6">
        <f t="shared" si="46"/>
        <v>4.7801147227533462E-9</v>
      </c>
      <c r="N94">
        <f t="shared" si="30"/>
        <v>7.0389186357596594E-6</v>
      </c>
      <c r="O94">
        <f t="shared" si="31"/>
        <v>4.2233511814557956E-4</v>
      </c>
    </row>
    <row r="95" spans="1:15" x14ac:dyDescent="0.25">
      <c r="A95" s="8" t="s">
        <v>228</v>
      </c>
      <c r="B95" s="2">
        <v>90</v>
      </c>
      <c r="C95">
        <f t="shared" si="23"/>
        <v>307.09274716197677</v>
      </c>
      <c r="D95" s="2">
        <v>100</v>
      </c>
      <c r="E95">
        <f t="shared" si="24"/>
        <v>0.92903000000000002</v>
      </c>
      <c r="F95" s="2">
        <f t="shared" si="44"/>
        <v>0.9</v>
      </c>
      <c r="G95">
        <f t="shared" si="27"/>
        <v>0.28529837489589133</v>
      </c>
      <c r="H95">
        <f t="shared" si="25"/>
        <v>8.3612394730738865E-2</v>
      </c>
      <c r="I95">
        <f t="shared" si="26"/>
        <v>8.361239473073887E-5</v>
      </c>
      <c r="J95" s="3">
        <f t="shared" si="45"/>
        <v>8.9999999999999998E-4</v>
      </c>
      <c r="K95">
        <f t="shared" si="28"/>
        <v>4.4408537673007687E-7</v>
      </c>
      <c r="L95" s="4">
        <f t="shared" si="29"/>
        <v>4.780114722753346E-6</v>
      </c>
      <c r="M95" s="6">
        <f t="shared" si="46"/>
        <v>4.7801147227533462E-9</v>
      </c>
      <c r="N95">
        <f t="shared" si="30"/>
        <v>7.0389186357596594E-6</v>
      </c>
      <c r="O95">
        <f t="shared" si="31"/>
        <v>4.2233511814557956E-4</v>
      </c>
    </row>
    <row r="96" spans="1:15" x14ac:dyDescent="0.25">
      <c r="A96" s="8" t="s">
        <v>229</v>
      </c>
      <c r="B96" s="2">
        <v>90</v>
      </c>
      <c r="C96">
        <f t="shared" si="23"/>
        <v>307.09274716197677</v>
      </c>
      <c r="D96" s="2">
        <v>100</v>
      </c>
      <c r="E96">
        <f t="shared" si="24"/>
        <v>0.92903000000000002</v>
      </c>
      <c r="F96" s="2">
        <f t="shared" si="44"/>
        <v>0.9</v>
      </c>
      <c r="G96">
        <f t="shared" si="27"/>
        <v>0.28529837489589133</v>
      </c>
      <c r="H96">
        <f t="shared" si="25"/>
        <v>8.3612394730738865E-2</v>
      </c>
      <c r="I96">
        <f t="shared" si="26"/>
        <v>8.361239473073887E-5</v>
      </c>
      <c r="J96" s="3">
        <f t="shared" si="45"/>
        <v>8.9999999999999998E-4</v>
      </c>
      <c r="K96">
        <f t="shared" si="28"/>
        <v>4.4408537673007687E-7</v>
      </c>
      <c r="L96" s="4">
        <f t="shared" si="29"/>
        <v>4.780114722753346E-6</v>
      </c>
      <c r="M96" s="6">
        <f t="shared" si="46"/>
        <v>4.7801147227533462E-9</v>
      </c>
      <c r="N96">
        <f t="shared" si="30"/>
        <v>7.0389186357596594E-6</v>
      </c>
      <c r="O96">
        <f t="shared" si="31"/>
        <v>4.2233511814557956E-4</v>
      </c>
    </row>
    <row r="97" spans="1:15" x14ac:dyDescent="0.25">
      <c r="A97" s="8" t="s">
        <v>230</v>
      </c>
      <c r="B97" s="2">
        <v>90</v>
      </c>
      <c r="C97">
        <f t="shared" si="23"/>
        <v>307.09274716197677</v>
      </c>
      <c r="D97" s="2">
        <v>100</v>
      </c>
      <c r="E97">
        <f t="shared" si="24"/>
        <v>0.92903000000000002</v>
      </c>
      <c r="F97" s="2">
        <f t="shared" si="44"/>
        <v>0.9</v>
      </c>
      <c r="G97">
        <f t="shared" si="27"/>
        <v>0.28529837489589133</v>
      </c>
      <c r="H97">
        <f t="shared" si="25"/>
        <v>8.3612394730738865E-2</v>
      </c>
      <c r="I97">
        <f t="shared" si="26"/>
        <v>8.361239473073887E-5</v>
      </c>
      <c r="J97" s="3">
        <f t="shared" si="45"/>
        <v>8.9999999999999998E-4</v>
      </c>
      <c r="K97">
        <f t="shared" si="28"/>
        <v>4.4408537673007687E-7</v>
      </c>
      <c r="L97" s="4">
        <f t="shared" si="29"/>
        <v>4.780114722753346E-6</v>
      </c>
      <c r="M97" s="6">
        <f t="shared" si="46"/>
        <v>4.7801147227533462E-9</v>
      </c>
      <c r="N97">
        <f t="shared" si="30"/>
        <v>7.0389186357596594E-6</v>
      </c>
      <c r="O97">
        <f t="shared" si="31"/>
        <v>4.2233511814557956E-4</v>
      </c>
    </row>
    <row r="98" spans="1:15" x14ac:dyDescent="0.25">
      <c r="A98" s="8" t="s">
        <v>231</v>
      </c>
      <c r="B98" s="2">
        <v>90</v>
      </c>
      <c r="C98">
        <f t="shared" si="23"/>
        <v>307.09274716197677</v>
      </c>
      <c r="D98" s="2">
        <v>100</v>
      </c>
      <c r="E98">
        <f t="shared" si="24"/>
        <v>0.92903000000000002</v>
      </c>
      <c r="F98" s="2">
        <f t="shared" si="44"/>
        <v>0.9</v>
      </c>
      <c r="G98">
        <f t="shared" si="27"/>
        <v>0.28529837489589133</v>
      </c>
      <c r="H98">
        <f t="shared" si="25"/>
        <v>8.3612394730738865E-2</v>
      </c>
      <c r="I98">
        <f t="shared" si="26"/>
        <v>8.361239473073887E-5</v>
      </c>
      <c r="J98" s="3">
        <f t="shared" si="45"/>
        <v>8.9999999999999998E-4</v>
      </c>
      <c r="K98">
        <f t="shared" si="28"/>
        <v>4.4408537673007687E-7</v>
      </c>
      <c r="L98" s="4">
        <f t="shared" si="29"/>
        <v>4.780114722753346E-6</v>
      </c>
      <c r="M98" s="6">
        <f t="shared" si="46"/>
        <v>4.7801147227533462E-9</v>
      </c>
      <c r="N98">
        <f t="shared" si="30"/>
        <v>7.0389186357596594E-6</v>
      </c>
      <c r="O98">
        <f t="shared" si="31"/>
        <v>4.2233511814557956E-4</v>
      </c>
    </row>
    <row r="99" spans="1:15" x14ac:dyDescent="0.25">
      <c r="A99" s="8" t="s">
        <v>232</v>
      </c>
      <c r="B99" s="2">
        <v>90</v>
      </c>
      <c r="C99">
        <f t="shared" si="23"/>
        <v>307.09274716197677</v>
      </c>
      <c r="D99" s="2">
        <v>100</v>
      </c>
      <c r="E99">
        <f t="shared" si="24"/>
        <v>0.92903000000000002</v>
      </c>
      <c r="F99" s="2">
        <f t="shared" si="44"/>
        <v>0.9</v>
      </c>
      <c r="G99">
        <f t="shared" si="27"/>
        <v>0.28529837489589133</v>
      </c>
      <c r="H99">
        <f t="shared" si="25"/>
        <v>8.3612394730738865E-2</v>
      </c>
      <c r="I99">
        <f t="shared" si="26"/>
        <v>8.361239473073887E-5</v>
      </c>
      <c r="J99" s="3">
        <f t="shared" si="45"/>
        <v>8.9999999999999998E-4</v>
      </c>
      <c r="K99">
        <f t="shared" si="28"/>
        <v>4.4408537673007687E-7</v>
      </c>
      <c r="L99" s="4">
        <f t="shared" si="29"/>
        <v>4.780114722753346E-6</v>
      </c>
      <c r="M99" s="6">
        <f t="shared" si="46"/>
        <v>4.7801147227533462E-9</v>
      </c>
      <c r="N99">
        <f t="shared" si="30"/>
        <v>7.0389186357596594E-6</v>
      </c>
      <c r="O99">
        <f t="shared" si="31"/>
        <v>4.2233511814557956E-4</v>
      </c>
    </row>
    <row r="100" spans="1:15" x14ac:dyDescent="0.25">
      <c r="A100" s="8" t="s">
        <v>233</v>
      </c>
      <c r="B100" s="2">
        <v>90</v>
      </c>
      <c r="C100">
        <f t="shared" si="23"/>
        <v>307.09274716197677</v>
      </c>
      <c r="D100" s="2">
        <v>100</v>
      </c>
      <c r="E100">
        <f t="shared" si="24"/>
        <v>0.92903000000000002</v>
      </c>
      <c r="F100" s="2">
        <f t="shared" si="44"/>
        <v>0.9</v>
      </c>
      <c r="G100">
        <f t="shared" si="27"/>
        <v>0.28529837489589133</v>
      </c>
      <c r="H100">
        <f t="shared" si="25"/>
        <v>8.3612394730738865E-2</v>
      </c>
      <c r="I100">
        <f t="shared" si="26"/>
        <v>8.361239473073887E-5</v>
      </c>
      <c r="J100" s="3">
        <f t="shared" si="45"/>
        <v>8.9999999999999998E-4</v>
      </c>
      <c r="K100">
        <f t="shared" si="28"/>
        <v>4.4408537673007687E-7</v>
      </c>
      <c r="L100" s="4">
        <f t="shared" si="29"/>
        <v>4.780114722753346E-6</v>
      </c>
      <c r="M100" s="6">
        <f t="shared" si="46"/>
        <v>4.7801147227533462E-9</v>
      </c>
      <c r="N100">
        <f t="shared" si="30"/>
        <v>7.0389186357596594E-6</v>
      </c>
      <c r="O100">
        <f t="shared" si="31"/>
        <v>4.2233511814557956E-4</v>
      </c>
    </row>
    <row r="101" spans="1:15" x14ac:dyDescent="0.25">
      <c r="A101" s="8" t="s">
        <v>234</v>
      </c>
      <c r="B101" s="2">
        <v>90</v>
      </c>
      <c r="C101">
        <f t="shared" si="23"/>
        <v>307.09274716197677</v>
      </c>
      <c r="D101" s="2">
        <v>100</v>
      </c>
      <c r="E101">
        <f t="shared" si="24"/>
        <v>0.92903000000000002</v>
      </c>
      <c r="F101" s="2">
        <f t="shared" si="44"/>
        <v>0.9</v>
      </c>
      <c r="G101">
        <f t="shared" si="27"/>
        <v>0.28529837489589133</v>
      </c>
      <c r="H101">
        <f t="shared" si="25"/>
        <v>8.3612394730738865E-2</v>
      </c>
      <c r="I101">
        <f t="shared" si="26"/>
        <v>8.361239473073887E-5</v>
      </c>
      <c r="J101" s="3">
        <f t="shared" si="45"/>
        <v>8.9999999999999998E-4</v>
      </c>
      <c r="K101">
        <f t="shared" si="28"/>
        <v>4.4408537673007687E-7</v>
      </c>
      <c r="L101" s="4">
        <f t="shared" si="29"/>
        <v>4.780114722753346E-6</v>
      </c>
      <c r="M101" s="6">
        <f t="shared" si="46"/>
        <v>4.7801147227533462E-9</v>
      </c>
      <c r="N101">
        <f t="shared" si="30"/>
        <v>7.0389186357596594E-6</v>
      </c>
      <c r="O101">
        <f t="shared" si="31"/>
        <v>4.2233511814557956E-4</v>
      </c>
    </row>
    <row r="102" spans="1:15" x14ac:dyDescent="0.25">
      <c r="A102" s="8" t="s">
        <v>235</v>
      </c>
      <c r="B102" s="2">
        <v>90</v>
      </c>
      <c r="C102">
        <f t="shared" si="23"/>
        <v>307.09274716197677</v>
      </c>
      <c r="D102" s="2">
        <v>100</v>
      </c>
      <c r="E102">
        <f t="shared" si="24"/>
        <v>0.92903000000000002</v>
      </c>
      <c r="F102" s="2">
        <f t="shared" si="44"/>
        <v>0.9</v>
      </c>
      <c r="G102">
        <f t="shared" si="27"/>
        <v>0.28529837489589133</v>
      </c>
      <c r="H102">
        <f t="shared" si="25"/>
        <v>8.3612394730738865E-2</v>
      </c>
      <c r="I102">
        <f t="shared" si="26"/>
        <v>8.361239473073887E-5</v>
      </c>
      <c r="J102" s="3">
        <f t="shared" si="45"/>
        <v>8.9999999999999998E-4</v>
      </c>
      <c r="K102">
        <f t="shared" si="28"/>
        <v>4.4408537673007687E-7</v>
      </c>
      <c r="L102" s="4">
        <f t="shared" si="29"/>
        <v>4.780114722753346E-6</v>
      </c>
      <c r="M102" s="6">
        <f t="shared" si="46"/>
        <v>4.7801147227533462E-9</v>
      </c>
      <c r="N102">
        <f t="shared" si="30"/>
        <v>7.0389186357596594E-6</v>
      </c>
      <c r="O102">
        <f t="shared" si="31"/>
        <v>4.2233511814557956E-4</v>
      </c>
    </row>
    <row r="103" spans="1:15" x14ac:dyDescent="0.25">
      <c r="A103" s="1" t="s">
        <v>236</v>
      </c>
      <c r="B103" s="2">
        <v>45</v>
      </c>
      <c r="C103">
        <f t="shared" si="23"/>
        <v>153.54637358098839</v>
      </c>
      <c r="D103" s="2">
        <v>5</v>
      </c>
      <c r="E103">
        <f t="shared" si="24"/>
        <v>18.5806</v>
      </c>
      <c r="F103" s="2">
        <f t="shared" si="35"/>
        <v>9</v>
      </c>
      <c r="G103">
        <f t="shared" si="27"/>
        <v>2.8529837489589132</v>
      </c>
      <c r="H103">
        <f t="shared" si="25"/>
        <v>0.8361239473073887</v>
      </c>
      <c r="I103">
        <f t="shared" si="26"/>
        <v>8.361239473073887E-4</v>
      </c>
      <c r="J103" s="3">
        <f t="shared" si="36"/>
        <v>8.9999999999999993E-3</v>
      </c>
      <c r="K103">
        <f t="shared" si="28"/>
        <v>4.4408537673007685E-6</v>
      </c>
      <c r="L103" s="4">
        <f t="shared" si="29"/>
        <v>4.7801147227533454E-5</v>
      </c>
      <c r="M103" s="6">
        <f t="shared" si="37"/>
        <v>4.7801147227533454E-8</v>
      </c>
      <c r="N103">
        <f t="shared" si="30"/>
        <v>7.0389186357596597E-5</v>
      </c>
      <c r="O103">
        <f t="shared" si="31"/>
        <v>4.2233511814557959E-3</v>
      </c>
    </row>
    <row r="104" spans="1:15" x14ac:dyDescent="0.25">
      <c r="A104" s="8" t="s">
        <v>154</v>
      </c>
      <c r="B104" s="2">
        <v>325</v>
      </c>
      <c r="C104">
        <f t="shared" si="23"/>
        <v>1108.9460314182495</v>
      </c>
      <c r="D104" s="2">
        <v>25</v>
      </c>
      <c r="E104">
        <f t="shared" si="24"/>
        <v>3.7161200000000001</v>
      </c>
      <c r="F104" s="2">
        <f t="shared" si="35"/>
        <v>13</v>
      </c>
      <c r="G104">
        <f t="shared" si="27"/>
        <v>4.1209765262739859</v>
      </c>
      <c r="H104">
        <f t="shared" si="25"/>
        <v>1.2077345905551171</v>
      </c>
      <c r="I104">
        <f t="shared" si="26"/>
        <v>1.2077345905551172E-3</v>
      </c>
      <c r="J104" s="3">
        <f t="shared" si="36"/>
        <v>1.2999999999999999E-2</v>
      </c>
      <c r="K104">
        <f t="shared" si="28"/>
        <v>6.4145665527677779E-6</v>
      </c>
      <c r="L104" s="4">
        <f t="shared" si="29"/>
        <v>6.9046101550881666E-5</v>
      </c>
      <c r="M104" s="6">
        <f t="shared" si="37"/>
        <v>6.9046101550881672E-8</v>
      </c>
      <c r="N104">
        <f t="shared" si="30"/>
        <v>1.016732691831951E-4</v>
      </c>
      <c r="O104">
        <f t="shared" si="31"/>
        <v>6.1003961509917062E-3</v>
      </c>
    </row>
    <row r="105" spans="1:15" x14ac:dyDescent="0.25">
      <c r="A105" s="8" t="s">
        <v>155</v>
      </c>
      <c r="B105" s="2">
        <v>90</v>
      </c>
      <c r="C105">
        <f t="shared" si="23"/>
        <v>307.09274716197677</v>
      </c>
      <c r="D105" s="2">
        <v>100</v>
      </c>
      <c r="E105">
        <f t="shared" si="24"/>
        <v>0.92903000000000002</v>
      </c>
      <c r="F105" s="2">
        <f t="shared" si="35"/>
        <v>0.9</v>
      </c>
      <c r="G105">
        <f t="shared" si="27"/>
        <v>0.28529837489589133</v>
      </c>
      <c r="H105">
        <f t="shared" si="25"/>
        <v>8.3612394730738865E-2</v>
      </c>
      <c r="I105">
        <f t="shared" si="26"/>
        <v>8.361239473073887E-5</v>
      </c>
      <c r="J105" s="3">
        <f t="shared" si="36"/>
        <v>8.9999999999999998E-4</v>
      </c>
      <c r="K105">
        <f t="shared" si="28"/>
        <v>4.4408537673007687E-7</v>
      </c>
      <c r="L105" s="4">
        <f t="shared" si="29"/>
        <v>4.780114722753346E-6</v>
      </c>
      <c r="M105" s="6">
        <f t="shared" si="37"/>
        <v>4.7801147227533462E-9</v>
      </c>
      <c r="N105">
        <f t="shared" si="30"/>
        <v>7.0389186357596594E-6</v>
      </c>
      <c r="O105">
        <f t="shared" si="31"/>
        <v>4.2233511814557956E-4</v>
      </c>
    </row>
    <row r="106" spans="1:15" x14ac:dyDescent="0.25">
      <c r="A106" s="8" t="s">
        <v>237</v>
      </c>
      <c r="B106" s="2">
        <v>0</v>
      </c>
      <c r="C106">
        <f t="shared" si="23"/>
        <v>0</v>
      </c>
      <c r="D106" s="2">
        <v>100</v>
      </c>
      <c r="E106">
        <f t="shared" si="24"/>
        <v>0.92903000000000002</v>
      </c>
      <c r="F106" s="2">
        <f t="shared" si="17"/>
        <v>0</v>
      </c>
      <c r="G106">
        <f t="shared" si="27"/>
        <v>0</v>
      </c>
      <c r="H106">
        <f t="shared" si="25"/>
        <v>0</v>
      </c>
      <c r="I106">
        <f t="shared" si="26"/>
        <v>0</v>
      </c>
      <c r="J106" s="3">
        <f t="shared" si="18"/>
        <v>0</v>
      </c>
      <c r="K106">
        <f t="shared" si="28"/>
        <v>0</v>
      </c>
      <c r="L106" s="4">
        <f t="shared" si="29"/>
        <v>0</v>
      </c>
      <c r="M106" s="6">
        <f t="shared" si="19"/>
        <v>0</v>
      </c>
      <c r="N106">
        <f t="shared" si="30"/>
        <v>0</v>
      </c>
      <c r="O106">
        <f t="shared" si="31"/>
        <v>0</v>
      </c>
    </row>
    <row r="107" spans="1:15" x14ac:dyDescent="0.25">
      <c r="A107" s="8" t="s">
        <v>238</v>
      </c>
      <c r="B107" s="2">
        <v>0</v>
      </c>
      <c r="C107">
        <f t="shared" si="23"/>
        <v>0</v>
      </c>
      <c r="D107" s="2">
        <v>100</v>
      </c>
      <c r="E107">
        <f t="shared" si="24"/>
        <v>0.92903000000000002</v>
      </c>
      <c r="F107" s="2">
        <f t="shared" ref="F107:F149" si="47">B107/D107</f>
        <v>0</v>
      </c>
      <c r="G107">
        <f t="shared" si="27"/>
        <v>0</v>
      </c>
      <c r="H107">
        <f t="shared" si="25"/>
        <v>0</v>
      </c>
      <c r="I107">
        <f t="shared" si="26"/>
        <v>0</v>
      </c>
      <c r="J107" s="3">
        <f t="shared" ref="J107:J149" si="48">F107/1000</f>
        <v>0</v>
      </c>
      <c r="K107">
        <f t="shared" si="28"/>
        <v>0</v>
      </c>
      <c r="L107" s="4">
        <f t="shared" si="29"/>
        <v>0</v>
      </c>
      <c r="M107" s="6">
        <f t="shared" ref="M107:M149" si="49">L107*0.001</f>
        <v>0</v>
      </c>
      <c r="N107">
        <f t="shared" si="30"/>
        <v>0</v>
      </c>
      <c r="O107">
        <f t="shared" si="31"/>
        <v>0</v>
      </c>
    </row>
    <row r="108" spans="1:15" x14ac:dyDescent="0.25">
      <c r="A108" s="8" t="s">
        <v>239</v>
      </c>
      <c r="B108" s="2">
        <v>0</v>
      </c>
      <c r="C108">
        <f t="shared" si="23"/>
        <v>0</v>
      </c>
      <c r="D108" s="2">
        <v>100</v>
      </c>
      <c r="E108">
        <f t="shared" si="24"/>
        <v>0.92903000000000002</v>
      </c>
      <c r="F108" s="2">
        <f t="shared" si="47"/>
        <v>0</v>
      </c>
      <c r="G108">
        <f t="shared" si="27"/>
        <v>0</v>
      </c>
      <c r="H108">
        <f t="shared" si="25"/>
        <v>0</v>
      </c>
      <c r="I108">
        <f t="shared" si="26"/>
        <v>0</v>
      </c>
      <c r="J108" s="3">
        <f t="shared" si="48"/>
        <v>0</v>
      </c>
      <c r="K108">
        <f t="shared" si="28"/>
        <v>0</v>
      </c>
      <c r="L108" s="4">
        <f t="shared" si="29"/>
        <v>0</v>
      </c>
      <c r="M108" s="6">
        <f t="shared" si="49"/>
        <v>0</v>
      </c>
      <c r="N108">
        <f t="shared" si="30"/>
        <v>0</v>
      </c>
      <c r="O108">
        <f t="shared" si="31"/>
        <v>0</v>
      </c>
    </row>
    <row r="109" spans="1:15" x14ac:dyDescent="0.25">
      <c r="A109" s="8" t="s">
        <v>240</v>
      </c>
      <c r="B109" s="2">
        <v>0</v>
      </c>
      <c r="C109">
        <f t="shared" si="23"/>
        <v>0</v>
      </c>
      <c r="D109" s="2">
        <v>100</v>
      </c>
      <c r="E109">
        <f t="shared" si="24"/>
        <v>0.92903000000000002</v>
      </c>
      <c r="F109" s="2">
        <f t="shared" si="47"/>
        <v>0</v>
      </c>
      <c r="G109">
        <f t="shared" si="27"/>
        <v>0</v>
      </c>
      <c r="H109">
        <f t="shared" si="25"/>
        <v>0</v>
      </c>
      <c r="I109">
        <f t="shared" si="26"/>
        <v>0</v>
      </c>
      <c r="J109" s="3">
        <f t="shared" si="48"/>
        <v>0</v>
      </c>
      <c r="K109">
        <f t="shared" si="28"/>
        <v>0</v>
      </c>
      <c r="L109" s="4">
        <f t="shared" si="29"/>
        <v>0</v>
      </c>
      <c r="M109" s="6">
        <f t="shared" si="49"/>
        <v>0</v>
      </c>
      <c r="N109">
        <f t="shared" si="30"/>
        <v>0</v>
      </c>
      <c r="O109">
        <f t="shared" si="31"/>
        <v>0</v>
      </c>
    </row>
    <row r="110" spans="1:15" x14ac:dyDescent="0.25">
      <c r="A110" s="8" t="s">
        <v>241</v>
      </c>
      <c r="B110" s="2">
        <v>0</v>
      </c>
      <c r="C110">
        <f t="shared" si="23"/>
        <v>0</v>
      </c>
      <c r="D110" s="2">
        <v>100</v>
      </c>
      <c r="E110">
        <f t="shared" si="24"/>
        <v>0.92903000000000002</v>
      </c>
      <c r="F110" s="2">
        <f t="shared" si="47"/>
        <v>0</v>
      </c>
      <c r="G110">
        <f t="shared" si="27"/>
        <v>0</v>
      </c>
      <c r="H110">
        <f t="shared" si="25"/>
        <v>0</v>
      </c>
      <c r="I110">
        <f t="shared" si="26"/>
        <v>0</v>
      </c>
      <c r="J110" s="3">
        <f t="shared" si="48"/>
        <v>0</v>
      </c>
      <c r="K110">
        <f t="shared" si="28"/>
        <v>0</v>
      </c>
      <c r="L110" s="4">
        <f t="shared" si="29"/>
        <v>0</v>
      </c>
      <c r="M110" s="6">
        <f t="shared" si="49"/>
        <v>0</v>
      </c>
      <c r="N110">
        <f t="shared" si="30"/>
        <v>0</v>
      </c>
      <c r="O110">
        <f t="shared" si="31"/>
        <v>0</v>
      </c>
    </row>
    <row r="111" spans="1:15" x14ac:dyDescent="0.25">
      <c r="A111" s="8" t="s">
        <v>242</v>
      </c>
      <c r="B111" s="2">
        <v>0</v>
      </c>
      <c r="C111">
        <f t="shared" si="23"/>
        <v>0</v>
      </c>
      <c r="D111" s="2">
        <v>100</v>
      </c>
      <c r="E111">
        <f t="shared" si="24"/>
        <v>0.92903000000000002</v>
      </c>
      <c r="F111" s="2">
        <f t="shared" si="47"/>
        <v>0</v>
      </c>
      <c r="G111">
        <f t="shared" si="27"/>
        <v>0</v>
      </c>
      <c r="H111">
        <f t="shared" si="25"/>
        <v>0</v>
      </c>
      <c r="I111">
        <f t="shared" si="26"/>
        <v>0</v>
      </c>
      <c r="J111" s="3">
        <f t="shared" si="48"/>
        <v>0</v>
      </c>
      <c r="K111">
        <f t="shared" si="28"/>
        <v>0</v>
      </c>
      <c r="L111" s="4">
        <f t="shared" si="29"/>
        <v>0</v>
      </c>
      <c r="M111" s="6">
        <f t="shared" si="49"/>
        <v>0</v>
      </c>
      <c r="N111">
        <f t="shared" si="30"/>
        <v>0</v>
      </c>
      <c r="O111">
        <f t="shared" si="31"/>
        <v>0</v>
      </c>
    </row>
    <row r="112" spans="1:15" x14ac:dyDescent="0.25">
      <c r="A112" s="8" t="s">
        <v>243</v>
      </c>
      <c r="B112" s="2">
        <v>0</v>
      </c>
      <c r="C112">
        <f t="shared" si="23"/>
        <v>0</v>
      </c>
      <c r="D112" s="2">
        <v>100</v>
      </c>
      <c r="E112">
        <f t="shared" si="24"/>
        <v>0.92903000000000002</v>
      </c>
      <c r="F112" s="2">
        <f t="shared" si="47"/>
        <v>0</v>
      </c>
      <c r="G112">
        <f t="shared" si="27"/>
        <v>0</v>
      </c>
      <c r="H112">
        <f t="shared" si="25"/>
        <v>0</v>
      </c>
      <c r="I112">
        <f t="shared" si="26"/>
        <v>0</v>
      </c>
      <c r="J112" s="3">
        <f t="shared" si="48"/>
        <v>0</v>
      </c>
      <c r="K112">
        <f t="shared" si="28"/>
        <v>0</v>
      </c>
      <c r="L112" s="4">
        <f t="shared" si="29"/>
        <v>0</v>
      </c>
      <c r="M112" s="6">
        <f t="shared" si="49"/>
        <v>0</v>
      </c>
      <c r="N112">
        <f t="shared" si="30"/>
        <v>0</v>
      </c>
      <c r="O112">
        <f t="shared" si="31"/>
        <v>0</v>
      </c>
    </row>
    <row r="113" spans="1:15" x14ac:dyDescent="0.25">
      <c r="A113" s="8" t="s">
        <v>244</v>
      </c>
      <c r="B113" s="2">
        <v>0</v>
      </c>
      <c r="C113">
        <f t="shared" si="23"/>
        <v>0</v>
      </c>
      <c r="D113" s="2">
        <v>100</v>
      </c>
      <c r="E113">
        <f t="shared" si="24"/>
        <v>0.92903000000000002</v>
      </c>
      <c r="F113" s="2">
        <f t="shared" si="47"/>
        <v>0</v>
      </c>
      <c r="G113">
        <f t="shared" si="27"/>
        <v>0</v>
      </c>
      <c r="H113">
        <f t="shared" si="25"/>
        <v>0</v>
      </c>
      <c r="I113">
        <f t="shared" si="26"/>
        <v>0</v>
      </c>
      <c r="J113" s="3">
        <f t="shared" si="48"/>
        <v>0</v>
      </c>
      <c r="K113">
        <f t="shared" si="28"/>
        <v>0</v>
      </c>
      <c r="L113" s="4">
        <f t="shared" si="29"/>
        <v>0</v>
      </c>
      <c r="M113" s="6">
        <f t="shared" si="49"/>
        <v>0</v>
      </c>
      <c r="N113">
        <f t="shared" si="30"/>
        <v>0</v>
      </c>
      <c r="O113">
        <f t="shared" si="31"/>
        <v>0</v>
      </c>
    </row>
    <row r="114" spans="1:15" x14ac:dyDescent="0.25">
      <c r="A114" s="8" t="s">
        <v>245</v>
      </c>
      <c r="B114" s="2">
        <v>0</v>
      </c>
      <c r="C114">
        <f t="shared" si="23"/>
        <v>0</v>
      </c>
      <c r="D114" s="2">
        <v>100</v>
      </c>
      <c r="E114">
        <f t="shared" si="24"/>
        <v>0.92903000000000002</v>
      </c>
      <c r="F114" s="2">
        <f t="shared" si="47"/>
        <v>0</v>
      </c>
      <c r="G114">
        <f t="shared" si="27"/>
        <v>0</v>
      </c>
      <c r="H114">
        <f t="shared" si="25"/>
        <v>0</v>
      </c>
      <c r="I114">
        <f t="shared" si="26"/>
        <v>0</v>
      </c>
      <c r="J114" s="3">
        <f t="shared" si="48"/>
        <v>0</v>
      </c>
      <c r="K114">
        <f t="shared" si="28"/>
        <v>0</v>
      </c>
      <c r="L114" s="4">
        <f t="shared" si="29"/>
        <v>0</v>
      </c>
      <c r="M114" s="6">
        <f t="shared" si="49"/>
        <v>0</v>
      </c>
      <c r="N114">
        <f t="shared" si="30"/>
        <v>0</v>
      </c>
      <c r="O114">
        <f t="shared" si="31"/>
        <v>0</v>
      </c>
    </row>
    <row r="115" spans="1:15" x14ac:dyDescent="0.25">
      <c r="A115" s="8" t="s">
        <v>246</v>
      </c>
      <c r="B115" s="2">
        <v>0</v>
      </c>
      <c r="C115">
        <f t="shared" si="23"/>
        <v>0</v>
      </c>
      <c r="D115" s="2">
        <v>100</v>
      </c>
      <c r="E115">
        <f t="shared" si="24"/>
        <v>0.92903000000000002</v>
      </c>
      <c r="F115" s="2">
        <f t="shared" si="47"/>
        <v>0</v>
      </c>
      <c r="G115">
        <f t="shared" si="27"/>
        <v>0</v>
      </c>
      <c r="H115">
        <f t="shared" si="25"/>
        <v>0</v>
      </c>
      <c r="I115">
        <f t="shared" si="26"/>
        <v>0</v>
      </c>
      <c r="J115" s="3">
        <f t="shared" si="48"/>
        <v>0</v>
      </c>
      <c r="K115">
        <f t="shared" si="28"/>
        <v>0</v>
      </c>
      <c r="L115" s="4">
        <f t="shared" si="29"/>
        <v>0</v>
      </c>
      <c r="M115" s="6">
        <f t="shared" si="49"/>
        <v>0</v>
      </c>
      <c r="N115">
        <f t="shared" si="30"/>
        <v>0</v>
      </c>
      <c r="O115">
        <f t="shared" si="31"/>
        <v>0</v>
      </c>
    </row>
    <row r="116" spans="1:15" x14ac:dyDescent="0.25">
      <c r="A116" s="8" t="s">
        <v>247</v>
      </c>
      <c r="B116" s="2">
        <v>0</v>
      </c>
      <c r="C116">
        <f t="shared" si="23"/>
        <v>0</v>
      </c>
      <c r="D116" s="2">
        <v>100</v>
      </c>
      <c r="E116">
        <f t="shared" si="24"/>
        <v>0.92903000000000002</v>
      </c>
      <c r="F116" s="2">
        <f t="shared" si="47"/>
        <v>0</v>
      </c>
      <c r="G116">
        <f t="shared" si="27"/>
        <v>0</v>
      </c>
      <c r="H116">
        <f t="shared" si="25"/>
        <v>0</v>
      </c>
      <c r="I116">
        <f t="shared" si="26"/>
        <v>0</v>
      </c>
      <c r="J116" s="3">
        <f t="shared" si="48"/>
        <v>0</v>
      </c>
      <c r="K116">
        <f t="shared" si="28"/>
        <v>0</v>
      </c>
      <c r="L116" s="4">
        <f t="shared" si="29"/>
        <v>0</v>
      </c>
      <c r="M116" s="6">
        <f t="shared" si="49"/>
        <v>0</v>
      </c>
      <c r="N116">
        <f t="shared" si="30"/>
        <v>0</v>
      </c>
      <c r="O116">
        <f t="shared" si="31"/>
        <v>0</v>
      </c>
    </row>
    <row r="117" spans="1:15" x14ac:dyDescent="0.25">
      <c r="A117" s="8" t="s">
        <v>248</v>
      </c>
      <c r="B117" s="2">
        <v>0</v>
      </c>
      <c r="C117">
        <f t="shared" si="23"/>
        <v>0</v>
      </c>
      <c r="D117" s="2">
        <v>100</v>
      </c>
      <c r="E117">
        <f t="shared" si="24"/>
        <v>0.92903000000000002</v>
      </c>
      <c r="F117" s="2">
        <f t="shared" si="47"/>
        <v>0</v>
      </c>
      <c r="G117">
        <f t="shared" si="27"/>
        <v>0</v>
      </c>
      <c r="H117">
        <f t="shared" si="25"/>
        <v>0</v>
      </c>
      <c r="I117">
        <f t="shared" si="26"/>
        <v>0</v>
      </c>
      <c r="J117" s="3">
        <f t="shared" si="48"/>
        <v>0</v>
      </c>
      <c r="K117">
        <f t="shared" si="28"/>
        <v>0</v>
      </c>
      <c r="L117" s="4">
        <f t="shared" si="29"/>
        <v>0</v>
      </c>
      <c r="M117" s="6">
        <f t="shared" si="49"/>
        <v>0</v>
      </c>
      <c r="N117">
        <f t="shared" si="30"/>
        <v>0</v>
      </c>
      <c r="O117">
        <f t="shared" si="31"/>
        <v>0</v>
      </c>
    </row>
    <row r="118" spans="1:15" x14ac:dyDescent="0.25">
      <c r="A118" s="8" t="s">
        <v>249</v>
      </c>
      <c r="B118" s="2">
        <v>0</v>
      </c>
      <c r="C118">
        <f t="shared" si="23"/>
        <v>0</v>
      </c>
      <c r="D118" s="2">
        <v>100</v>
      </c>
      <c r="E118">
        <f t="shared" si="24"/>
        <v>0.92903000000000002</v>
      </c>
      <c r="F118" s="2">
        <f t="shared" si="47"/>
        <v>0</v>
      </c>
      <c r="G118">
        <f t="shared" si="27"/>
        <v>0</v>
      </c>
      <c r="H118">
        <f t="shared" si="25"/>
        <v>0</v>
      </c>
      <c r="I118">
        <f t="shared" si="26"/>
        <v>0</v>
      </c>
      <c r="J118" s="3">
        <f t="shared" si="48"/>
        <v>0</v>
      </c>
      <c r="K118">
        <f t="shared" si="28"/>
        <v>0</v>
      </c>
      <c r="L118" s="4">
        <f t="shared" si="29"/>
        <v>0</v>
      </c>
      <c r="M118" s="6">
        <f t="shared" si="49"/>
        <v>0</v>
      </c>
      <c r="N118">
        <f t="shared" si="30"/>
        <v>0</v>
      </c>
      <c r="O118">
        <f t="shared" si="31"/>
        <v>0</v>
      </c>
    </row>
    <row r="119" spans="1:15" x14ac:dyDescent="0.25">
      <c r="A119" s="8" t="s">
        <v>250</v>
      </c>
      <c r="B119" s="2">
        <v>0</v>
      </c>
      <c r="C119">
        <f t="shared" si="23"/>
        <v>0</v>
      </c>
      <c r="D119" s="2">
        <v>100</v>
      </c>
      <c r="E119">
        <f t="shared" si="24"/>
        <v>0.92903000000000002</v>
      </c>
      <c r="F119" s="2">
        <f t="shared" si="47"/>
        <v>0</v>
      </c>
      <c r="G119">
        <f t="shared" si="27"/>
        <v>0</v>
      </c>
      <c r="H119">
        <f t="shared" si="25"/>
        <v>0</v>
      </c>
      <c r="I119">
        <f t="shared" si="26"/>
        <v>0</v>
      </c>
      <c r="J119" s="3">
        <f t="shared" si="48"/>
        <v>0</v>
      </c>
      <c r="K119">
        <f t="shared" si="28"/>
        <v>0</v>
      </c>
      <c r="L119" s="4">
        <f t="shared" si="29"/>
        <v>0</v>
      </c>
      <c r="M119" s="6">
        <f t="shared" si="49"/>
        <v>0</v>
      </c>
      <c r="N119">
        <f t="shared" si="30"/>
        <v>0</v>
      </c>
      <c r="O119">
        <f t="shared" si="31"/>
        <v>0</v>
      </c>
    </row>
    <row r="120" spans="1:15" x14ac:dyDescent="0.25">
      <c r="A120" s="8" t="s">
        <v>251</v>
      </c>
      <c r="B120" s="2">
        <v>0</v>
      </c>
      <c r="C120">
        <f t="shared" si="23"/>
        <v>0</v>
      </c>
      <c r="D120" s="2">
        <v>100</v>
      </c>
      <c r="E120">
        <f t="shared" si="24"/>
        <v>0.92903000000000002</v>
      </c>
      <c r="F120" s="2">
        <f t="shared" si="47"/>
        <v>0</v>
      </c>
      <c r="G120">
        <f t="shared" si="27"/>
        <v>0</v>
      </c>
      <c r="H120">
        <f t="shared" si="25"/>
        <v>0</v>
      </c>
      <c r="I120">
        <f t="shared" si="26"/>
        <v>0</v>
      </c>
      <c r="J120" s="3">
        <f t="shared" si="48"/>
        <v>0</v>
      </c>
      <c r="K120">
        <f t="shared" si="28"/>
        <v>0</v>
      </c>
      <c r="L120" s="4">
        <f t="shared" si="29"/>
        <v>0</v>
      </c>
      <c r="M120" s="6">
        <f t="shared" si="49"/>
        <v>0</v>
      </c>
      <c r="N120">
        <f t="shared" si="30"/>
        <v>0</v>
      </c>
      <c r="O120">
        <f t="shared" si="31"/>
        <v>0</v>
      </c>
    </row>
    <row r="121" spans="1:15" x14ac:dyDescent="0.25">
      <c r="A121" s="8" t="s">
        <v>252</v>
      </c>
      <c r="B121" s="2">
        <v>0</v>
      </c>
      <c r="C121">
        <f t="shared" si="23"/>
        <v>0</v>
      </c>
      <c r="D121" s="2">
        <v>100</v>
      </c>
      <c r="E121">
        <f t="shared" si="24"/>
        <v>0.92903000000000002</v>
      </c>
      <c r="F121" s="2">
        <f t="shared" si="47"/>
        <v>0</v>
      </c>
      <c r="G121">
        <f t="shared" si="27"/>
        <v>0</v>
      </c>
      <c r="H121">
        <f t="shared" si="25"/>
        <v>0</v>
      </c>
      <c r="I121">
        <f t="shared" si="26"/>
        <v>0</v>
      </c>
      <c r="J121" s="3">
        <f t="shared" si="48"/>
        <v>0</v>
      </c>
      <c r="K121">
        <f t="shared" si="28"/>
        <v>0</v>
      </c>
      <c r="L121" s="4">
        <f t="shared" si="29"/>
        <v>0</v>
      </c>
      <c r="M121" s="6">
        <f t="shared" si="49"/>
        <v>0</v>
      </c>
      <c r="N121">
        <f t="shared" si="30"/>
        <v>0</v>
      </c>
      <c r="O121">
        <f t="shared" si="31"/>
        <v>0</v>
      </c>
    </row>
    <row r="122" spans="1:15" x14ac:dyDescent="0.25">
      <c r="A122" s="8" t="s">
        <v>253</v>
      </c>
      <c r="B122" s="2">
        <v>0</v>
      </c>
      <c r="C122">
        <f t="shared" si="23"/>
        <v>0</v>
      </c>
      <c r="D122" s="2">
        <v>100</v>
      </c>
      <c r="E122">
        <f t="shared" si="24"/>
        <v>0.92903000000000002</v>
      </c>
      <c r="F122" s="2">
        <f t="shared" si="47"/>
        <v>0</v>
      </c>
      <c r="G122">
        <f t="shared" si="27"/>
        <v>0</v>
      </c>
      <c r="H122">
        <f t="shared" si="25"/>
        <v>0</v>
      </c>
      <c r="I122">
        <f t="shared" si="26"/>
        <v>0</v>
      </c>
      <c r="J122" s="3">
        <f t="shared" si="48"/>
        <v>0</v>
      </c>
      <c r="K122">
        <f t="shared" si="28"/>
        <v>0</v>
      </c>
      <c r="L122" s="4">
        <f t="shared" si="29"/>
        <v>0</v>
      </c>
      <c r="M122" s="6">
        <f t="shared" si="49"/>
        <v>0</v>
      </c>
      <c r="N122">
        <f t="shared" si="30"/>
        <v>0</v>
      </c>
      <c r="O122">
        <f t="shared" si="31"/>
        <v>0</v>
      </c>
    </row>
    <row r="123" spans="1:15" x14ac:dyDescent="0.25">
      <c r="A123" s="8" t="s">
        <v>254</v>
      </c>
      <c r="B123" s="2">
        <v>0</v>
      </c>
      <c r="C123">
        <f t="shared" si="23"/>
        <v>0</v>
      </c>
      <c r="D123" s="2">
        <v>100</v>
      </c>
      <c r="E123">
        <f t="shared" si="24"/>
        <v>0.92903000000000002</v>
      </c>
      <c r="F123" s="2">
        <f t="shared" si="47"/>
        <v>0</v>
      </c>
      <c r="G123">
        <f t="shared" si="27"/>
        <v>0</v>
      </c>
      <c r="H123">
        <f t="shared" si="25"/>
        <v>0</v>
      </c>
      <c r="I123">
        <f t="shared" si="26"/>
        <v>0</v>
      </c>
      <c r="J123" s="3">
        <f t="shared" si="48"/>
        <v>0</v>
      </c>
      <c r="K123">
        <f t="shared" si="28"/>
        <v>0</v>
      </c>
      <c r="L123" s="4">
        <f t="shared" si="29"/>
        <v>0</v>
      </c>
      <c r="M123" s="6">
        <f t="shared" si="49"/>
        <v>0</v>
      </c>
      <c r="N123">
        <f t="shared" si="30"/>
        <v>0</v>
      </c>
      <c r="O123">
        <f t="shared" si="31"/>
        <v>0</v>
      </c>
    </row>
    <row r="124" spans="1:15" x14ac:dyDescent="0.25">
      <c r="A124" s="8" t="s">
        <v>255</v>
      </c>
      <c r="B124" s="2">
        <v>0</v>
      </c>
      <c r="C124">
        <f t="shared" si="23"/>
        <v>0</v>
      </c>
      <c r="D124" s="2">
        <v>100</v>
      </c>
      <c r="E124">
        <f t="shared" si="24"/>
        <v>0.92903000000000002</v>
      </c>
      <c r="F124" s="2">
        <f t="shared" si="47"/>
        <v>0</v>
      </c>
      <c r="G124">
        <f t="shared" si="27"/>
        <v>0</v>
      </c>
      <c r="H124">
        <f t="shared" si="25"/>
        <v>0</v>
      </c>
      <c r="I124">
        <f t="shared" si="26"/>
        <v>0</v>
      </c>
      <c r="J124" s="3">
        <f t="shared" si="48"/>
        <v>0</v>
      </c>
      <c r="K124">
        <f t="shared" si="28"/>
        <v>0</v>
      </c>
      <c r="L124" s="4">
        <f t="shared" si="29"/>
        <v>0</v>
      </c>
      <c r="M124" s="6">
        <f t="shared" si="49"/>
        <v>0</v>
      </c>
      <c r="N124">
        <f t="shared" si="30"/>
        <v>0</v>
      </c>
      <c r="O124">
        <f t="shared" si="31"/>
        <v>0</v>
      </c>
    </row>
    <row r="125" spans="1:15" x14ac:dyDescent="0.25">
      <c r="A125" s="8" t="s">
        <v>256</v>
      </c>
      <c r="B125" s="2">
        <v>0</v>
      </c>
      <c r="C125">
        <f t="shared" si="23"/>
        <v>0</v>
      </c>
      <c r="D125" s="2">
        <v>100</v>
      </c>
      <c r="E125">
        <f t="shared" si="24"/>
        <v>0.92903000000000002</v>
      </c>
      <c r="F125" s="2">
        <f t="shared" si="47"/>
        <v>0</v>
      </c>
      <c r="G125">
        <f t="shared" si="27"/>
        <v>0</v>
      </c>
      <c r="H125">
        <f t="shared" si="25"/>
        <v>0</v>
      </c>
      <c r="I125">
        <f t="shared" si="26"/>
        <v>0</v>
      </c>
      <c r="J125" s="3">
        <f t="shared" si="48"/>
        <v>0</v>
      </c>
      <c r="K125">
        <f t="shared" si="28"/>
        <v>0</v>
      </c>
      <c r="L125" s="4">
        <f t="shared" si="29"/>
        <v>0</v>
      </c>
      <c r="M125" s="6">
        <f t="shared" si="49"/>
        <v>0</v>
      </c>
      <c r="N125">
        <f t="shared" si="30"/>
        <v>0</v>
      </c>
      <c r="O125">
        <f t="shared" si="31"/>
        <v>0</v>
      </c>
    </row>
    <row r="126" spans="1:15" x14ac:dyDescent="0.25">
      <c r="A126" s="8" t="s">
        <v>257</v>
      </c>
      <c r="B126" s="2">
        <v>0</v>
      </c>
      <c r="C126">
        <f t="shared" si="23"/>
        <v>0</v>
      </c>
      <c r="D126" s="2">
        <v>100</v>
      </c>
      <c r="E126">
        <f t="shared" si="24"/>
        <v>0.92903000000000002</v>
      </c>
      <c r="F126" s="2">
        <f t="shared" si="47"/>
        <v>0</v>
      </c>
      <c r="G126">
        <f t="shared" si="27"/>
        <v>0</v>
      </c>
      <c r="H126">
        <f t="shared" si="25"/>
        <v>0</v>
      </c>
      <c r="I126">
        <f t="shared" si="26"/>
        <v>0</v>
      </c>
      <c r="J126" s="3">
        <f t="shared" si="48"/>
        <v>0</v>
      </c>
      <c r="K126">
        <f t="shared" si="28"/>
        <v>0</v>
      </c>
      <c r="L126" s="4">
        <f t="shared" si="29"/>
        <v>0</v>
      </c>
      <c r="M126" s="6">
        <f t="shared" si="49"/>
        <v>0</v>
      </c>
      <c r="N126">
        <f t="shared" si="30"/>
        <v>0</v>
      </c>
      <c r="O126">
        <f t="shared" si="31"/>
        <v>0</v>
      </c>
    </row>
    <row r="127" spans="1:15" x14ac:dyDescent="0.25">
      <c r="A127" s="8" t="s">
        <v>258</v>
      </c>
      <c r="B127" s="2">
        <v>0</v>
      </c>
      <c r="C127">
        <f t="shared" si="23"/>
        <v>0</v>
      </c>
      <c r="D127" s="2">
        <v>100</v>
      </c>
      <c r="E127">
        <f t="shared" si="24"/>
        <v>0.92903000000000002</v>
      </c>
      <c r="F127" s="2">
        <f t="shared" si="47"/>
        <v>0</v>
      </c>
      <c r="G127">
        <f t="shared" si="27"/>
        <v>0</v>
      </c>
      <c r="H127">
        <f t="shared" si="25"/>
        <v>0</v>
      </c>
      <c r="I127">
        <f t="shared" si="26"/>
        <v>0</v>
      </c>
      <c r="J127" s="3">
        <f t="shared" si="48"/>
        <v>0</v>
      </c>
      <c r="K127">
        <f t="shared" si="28"/>
        <v>0</v>
      </c>
      <c r="L127" s="4">
        <f t="shared" si="29"/>
        <v>0</v>
      </c>
      <c r="M127" s="6">
        <f t="shared" si="49"/>
        <v>0</v>
      </c>
      <c r="N127">
        <f t="shared" si="30"/>
        <v>0</v>
      </c>
      <c r="O127">
        <f t="shared" si="31"/>
        <v>0</v>
      </c>
    </row>
    <row r="128" spans="1:15" x14ac:dyDescent="0.25">
      <c r="A128" s="8" t="s">
        <v>259</v>
      </c>
      <c r="B128" s="2">
        <v>0</v>
      </c>
      <c r="C128">
        <f t="shared" si="23"/>
        <v>0</v>
      </c>
      <c r="D128" s="2">
        <v>100</v>
      </c>
      <c r="E128">
        <f t="shared" si="24"/>
        <v>0.92903000000000002</v>
      </c>
      <c r="F128" s="2">
        <f t="shared" si="47"/>
        <v>0</v>
      </c>
      <c r="G128">
        <f t="shared" si="27"/>
        <v>0</v>
      </c>
      <c r="H128">
        <f t="shared" si="25"/>
        <v>0</v>
      </c>
      <c r="I128">
        <f t="shared" si="26"/>
        <v>0</v>
      </c>
      <c r="J128" s="3">
        <f t="shared" si="48"/>
        <v>0</v>
      </c>
      <c r="K128">
        <f t="shared" si="28"/>
        <v>0</v>
      </c>
      <c r="L128" s="4">
        <f t="shared" si="29"/>
        <v>0</v>
      </c>
      <c r="M128" s="6">
        <f t="shared" si="49"/>
        <v>0</v>
      </c>
      <c r="N128">
        <f t="shared" si="30"/>
        <v>0</v>
      </c>
      <c r="O128">
        <f t="shared" si="31"/>
        <v>0</v>
      </c>
    </row>
    <row r="129" spans="1:15" x14ac:dyDescent="0.25">
      <c r="A129" s="8" t="s">
        <v>260</v>
      </c>
      <c r="B129" s="2">
        <v>0</v>
      </c>
      <c r="C129">
        <f t="shared" si="23"/>
        <v>0</v>
      </c>
      <c r="D129" s="2">
        <v>100</v>
      </c>
      <c r="E129">
        <f t="shared" si="24"/>
        <v>0.92903000000000002</v>
      </c>
      <c r="F129" s="2">
        <f t="shared" si="47"/>
        <v>0</v>
      </c>
      <c r="G129">
        <f t="shared" si="27"/>
        <v>0</v>
      </c>
      <c r="H129">
        <f t="shared" si="25"/>
        <v>0</v>
      </c>
      <c r="I129">
        <f t="shared" si="26"/>
        <v>0</v>
      </c>
      <c r="J129" s="3">
        <f t="shared" si="48"/>
        <v>0</v>
      </c>
      <c r="K129">
        <f t="shared" si="28"/>
        <v>0</v>
      </c>
      <c r="L129" s="4">
        <f t="shared" si="29"/>
        <v>0</v>
      </c>
      <c r="M129" s="6">
        <f t="shared" si="49"/>
        <v>0</v>
      </c>
      <c r="N129">
        <f t="shared" si="30"/>
        <v>0</v>
      </c>
      <c r="O129">
        <f t="shared" si="31"/>
        <v>0</v>
      </c>
    </row>
    <row r="130" spans="1:15" x14ac:dyDescent="0.25">
      <c r="A130" s="8" t="s">
        <v>261</v>
      </c>
      <c r="B130" s="2">
        <v>0</v>
      </c>
      <c r="C130">
        <f t="shared" si="23"/>
        <v>0</v>
      </c>
      <c r="D130" s="2">
        <v>100</v>
      </c>
      <c r="E130">
        <f t="shared" si="24"/>
        <v>0.92903000000000002</v>
      </c>
      <c r="F130" s="2">
        <f t="shared" si="47"/>
        <v>0</v>
      </c>
      <c r="G130">
        <f t="shared" si="27"/>
        <v>0</v>
      </c>
      <c r="H130">
        <f t="shared" si="25"/>
        <v>0</v>
      </c>
      <c r="I130">
        <f t="shared" si="26"/>
        <v>0</v>
      </c>
      <c r="J130" s="3">
        <f t="shared" si="48"/>
        <v>0</v>
      </c>
      <c r="K130">
        <f t="shared" si="28"/>
        <v>0</v>
      </c>
      <c r="L130" s="4">
        <f t="shared" si="29"/>
        <v>0</v>
      </c>
      <c r="M130" s="6">
        <f t="shared" si="49"/>
        <v>0</v>
      </c>
      <c r="N130">
        <f t="shared" si="30"/>
        <v>0</v>
      </c>
      <c r="O130">
        <f t="shared" si="31"/>
        <v>0</v>
      </c>
    </row>
    <row r="131" spans="1:15" x14ac:dyDescent="0.25">
      <c r="A131" s="8" t="s">
        <v>262</v>
      </c>
      <c r="B131" s="2">
        <v>0</v>
      </c>
      <c r="C131">
        <f t="shared" ref="C131:C194" si="50">B131/0.29307107</f>
        <v>0</v>
      </c>
      <c r="D131" s="2">
        <v>100</v>
      </c>
      <c r="E131">
        <f t="shared" ref="E131:E194" si="51">92.903/D131</f>
        <v>0.92903000000000002</v>
      </c>
      <c r="F131" s="2">
        <f t="shared" si="47"/>
        <v>0</v>
      </c>
      <c r="G131">
        <f t="shared" si="27"/>
        <v>0</v>
      </c>
      <c r="H131">
        <f t="shared" ref="H131:H194" si="52">G131*0.29307</f>
        <v>0</v>
      </c>
      <c r="I131">
        <f t="shared" ref="I131:I194" si="53">H131/1000</f>
        <v>0</v>
      </c>
      <c r="J131" s="3">
        <f t="shared" si="48"/>
        <v>0</v>
      </c>
      <c r="K131">
        <f t="shared" si="28"/>
        <v>0</v>
      </c>
      <c r="L131" s="4">
        <f t="shared" si="29"/>
        <v>0</v>
      </c>
      <c r="M131" s="6">
        <f t="shared" si="49"/>
        <v>0</v>
      </c>
      <c r="N131">
        <f t="shared" si="30"/>
        <v>0</v>
      </c>
      <c r="O131">
        <f t="shared" si="31"/>
        <v>0</v>
      </c>
    </row>
    <row r="132" spans="1:15" x14ac:dyDescent="0.25">
      <c r="A132" s="8" t="s">
        <v>263</v>
      </c>
      <c r="B132" s="2">
        <v>0</v>
      </c>
      <c r="C132">
        <f t="shared" si="50"/>
        <v>0</v>
      </c>
      <c r="D132" s="2">
        <v>100</v>
      </c>
      <c r="E132">
        <f t="shared" si="51"/>
        <v>0.92903000000000002</v>
      </c>
      <c r="F132" s="2">
        <f t="shared" si="47"/>
        <v>0</v>
      </c>
      <c r="G132">
        <f t="shared" ref="G132:G195" si="54">C132*E132/1000</f>
        <v>0</v>
      </c>
      <c r="H132">
        <f t="shared" si="52"/>
        <v>0</v>
      </c>
      <c r="I132">
        <f t="shared" si="53"/>
        <v>0</v>
      </c>
      <c r="J132" s="3">
        <f t="shared" si="48"/>
        <v>0</v>
      </c>
      <c r="K132">
        <f t="shared" ref="K132:K195" si="55">I132/(4.184*45)</f>
        <v>0</v>
      </c>
      <c r="L132" s="4">
        <f t="shared" ref="L132:L195" si="56">J132/(4.184*45)</f>
        <v>0</v>
      </c>
      <c r="M132" s="6">
        <f t="shared" si="49"/>
        <v>0</v>
      </c>
      <c r="N132">
        <f t="shared" ref="N132:N195" si="57">K132/0.06309</f>
        <v>0</v>
      </c>
      <c r="O132">
        <f t="shared" ref="O132:O195" si="58">(N132*60)</f>
        <v>0</v>
      </c>
    </row>
    <row r="133" spans="1:15" x14ac:dyDescent="0.25">
      <c r="A133" s="8" t="s">
        <v>264</v>
      </c>
      <c r="B133" s="2">
        <v>0</v>
      </c>
      <c r="C133">
        <f t="shared" si="50"/>
        <v>0</v>
      </c>
      <c r="D133" s="2">
        <v>100</v>
      </c>
      <c r="E133">
        <f t="shared" si="51"/>
        <v>0.92903000000000002</v>
      </c>
      <c r="F133" s="2">
        <f t="shared" si="47"/>
        <v>0</v>
      </c>
      <c r="G133">
        <f t="shared" si="54"/>
        <v>0</v>
      </c>
      <c r="H133">
        <f t="shared" si="52"/>
        <v>0</v>
      </c>
      <c r="I133">
        <f t="shared" si="53"/>
        <v>0</v>
      </c>
      <c r="J133" s="3">
        <f t="shared" si="48"/>
        <v>0</v>
      </c>
      <c r="K133">
        <f t="shared" si="55"/>
        <v>0</v>
      </c>
      <c r="L133" s="4">
        <f t="shared" si="56"/>
        <v>0</v>
      </c>
      <c r="M133" s="6">
        <f t="shared" si="49"/>
        <v>0</v>
      </c>
      <c r="N133">
        <f t="shared" si="57"/>
        <v>0</v>
      </c>
      <c r="O133">
        <f t="shared" si="58"/>
        <v>0</v>
      </c>
    </row>
    <row r="134" spans="1:15" x14ac:dyDescent="0.25">
      <c r="A134" s="8" t="s">
        <v>265</v>
      </c>
      <c r="B134" s="2">
        <v>0</v>
      </c>
      <c r="C134">
        <f t="shared" si="50"/>
        <v>0</v>
      </c>
      <c r="D134" s="2">
        <v>100</v>
      </c>
      <c r="E134">
        <f t="shared" si="51"/>
        <v>0.92903000000000002</v>
      </c>
      <c r="F134" s="2">
        <f t="shared" si="47"/>
        <v>0</v>
      </c>
      <c r="G134">
        <f t="shared" si="54"/>
        <v>0</v>
      </c>
      <c r="H134">
        <f t="shared" si="52"/>
        <v>0</v>
      </c>
      <c r="I134">
        <f t="shared" si="53"/>
        <v>0</v>
      </c>
      <c r="J134" s="3">
        <f t="shared" si="48"/>
        <v>0</v>
      </c>
      <c r="K134">
        <f t="shared" si="55"/>
        <v>0</v>
      </c>
      <c r="L134" s="4">
        <f t="shared" si="56"/>
        <v>0</v>
      </c>
      <c r="M134" s="6">
        <f t="shared" si="49"/>
        <v>0</v>
      </c>
      <c r="N134">
        <f t="shared" si="57"/>
        <v>0</v>
      </c>
      <c r="O134">
        <f t="shared" si="58"/>
        <v>0</v>
      </c>
    </row>
    <row r="135" spans="1:15" x14ac:dyDescent="0.25">
      <c r="A135" s="8" t="s">
        <v>266</v>
      </c>
      <c r="B135" s="2">
        <v>0</v>
      </c>
      <c r="C135">
        <f t="shared" si="50"/>
        <v>0</v>
      </c>
      <c r="D135" s="2">
        <v>100</v>
      </c>
      <c r="E135">
        <f t="shared" si="51"/>
        <v>0.92903000000000002</v>
      </c>
      <c r="F135" s="2">
        <f t="shared" si="47"/>
        <v>0</v>
      </c>
      <c r="G135">
        <f t="shared" si="54"/>
        <v>0</v>
      </c>
      <c r="H135">
        <f t="shared" si="52"/>
        <v>0</v>
      </c>
      <c r="I135">
        <f t="shared" si="53"/>
        <v>0</v>
      </c>
      <c r="J135" s="3">
        <f t="shared" si="48"/>
        <v>0</v>
      </c>
      <c r="K135">
        <f t="shared" si="55"/>
        <v>0</v>
      </c>
      <c r="L135" s="4">
        <f t="shared" si="56"/>
        <v>0</v>
      </c>
      <c r="M135" s="6">
        <f t="shared" si="49"/>
        <v>0</v>
      </c>
      <c r="N135">
        <f t="shared" si="57"/>
        <v>0</v>
      </c>
      <c r="O135">
        <f t="shared" si="58"/>
        <v>0</v>
      </c>
    </row>
    <row r="136" spans="1:15" x14ac:dyDescent="0.25">
      <c r="A136" s="8" t="s">
        <v>267</v>
      </c>
      <c r="B136" s="2">
        <v>0</v>
      </c>
      <c r="C136">
        <f t="shared" si="50"/>
        <v>0</v>
      </c>
      <c r="D136" s="2">
        <v>100</v>
      </c>
      <c r="E136">
        <f t="shared" si="51"/>
        <v>0.92903000000000002</v>
      </c>
      <c r="F136" s="2">
        <f t="shared" si="47"/>
        <v>0</v>
      </c>
      <c r="G136">
        <f t="shared" si="54"/>
        <v>0</v>
      </c>
      <c r="H136">
        <f t="shared" si="52"/>
        <v>0</v>
      </c>
      <c r="I136">
        <f t="shared" si="53"/>
        <v>0</v>
      </c>
      <c r="J136" s="3">
        <f t="shared" si="48"/>
        <v>0</v>
      </c>
      <c r="K136">
        <f t="shared" si="55"/>
        <v>0</v>
      </c>
      <c r="L136" s="4">
        <f t="shared" si="56"/>
        <v>0</v>
      </c>
      <c r="M136" s="6">
        <f t="shared" si="49"/>
        <v>0</v>
      </c>
      <c r="N136">
        <f t="shared" si="57"/>
        <v>0</v>
      </c>
      <c r="O136">
        <f t="shared" si="58"/>
        <v>0</v>
      </c>
    </row>
    <row r="137" spans="1:15" x14ac:dyDescent="0.25">
      <c r="A137" s="8" t="s">
        <v>268</v>
      </c>
      <c r="B137" s="2">
        <v>0</v>
      </c>
      <c r="C137">
        <f t="shared" si="50"/>
        <v>0</v>
      </c>
      <c r="D137" s="2">
        <v>100</v>
      </c>
      <c r="E137">
        <f t="shared" si="51"/>
        <v>0.92903000000000002</v>
      </c>
      <c r="F137" s="2">
        <f t="shared" si="47"/>
        <v>0</v>
      </c>
      <c r="G137">
        <f t="shared" si="54"/>
        <v>0</v>
      </c>
      <c r="H137">
        <f t="shared" si="52"/>
        <v>0</v>
      </c>
      <c r="I137">
        <f t="shared" si="53"/>
        <v>0</v>
      </c>
      <c r="J137" s="3">
        <f t="shared" si="48"/>
        <v>0</v>
      </c>
      <c r="K137">
        <f t="shared" si="55"/>
        <v>0</v>
      </c>
      <c r="L137" s="4">
        <f t="shared" si="56"/>
        <v>0</v>
      </c>
      <c r="M137" s="6">
        <f t="shared" si="49"/>
        <v>0</v>
      </c>
      <c r="N137">
        <f t="shared" si="57"/>
        <v>0</v>
      </c>
      <c r="O137">
        <f t="shared" si="58"/>
        <v>0</v>
      </c>
    </row>
    <row r="138" spans="1:15" x14ac:dyDescent="0.25">
      <c r="A138" s="8" t="s">
        <v>269</v>
      </c>
      <c r="B138" s="2">
        <v>0</v>
      </c>
      <c r="C138">
        <f t="shared" si="50"/>
        <v>0</v>
      </c>
      <c r="D138" s="2">
        <v>100</v>
      </c>
      <c r="E138">
        <f t="shared" si="51"/>
        <v>0.92903000000000002</v>
      </c>
      <c r="F138" s="2">
        <f t="shared" si="47"/>
        <v>0</v>
      </c>
      <c r="G138">
        <f t="shared" si="54"/>
        <v>0</v>
      </c>
      <c r="H138">
        <f t="shared" si="52"/>
        <v>0</v>
      </c>
      <c r="I138">
        <f t="shared" si="53"/>
        <v>0</v>
      </c>
      <c r="J138" s="3">
        <f t="shared" si="48"/>
        <v>0</v>
      </c>
      <c r="K138">
        <f t="shared" si="55"/>
        <v>0</v>
      </c>
      <c r="L138" s="4">
        <f t="shared" si="56"/>
        <v>0</v>
      </c>
      <c r="M138" s="6">
        <f t="shared" si="49"/>
        <v>0</v>
      </c>
      <c r="N138">
        <f t="shared" si="57"/>
        <v>0</v>
      </c>
      <c r="O138">
        <f t="shared" si="58"/>
        <v>0</v>
      </c>
    </row>
    <row r="139" spans="1:15" x14ac:dyDescent="0.25">
      <c r="A139" s="8" t="s">
        <v>270</v>
      </c>
      <c r="B139" s="2">
        <v>0</v>
      </c>
      <c r="C139">
        <f t="shared" si="50"/>
        <v>0</v>
      </c>
      <c r="D139" s="2">
        <v>100</v>
      </c>
      <c r="E139">
        <f t="shared" si="51"/>
        <v>0.92903000000000002</v>
      </c>
      <c r="F139" s="2">
        <f t="shared" si="47"/>
        <v>0</v>
      </c>
      <c r="G139">
        <f t="shared" si="54"/>
        <v>0</v>
      </c>
      <c r="H139">
        <f t="shared" si="52"/>
        <v>0</v>
      </c>
      <c r="I139">
        <f t="shared" si="53"/>
        <v>0</v>
      </c>
      <c r="J139" s="3">
        <f t="shared" si="48"/>
        <v>0</v>
      </c>
      <c r="K139">
        <f t="shared" si="55"/>
        <v>0</v>
      </c>
      <c r="L139" s="4">
        <f t="shared" si="56"/>
        <v>0</v>
      </c>
      <c r="M139" s="6">
        <f t="shared" si="49"/>
        <v>0</v>
      </c>
      <c r="N139">
        <f t="shared" si="57"/>
        <v>0</v>
      </c>
      <c r="O139">
        <f t="shared" si="58"/>
        <v>0</v>
      </c>
    </row>
    <row r="140" spans="1:15" x14ac:dyDescent="0.25">
      <c r="A140" s="8" t="s">
        <v>271</v>
      </c>
      <c r="B140" s="2">
        <v>0</v>
      </c>
      <c r="C140">
        <f t="shared" si="50"/>
        <v>0</v>
      </c>
      <c r="D140" s="2">
        <v>100</v>
      </c>
      <c r="E140">
        <f t="shared" si="51"/>
        <v>0.92903000000000002</v>
      </c>
      <c r="F140" s="2">
        <f t="shared" si="47"/>
        <v>0</v>
      </c>
      <c r="G140">
        <f t="shared" si="54"/>
        <v>0</v>
      </c>
      <c r="H140">
        <f t="shared" si="52"/>
        <v>0</v>
      </c>
      <c r="I140">
        <f t="shared" si="53"/>
        <v>0</v>
      </c>
      <c r="J140" s="3">
        <f t="shared" si="48"/>
        <v>0</v>
      </c>
      <c r="K140">
        <f t="shared" si="55"/>
        <v>0</v>
      </c>
      <c r="L140" s="4">
        <f t="shared" si="56"/>
        <v>0</v>
      </c>
      <c r="M140" s="6">
        <f t="shared" si="49"/>
        <v>0</v>
      </c>
      <c r="N140">
        <f t="shared" si="57"/>
        <v>0</v>
      </c>
      <c r="O140">
        <f t="shared" si="58"/>
        <v>0</v>
      </c>
    </row>
    <row r="141" spans="1:15" x14ac:dyDescent="0.25">
      <c r="A141" s="8" t="s">
        <v>272</v>
      </c>
      <c r="B141" s="2">
        <v>0</v>
      </c>
      <c r="C141">
        <f t="shared" si="50"/>
        <v>0</v>
      </c>
      <c r="D141" s="2">
        <v>100</v>
      </c>
      <c r="E141">
        <f t="shared" si="51"/>
        <v>0.92903000000000002</v>
      </c>
      <c r="F141" s="2">
        <f t="shared" si="47"/>
        <v>0</v>
      </c>
      <c r="G141">
        <f t="shared" si="54"/>
        <v>0</v>
      </c>
      <c r="H141">
        <f t="shared" si="52"/>
        <v>0</v>
      </c>
      <c r="I141">
        <f t="shared" si="53"/>
        <v>0</v>
      </c>
      <c r="J141" s="3">
        <f t="shared" si="48"/>
        <v>0</v>
      </c>
      <c r="K141">
        <f t="shared" si="55"/>
        <v>0</v>
      </c>
      <c r="L141" s="4">
        <f t="shared" si="56"/>
        <v>0</v>
      </c>
      <c r="M141" s="6">
        <f t="shared" si="49"/>
        <v>0</v>
      </c>
      <c r="N141">
        <f t="shared" si="57"/>
        <v>0</v>
      </c>
      <c r="O141">
        <f t="shared" si="58"/>
        <v>0</v>
      </c>
    </row>
    <row r="142" spans="1:15" x14ac:dyDescent="0.25">
      <c r="A142" s="8" t="s">
        <v>273</v>
      </c>
      <c r="B142" s="2">
        <v>0</v>
      </c>
      <c r="C142">
        <f t="shared" si="50"/>
        <v>0</v>
      </c>
      <c r="D142" s="2">
        <v>100</v>
      </c>
      <c r="E142">
        <f t="shared" si="51"/>
        <v>0.92903000000000002</v>
      </c>
      <c r="F142" s="2">
        <f t="shared" si="47"/>
        <v>0</v>
      </c>
      <c r="G142">
        <f t="shared" si="54"/>
        <v>0</v>
      </c>
      <c r="H142">
        <f t="shared" si="52"/>
        <v>0</v>
      </c>
      <c r="I142">
        <f t="shared" si="53"/>
        <v>0</v>
      </c>
      <c r="J142" s="3">
        <f t="shared" si="48"/>
        <v>0</v>
      </c>
      <c r="K142">
        <f t="shared" si="55"/>
        <v>0</v>
      </c>
      <c r="L142" s="4">
        <f t="shared" si="56"/>
        <v>0</v>
      </c>
      <c r="M142" s="6">
        <f t="shared" si="49"/>
        <v>0</v>
      </c>
      <c r="N142">
        <f t="shared" si="57"/>
        <v>0</v>
      </c>
      <c r="O142">
        <f t="shared" si="58"/>
        <v>0</v>
      </c>
    </row>
    <row r="143" spans="1:15" x14ac:dyDescent="0.25">
      <c r="A143" s="8" t="s">
        <v>274</v>
      </c>
      <c r="B143" s="2">
        <v>0</v>
      </c>
      <c r="C143">
        <f t="shared" si="50"/>
        <v>0</v>
      </c>
      <c r="D143" s="2">
        <v>100</v>
      </c>
      <c r="E143">
        <f t="shared" si="51"/>
        <v>0.92903000000000002</v>
      </c>
      <c r="F143" s="2">
        <f t="shared" si="47"/>
        <v>0</v>
      </c>
      <c r="G143">
        <f t="shared" si="54"/>
        <v>0</v>
      </c>
      <c r="H143">
        <f t="shared" si="52"/>
        <v>0</v>
      </c>
      <c r="I143">
        <f t="shared" si="53"/>
        <v>0</v>
      </c>
      <c r="J143" s="3">
        <f t="shared" si="48"/>
        <v>0</v>
      </c>
      <c r="K143">
        <f t="shared" si="55"/>
        <v>0</v>
      </c>
      <c r="L143" s="4">
        <f t="shared" si="56"/>
        <v>0</v>
      </c>
      <c r="M143" s="6">
        <f t="shared" si="49"/>
        <v>0</v>
      </c>
      <c r="N143">
        <f t="shared" si="57"/>
        <v>0</v>
      </c>
      <c r="O143">
        <f t="shared" si="58"/>
        <v>0</v>
      </c>
    </row>
    <row r="144" spans="1:15" x14ac:dyDescent="0.25">
      <c r="A144" s="8" t="s">
        <v>275</v>
      </c>
      <c r="B144" s="2">
        <v>0</v>
      </c>
      <c r="C144">
        <f t="shared" si="50"/>
        <v>0</v>
      </c>
      <c r="D144" s="2">
        <v>100</v>
      </c>
      <c r="E144">
        <f t="shared" si="51"/>
        <v>0.92903000000000002</v>
      </c>
      <c r="F144" s="2">
        <f t="shared" si="47"/>
        <v>0</v>
      </c>
      <c r="G144">
        <f t="shared" si="54"/>
        <v>0</v>
      </c>
      <c r="H144">
        <f t="shared" si="52"/>
        <v>0</v>
      </c>
      <c r="I144">
        <f t="shared" si="53"/>
        <v>0</v>
      </c>
      <c r="J144" s="3">
        <f t="shared" si="48"/>
        <v>0</v>
      </c>
      <c r="K144">
        <f t="shared" si="55"/>
        <v>0</v>
      </c>
      <c r="L144" s="4">
        <f t="shared" si="56"/>
        <v>0</v>
      </c>
      <c r="M144" s="6">
        <f t="shared" si="49"/>
        <v>0</v>
      </c>
      <c r="N144">
        <f t="shared" si="57"/>
        <v>0</v>
      </c>
      <c r="O144">
        <f t="shared" si="58"/>
        <v>0</v>
      </c>
    </row>
    <row r="145" spans="1:15" x14ac:dyDescent="0.25">
      <c r="A145" s="8" t="s">
        <v>276</v>
      </c>
      <c r="B145" s="2">
        <v>0</v>
      </c>
      <c r="C145">
        <f t="shared" si="50"/>
        <v>0</v>
      </c>
      <c r="D145" s="2">
        <v>100</v>
      </c>
      <c r="E145">
        <f t="shared" si="51"/>
        <v>0.92903000000000002</v>
      </c>
      <c r="F145" s="2">
        <f t="shared" si="47"/>
        <v>0</v>
      </c>
      <c r="G145">
        <f t="shared" si="54"/>
        <v>0</v>
      </c>
      <c r="H145">
        <f t="shared" si="52"/>
        <v>0</v>
      </c>
      <c r="I145">
        <f t="shared" si="53"/>
        <v>0</v>
      </c>
      <c r="J145" s="3">
        <f t="shared" si="48"/>
        <v>0</v>
      </c>
      <c r="K145">
        <f t="shared" si="55"/>
        <v>0</v>
      </c>
      <c r="L145" s="4">
        <f t="shared" si="56"/>
        <v>0</v>
      </c>
      <c r="M145" s="6">
        <f t="shared" si="49"/>
        <v>0</v>
      </c>
      <c r="N145">
        <f t="shared" si="57"/>
        <v>0</v>
      </c>
      <c r="O145">
        <f t="shared" si="58"/>
        <v>0</v>
      </c>
    </row>
    <row r="146" spans="1:15" x14ac:dyDescent="0.25">
      <c r="A146" s="8" t="s">
        <v>277</v>
      </c>
      <c r="B146" s="2">
        <v>0</v>
      </c>
      <c r="C146">
        <f t="shared" si="50"/>
        <v>0</v>
      </c>
      <c r="D146" s="2">
        <v>100</v>
      </c>
      <c r="E146">
        <f t="shared" si="51"/>
        <v>0.92903000000000002</v>
      </c>
      <c r="F146" s="2">
        <f t="shared" si="47"/>
        <v>0</v>
      </c>
      <c r="G146">
        <f t="shared" si="54"/>
        <v>0</v>
      </c>
      <c r="H146">
        <f t="shared" si="52"/>
        <v>0</v>
      </c>
      <c r="I146">
        <f t="shared" si="53"/>
        <v>0</v>
      </c>
      <c r="J146" s="3">
        <f t="shared" si="48"/>
        <v>0</v>
      </c>
      <c r="K146">
        <f t="shared" si="55"/>
        <v>0</v>
      </c>
      <c r="L146" s="4">
        <f t="shared" si="56"/>
        <v>0</v>
      </c>
      <c r="M146" s="6">
        <f t="shared" si="49"/>
        <v>0</v>
      </c>
      <c r="N146">
        <f t="shared" si="57"/>
        <v>0</v>
      </c>
      <c r="O146">
        <f t="shared" si="58"/>
        <v>0</v>
      </c>
    </row>
    <row r="147" spans="1:15" x14ac:dyDescent="0.25">
      <c r="A147" s="8" t="s">
        <v>278</v>
      </c>
      <c r="B147" s="2">
        <v>0</v>
      </c>
      <c r="C147">
        <f t="shared" si="50"/>
        <v>0</v>
      </c>
      <c r="D147" s="2">
        <v>100</v>
      </c>
      <c r="E147">
        <f t="shared" si="51"/>
        <v>0.92903000000000002</v>
      </c>
      <c r="F147" s="2">
        <f t="shared" si="47"/>
        <v>0</v>
      </c>
      <c r="G147">
        <f t="shared" si="54"/>
        <v>0</v>
      </c>
      <c r="H147">
        <f t="shared" si="52"/>
        <v>0</v>
      </c>
      <c r="I147">
        <f t="shared" si="53"/>
        <v>0</v>
      </c>
      <c r="J147" s="3">
        <f t="shared" si="48"/>
        <v>0</v>
      </c>
      <c r="K147">
        <f t="shared" si="55"/>
        <v>0</v>
      </c>
      <c r="L147" s="4">
        <f t="shared" si="56"/>
        <v>0</v>
      </c>
      <c r="M147" s="6">
        <f t="shared" si="49"/>
        <v>0</v>
      </c>
      <c r="N147">
        <f t="shared" si="57"/>
        <v>0</v>
      </c>
      <c r="O147">
        <f t="shared" si="58"/>
        <v>0</v>
      </c>
    </row>
    <row r="148" spans="1:15" x14ac:dyDescent="0.25">
      <c r="A148" s="8" t="s">
        <v>279</v>
      </c>
      <c r="B148" s="2">
        <v>0</v>
      </c>
      <c r="C148">
        <f t="shared" si="50"/>
        <v>0</v>
      </c>
      <c r="D148" s="2">
        <v>100</v>
      </c>
      <c r="E148">
        <f t="shared" si="51"/>
        <v>0.92903000000000002</v>
      </c>
      <c r="F148" s="2">
        <f t="shared" si="47"/>
        <v>0</v>
      </c>
      <c r="G148">
        <f t="shared" si="54"/>
        <v>0</v>
      </c>
      <c r="H148">
        <f t="shared" si="52"/>
        <v>0</v>
      </c>
      <c r="I148">
        <f t="shared" si="53"/>
        <v>0</v>
      </c>
      <c r="J148" s="3">
        <f t="shared" si="48"/>
        <v>0</v>
      </c>
      <c r="K148">
        <f t="shared" si="55"/>
        <v>0</v>
      </c>
      <c r="L148" s="4">
        <f t="shared" si="56"/>
        <v>0</v>
      </c>
      <c r="M148" s="6">
        <f t="shared" si="49"/>
        <v>0</v>
      </c>
      <c r="N148">
        <f t="shared" si="57"/>
        <v>0</v>
      </c>
      <c r="O148">
        <f t="shared" si="58"/>
        <v>0</v>
      </c>
    </row>
    <row r="149" spans="1:15" x14ac:dyDescent="0.25">
      <c r="A149" s="8" t="s">
        <v>280</v>
      </c>
      <c r="B149" s="2">
        <v>0</v>
      </c>
      <c r="C149">
        <f t="shared" si="50"/>
        <v>0</v>
      </c>
      <c r="D149" s="2">
        <v>100</v>
      </c>
      <c r="E149">
        <f t="shared" si="51"/>
        <v>0.92903000000000002</v>
      </c>
      <c r="F149" s="2">
        <f t="shared" si="47"/>
        <v>0</v>
      </c>
      <c r="G149">
        <f t="shared" si="54"/>
        <v>0</v>
      </c>
      <c r="H149">
        <f t="shared" si="52"/>
        <v>0</v>
      </c>
      <c r="I149">
        <f t="shared" si="53"/>
        <v>0</v>
      </c>
      <c r="J149" s="3">
        <f t="shared" si="48"/>
        <v>0</v>
      </c>
      <c r="K149">
        <f t="shared" si="55"/>
        <v>0</v>
      </c>
      <c r="L149" s="4">
        <f t="shared" si="56"/>
        <v>0</v>
      </c>
      <c r="M149" s="6">
        <f t="shared" si="49"/>
        <v>0</v>
      </c>
      <c r="N149">
        <f t="shared" si="57"/>
        <v>0</v>
      </c>
      <c r="O149">
        <f t="shared" si="58"/>
        <v>0</v>
      </c>
    </row>
    <row r="150" spans="1:15" x14ac:dyDescent="0.25">
      <c r="A150" s="8" t="s">
        <v>156</v>
      </c>
      <c r="B150" s="2">
        <v>30</v>
      </c>
      <c r="C150">
        <f t="shared" si="50"/>
        <v>102.36424905399227</v>
      </c>
      <c r="D150" s="2">
        <v>5</v>
      </c>
      <c r="E150">
        <f t="shared" si="51"/>
        <v>18.5806</v>
      </c>
      <c r="F150" s="2">
        <f t="shared" si="17"/>
        <v>6</v>
      </c>
      <c r="G150">
        <f t="shared" si="54"/>
        <v>1.9019891659726089</v>
      </c>
      <c r="H150">
        <f t="shared" si="52"/>
        <v>0.55741596487159251</v>
      </c>
      <c r="I150">
        <f t="shared" si="53"/>
        <v>5.5741596487159247E-4</v>
      </c>
      <c r="J150" s="3">
        <f t="shared" si="18"/>
        <v>6.0000000000000001E-3</v>
      </c>
      <c r="K150">
        <f t="shared" si="55"/>
        <v>2.9605691782005125E-6</v>
      </c>
      <c r="L150" s="4">
        <f t="shared" si="56"/>
        <v>3.1867431485022305E-5</v>
      </c>
      <c r="M150" s="6">
        <f t="shared" si="19"/>
        <v>3.1867431485022307E-8</v>
      </c>
      <c r="N150">
        <f t="shared" si="57"/>
        <v>4.6926124238397732E-5</v>
      </c>
      <c r="O150">
        <f t="shared" si="58"/>
        <v>2.8155674543038638E-3</v>
      </c>
    </row>
    <row r="151" spans="1:15" x14ac:dyDescent="0.25">
      <c r="A151" s="1" t="s">
        <v>281</v>
      </c>
      <c r="B151" s="2">
        <v>90</v>
      </c>
      <c r="C151">
        <f t="shared" si="50"/>
        <v>307.09274716197677</v>
      </c>
      <c r="D151" s="2">
        <v>10</v>
      </c>
      <c r="E151">
        <f t="shared" si="51"/>
        <v>9.2903000000000002</v>
      </c>
      <c r="F151" s="2">
        <f t="shared" si="17"/>
        <v>9</v>
      </c>
      <c r="G151">
        <f t="shared" si="54"/>
        <v>2.8529837489589132</v>
      </c>
      <c r="H151">
        <f t="shared" si="52"/>
        <v>0.8361239473073887</v>
      </c>
      <c r="I151">
        <f t="shared" si="53"/>
        <v>8.361239473073887E-4</v>
      </c>
      <c r="J151" s="3">
        <f t="shared" si="18"/>
        <v>8.9999999999999993E-3</v>
      </c>
      <c r="K151">
        <f t="shared" si="55"/>
        <v>4.4408537673007685E-6</v>
      </c>
      <c r="L151" s="4">
        <f t="shared" si="56"/>
        <v>4.7801147227533454E-5</v>
      </c>
      <c r="M151" s="6">
        <f t="shared" si="19"/>
        <v>4.7801147227533454E-8</v>
      </c>
      <c r="N151">
        <f t="shared" si="57"/>
        <v>7.0389186357596597E-5</v>
      </c>
      <c r="O151">
        <f t="shared" si="58"/>
        <v>4.2233511814557959E-3</v>
      </c>
    </row>
    <row r="152" spans="1:15" x14ac:dyDescent="0.25">
      <c r="A152" s="8" t="s">
        <v>282</v>
      </c>
      <c r="B152" s="2">
        <v>120</v>
      </c>
      <c r="C152">
        <f t="shared" si="50"/>
        <v>409.45699621596907</v>
      </c>
      <c r="D152" s="2">
        <v>10</v>
      </c>
      <c r="E152">
        <f t="shared" si="51"/>
        <v>9.2903000000000002</v>
      </c>
      <c r="F152" s="2">
        <f t="shared" ref="F152" si="59">B152/D152</f>
        <v>12</v>
      </c>
      <c r="G152">
        <f t="shared" si="54"/>
        <v>3.8039783319452178</v>
      </c>
      <c r="H152">
        <f t="shared" si="52"/>
        <v>1.114831929743185</v>
      </c>
      <c r="I152">
        <f t="shared" si="53"/>
        <v>1.1148319297431849E-3</v>
      </c>
      <c r="J152" s="3">
        <f t="shared" ref="J152" si="60">F152/1000</f>
        <v>1.2E-2</v>
      </c>
      <c r="K152">
        <f t="shared" si="55"/>
        <v>5.9211383564010249E-6</v>
      </c>
      <c r="L152" s="4">
        <f t="shared" si="56"/>
        <v>6.3734862970044609E-5</v>
      </c>
      <c r="M152" s="6">
        <f t="shared" ref="M152" si="61">L152*0.001</f>
        <v>6.3734862970044614E-8</v>
      </c>
      <c r="N152">
        <f t="shared" si="57"/>
        <v>9.3852248476795463E-5</v>
      </c>
      <c r="O152">
        <f t="shared" si="58"/>
        <v>5.6311349086077276E-3</v>
      </c>
    </row>
    <row r="153" spans="1:15" x14ac:dyDescent="0.25">
      <c r="A153" s="1" t="s">
        <v>283</v>
      </c>
      <c r="B153" s="2">
        <v>120</v>
      </c>
      <c r="C153">
        <f t="shared" si="50"/>
        <v>409.45699621596907</v>
      </c>
      <c r="D153" s="2">
        <v>10</v>
      </c>
      <c r="E153">
        <f t="shared" si="51"/>
        <v>9.2903000000000002</v>
      </c>
      <c r="F153" s="2">
        <f t="shared" si="17"/>
        <v>12</v>
      </c>
      <c r="G153">
        <f t="shared" si="54"/>
        <v>3.8039783319452178</v>
      </c>
      <c r="H153">
        <f t="shared" si="52"/>
        <v>1.114831929743185</v>
      </c>
      <c r="I153">
        <f t="shared" si="53"/>
        <v>1.1148319297431849E-3</v>
      </c>
      <c r="J153" s="3">
        <f t="shared" si="18"/>
        <v>1.2E-2</v>
      </c>
      <c r="K153">
        <f t="shared" si="55"/>
        <v>5.9211383564010249E-6</v>
      </c>
      <c r="L153" s="4">
        <f t="shared" si="56"/>
        <v>6.3734862970044609E-5</v>
      </c>
      <c r="M153" s="6">
        <f t="shared" si="19"/>
        <v>6.3734862970044614E-8</v>
      </c>
      <c r="N153">
        <f t="shared" si="57"/>
        <v>9.3852248476795463E-5</v>
      </c>
      <c r="O153">
        <f t="shared" si="58"/>
        <v>5.6311349086077276E-3</v>
      </c>
    </row>
    <row r="154" spans="1:15" x14ac:dyDescent="0.25">
      <c r="A154" s="8" t="s">
        <v>284</v>
      </c>
      <c r="B154" s="2">
        <v>120</v>
      </c>
      <c r="C154">
        <f t="shared" si="50"/>
        <v>409.45699621596907</v>
      </c>
      <c r="D154" s="2">
        <v>10</v>
      </c>
      <c r="E154">
        <f t="shared" si="51"/>
        <v>9.2903000000000002</v>
      </c>
      <c r="F154" s="2">
        <f t="shared" si="17"/>
        <v>12</v>
      </c>
      <c r="G154">
        <f t="shared" si="54"/>
        <v>3.8039783319452178</v>
      </c>
      <c r="H154">
        <f t="shared" si="52"/>
        <v>1.114831929743185</v>
      </c>
      <c r="I154">
        <f t="shared" si="53"/>
        <v>1.1148319297431849E-3</v>
      </c>
      <c r="J154" s="3">
        <f t="shared" si="18"/>
        <v>1.2E-2</v>
      </c>
      <c r="K154">
        <f t="shared" si="55"/>
        <v>5.9211383564010249E-6</v>
      </c>
      <c r="L154" s="4">
        <f t="shared" si="56"/>
        <v>6.3734862970044609E-5</v>
      </c>
      <c r="M154" s="6">
        <f t="shared" si="19"/>
        <v>6.3734862970044614E-8</v>
      </c>
      <c r="N154">
        <f t="shared" si="57"/>
        <v>9.3852248476795463E-5</v>
      </c>
      <c r="O154">
        <f t="shared" si="58"/>
        <v>5.6311349086077276E-3</v>
      </c>
    </row>
    <row r="155" spans="1:15" x14ac:dyDescent="0.25">
      <c r="A155" s="8" t="s">
        <v>377</v>
      </c>
      <c r="B155" s="2">
        <v>120</v>
      </c>
      <c r="C155">
        <f t="shared" si="50"/>
        <v>409.45699621596907</v>
      </c>
      <c r="D155" s="2">
        <v>10</v>
      </c>
      <c r="E155">
        <f t="shared" si="51"/>
        <v>9.2903000000000002</v>
      </c>
      <c r="F155" s="2">
        <f t="shared" si="17"/>
        <v>12</v>
      </c>
      <c r="G155">
        <f t="shared" si="54"/>
        <v>3.8039783319452178</v>
      </c>
      <c r="H155">
        <f t="shared" si="52"/>
        <v>1.114831929743185</v>
      </c>
      <c r="I155">
        <f t="shared" si="53"/>
        <v>1.1148319297431849E-3</v>
      </c>
      <c r="J155" s="3">
        <f t="shared" si="18"/>
        <v>1.2E-2</v>
      </c>
      <c r="K155">
        <f t="shared" si="55"/>
        <v>5.9211383564010249E-6</v>
      </c>
      <c r="L155" s="4">
        <f t="shared" si="56"/>
        <v>6.3734862970044609E-5</v>
      </c>
      <c r="M155" s="6">
        <f t="shared" si="19"/>
        <v>6.3734862970044614E-8</v>
      </c>
      <c r="N155">
        <f t="shared" si="57"/>
        <v>9.3852248476795463E-5</v>
      </c>
      <c r="O155">
        <f t="shared" si="58"/>
        <v>5.6311349086077276E-3</v>
      </c>
    </row>
    <row r="156" spans="1:15" x14ac:dyDescent="0.25">
      <c r="A156" s="1" t="s">
        <v>285</v>
      </c>
      <c r="B156" s="2">
        <v>120</v>
      </c>
      <c r="C156">
        <f t="shared" si="50"/>
        <v>409.45699621596907</v>
      </c>
      <c r="D156" s="2">
        <v>10</v>
      </c>
      <c r="E156">
        <f t="shared" si="51"/>
        <v>9.2903000000000002</v>
      </c>
      <c r="F156" s="2">
        <f t="shared" si="17"/>
        <v>12</v>
      </c>
      <c r="G156">
        <f t="shared" si="54"/>
        <v>3.8039783319452178</v>
      </c>
      <c r="H156">
        <f t="shared" si="52"/>
        <v>1.114831929743185</v>
      </c>
      <c r="I156">
        <f t="shared" si="53"/>
        <v>1.1148319297431849E-3</v>
      </c>
      <c r="J156" s="3">
        <f t="shared" si="18"/>
        <v>1.2E-2</v>
      </c>
      <c r="K156">
        <f t="shared" si="55"/>
        <v>5.9211383564010249E-6</v>
      </c>
      <c r="L156" s="4">
        <f t="shared" si="56"/>
        <v>6.3734862970044609E-5</v>
      </c>
      <c r="M156" s="6">
        <f t="shared" si="19"/>
        <v>6.3734862970044614E-8</v>
      </c>
      <c r="N156">
        <f t="shared" si="57"/>
        <v>9.3852248476795463E-5</v>
      </c>
      <c r="O156">
        <f t="shared" si="58"/>
        <v>5.6311349086077276E-3</v>
      </c>
    </row>
    <row r="157" spans="1:15" x14ac:dyDescent="0.25">
      <c r="A157" s="1" t="s">
        <v>286</v>
      </c>
      <c r="B157" s="2">
        <v>40</v>
      </c>
      <c r="C157">
        <f t="shared" si="50"/>
        <v>136.48566540532303</v>
      </c>
      <c r="D157" s="2">
        <v>30</v>
      </c>
      <c r="E157">
        <f t="shared" si="51"/>
        <v>3.0967666666666669</v>
      </c>
      <c r="F157" s="2">
        <f t="shared" si="17"/>
        <v>1.3333333333333333</v>
      </c>
      <c r="G157">
        <f t="shared" si="54"/>
        <v>0.4226642591050242</v>
      </c>
      <c r="H157">
        <f t="shared" si="52"/>
        <v>0.12387021441590944</v>
      </c>
      <c r="I157">
        <f t="shared" si="53"/>
        <v>1.2387021441590944E-4</v>
      </c>
      <c r="J157" s="3">
        <f t="shared" si="18"/>
        <v>1.3333333333333333E-3</v>
      </c>
      <c r="K157">
        <f t="shared" si="55"/>
        <v>6.5790426182233609E-7</v>
      </c>
      <c r="L157" s="4">
        <f t="shared" si="56"/>
        <v>7.0816514411160679E-6</v>
      </c>
      <c r="M157" s="6">
        <f t="shared" si="19"/>
        <v>7.0816514411160677E-9</v>
      </c>
      <c r="N157">
        <f t="shared" si="57"/>
        <v>1.0428027608532828E-5</v>
      </c>
      <c r="O157">
        <f t="shared" si="58"/>
        <v>6.2568165651196968E-4</v>
      </c>
    </row>
    <row r="158" spans="1:15" x14ac:dyDescent="0.25">
      <c r="A158" s="1" t="s">
        <v>287</v>
      </c>
      <c r="B158" s="2">
        <v>0</v>
      </c>
      <c r="C158">
        <f t="shared" si="50"/>
        <v>0</v>
      </c>
      <c r="D158" s="2">
        <v>200</v>
      </c>
      <c r="E158">
        <f t="shared" si="51"/>
        <v>0.46451500000000001</v>
      </c>
      <c r="F158" s="2">
        <f t="shared" si="17"/>
        <v>0</v>
      </c>
      <c r="G158">
        <f t="shared" si="54"/>
        <v>0</v>
      </c>
      <c r="H158">
        <f t="shared" si="52"/>
        <v>0</v>
      </c>
      <c r="I158">
        <f t="shared" si="53"/>
        <v>0</v>
      </c>
      <c r="J158" s="3">
        <f t="shared" si="18"/>
        <v>0</v>
      </c>
      <c r="K158">
        <f t="shared" si="55"/>
        <v>0</v>
      </c>
      <c r="L158" s="4">
        <f t="shared" si="56"/>
        <v>0</v>
      </c>
      <c r="M158" s="6">
        <f t="shared" si="19"/>
        <v>0</v>
      </c>
      <c r="N158">
        <f t="shared" si="57"/>
        <v>0</v>
      </c>
      <c r="O158">
        <f t="shared" si="58"/>
        <v>0</v>
      </c>
    </row>
    <row r="159" spans="1:15" x14ac:dyDescent="0.25">
      <c r="A159" s="1" t="s">
        <v>288</v>
      </c>
      <c r="B159" s="2">
        <v>0</v>
      </c>
      <c r="C159">
        <f t="shared" si="50"/>
        <v>0</v>
      </c>
      <c r="D159" s="2">
        <v>200</v>
      </c>
      <c r="E159">
        <f t="shared" si="51"/>
        <v>0.46451500000000001</v>
      </c>
      <c r="F159" s="2">
        <f t="shared" ref="F159:F168" si="62">B159/D159</f>
        <v>0</v>
      </c>
      <c r="G159">
        <f t="shared" si="54"/>
        <v>0</v>
      </c>
      <c r="H159">
        <f t="shared" si="52"/>
        <v>0</v>
      </c>
      <c r="I159">
        <f t="shared" si="53"/>
        <v>0</v>
      </c>
      <c r="J159" s="3">
        <f t="shared" ref="J159:J168" si="63">F159/1000</f>
        <v>0</v>
      </c>
      <c r="K159">
        <f t="shared" si="55"/>
        <v>0</v>
      </c>
      <c r="L159" s="4">
        <f t="shared" si="56"/>
        <v>0</v>
      </c>
      <c r="M159" s="6">
        <f t="shared" ref="M159:M168" si="64">L159*0.001</f>
        <v>0</v>
      </c>
      <c r="N159">
        <f t="shared" si="57"/>
        <v>0</v>
      </c>
      <c r="O159">
        <f t="shared" si="58"/>
        <v>0</v>
      </c>
    </row>
    <row r="160" spans="1:15" x14ac:dyDescent="0.25">
      <c r="A160" s="1" t="s">
        <v>289</v>
      </c>
      <c r="B160" s="2">
        <v>0</v>
      </c>
      <c r="C160">
        <f t="shared" si="50"/>
        <v>0</v>
      </c>
      <c r="D160" s="2">
        <v>200</v>
      </c>
      <c r="E160">
        <f t="shared" si="51"/>
        <v>0.46451500000000001</v>
      </c>
      <c r="F160" s="2">
        <f t="shared" si="62"/>
        <v>0</v>
      </c>
      <c r="G160">
        <f t="shared" si="54"/>
        <v>0</v>
      </c>
      <c r="H160">
        <f t="shared" si="52"/>
        <v>0</v>
      </c>
      <c r="I160">
        <f t="shared" si="53"/>
        <v>0</v>
      </c>
      <c r="J160" s="3">
        <f t="shared" si="63"/>
        <v>0</v>
      </c>
      <c r="K160">
        <f t="shared" si="55"/>
        <v>0</v>
      </c>
      <c r="L160" s="4">
        <f t="shared" si="56"/>
        <v>0</v>
      </c>
      <c r="M160" s="6">
        <f t="shared" si="64"/>
        <v>0</v>
      </c>
      <c r="N160">
        <f t="shared" si="57"/>
        <v>0</v>
      </c>
      <c r="O160">
        <f t="shared" si="58"/>
        <v>0</v>
      </c>
    </row>
    <row r="161" spans="1:15" x14ac:dyDescent="0.25">
      <c r="A161" s="1" t="s">
        <v>290</v>
      </c>
      <c r="B161" s="2">
        <v>0</v>
      </c>
      <c r="C161">
        <f t="shared" si="50"/>
        <v>0</v>
      </c>
      <c r="D161" s="2">
        <v>200</v>
      </c>
      <c r="E161">
        <f t="shared" si="51"/>
        <v>0.46451500000000001</v>
      </c>
      <c r="F161" s="2">
        <f t="shared" si="62"/>
        <v>0</v>
      </c>
      <c r="G161">
        <f t="shared" si="54"/>
        <v>0</v>
      </c>
      <c r="H161">
        <f t="shared" si="52"/>
        <v>0</v>
      </c>
      <c r="I161">
        <f t="shared" si="53"/>
        <v>0</v>
      </c>
      <c r="J161" s="3">
        <f t="shared" si="63"/>
        <v>0</v>
      </c>
      <c r="K161">
        <f t="shared" si="55"/>
        <v>0</v>
      </c>
      <c r="L161" s="4">
        <f t="shared" si="56"/>
        <v>0</v>
      </c>
      <c r="M161" s="6">
        <f t="shared" si="64"/>
        <v>0</v>
      </c>
      <c r="N161">
        <f t="shared" si="57"/>
        <v>0</v>
      </c>
      <c r="O161">
        <f t="shared" si="58"/>
        <v>0</v>
      </c>
    </row>
    <row r="162" spans="1:15" x14ac:dyDescent="0.25">
      <c r="A162" s="1" t="s">
        <v>291</v>
      </c>
      <c r="B162" s="2">
        <v>0</v>
      </c>
      <c r="C162">
        <f t="shared" si="50"/>
        <v>0</v>
      </c>
      <c r="D162" s="2">
        <v>200</v>
      </c>
      <c r="E162">
        <f t="shared" si="51"/>
        <v>0.46451500000000001</v>
      </c>
      <c r="F162" s="2">
        <f t="shared" si="62"/>
        <v>0</v>
      </c>
      <c r="G162">
        <f t="shared" si="54"/>
        <v>0</v>
      </c>
      <c r="H162">
        <f t="shared" si="52"/>
        <v>0</v>
      </c>
      <c r="I162">
        <f t="shared" si="53"/>
        <v>0</v>
      </c>
      <c r="J162" s="3">
        <f t="shared" si="63"/>
        <v>0</v>
      </c>
      <c r="K162">
        <f t="shared" si="55"/>
        <v>0</v>
      </c>
      <c r="L162" s="4">
        <f t="shared" si="56"/>
        <v>0</v>
      </c>
      <c r="M162" s="6">
        <f t="shared" si="64"/>
        <v>0</v>
      </c>
      <c r="N162">
        <f t="shared" si="57"/>
        <v>0</v>
      </c>
      <c r="O162">
        <f t="shared" si="58"/>
        <v>0</v>
      </c>
    </row>
    <row r="163" spans="1:15" x14ac:dyDescent="0.25">
      <c r="A163" s="1" t="s">
        <v>292</v>
      </c>
      <c r="B163" s="2">
        <v>0</v>
      </c>
      <c r="C163">
        <f t="shared" si="50"/>
        <v>0</v>
      </c>
      <c r="D163" s="2">
        <v>200</v>
      </c>
      <c r="E163">
        <f t="shared" si="51"/>
        <v>0.46451500000000001</v>
      </c>
      <c r="F163" s="2">
        <f t="shared" si="62"/>
        <v>0</v>
      </c>
      <c r="G163">
        <f t="shared" si="54"/>
        <v>0</v>
      </c>
      <c r="H163">
        <f t="shared" si="52"/>
        <v>0</v>
      </c>
      <c r="I163">
        <f t="shared" si="53"/>
        <v>0</v>
      </c>
      <c r="J163" s="3">
        <f t="shared" si="63"/>
        <v>0</v>
      </c>
      <c r="K163">
        <f t="shared" si="55"/>
        <v>0</v>
      </c>
      <c r="L163" s="4">
        <f t="shared" si="56"/>
        <v>0</v>
      </c>
      <c r="M163" s="6">
        <f t="shared" si="64"/>
        <v>0</v>
      </c>
      <c r="N163">
        <f t="shared" si="57"/>
        <v>0</v>
      </c>
      <c r="O163">
        <f t="shared" si="58"/>
        <v>0</v>
      </c>
    </row>
    <row r="164" spans="1:15" x14ac:dyDescent="0.25">
      <c r="A164" s="1" t="s">
        <v>293</v>
      </c>
      <c r="B164" s="2">
        <v>0</v>
      </c>
      <c r="C164">
        <f t="shared" si="50"/>
        <v>0</v>
      </c>
      <c r="D164" s="2">
        <v>200</v>
      </c>
      <c r="E164">
        <f t="shared" si="51"/>
        <v>0.46451500000000001</v>
      </c>
      <c r="F164" s="2">
        <f t="shared" si="62"/>
        <v>0</v>
      </c>
      <c r="G164">
        <f t="shared" si="54"/>
        <v>0</v>
      </c>
      <c r="H164">
        <f t="shared" si="52"/>
        <v>0</v>
      </c>
      <c r="I164">
        <f t="shared" si="53"/>
        <v>0</v>
      </c>
      <c r="J164" s="3">
        <f t="shared" si="63"/>
        <v>0</v>
      </c>
      <c r="K164">
        <f t="shared" si="55"/>
        <v>0</v>
      </c>
      <c r="L164" s="4">
        <f t="shared" si="56"/>
        <v>0</v>
      </c>
      <c r="M164" s="6">
        <f t="shared" si="64"/>
        <v>0</v>
      </c>
      <c r="N164">
        <f t="shared" si="57"/>
        <v>0</v>
      </c>
      <c r="O164">
        <f t="shared" si="58"/>
        <v>0</v>
      </c>
    </row>
    <row r="165" spans="1:15" x14ac:dyDescent="0.25">
      <c r="A165" s="1" t="s">
        <v>294</v>
      </c>
      <c r="B165" s="2">
        <v>0</v>
      </c>
      <c r="C165">
        <f t="shared" si="50"/>
        <v>0</v>
      </c>
      <c r="D165" s="2">
        <v>200</v>
      </c>
      <c r="E165">
        <f t="shared" si="51"/>
        <v>0.46451500000000001</v>
      </c>
      <c r="F165" s="2">
        <f t="shared" si="62"/>
        <v>0</v>
      </c>
      <c r="G165">
        <f t="shared" si="54"/>
        <v>0</v>
      </c>
      <c r="H165">
        <f t="shared" si="52"/>
        <v>0</v>
      </c>
      <c r="I165">
        <f t="shared" si="53"/>
        <v>0</v>
      </c>
      <c r="J165" s="3">
        <f t="shared" si="63"/>
        <v>0</v>
      </c>
      <c r="K165">
        <f t="shared" si="55"/>
        <v>0</v>
      </c>
      <c r="L165" s="4">
        <f t="shared" si="56"/>
        <v>0</v>
      </c>
      <c r="M165" s="6">
        <f t="shared" si="64"/>
        <v>0</v>
      </c>
      <c r="N165">
        <f t="shared" si="57"/>
        <v>0</v>
      </c>
      <c r="O165">
        <f t="shared" si="58"/>
        <v>0</v>
      </c>
    </row>
    <row r="166" spans="1:15" x14ac:dyDescent="0.25">
      <c r="A166" s="1" t="s">
        <v>295</v>
      </c>
      <c r="B166" s="2">
        <v>0</v>
      </c>
      <c r="C166">
        <f t="shared" si="50"/>
        <v>0</v>
      </c>
      <c r="D166" s="2">
        <v>200</v>
      </c>
      <c r="E166">
        <f t="shared" si="51"/>
        <v>0.46451500000000001</v>
      </c>
      <c r="F166" s="2">
        <f t="shared" si="62"/>
        <v>0</v>
      </c>
      <c r="G166">
        <f t="shared" si="54"/>
        <v>0</v>
      </c>
      <c r="H166">
        <f t="shared" si="52"/>
        <v>0</v>
      </c>
      <c r="I166">
        <f t="shared" si="53"/>
        <v>0</v>
      </c>
      <c r="J166" s="3">
        <f t="shared" si="63"/>
        <v>0</v>
      </c>
      <c r="K166">
        <f t="shared" si="55"/>
        <v>0</v>
      </c>
      <c r="L166" s="4">
        <f t="shared" si="56"/>
        <v>0</v>
      </c>
      <c r="M166" s="6">
        <f t="shared" si="64"/>
        <v>0</v>
      </c>
      <c r="N166">
        <f t="shared" si="57"/>
        <v>0</v>
      </c>
      <c r="O166">
        <f t="shared" si="58"/>
        <v>0</v>
      </c>
    </row>
    <row r="167" spans="1:15" x14ac:dyDescent="0.25">
      <c r="A167" s="1" t="s">
        <v>296</v>
      </c>
      <c r="B167" s="2">
        <v>0</v>
      </c>
      <c r="C167">
        <f t="shared" si="50"/>
        <v>0</v>
      </c>
      <c r="D167" s="2">
        <v>200</v>
      </c>
      <c r="E167">
        <f t="shared" si="51"/>
        <v>0.46451500000000001</v>
      </c>
      <c r="F167" s="2">
        <f t="shared" si="62"/>
        <v>0</v>
      </c>
      <c r="G167">
        <f t="shared" si="54"/>
        <v>0</v>
      </c>
      <c r="H167">
        <f t="shared" si="52"/>
        <v>0</v>
      </c>
      <c r="I167">
        <f t="shared" si="53"/>
        <v>0</v>
      </c>
      <c r="J167" s="3">
        <f t="shared" si="63"/>
        <v>0</v>
      </c>
      <c r="K167">
        <f t="shared" si="55"/>
        <v>0</v>
      </c>
      <c r="L167" s="4">
        <f t="shared" si="56"/>
        <v>0</v>
      </c>
      <c r="M167" s="6">
        <f t="shared" si="64"/>
        <v>0</v>
      </c>
      <c r="N167">
        <f t="shared" si="57"/>
        <v>0</v>
      </c>
      <c r="O167">
        <f t="shared" si="58"/>
        <v>0</v>
      </c>
    </row>
    <row r="168" spans="1:15" x14ac:dyDescent="0.25">
      <c r="A168" s="1" t="s">
        <v>297</v>
      </c>
      <c r="B168" s="2">
        <v>0</v>
      </c>
      <c r="C168">
        <f t="shared" si="50"/>
        <v>0</v>
      </c>
      <c r="D168" s="2">
        <v>200</v>
      </c>
      <c r="E168">
        <f t="shared" si="51"/>
        <v>0.46451500000000001</v>
      </c>
      <c r="F168" s="2">
        <f t="shared" si="62"/>
        <v>0</v>
      </c>
      <c r="G168">
        <f t="shared" si="54"/>
        <v>0</v>
      </c>
      <c r="H168">
        <f t="shared" si="52"/>
        <v>0</v>
      </c>
      <c r="I168">
        <f t="shared" si="53"/>
        <v>0</v>
      </c>
      <c r="J168" s="3">
        <f t="shared" si="63"/>
        <v>0</v>
      </c>
      <c r="K168">
        <f t="shared" si="55"/>
        <v>0</v>
      </c>
      <c r="L168" s="4">
        <f t="shared" si="56"/>
        <v>0</v>
      </c>
      <c r="M168" s="6">
        <f t="shared" si="64"/>
        <v>0</v>
      </c>
      <c r="N168">
        <f t="shared" si="57"/>
        <v>0</v>
      </c>
      <c r="O168">
        <f t="shared" si="58"/>
        <v>0</v>
      </c>
    </row>
    <row r="169" spans="1:15" x14ac:dyDescent="0.25">
      <c r="A169" s="8" t="s">
        <v>298</v>
      </c>
      <c r="B169" s="2">
        <v>325</v>
      </c>
      <c r="C169">
        <f t="shared" si="50"/>
        <v>1108.9460314182495</v>
      </c>
      <c r="D169" s="2">
        <v>25</v>
      </c>
      <c r="E169">
        <f t="shared" si="51"/>
        <v>3.7161200000000001</v>
      </c>
      <c r="F169" s="2">
        <f t="shared" ref="F169" si="65">B169/D169</f>
        <v>13</v>
      </c>
      <c r="G169">
        <f t="shared" si="54"/>
        <v>4.1209765262739859</v>
      </c>
      <c r="H169">
        <f t="shared" si="52"/>
        <v>1.2077345905551171</v>
      </c>
      <c r="I169">
        <f t="shared" si="53"/>
        <v>1.2077345905551172E-3</v>
      </c>
      <c r="J169" s="3">
        <f t="shared" ref="J169" si="66">F169/1000</f>
        <v>1.2999999999999999E-2</v>
      </c>
      <c r="K169">
        <f t="shared" si="55"/>
        <v>6.4145665527677779E-6</v>
      </c>
      <c r="L169" s="4">
        <f t="shared" si="56"/>
        <v>6.9046101550881666E-5</v>
      </c>
      <c r="M169" s="6">
        <f t="shared" ref="M169" si="67">L169*0.001</f>
        <v>6.9046101550881672E-8</v>
      </c>
      <c r="N169">
        <f t="shared" si="57"/>
        <v>1.016732691831951E-4</v>
      </c>
      <c r="O169">
        <f>(N169*60)</f>
        <v>6.1003961509917062E-3</v>
      </c>
    </row>
    <row r="170" spans="1:15" x14ac:dyDescent="0.25">
      <c r="A170" s="1" t="s">
        <v>299</v>
      </c>
      <c r="B170" s="2">
        <v>120</v>
      </c>
      <c r="C170">
        <f t="shared" si="50"/>
        <v>409.45699621596907</v>
      </c>
      <c r="D170" s="2">
        <v>20</v>
      </c>
      <c r="E170">
        <f t="shared" si="51"/>
        <v>4.6451500000000001</v>
      </c>
      <c r="F170" s="2">
        <f t="shared" si="17"/>
        <v>6</v>
      </c>
      <c r="G170">
        <f t="shared" si="54"/>
        <v>1.9019891659726089</v>
      </c>
      <c r="H170">
        <f t="shared" si="52"/>
        <v>0.55741596487159251</v>
      </c>
      <c r="I170">
        <f t="shared" si="53"/>
        <v>5.5741596487159247E-4</v>
      </c>
      <c r="J170" s="3">
        <f t="shared" si="18"/>
        <v>6.0000000000000001E-3</v>
      </c>
      <c r="K170">
        <f t="shared" si="55"/>
        <v>2.9605691782005125E-6</v>
      </c>
      <c r="L170" s="4">
        <f t="shared" si="56"/>
        <v>3.1867431485022305E-5</v>
      </c>
      <c r="M170" s="6">
        <f t="shared" si="19"/>
        <v>3.1867431485022307E-8</v>
      </c>
      <c r="N170">
        <f t="shared" si="57"/>
        <v>4.6926124238397732E-5</v>
      </c>
      <c r="O170">
        <f t="shared" si="58"/>
        <v>2.8155674543038638E-3</v>
      </c>
    </row>
    <row r="171" spans="1:15" x14ac:dyDescent="0.25">
      <c r="A171" s="8" t="s">
        <v>157</v>
      </c>
      <c r="B171" s="2">
        <v>600</v>
      </c>
      <c r="C171">
        <f t="shared" si="50"/>
        <v>2047.2849810798452</v>
      </c>
      <c r="D171" s="2">
        <v>25</v>
      </c>
      <c r="E171">
        <f t="shared" si="51"/>
        <v>3.7161200000000001</v>
      </c>
      <c r="F171" s="2">
        <f t="shared" si="17"/>
        <v>24</v>
      </c>
      <c r="G171">
        <f t="shared" si="54"/>
        <v>7.6079566638904348</v>
      </c>
      <c r="H171">
        <f t="shared" si="52"/>
        <v>2.2296638594863696</v>
      </c>
      <c r="I171">
        <f t="shared" si="53"/>
        <v>2.2296638594863694E-3</v>
      </c>
      <c r="J171" s="3">
        <f t="shared" si="18"/>
        <v>2.4E-2</v>
      </c>
      <c r="K171">
        <f t="shared" si="55"/>
        <v>1.1842276712802047E-5</v>
      </c>
      <c r="L171" s="4">
        <f t="shared" si="56"/>
        <v>1.2746972594008922E-4</v>
      </c>
      <c r="M171" s="6">
        <f t="shared" si="19"/>
        <v>1.2746972594008923E-7</v>
      </c>
      <c r="N171">
        <f t="shared" si="57"/>
        <v>1.8770449695359087E-4</v>
      </c>
      <c r="O171">
        <f t="shared" si="58"/>
        <v>1.1262269817215452E-2</v>
      </c>
    </row>
    <row r="172" spans="1:15" x14ac:dyDescent="0.25">
      <c r="A172" s="1" t="s">
        <v>300</v>
      </c>
      <c r="B172" s="2">
        <v>180</v>
      </c>
      <c r="C172">
        <f t="shared" si="50"/>
        <v>614.18549432395355</v>
      </c>
      <c r="D172" s="2">
        <v>20</v>
      </c>
      <c r="E172">
        <f t="shared" si="51"/>
        <v>4.6451500000000001</v>
      </c>
      <c r="F172" s="2">
        <f t="shared" si="17"/>
        <v>9</v>
      </c>
      <c r="G172">
        <f t="shared" si="54"/>
        <v>2.8529837489589132</v>
      </c>
      <c r="H172">
        <f t="shared" si="52"/>
        <v>0.8361239473073887</v>
      </c>
      <c r="I172">
        <f t="shared" si="53"/>
        <v>8.361239473073887E-4</v>
      </c>
      <c r="J172" s="3">
        <f t="shared" si="18"/>
        <v>8.9999999999999993E-3</v>
      </c>
      <c r="K172">
        <f t="shared" si="55"/>
        <v>4.4408537673007685E-6</v>
      </c>
      <c r="L172" s="4">
        <f t="shared" si="56"/>
        <v>4.7801147227533454E-5</v>
      </c>
      <c r="M172" s="6">
        <f t="shared" si="19"/>
        <v>4.7801147227533454E-8</v>
      </c>
      <c r="N172">
        <f t="shared" si="57"/>
        <v>7.0389186357596597E-5</v>
      </c>
      <c r="O172">
        <f t="shared" si="58"/>
        <v>4.2233511814557959E-3</v>
      </c>
    </row>
    <row r="173" spans="1:15" x14ac:dyDescent="0.25">
      <c r="A173" s="8" t="s">
        <v>301</v>
      </c>
      <c r="B173" s="2">
        <v>180</v>
      </c>
      <c r="C173">
        <f t="shared" si="50"/>
        <v>614.18549432395355</v>
      </c>
      <c r="D173" s="2">
        <v>20</v>
      </c>
      <c r="E173">
        <f t="shared" si="51"/>
        <v>4.6451500000000001</v>
      </c>
      <c r="F173" s="2">
        <f t="shared" si="17"/>
        <v>9</v>
      </c>
      <c r="G173">
        <f t="shared" si="54"/>
        <v>2.8529837489589132</v>
      </c>
      <c r="H173">
        <f t="shared" si="52"/>
        <v>0.8361239473073887</v>
      </c>
      <c r="I173">
        <f t="shared" si="53"/>
        <v>8.361239473073887E-4</v>
      </c>
      <c r="J173" s="3">
        <f t="shared" si="18"/>
        <v>8.9999999999999993E-3</v>
      </c>
      <c r="K173">
        <f t="shared" si="55"/>
        <v>4.4408537673007685E-6</v>
      </c>
      <c r="L173" s="4">
        <f t="shared" si="56"/>
        <v>4.7801147227533454E-5</v>
      </c>
      <c r="M173" s="6">
        <f t="shared" si="19"/>
        <v>4.7801147227533454E-8</v>
      </c>
      <c r="N173">
        <f t="shared" si="57"/>
        <v>7.0389186357596597E-5</v>
      </c>
      <c r="O173">
        <f t="shared" si="58"/>
        <v>4.2233511814557959E-3</v>
      </c>
    </row>
    <row r="174" spans="1:15" x14ac:dyDescent="0.25">
      <c r="A174" s="8" t="s">
        <v>158</v>
      </c>
      <c r="B174" s="2">
        <v>60</v>
      </c>
      <c r="C174">
        <f t="shared" si="50"/>
        <v>204.72849810798454</v>
      </c>
      <c r="D174" s="2">
        <v>20</v>
      </c>
      <c r="E174">
        <f t="shared" si="51"/>
        <v>4.6451500000000001</v>
      </c>
      <c r="F174" s="2">
        <f t="shared" si="17"/>
        <v>3</v>
      </c>
      <c r="G174">
        <f t="shared" si="54"/>
        <v>0.95099458298630446</v>
      </c>
      <c r="H174">
        <f t="shared" si="52"/>
        <v>0.27870798243579625</v>
      </c>
      <c r="I174">
        <f t="shared" si="53"/>
        <v>2.7870798243579623E-4</v>
      </c>
      <c r="J174" s="3">
        <f t="shared" si="18"/>
        <v>3.0000000000000001E-3</v>
      </c>
      <c r="K174">
        <f t="shared" si="55"/>
        <v>1.4802845891002562E-6</v>
      </c>
      <c r="L174" s="4">
        <f t="shared" si="56"/>
        <v>1.5933715742511152E-5</v>
      </c>
      <c r="M174" s="6">
        <f t="shared" si="19"/>
        <v>1.5933715742511154E-8</v>
      </c>
      <c r="N174">
        <f t="shared" si="57"/>
        <v>2.3463062119198866E-5</v>
      </c>
      <c r="O174">
        <f t="shared" si="58"/>
        <v>1.4077837271519319E-3</v>
      </c>
    </row>
    <row r="175" spans="1:15" x14ac:dyDescent="0.25">
      <c r="A175" s="8" t="s">
        <v>302</v>
      </c>
      <c r="B175" s="2">
        <v>0</v>
      </c>
      <c r="C175">
        <f t="shared" si="50"/>
        <v>0</v>
      </c>
      <c r="D175" s="2">
        <v>500</v>
      </c>
      <c r="E175">
        <f t="shared" si="51"/>
        <v>0.185806</v>
      </c>
      <c r="F175" s="2">
        <f t="shared" si="17"/>
        <v>0</v>
      </c>
      <c r="G175">
        <f t="shared" si="54"/>
        <v>0</v>
      </c>
      <c r="H175">
        <f t="shared" si="52"/>
        <v>0</v>
      </c>
      <c r="I175">
        <f t="shared" si="53"/>
        <v>0</v>
      </c>
      <c r="J175" s="3">
        <f t="shared" si="18"/>
        <v>0</v>
      </c>
      <c r="K175">
        <f t="shared" si="55"/>
        <v>0</v>
      </c>
      <c r="L175" s="4">
        <f t="shared" si="56"/>
        <v>0</v>
      </c>
      <c r="M175" s="6">
        <f t="shared" si="19"/>
        <v>0</v>
      </c>
      <c r="N175">
        <f t="shared" si="57"/>
        <v>0</v>
      </c>
      <c r="O175">
        <f t="shared" si="58"/>
        <v>0</v>
      </c>
    </row>
    <row r="176" spans="1:15" x14ac:dyDescent="0.25">
      <c r="A176" s="1" t="s">
        <v>24</v>
      </c>
      <c r="B176" s="2">
        <v>0</v>
      </c>
      <c r="C176">
        <f t="shared" si="50"/>
        <v>0</v>
      </c>
      <c r="D176" s="2">
        <v>10</v>
      </c>
      <c r="E176">
        <f t="shared" si="51"/>
        <v>9.2903000000000002</v>
      </c>
      <c r="F176" s="2">
        <f t="shared" si="17"/>
        <v>0</v>
      </c>
      <c r="G176">
        <f t="shared" si="54"/>
        <v>0</v>
      </c>
      <c r="H176">
        <f t="shared" si="52"/>
        <v>0</v>
      </c>
      <c r="I176">
        <f t="shared" si="53"/>
        <v>0</v>
      </c>
      <c r="J176" s="3">
        <f t="shared" si="18"/>
        <v>0</v>
      </c>
      <c r="K176">
        <f t="shared" si="55"/>
        <v>0</v>
      </c>
      <c r="L176" s="4">
        <f t="shared" si="56"/>
        <v>0</v>
      </c>
      <c r="M176" s="6">
        <f t="shared" si="19"/>
        <v>0</v>
      </c>
      <c r="N176">
        <f t="shared" si="57"/>
        <v>0</v>
      </c>
      <c r="O176">
        <f t="shared" si="58"/>
        <v>0</v>
      </c>
    </row>
    <row r="177" spans="1:15" x14ac:dyDescent="0.25">
      <c r="A177" s="8" t="s">
        <v>159</v>
      </c>
      <c r="B177" s="2">
        <v>30</v>
      </c>
      <c r="C177">
        <f t="shared" si="50"/>
        <v>102.36424905399227</v>
      </c>
      <c r="D177" s="2">
        <v>10</v>
      </c>
      <c r="E177">
        <f t="shared" si="51"/>
        <v>9.2903000000000002</v>
      </c>
      <c r="F177" s="2">
        <f t="shared" ref="F177:F178" si="68">B177/D177</f>
        <v>3</v>
      </c>
      <c r="G177">
        <f t="shared" si="54"/>
        <v>0.95099458298630446</v>
      </c>
      <c r="H177">
        <f t="shared" si="52"/>
        <v>0.27870798243579625</v>
      </c>
      <c r="I177">
        <f t="shared" si="53"/>
        <v>2.7870798243579623E-4</v>
      </c>
      <c r="J177" s="3">
        <f t="shared" ref="J177:J178" si="69">F177/1000</f>
        <v>3.0000000000000001E-3</v>
      </c>
      <c r="K177">
        <f t="shared" si="55"/>
        <v>1.4802845891002562E-6</v>
      </c>
      <c r="L177" s="4">
        <f t="shared" si="56"/>
        <v>1.5933715742511152E-5</v>
      </c>
      <c r="M177" s="6">
        <f t="shared" ref="M177:M178" si="70">L177*0.001</f>
        <v>1.5933715742511154E-8</v>
      </c>
      <c r="N177">
        <f t="shared" si="57"/>
        <v>2.3463062119198866E-5</v>
      </c>
      <c r="O177">
        <f t="shared" si="58"/>
        <v>1.4077837271519319E-3</v>
      </c>
    </row>
    <row r="178" spans="1:15" x14ac:dyDescent="0.25">
      <c r="A178" s="1" t="s">
        <v>303</v>
      </c>
      <c r="B178" s="2">
        <v>0</v>
      </c>
      <c r="C178">
        <f t="shared" si="50"/>
        <v>0</v>
      </c>
      <c r="D178" s="2">
        <v>10</v>
      </c>
      <c r="E178">
        <f t="shared" si="51"/>
        <v>9.2903000000000002</v>
      </c>
      <c r="F178" s="2">
        <f t="shared" si="68"/>
        <v>0</v>
      </c>
      <c r="G178">
        <f t="shared" si="54"/>
        <v>0</v>
      </c>
      <c r="H178">
        <f t="shared" si="52"/>
        <v>0</v>
      </c>
      <c r="I178">
        <f t="shared" si="53"/>
        <v>0</v>
      </c>
      <c r="J178" s="3">
        <f t="shared" si="69"/>
        <v>0</v>
      </c>
      <c r="K178">
        <f t="shared" si="55"/>
        <v>0</v>
      </c>
      <c r="L178" s="4">
        <f t="shared" si="56"/>
        <v>0</v>
      </c>
      <c r="M178" s="6">
        <f t="shared" si="70"/>
        <v>0</v>
      </c>
      <c r="N178">
        <f t="shared" si="57"/>
        <v>0</v>
      </c>
      <c r="O178">
        <f t="shared" si="58"/>
        <v>0</v>
      </c>
    </row>
    <row r="179" spans="1:15" x14ac:dyDescent="0.25">
      <c r="A179" s="1" t="s">
        <v>304</v>
      </c>
      <c r="B179" s="2">
        <v>0</v>
      </c>
      <c r="C179">
        <f t="shared" si="50"/>
        <v>0</v>
      </c>
      <c r="D179" s="2">
        <v>10</v>
      </c>
      <c r="E179">
        <f t="shared" si="51"/>
        <v>9.2903000000000002</v>
      </c>
      <c r="F179" s="2">
        <f t="shared" si="17"/>
        <v>0</v>
      </c>
      <c r="G179">
        <f t="shared" si="54"/>
        <v>0</v>
      </c>
      <c r="H179">
        <f t="shared" si="52"/>
        <v>0</v>
      </c>
      <c r="I179">
        <f t="shared" si="53"/>
        <v>0</v>
      </c>
      <c r="J179" s="3">
        <f t="shared" si="18"/>
        <v>0</v>
      </c>
      <c r="K179">
        <f t="shared" si="55"/>
        <v>0</v>
      </c>
      <c r="L179" s="4">
        <f t="shared" si="56"/>
        <v>0</v>
      </c>
      <c r="M179" s="6">
        <f t="shared" si="19"/>
        <v>0</v>
      </c>
      <c r="N179">
        <f t="shared" si="57"/>
        <v>0</v>
      </c>
      <c r="O179">
        <f t="shared" si="58"/>
        <v>0</v>
      </c>
    </row>
    <row r="180" spans="1:15" x14ac:dyDescent="0.25">
      <c r="A180" s="8" t="s">
        <v>378</v>
      </c>
      <c r="B180" s="2">
        <v>30</v>
      </c>
      <c r="C180">
        <f t="shared" si="50"/>
        <v>102.36424905399227</v>
      </c>
      <c r="D180" s="2">
        <v>10</v>
      </c>
      <c r="E180">
        <f t="shared" si="51"/>
        <v>9.2903000000000002</v>
      </c>
      <c r="F180" s="2">
        <f t="shared" si="17"/>
        <v>3</v>
      </c>
      <c r="G180">
        <f t="shared" si="54"/>
        <v>0.95099458298630446</v>
      </c>
      <c r="H180">
        <f t="shared" si="52"/>
        <v>0.27870798243579625</v>
      </c>
      <c r="I180">
        <f t="shared" si="53"/>
        <v>2.7870798243579623E-4</v>
      </c>
      <c r="J180" s="3">
        <f t="shared" si="18"/>
        <v>3.0000000000000001E-3</v>
      </c>
      <c r="K180">
        <f t="shared" si="55"/>
        <v>1.4802845891002562E-6</v>
      </c>
      <c r="L180" s="4">
        <f t="shared" si="56"/>
        <v>1.5933715742511152E-5</v>
      </c>
      <c r="M180" s="6">
        <f t="shared" si="19"/>
        <v>1.5933715742511154E-8</v>
      </c>
      <c r="N180">
        <f t="shared" si="57"/>
        <v>2.3463062119198866E-5</v>
      </c>
      <c r="O180">
        <f t="shared" si="58"/>
        <v>1.4077837271519319E-3</v>
      </c>
    </row>
    <row r="181" spans="1:15" x14ac:dyDescent="0.25">
      <c r="A181" s="1" t="s">
        <v>27</v>
      </c>
      <c r="B181" s="2">
        <v>0</v>
      </c>
      <c r="C181">
        <f t="shared" si="50"/>
        <v>0</v>
      </c>
      <c r="D181" s="2">
        <v>10</v>
      </c>
      <c r="E181">
        <f t="shared" si="51"/>
        <v>9.2903000000000002</v>
      </c>
      <c r="F181" s="2">
        <f t="shared" si="17"/>
        <v>0</v>
      </c>
      <c r="G181">
        <f t="shared" si="54"/>
        <v>0</v>
      </c>
      <c r="H181">
        <f t="shared" si="52"/>
        <v>0</v>
      </c>
      <c r="I181">
        <f t="shared" si="53"/>
        <v>0</v>
      </c>
      <c r="J181" s="3">
        <f t="shared" si="18"/>
        <v>0</v>
      </c>
      <c r="K181">
        <f t="shared" si="55"/>
        <v>0</v>
      </c>
      <c r="L181" s="4">
        <f t="shared" si="56"/>
        <v>0</v>
      </c>
      <c r="M181" s="6">
        <f t="shared" si="19"/>
        <v>0</v>
      </c>
      <c r="N181">
        <f t="shared" si="57"/>
        <v>0</v>
      </c>
      <c r="O181">
        <f t="shared" si="58"/>
        <v>0</v>
      </c>
    </row>
    <row r="182" spans="1:15" x14ac:dyDescent="0.25">
      <c r="A182" s="1" t="s">
        <v>305</v>
      </c>
      <c r="B182" s="2">
        <v>0</v>
      </c>
      <c r="C182">
        <f t="shared" si="50"/>
        <v>0</v>
      </c>
      <c r="D182" s="2">
        <v>10</v>
      </c>
      <c r="E182">
        <f t="shared" si="51"/>
        <v>9.2903000000000002</v>
      </c>
      <c r="F182" s="2">
        <f t="shared" si="17"/>
        <v>0</v>
      </c>
      <c r="G182">
        <f t="shared" si="54"/>
        <v>0</v>
      </c>
      <c r="H182">
        <f t="shared" si="52"/>
        <v>0</v>
      </c>
      <c r="I182">
        <f t="shared" si="53"/>
        <v>0</v>
      </c>
      <c r="J182" s="3">
        <f t="shared" si="18"/>
        <v>0</v>
      </c>
      <c r="K182">
        <f t="shared" si="55"/>
        <v>0</v>
      </c>
      <c r="L182" s="4">
        <f t="shared" si="56"/>
        <v>0</v>
      </c>
      <c r="M182" s="6">
        <f t="shared" si="19"/>
        <v>0</v>
      </c>
      <c r="N182">
        <f t="shared" si="57"/>
        <v>0</v>
      </c>
      <c r="O182">
        <f t="shared" si="58"/>
        <v>0</v>
      </c>
    </row>
    <row r="183" spans="1:15" x14ac:dyDescent="0.25">
      <c r="A183" s="1" t="s">
        <v>306</v>
      </c>
      <c r="B183" s="2">
        <v>0</v>
      </c>
      <c r="C183">
        <f t="shared" si="50"/>
        <v>0</v>
      </c>
      <c r="D183" s="2">
        <v>10</v>
      </c>
      <c r="E183">
        <f t="shared" si="51"/>
        <v>9.2903000000000002</v>
      </c>
      <c r="F183" s="2">
        <f t="shared" ref="F183:F192" si="71">B183/D183</f>
        <v>0</v>
      </c>
      <c r="G183">
        <f t="shared" si="54"/>
        <v>0</v>
      </c>
      <c r="H183">
        <f t="shared" si="52"/>
        <v>0</v>
      </c>
      <c r="I183">
        <f t="shared" si="53"/>
        <v>0</v>
      </c>
      <c r="J183" s="3">
        <f t="shared" ref="J183:J192" si="72">F183/1000</f>
        <v>0</v>
      </c>
      <c r="K183">
        <f t="shared" si="55"/>
        <v>0</v>
      </c>
      <c r="L183" s="4">
        <f t="shared" si="56"/>
        <v>0</v>
      </c>
      <c r="M183" s="6">
        <f t="shared" ref="M183:M192" si="73">L183*0.001</f>
        <v>0</v>
      </c>
      <c r="N183">
        <f t="shared" si="57"/>
        <v>0</v>
      </c>
      <c r="O183">
        <f t="shared" si="58"/>
        <v>0</v>
      </c>
    </row>
    <row r="184" spans="1:15" x14ac:dyDescent="0.25">
      <c r="A184" s="1" t="s">
        <v>307</v>
      </c>
      <c r="B184" s="2">
        <v>0</v>
      </c>
      <c r="C184">
        <f t="shared" si="50"/>
        <v>0</v>
      </c>
      <c r="D184" s="2">
        <v>10</v>
      </c>
      <c r="E184">
        <f t="shared" si="51"/>
        <v>9.2903000000000002</v>
      </c>
      <c r="F184" s="2">
        <f t="shared" si="71"/>
        <v>0</v>
      </c>
      <c r="G184">
        <f t="shared" si="54"/>
        <v>0</v>
      </c>
      <c r="H184">
        <f t="shared" si="52"/>
        <v>0</v>
      </c>
      <c r="I184">
        <f t="shared" si="53"/>
        <v>0</v>
      </c>
      <c r="J184" s="3">
        <f t="shared" si="72"/>
        <v>0</v>
      </c>
      <c r="K184">
        <f t="shared" si="55"/>
        <v>0</v>
      </c>
      <c r="L184" s="4">
        <f t="shared" si="56"/>
        <v>0</v>
      </c>
      <c r="M184" s="6">
        <f t="shared" si="73"/>
        <v>0</v>
      </c>
      <c r="N184">
        <f t="shared" si="57"/>
        <v>0</v>
      </c>
      <c r="O184">
        <f t="shared" si="58"/>
        <v>0</v>
      </c>
    </row>
    <row r="185" spans="1:15" x14ac:dyDescent="0.25">
      <c r="A185" s="1" t="s">
        <v>308</v>
      </c>
      <c r="B185" s="2">
        <v>0</v>
      </c>
      <c r="C185">
        <f t="shared" si="50"/>
        <v>0</v>
      </c>
      <c r="D185" s="2">
        <v>10</v>
      </c>
      <c r="E185">
        <f t="shared" si="51"/>
        <v>9.2903000000000002</v>
      </c>
      <c r="F185" s="2">
        <f t="shared" si="71"/>
        <v>0</v>
      </c>
      <c r="G185">
        <f t="shared" si="54"/>
        <v>0</v>
      </c>
      <c r="H185">
        <f t="shared" si="52"/>
        <v>0</v>
      </c>
      <c r="I185">
        <f t="shared" si="53"/>
        <v>0</v>
      </c>
      <c r="J185" s="3">
        <f t="shared" si="72"/>
        <v>0</v>
      </c>
      <c r="K185">
        <f t="shared" si="55"/>
        <v>0</v>
      </c>
      <c r="L185" s="4">
        <f t="shared" si="56"/>
        <v>0</v>
      </c>
      <c r="M185" s="6">
        <f t="shared" si="73"/>
        <v>0</v>
      </c>
      <c r="N185">
        <f t="shared" si="57"/>
        <v>0</v>
      </c>
      <c r="O185">
        <f t="shared" si="58"/>
        <v>0</v>
      </c>
    </row>
    <row r="186" spans="1:15" x14ac:dyDescent="0.25">
      <c r="A186" s="1" t="s">
        <v>309</v>
      </c>
      <c r="B186" s="2">
        <v>0</v>
      </c>
      <c r="C186">
        <f t="shared" si="50"/>
        <v>0</v>
      </c>
      <c r="D186" s="2">
        <v>10</v>
      </c>
      <c r="E186">
        <f t="shared" si="51"/>
        <v>9.2903000000000002</v>
      </c>
      <c r="F186" s="2">
        <f t="shared" si="71"/>
        <v>0</v>
      </c>
      <c r="G186">
        <f t="shared" si="54"/>
        <v>0</v>
      </c>
      <c r="H186">
        <f t="shared" si="52"/>
        <v>0</v>
      </c>
      <c r="I186">
        <f t="shared" si="53"/>
        <v>0</v>
      </c>
      <c r="J186" s="3">
        <f t="shared" si="72"/>
        <v>0</v>
      </c>
      <c r="K186">
        <f t="shared" si="55"/>
        <v>0</v>
      </c>
      <c r="L186" s="4">
        <f t="shared" si="56"/>
        <v>0</v>
      </c>
      <c r="M186" s="6">
        <f t="shared" si="73"/>
        <v>0</v>
      </c>
      <c r="N186">
        <f t="shared" si="57"/>
        <v>0</v>
      </c>
      <c r="O186">
        <f t="shared" si="58"/>
        <v>0</v>
      </c>
    </row>
    <row r="187" spans="1:15" x14ac:dyDescent="0.25">
      <c r="A187" s="1" t="s">
        <v>310</v>
      </c>
      <c r="B187" s="2">
        <v>0</v>
      </c>
      <c r="C187">
        <f t="shared" si="50"/>
        <v>0</v>
      </c>
      <c r="D187" s="2">
        <v>10</v>
      </c>
      <c r="E187">
        <f t="shared" si="51"/>
        <v>9.2903000000000002</v>
      </c>
      <c r="F187" s="2">
        <f t="shared" si="71"/>
        <v>0</v>
      </c>
      <c r="G187">
        <f t="shared" si="54"/>
        <v>0</v>
      </c>
      <c r="H187">
        <f t="shared" si="52"/>
        <v>0</v>
      </c>
      <c r="I187">
        <f t="shared" si="53"/>
        <v>0</v>
      </c>
      <c r="J187" s="3">
        <f t="shared" si="72"/>
        <v>0</v>
      </c>
      <c r="K187">
        <f t="shared" si="55"/>
        <v>0</v>
      </c>
      <c r="L187" s="4">
        <f t="shared" si="56"/>
        <v>0</v>
      </c>
      <c r="M187" s="6">
        <f t="shared" si="73"/>
        <v>0</v>
      </c>
      <c r="N187">
        <f t="shared" si="57"/>
        <v>0</v>
      </c>
      <c r="O187">
        <f t="shared" si="58"/>
        <v>0</v>
      </c>
    </row>
    <row r="188" spans="1:15" x14ac:dyDescent="0.25">
      <c r="A188" s="1" t="s">
        <v>311</v>
      </c>
      <c r="B188" s="2">
        <v>0</v>
      </c>
      <c r="C188">
        <f t="shared" si="50"/>
        <v>0</v>
      </c>
      <c r="D188" s="2">
        <v>10</v>
      </c>
      <c r="E188">
        <f t="shared" si="51"/>
        <v>9.2903000000000002</v>
      </c>
      <c r="F188" s="2">
        <f t="shared" si="71"/>
        <v>0</v>
      </c>
      <c r="G188">
        <f t="shared" si="54"/>
        <v>0</v>
      </c>
      <c r="H188">
        <f t="shared" si="52"/>
        <v>0</v>
      </c>
      <c r="I188">
        <f t="shared" si="53"/>
        <v>0</v>
      </c>
      <c r="J188" s="3">
        <f t="shared" si="72"/>
        <v>0</v>
      </c>
      <c r="K188">
        <f t="shared" si="55"/>
        <v>0</v>
      </c>
      <c r="L188" s="4">
        <f t="shared" si="56"/>
        <v>0</v>
      </c>
      <c r="M188" s="6">
        <f t="shared" si="73"/>
        <v>0</v>
      </c>
      <c r="N188">
        <f t="shared" si="57"/>
        <v>0</v>
      </c>
      <c r="O188">
        <f t="shared" si="58"/>
        <v>0</v>
      </c>
    </row>
    <row r="189" spans="1:15" x14ac:dyDescent="0.25">
      <c r="A189" s="1" t="s">
        <v>312</v>
      </c>
      <c r="B189" s="2">
        <v>0</v>
      </c>
      <c r="C189">
        <f t="shared" si="50"/>
        <v>0</v>
      </c>
      <c r="D189" s="2">
        <v>10</v>
      </c>
      <c r="E189">
        <f t="shared" si="51"/>
        <v>9.2903000000000002</v>
      </c>
      <c r="F189" s="2">
        <f t="shared" si="71"/>
        <v>0</v>
      </c>
      <c r="G189">
        <f t="shared" si="54"/>
        <v>0</v>
      </c>
      <c r="H189">
        <f t="shared" si="52"/>
        <v>0</v>
      </c>
      <c r="I189">
        <f t="shared" si="53"/>
        <v>0</v>
      </c>
      <c r="J189" s="3">
        <f t="shared" si="72"/>
        <v>0</v>
      </c>
      <c r="K189">
        <f t="shared" si="55"/>
        <v>0</v>
      </c>
      <c r="L189" s="4">
        <f t="shared" si="56"/>
        <v>0</v>
      </c>
      <c r="M189" s="6">
        <f t="shared" si="73"/>
        <v>0</v>
      </c>
      <c r="N189">
        <f t="shared" si="57"/>
        <v>0</v>
      </c>
      <c r="O189">
        <f t="shared" si="58"/>
        <v>0</v>
      </c>
    </row>
    <row r="190" spans="1:15" x14ac:dyDescent="0.25">
      <c r="A190" s="1" t="s">
        <v>313</v>
      </c>
      <c r="B190" s="2">
        <v>0</v>
      </c>
      <c r="C190">
        <f t="shared" si="50"/>
        <v>0</v>
      </c>
      <c r="D190" s="2">
        <v>10</v>
      </c>
      <c r="E190">
        <f t="shared" si="51"/>
        <v>9.2903000000000002</v>
      </c>
      <c r="F190" s="2">
        <f t="shared" si="71"/>
        <v>0</v>
      </c>
      <c r="G190">
        <f t="shared" si="54"/>
        <v>0</v>
      </c>
      <c r="H190">
        <f t="shared" si="52"/>
        <v>0</v>
      </c>
      <c r="I190">
        <f t="shared" si="53"/>
        <v>0</v>
      </c>
      <c r="J190" s="3">
        <f t="shared" si="72"/>
        <v>0</v>
      </c>
      <c r="K190">
        <f t="shared" si="55"/>
        <v>0</v>
      </c>
      <c r="L190" s="4">
        <f t="shared" si="56"/>
        <v>0</v>
      </c>
      <c r="M190" s="6">
        <f t="shared" si="73"/>
        <v>0</v>
      </c>
      <c r="N190">
        <f t="shared" si="57"/>
        <v>0</v>
      </c>
      <c r="O190">
        <f t="shared" si="58"/>
        <v>0</v>
      </c>
    </row>
    <row r="191" spans="1:15" x14ac:dyDescent="0.25">
      <c r="A191" s="1" t="s">
        <v>314</v>
      </c>
      <c r="B191" s="2">
        <v>0</v>
      </c>
      <c r="C191">
        <f t="shared" si="50"/>
        <v>0</v>
      </c>
      <c r="D191" s="2">
        <v>10</v>
      </c>
      <c r="E191">
        <f t="shared" si="51"/>
        <v>9.2903000000000002</v>
      </c>
      <c r="F191" s="2">
        <f t="shared" si="71"/>
        <v>0</v>
      </c>
      <c r="G191">
        <f t="shared" si="54"/>
        <v>0</v>
      </c>
      <c r="H191">
        <f t="shared" si="52"/>
        <v>0</v>
      </c>
      <c r="I191">
        <f t="shared" si="53"/>
        <v>0</v>
      </c>
      <c r="J191" s="3">
        <f t="shared" si="72"/>
        <v>0</v>
      </c>
      <c r="K191">
        <f t="shared" si="55"/>
        <v>0</v>
      </c>
      <c r="L191" s="4">
        <f t="shared" si="56"/>
        <v>0</v>
      </c>
      <c r="M191" s="6">
        <f t="shared" si="73"/>
        <v>0</v>
      </c>
      <c r="N191">
        <f t="shared" si="57"/>
        <v>0</v>
      </c>
      <c r="O191">
        <f t="shared" si="58"/>
        <v>0</v>
      </c>
    </row>
    <row r="192" spans="1:15" x14ac:dyDescent="0.25">
      <c r="A192" s="1" t="s">
        <v>315</v>
      </c>
      <c r="B192" s="2">
        <v>0</v>
      </c>
      <c r="C192">
        <f t="shared" si="50"/>
        <v>0</v>
      </c>
      <c r="D192" s="2">
        <v>10</v>
      </c>
      <c r="E192">
        <f t="shared" si="51"/>
        <v>9.2903000000000002</v>
      </c>
      <c r="F192" s="2">
        <f t="shared" si="71"/>
        <v>0</v>
      </c>
      <c r="G192">
        <f t="shared" si="54"/>
        <v>0</v>
      </c>
      <c r="H192">
        <f t="shared" si="52"/>
        <v>0</v>
      </c>
      <c r="I192">
        <f t="shared" si="53"/>
        <v>0</v>
      </c>
      <c r="J192" s="3">
        <f t="shared" si="72"/>
        <v>0</v>
      </c>
      <c r="K192">
        <f t="shared" si="55"/>
        <v>0</v>
      </c>
      <c r="L192" s="4">
        <f t="shared" si="56"/>
        <v>0</v>
      </c>
      <c r="M192" s="6">
        <f t="shared" si="73"/>
        <v>0</v>
      </c>
      <c r="N192">
        <f t="shared" si="57"/>
        <v>0</v>
      </c>
      <c r="O192">
        <f t="shared" si="58"/>
        <v>0</v>
      </c>
    </row>
    <row r="193" spans="1:15" x14ac:dyDescent="0.25">
      <c r="A193" s="8" t="s">
        <v>316</v>
      </c>
      <c r="B193" s="2">
        <v>60</v>
      </c>
      <c r="C193">
        <f t="shared" si="50"/>
        <v>204.72849810798454</v>
      </c>
      <c r="D193" s="2">
        <v>10</v>
      </c>
      <c r="E193">
        <f t="shared" si="51"/>
        <v>9.2903000000000002</v>
      </c>
      <c r="F193" s="2">
        <f t="shared" ref="F193" si="74">B193/D193</f>
        <v>6</v>
      </c>
      <c r="G193">
        <f t="shared" si="54"/>
        <v>1.9019891659726089</v>
      </c>
      <c r="H193">
        <f t="shared" si="52"/>
        <v>0.55741596487159251</v>
      </c>
      <c r="I193">
        <f t="shared" si="53"/>
        <v>5.5741596487159247E-4</v>
      </c>
      <c r="J193" s="3">
        <f t="shared" ref="J193" si="75">F193/1000</f>
        <v>6.0000000000000001E-3</v>
      </c>
      <c r="K193">
        <f t="shared" si="55"/>
        <v>2.9605691782005125E-6</v>
      </c>
      <c r="L193" s="4">
        <f t="shared" si="56"/>
        <v>3.1867431485022305E-5</v>
      </c>
      <c r="M193" s="6">
        <f t="shared" ref="M193" si="76">L193*0.001</f>
        <v>3.1867431485022307E-8</v>
      </c>
      <c r="N193">
        <f t="shared" si="57"/>
        <v>4.6926124238397732E-5</v>
      </c>
      <c r="O193">
        <f t="shared" si="58"/>
        <v>2.8155674543038638E-3</v>
      </c>
    </row>
    <row r="194" spans="1:15" x14ac:dyDescent="0.25">
      <c r="A194" s="8" t="s">
        <v>160</v>
      </c>
      <c r="B194" s="2">
        <v>60</v>
      </c>
      <c r="C194">
        <f t="shared" si="50"/>
        <v>204.72849810798454</v>
      </c>
      <c r="D194" s="2">
        <v>10</v>
      </c>
      <c r="E194">
        <f t="shared" si="51"/>
        <v>9.2903000000000002</v>
      </c>
      <c r="F194" s="2">
        <f t="shared" si="17"/>
        <v>6</v>
      </c>
      <c r="G194">
        <f t="shared" si="54"/>
        <v>1.9019891659726089</v>
      </c>
      <c r="H194">
        <f t="shared" si="52"/>
        <v>0.55741596487159251</v>
      </c>
      <c r="I194">
        <f t="shared" si="53"/>
        <v>5.5741596487159247E-4</v>
      </c>
      <c r="J194" s="3">
        <f t="shared" si="18"/>
        <v>6.0000000000000001E-3</v>
      </c>
      <c r="K194">
        <f t="shared" si="55"/>
        <v>2.9605691782005125E-6</v>
      </c>
      <c r="L194" s="4">
        <f t="shared" si="56"/>
        <v>3.1867431485022305E-5</v>
      </c>
      <c r="M194" s="6">
        <f t="shared" si="19"/>
        <v>3.1867431485022307E-8</v>
      </c>
      <c r="N194">
        <f t="shared" si="57"/>
        <v>4.6926124238397732E-5</v>
      </c>
      <c r="O194">
        <f t="shared" si="58"/>
        <v>2.8155674543038638E-3</v>
      </c>
    </row>
    <row r="195" spans="1:15" x14ac:dyDescent="0.25">
      <c r="A195" s="8" t="s">
        <v>317</v>
      </c>
      <c r="B195" s="2">
        <v>90</v>
      </c>
      <c r="C195">
        <f t="shared" ref="C195:C258" si="77">B195/0.29307107</f>
        <v>307.09274716197677</v>
      </c>
      <c r="D195" s="2">
        <v>20</v>
      </c>
      <c r="E195">
        <f t="shared" ref="E195:E258" si="78">92.903/D195</f>
        <v>4.6451500000000001</v>
      </c>
      <c r="F195" s="2">
        <f t="shared" si="17"/>
        <v>4.5</v>
      </c>
      <c r="G195">
        <f t="shared" si="54"/>
        <v>1.4264918744794566</v>
      </c>
      <c r="H195">
        <f t="shared" ref="H195:H258" si="79">G195*0.29307</f>
        <v>0.41806197365369435</v>
      </c>
      <c r="I195">
        <f t="shared" ref="I195:I258" si="80">H195/1000</f>
        <v>4.1806197365369435E-4</v>
      </c>
      <c r="J195" s="3">
        <f t="shared" si="18"/>
        <v>4.4999999999999997E-3</v>
      </c>
      <c r="K195">
        <f t="shared" si="55"/>
        <v>2.2204268836503842E-6</v>
      </c>
      <c r="L195" s="4">
        <f t="shared" si="56"/>
        <v>2.3900573613766727E-5</v>
      </c>
      <c r="M195" s="6">
        <f t="shared" si="19"/>
        <v>2.3900573613766727E-8</v>
      </c>
      <c r="N195">
        <f t="shared" si="57"/>
        <v>3.5194593178798299E-5</v>
      </c>
      <c r="O195">
        <f t="shared" si="58"/>
        <v>2.1116755907278979E-3</v>
      </c>
    </row>
    <row r="196" spans="1:15" x14ac:dyDescent="0.25">
      <c r="A196" s="8" t="s">
        <v>318</v>
      </c>
      <c r="B196" s="2">
        <v>90</v>
      </c>
      <c r="C196">
        <f t="shared" si="77"/>
        <v>307.09274716197677</v>
      </c>
      <c r="D196" s="2">
        <v>20</v>
      </c>
      <c r="E196">
        <f t="shared" si="78"/>
        <v>4.6451500000000001</v>
      </c>
      <c r="F196" s="2">
        <f t="shared" ref="F196:F197" si="81">B196/D196</f>
        <v>4.5</v>
      </c>
      <c r="G196">
        <f t="shared" ref="G196:G259" si="82">C196*E196/1000</f>
        <v>1.4264918744794566</v>
      </c>
      <c r="H196">
        <f t="shared" si="79"/>
        <v>0.41806197365369435</v>
      </c>
      <c r="I196">
        <f t="shared" si="80"/>
        <v>4.1806197365369435E-4</v>
      </c>
      <c r="J196" s="3">
        <f t="shared" ref="J196:J197" si="83">F196/1000</f>
        <v>4.4999999999999997E-3</v>
      </c>
      <c r="K196">
        <f t="shared" ref="K196:K259" si="84">I196/(4.184*45)</f>
        <v>2.2204268836503842E-6</v>
      </c>
      <c r="L196" s="4">
        <f t="shared" ref="L196:L259" si="85">J196/(4.184*45)</f>
        <v>2.3900573613766727E-5</v>
      </c>
      <c r="M196" s="6">
        <f t="shared" ref="M196:M197" si="86">L196*0.001</f>
        <v>2.3900573613766727E-8</v>
      </c>
      <c r="N196">
        <f t="shared" ref="N196:N259" si="87">K196/0.06309</f>
        <v>3.5194593178798299E-5</v>
      </c>
      <c r="O196">
        <f t="shared" ref="O196:O259" si="88">(N196*60)</f>
        <v>2.1116755907278979E-3</v>
      </c>
    </row>
    <row r="197" spans="1:15" x14ac:dyDescent="0.25">
      <c r="A197" s="8" t="s">
        <v>319</v>
      </c>
      <c r="B197" s="2">
        <v>90</v>
      </c>
      <c r="C197">
        <f t="shared" si="77"/>
        <v>307.09274716197677</v>
      </c>
      <c r="D197" s="2">
        <v>20</v>
      </c>
      <c r="E197">
        <f t="shared" si="78"/>
        <v>4.6451500000000001</v>
      </c>
      <c r="F197" s="2">
        <f t="shared" si="81"/>
        <v>4.5</v>
      </c>
      <c r="G197">
        <f t="shared" si="82"/>
        <v>1.4264918744794566</v>
      </c>
      <c r="H197">
        <f t="shared" si="79"/>
        <v>0.41806197365369435</v>
      </c>
      <c r="I197">
        <f t="shared" si="80"/>
        <v>4.1806197365369435E-4</v>
      </c>
      <c r="J197" s="3">
        <f t="shared" si="83"/>
        <v>4.4999999999999997E-3</v>
      </c>
      <c r="K197">
        <f t="shared" si="84"/>
        <v>2.2204268836503842E-6</v>
      </c>
      <c r="L197" s="4">
        <f t="shared" si="85"/>
        <v>2.3900573613766727E-5</v>
      </c>
      <c r="M197" s="6">
        <f t="shared" si="86"/>
        <v>2.3900573613766727E-8</v>
      </c>
      <c r="N197">
        <f t="shared" si="87"/>
        <v>3.5194593178798299E-5</v>
      </c>
      <c r="O197">
        <f t="shared" si="88"/>
        <v>2.1116755907278979E-3</v>
      </c>
    </row>
    <row r="198" spans="1:15" x14ac:dyDescent="0.25">
      <c r="A198" s="8" t="s">
        <v>320</v>
      </c>
      <c r="B198" s="2">
        <v>45</v>
      </c>
      <c r="C198">
        <f t="shared" si="77"/>
        <v>153.54637358098839</v>
      </c>
      <c r="D198" s="2">
        <v>20</v>
      </c>
      <c r="E198">
        <f t="shared" si="78"/>
        <v>4.6451500000000001</v>
      </c>
      <c r="F198" s="2">
        <f t="shared" si="17"/>
        <v>2.25</v>
      </c>
      <c r="G198">
        <f t="shared" si="82"/>
        <v>0.71324593723972829</v>
      </c>
      <c r="H198">
        <f t="shared" si="79"/>
        <v>0.20903098682684718</v>
      </c>
      <c r="I198">
        <f t="shared" si="80"/>
        <v>2.0903098682684718E-4</v>
      </c>
      <c r="J198" s="3">
        <f t="shared" si="18"/>
        <v>2.2499999999999998E-3</v>
      </c>
      <c r="K198">
        <f t="shared" si="84"/>
        <v>1.1102134418251921E-6</v>
      </c>
      <c r="L198" s="4">
        <f t="shared" si="85"/>
        <v>1.1950286806883363E-5</v>
      </c>
      <c r="M198" s="6">
        <f t="shared" si="19"/>
        <v>1.1950286806883364E-8</v>
      </c>
      <c r="N198">
        <f t="shared" si="87"/>
        <v>1.7597296589399149E-5</v>
      </c>
      <c r="O198">
        <f t="shared" si="88"/>
        <v>1.055837795363949E-3</v>
      </c>
    </row>
    <row r="199" spans="1:15" x14ac:dyDescent="0.25">
      <c r="A199" s="1" t="s">
        <v>32</v>
      </c>
      <c r="B199" s="2">
        <v>40</v>
      </c>
      <c r="C199">
        <f t="shared" si="77"/>
        <v>136.48566540532303</v>
      </c>
      <c r="D199" s="2">
        <v>30</v>
      </c>
      <c r="E199">
        <f t="shared" si="78"/>
        <v>3.0967666666666669</v>
      </c>
      <c r="F199" s="2">
        <f t="shared" si="17"/>
        <v>1.3333333333333333</v>
      </c>
      <c r="G199">
        <f t="shared" si="82"/>
        <v>0.4226642591050242</v>
      </c>
      <c r="H199">
        <f t="shared" si="79"/>
        <v>0.12387021441590944</v>
      </c>
      <c r="I199">
        <f t="shared" si="80"/>
        <v>1.2387021441590944E-4</v>
      </c>
      <c r="J199" s="3">
        <f t="shared" si="18"/>
        <v>1.3333333333333333E-3</v>
      </c>
      <c r="K199">
        <f t="shared" si="84"/>
        <v>6.5790426182233609E-7</v>
      </c>
      <c r="L199" s="4">
        <f t="shared" si="85"/>
        <v>7.0816514411160679E-6</v>
      </c>
      <c r="M199" s="6">
        <f t="shared" si="19"/>
        <v>7.0816514411160677E-9</v>
      </c>
      <c r="N199">
        <f t="shared" si="87"/>
        <v>1.0428027608532828E-5</v>
      </c>
      <c r="O199">
        <f t="shared" si="88"/>
        <v>6.2568165651196968E-4</v>
      </c>
    </row>
    <row r="200" spans="1:15" x14ac:dyDescent="0.25">
      <c r="A200" s="8" t="s">
        <v>321</v>
      </c>
      <c r="B200" s="2">
        <v>65</v>
      </c>
      <c r="C200">
        <f t="shared" si="77"/>
        <v>221.78920628364992</v>
      </c>
      <c r="D200" s="2">
        <v>10</v>
      </c>
      <c r="E200">
        <f t="shared" si="78"/>
        <v>9.2903000000000002</v>
      </c>
      <c r="F200" s="2">
        <f t="shared" si="17"/>
        <v>6.5</v>
      </c>
      <c r="G200">
        <f t="shared" si="82"/>
        <v>2.060488263136993</v>
      </c>
      <c r="H200">
        <f t="shared" si="79"/>
        <v>0.60386729527755856</v>
      </c>
      <c r="I200">
        <f t="shared" si="80"/>
        <v>6.038672952775586E-4</v>
      </c>
      <c r="J200" s="3">
        <f t="shared" si="18"/>
        <v>6.4999999999999997E-3</v>
      </c>
      <c r="K200">
        <f t="shared" si="84"/>
        <v>3.207283276383889E-6</v>
      </c>
      <c r="L200" s="4">
        <f t="shared" si="85"/>
        <v>3.4523050775440833E-5</v>
      </c>
      <c r="M200" s="6">
        <f t="shared" si="19"/>
        <v>3.4523050775440836E-8</v>
      </c>
      <c r="N200">
        <f t="shared" si="87"/>
        <v>5.0836634591597552E-5</v>
      </c>
      <c r="O200">
        <f t="shared" si="88"/>
        <v>3.0501980754958531E-3</v>
      </c>
    </row>
    <row r="201" spans="1:15" x14ac:dyDescent="0.25">
      <c r="A201" s="8" t="s">
        <v>322</v>
      </c>
      <c r="B201" s="2">
        <v>65</v>
      </c>
      <c r="C201">
        <f t="shared" si="77"/>
        <v>221.78920628364992</v>
      </c>
      <c r="D201" s="2">
        <v>10</v>
      </c>
      <c r="E201">
        <f t="shared" si="78"/>
        <v>9.2903000000000002</v>
      </c>
      <c r="F201" s="2">
        <f t="shared" ref="F201:F210" si="89">B201/D201</f>
        <v>6.5</v>
      </c>
      <c r="G201">
        <f t="shared" si="82"/>
        <v>2.060488263136993</v>
      </c>
      <c r="H201">
        <f t="shared" si="79"/>
        <v>0.60386729527755856</v>
      </c>
      <c r="I201">
        <f t="shared" si="80"/>
        <v>6.038672952775586E-4</v>
      </c>
      <c r="J201" s="3">
        <f t="shared" ref="J201:J210" si="90">F201/1000</f>
        <v>6.4999999999999997E-3</v>
      </c>
      <c r="K201">
        <f t="shared" si="84"/>
        <v>3.207283276383889E-6</v>
      </c>
      <c r="L201" s="4">
        <f t="shared" si="85"/>
        <v>3.4523050775440833E-5</v>
      </c>
      <c r="M201" s="6">
        <f t="shared" ref="M201:M210" si="91">L201*0.001</f>
        <v>3.4523050775440836E-8</v>
      </c>
      <c r="N201">
        <f t="shared" si="87"/>
        <v>5.0836634591597552E-5</v>
      </c>
      <c r="O201">
        <f t="shared" si="88"/>
        <v>3.0501980754958531E-3</v>
      </c>
    </row>
    <row r="202" spans="1:15" x14ac:dyDescent="0.25">
      <c r="A202" s="8" t="s">
        <v>323</v>
      </c>
      <c r="B202" s="2">
        <v>65</v>
      </c>
      <c r="C202">
        <f t="shared" si="77"/>
        <v>221.78920628364992</v>
      </c>
      <c r="D202" s="2">
        <v>10</v>
      </c>
      <c r="E202">
        <f t="shared" si="78"/>
        <v>9.2903000000000002</v>
      </c>
      <c r="F202" s="2">
        <f t="shared" si="89"/>
        <v>6.5</v>
      </c>
      <c r="G202">
        <f t="shared" si="82"/>
        <v>2.060488263136993</v>
      </c>
      <c r="H202">
        <f t="shared" si="79"/>
        <v>0.60386729527755856</v>
      </c>
      <c r="I202">
        <f t="shared" si="80"/>
        <v>6.038672952775586E-4</v>
      </c>
      <c r="J202" s="3">
        <f t="shared" si="90"/>
        <v>6.4999999999999997E-3</v>
      </c>
      <c r="K202">
        <f t="shared" si="84"/>
        <v>3.207283276383889E-6</v>
      </c>
      <c r="L202" s="4">
        <f t="shared" si="85"/>
        <v>3.4523050775440833E-5</v>
      </c>
      <c r="M202" s="6">
        <f t="shared" si="91"/>
        <v>3.4523050775440836E-8</v>
      </c>
      <c r="N202">
        <f t="shared" si="87"/>
        <v>5.0836634591597552E-5</v>
      </c>
      <c r="O202">
        <f t="shared" si="88"/>
        <v>3.0501980754958531E-3</v>
      </c>
    </row>
    <row r="203" spans="1:15" x14ac:dyDescent="0.25">
      <c r="A203" s="8" t="s">
        <v>324</v>
      </c>
      <c r="B203" s="2">
        <v>65</v>
      </c>
      <c r="C203">
        <f t="shared" si="77"/>
        <v>221.78920628364992</v>
      </c>
      <c r="D203" s="2">
        <v>10</v>
      </c>
      <c r="E203">
        <f t="shared" si="78"/>
        <v>9.2903000000000002</v>
      </c>
      <c r="F203" s="2">
        <f t="shared" si="89"/>
        <v>6.5</v>
      </c>
      <c r="G203">
        <f t="shared" si="82"/>
        <v>2.060488263136993</v>
      </c>
      <c r="H203">
        <f t="shared" si="79"/>
        <v>0.60386729527755856</v>
      </c>
      <c r="I203">
        <f t="shared" si="80"/>
        <v>6.038672952775586E-4</v>
      </c>
      <c r="J203" s="3">
        <f t="shared" si="90"/>
        <v>6.4999999999999997E-3</v>
      </c>
      <c r="K203">
        <f t="shared" si="84"/>
        <v>3.207283276383889E-6</v>
      </c>
      <c r="L203" s="4">
        <f t="shared" si="85"/>
        <v>3.4523050775440833E-5</v>
      </c>
      <c r="M203" s="6">
        <f t="shared" si="91"/>
        <v>3.4523050775440836E-8</v>
      </c>
      <c r="N203">
        <f t="shared" si="87"/>
        <v>5.0836634591597552E-5</v>
      </c>
      <c r="O203">
        <f t="shared" si="88"/>
        <v>3.0501980754958531E-3</v>
      </c>
    </row>
    <row r="204" spans="1:15" x14ac:dyDescent="0.25">
      <c r="A204" s="8" t="s">
        <v>325</v>
      </c>
      <c r="B204" s="2">
        <v>65</v>
      </c>
      <c r="C204">
        <f t="shared" si="77"/>
        <v>221.78920628364992</v>
      </c>
      <c r="D204" s="2">
        <v>10</v>
      </c>
      <c r="E204">
        <f t="shared" si="78"/>
        <v>9.2903000000000002</v>
      </c>
      <c r="F204" s="2">
        <f t="shared" si="89"/>
        <v>6.5</v>
      </c>
      <c r="G204">
        <f t="shared" si="82"/>
        <v>2.060488263136993</v>
      </c>
      <c r="H204">
        <f t="shared" si="79"/>
        <v>0.60386729527755856</v>
      </c>
      <c r="I204">
        <f t="shared" si="80"/>
        <v>6.038672952775586E-4</v>
      </c>
      <c r="J204" s="3">
        <f t="shared" si="90"/>
        <v>6.4999999999999997E-3</v>
      </c>
      <c r="K204">
        <f t="shared" si="84"/>
        <v>3.207283276383889E-6</v>
      </c>
      <c r="L204" s="4">
        <f t="shared" si="85"/>
        <v>3.4523050775440833E-5</v>
      </c>
      <c r="M204" s="6">
        <f t="shared" si="91"/>
        <v>3.4523050775440836E-8</v>
      </c>
      <c r="N204">
        <f t="shared" si="87"/>
        <v>5.0836634591597552E-5</v>
      </c>
      <c r="O204">
        <f t="shared" si="88"/>
        <v>3.0501980754958531E-3</v>
      </c>
    </row>
    <row r="205" spans="1:15" x14ac:dyDescent="0.25">
      <c r="A205" s="8" t="s">
        <v>326</v>
      </c>
      <c r="B205" s="2">
        <v>65</v>
      </c>
      <c r="C205">
        <f t="shared" si="77"/>
        <v>221.78920628364992</v>
      </c>
      <c r="D205" s="2">
        <v>10</v>
      </c>
      <c r="E205">
        <f t="shared" si="78"/>
        <v>9.2903000000000002</v>
      </c>
      <c r="F205" s="2">
        <f t="shared" si="89"/>
        <v>6.5</v>
      </c>
      <c r="G205">
        <f t="shared" si="82"/>
        <v>2.060488263136993</v>
      </c>
      <c r="H205">
        <f t="shared" si="79"/>
        <v>0.60386729527755856</v>
      </c>
      <c r="I205">
        <f t="shared" si="80"/>
        <v>6.038672952775586E-4</v>
      </c>
      <c r="J205" s="3">
        <f t="shared" si="90"/>
        <v>6.4999999999999997E-3</v>
      </c>
      <c r="K205">
        <f t="shared" si="84"/>
        <v>3.207283276383889E-6</v>
      </c>
      <c r="L205" s="4">
        <f t="shared" si="85"/>
        <v>3.4523050775440833E-5</v>
      </c>
      <c r="M205" s="6">
        <f t="shared" si="91"/>
        <v>3.4523050775440836E-8</v>
      </c>
      <c r="N205">
        <f t="shared" si="87"/>
        <v>5.0836634591597552E-5</v>
      </c>
      <c r="O205">
        <f t="shared" si="88"/>
        <v>3.0501980754958531E-3</v>
      </c>
    </row>
    <row r="206" spans="1:15" x14ac:dyDescent="0.25">
      <c r="A206" s="8" t="s">
        <v>327</v>
      </c>
      <c r="B206" s="2">
        <v>65</v>
      </c>
      <c r="C206">
        <f t="shared" si="77"/>
        <v>221.78920628364992</v>
      </c>
      <c r="D206" s="2">
        <v>10</v>
      </c>
      <c r="E206">
        <f t="shared" si="78"/>
        <v>9.2903000000000002</v>
      </c>
      <c r="F206" s="2">
        <f t="shared" si="89"/>
        <v>6.5</v>
      </c>
      <c r="G206">
        <f t="shared" si="82"/>
        <v>2.060488263136993</v>
      </c>
      <c r="H206">
        <f t="shared" si="79"/>
        <v>0.60386729527755856</v>
      </c>
      <c r="I206">
        <f t="shared" si="80"/>
        <v>6.038672952775586E-4</v>
      </c>
      <c r="J206" s="3">
        <f t="shared" si="90"/>
        <v>6.4999999999999997E-3</v>
      </c>
      <c r="K206">
        <f t="shared" si="84"/>
        <v>3.207283276383889E-6</v>
      </c>
      <c r="L206" s="4">
        <f t="shared" si="85"/>
        <v>3.4523050775440833E-5</v>
      </c>
      <c r="M206" s="6">
        <f t="shared" si="91"/>
        <v>3.4523050775440836E-8</v>
      </c>
      <c r="N206">
        <f t="shared" si="87"/>
        <v>5.0836634591597552E-5</v>
      </c>
      <c r="O206">
        <f t="shared" si="88"/>
        <v>3.0501980754958531E-3</v>
      </c>
    </row>
    <row r="207" spans="1:15" x14ac:dyDescent="0.25">
      <c r="A207" s="8" t="s">
        <v>328</v>
      </c>
      <c r="B207" s="2">
        <v>65</v>
      </c>
      <c r="C207">
        <f t="shared" si="77"/>
        <v>221.78920628364992</v>
      </c>
      <c r="D207" s="2">
        <v>10</v>
      </c>
      <c r="E207">
        <f t="shared" si="78"/>
        <v>9.2903000000000002</v>
      </c>
      <c r="F207" s="2">
        <f t="shared" si="89"/>
        <v>6.5</v>
      </c>
      <c r="G207">
        <f t="shared" si="82"/>
        <v>2.060488263136993</v>
      </c>
      <c r="H207">
        <f t="shared" si="79"/>
        <v>0.60386729527755856</v>
      </c>
      <c r="I207">
        <f t="shared" si="80"/>
        <v>6.038672952775586E-4</v>
      </c>
      <c r="J207" s="3">
        <f t="shared" si="90"/>
        <v>6.4999999999999997E-3</v>
      </c>
      <c r="K207">
        <f t="shared" si="84"/>
        <v>3.207283276383889E-6</v>
      </c>
      <c r="L207" s="4">
        <f t="shared" si="85"/>
        <v>3.4523050775440833E-5</v>
      </c>
      <c r="M207" s="6">
        <f t="shared" si="91"/>
        <v>3.4523050775440836E-8</v>
      </c>
      <c r="N207">
        <f t="shared" si="87"/>
        <v>5.0836634591597552E-5</v>
      </c>
      <c r="O207">
        <f t="shared" si="88"/>
        <v>3.0501980754958531E-3</v>
      </c>
    </row>
    <row r="208" spans="1:15" x14ac:dyDescent="0.25">
      <c r="A208" s="8" t="s">
        <v>329</v>
      </c>
      <c r="B208" s="2">
        <v>65</v>
      </c>
      <c r="C208">
        <f t="shared" si="77"/>
        <v>221.78920628364992</v>
      </c>
      <c r="D208" s="2">
        <v>10</v>
      </c>
      <c r="E208">
        <f t="shared" si="78"/>
        <v>9.2903000000000002</v>
      </c>
      <c r="F208" s="2">
        <f t="shared" si="89"/>
        <v>6.5</v>
      </c>
      <c r="G208">
        <f t="shared" si="82"/>
        <v>2.060488263136993</v>
      </c>
      <c r="H208">
        <f t="shared" si="79"/>
        <v>0.60386729527755856</v>
      </c>
      <c r="I208">
        <f t="shared" si="80"/>
        <v>6.038672952775586E-4</v>
      </c>
      <c r="J208" s="3">
        <f t="shared" si="90"/>
        <v>6.4999999999999997E-3</v>
      </c>
      <c r="K208">
        <f t="shared" si="84"/>
        <v>3.207283276383889E-6</v>
      </c>
      <c r="L208" s="4">
        <f t="shared" si="85"/>
        <v>3.4523050775440833E-5</v>
      </c>
      <c r="M208" s="6">
        <f t="shared" si="91"/>
        <v>3.4523050775440836E-8</v>
      </c>
      <c r="N208">
        <f t="shared" si="87"/>
        <v>5.0836634591597552E-5</v>
      </c>
      <c r="O208">
        <f t="shared" si="88"/>
        <v>3.0501980754958531E-3</v>
      </c>
    </row>
    <row r="209" spans="1:15" ht="12.75" customHeight="1" x14ac:dyDescent="0.25">
      <c r="A209" s="8" t="s">
        <v>330</v>
      </c>
      <c r="B209" s="2">
        <v>65</v>
      </c>
      <c r="C209">
        <f t="shared" si="77"/>
        <v>221.78920628364992</v>
      </c>
      <c r="D209" s="2">
        <v>10</v>
      </c>
      <c r="E209">
        <f t="shared" si="78"/>
        <v>9.2903000000000002</v>
      </c>
      <c r="F209" s="2">
        <f t="shared" si="89"/>
        <v>6.5</v>
      </c>
      <c r="G209">
        <f t="shared" si="82"/>
        <v>2.060488263136993</v>
      </c>
      <c r="H209">
        <f t="shared" si="79"/>
        <v>0.60386729527755856</v>
      </c>
      <c r="I209">
        <f t="shared" si="80"/>
        <v>6.038672952775586E-4</v>
      </c>
      <c r="J209" s="3">
        <f t="shared" si="90"/>
        <v>6.4999999999999997E-3</v>
      </c>
      <c r="K209">
        <f t="shared" si="84"/>
        <v>3.207283276383889E-6</v>
      </c>
      <c r="L209" s="4">
        <f t="shared" si="85"/>
        <v>3.4523050775440833E-5</v>
      </c>
      <c r="M209" s="6">
        <f t="shared" si="91"/>
        <v>3.4523050775440836E-8</v>
      </c>
      <c r="N209">
        <f t="shared" si="87"/>
        <v>5.0836634591597552E-5</v>
      </c>
      <c r="O209">
        <f t="shared" si="88"/>
        <v>3.0501980754958531E-3</v>
      </c>
    </row>
    <row r="210" spans="1:15" ht="12.75" customHeight="1" x14ac:dyDescent="0.25">
      <c r="A210" s="8" t="s">
        <v>331</v>
      </c>
      <c r="B210" s="2">
        <v>65</v>
      </c>
      <c r="C210">
        <f t="shared" si="77"/>
        <v>221.78920628364992</v>
      </c>
      <c r="D210" s="2">
        <v>10</v>
      </c>
      <c r="E210">
        <f t="shared" si="78"/>
        <v>9.2903000000000002</v>
      </c>
      <c r="F210" s="2">
        <f t="shared" si="89"/>
        <v>6.5</v>
      </c>
      <c r="G210">
        <f t="shared" si="82"/>
        <v>2.060488263136993</v>
      </c>
      <c r="H210">
        <f t="shared" si="79"/>
        <v>0.60386729527755856</v>
      </c>
      <c r="I210">
        <f t="shared" si="80"/>
        <v>6.038672952775586E-4</v>
      </c>
      <c r="J210" s="3">
        <f t="shared" si="90"/>
        <v>6.4999999999999997E-3</v>
      </c>
      <c r="K210">
        <f t="shared" si="84"/>
        <v>3.207283276383889E-6</v>
      </c>
      <c r="L210" s="4">
        <f t="shared" si="85"/>
        <v>3.4523050775440833E-5</v>
      </c>
      <c r="M210" s="6">
        <f t="shared" si="91"/>
        <v>3.4523050775440836E-8</v>
      </c>
      <c r="N210">
        <f t="shared" si="87"/>
        <v>5.0836634591597552E-5</v>
      </c>
      <c r="O210">
        <f t="shared" si="88"/>
        <v>3.0501980754958531E-3</v>
      </c>
    </row>
    <row r="211" spans="1:15" ht="12.75" customHeight="1" x14ac:dyDescent="0.25">
      <c r="A211" s="1" t="s">
        <v>332</v>
      </c>
      <c r="B211" s="2">
        <v>0</v>
      </c>
      <c r="C211">
        <f t="shared" si="77"/>
        <v>0</v>
      </c>
      <c r="D211" s="2">
        <v>200</v>
      </c>
      <c r="E211">
        <f t="shared" si="78"/>
        <v>0.46451500000000001</v>
      </c>
      <c r="F211" s="2">
        <f t="shared" si="17"/>
        <v>0</v>
      </c>
      <c r="G211">
        <f t="shared" si="82"/>
        <v>0</v>
      </c>
      <c r="H211">
        <f t="shared" si="79"/>
        <v>0</v>
      </c>
      <c r="I211">
        <f t="shared" si="80"/>
        <v>0</v>
      </c>
      <c r="J211" s="3">
        <f t="shared" si="18"/>
        <v>0</v>
      </c>
      <c r="K211">
        <f t="shared" si="84"/>
        <v>0</v>
      </c>
      <c r="L211" s="4">
        <f t="shared" si="85"/>
        <v>0</v>
      </c>
      <c r="M211" s="6">
        <f t="shared" si="19"/>
        <v>0</v>
      </c>
      <c r="N211">
        <f t="shared" si="87"/>
        <v>0</v>
      </c>
      <c r="O211">
        <f t="shared" si="88"/>
        <v>0</v>
      </c>
    </row>
    <row r="212" spans="1:15" ht="12.75" customHeight="1" x14ac:dyDescent="0.25">
      <c r="A212" s="1" t="s">
        <v>333</v>
      </c>
      <c r="B212" s="2">
        <v>0</v>
      </c>
      <c r="C212">
        <f t="shared" si="77"/>
        <v>0</v>
      </c>
      <c r="D212" s="2">
        <v>200</v>
      </c>
      <c r="E212">
        <f t="shared" si="78"/>
        <v>0.46451500000000001</v>
      </c>
      <c r="F212" s="2">
        <f t="shared" ref="F212:F221" si="92">B212/D212</f>
        <v>0</v>
      </c>
      <c r="G212">
        <f t="shared" si="82"/>
        <v>0</v>
      </c>
      <c r="H212">
        <f t="shared" si="79"/>
        <v>0</v>
      </c>
      <c r="I212">
        <f t="shared" si="80"/>
        <v>0</v>
      </c>
      <c r="J212" s="3">
        <f t="shared" ref="J212:J221" si="93">F212/1000</f>
        <v>0</v>
      </c>
      <c r="K212">
        <f t="shared" si="84"/>
        <v>0</v>
      </c>
      <c r="L212" s="4">
        <f t="shared" si="85"/>
        <v>0</v>
      </c>
      <c r="M212" s="6">
        <f t="shared" ref="M212:M221" si="94">L212*0.001</f>
        <v>0</v>
      </c>
      <c r="N212">
        <f t="shared" si="87"/>
        <v>0</v>
      </c>
      <c r="O212">
        <f t="shared" si="88"/>
        <v>0</v>
      </c>
    </row>
    <row r="213" spans="1:15" ht="12.75" customHeight="1" x14ac:dyDescent="0.25">
      <c r="A213" s="1" t="s">
        <v>334</v>
      </c>
      <c r="B213" s="2">
        <v>0</v>
      </c>
      <c r="C213">
        <f t="shared" si="77"/>
        <v>0</v>
      </c>
      <c r="D213" s="2">
        <v>200</v>
      </c>
      <c r="E213">
        <f t="shared" si="78"/>
        <v>0.46451500000000001</v>
      </c>
      <c r="F213" s="2">
        <f t="shared" si="92"/>
        <v>0</v>
      </c>
      <c r="G213">
        <f t="shared" si="82"/>
        <v>0</v>
      </c>
      <c r="H213">
        <f t="shared" si="79"/>
        <v>0</v>
      </c>
      <c r="I213">
        <f t="shared" si="80"/>
        <v>0</v>
      </c>
      <c r="J213" s="3">
        <f t="shared" si="93"/>
        <v>0</v>
      </c>
      <c r="K213">
        <f t="shared" si="84"/>
        <v>0</v>
      </c>
      <c r="L213" s="4">
        <f t="shared" si="85"/>
        <v>0</v>
      </c>
      <c r="M213" s="6">
        <f t="shared" si="94"/>
        <v>0</v>
      </c>
      <c r="N213">
        <f t="shared" si="87"/>
        <v>0</v>
      </c>
      <c r="O213">
        <f t="shared" si="88"/>
        <v>0</v>
      </c>
    </row>
    <row r="214" spans="1:15" ht="12.75" customHeight="1" x14ac:dyDescent="0.25">
      <c r="A214" s="1" t="s">
        <v>335</v>
      </c>
      <c r="B214" s="2">
        <v>0</v>
      </c>
      <c r="C214">
        <f t="shared" si="77"/>
        <v>0</v>
      </c>
      <c r="D214" s="2">
        <v>200</v>
      </c>
      <c r="E214">
        <f t="shared" si="78"/>
        <v>0.46451500000000001</v>
      </c>
      <c r="F214" s="2">
        <f t="shared" si="92"/>
        <v>0</v>
      </c>
      <c r="G214">
        <f t="shared" si="82"/>
        <v>0</v>
      </c>
      <c r="H214">
        <f t="shared" si="79"/>
        <v>0</v>
      </c>
      <c r="I214">
        <f t="shared" si="80"/>
        <v>0</v>
      </c>
      <c r="J214" s="3">
        <f t="shared" si="93"/>
        <v>0</v>
      </c>
      <c r="K214">
        <f t="shared" si="84"/>
        <v>0</v>
      </c>
      <c r="L214" s="4">
        <f t="shared" si="85"/>
        <v>0</v>
      </c>
      <c r="M214" s="6">
        <f t="shared" si="94"/>
        <v>0</v>
      </c>
      <c r="N214">
        <f t="shared" si="87"/>
        <v>0</v>
      </c>
      <c r="O214">
        <f t="shared" si="88"/>
        <v>0</v>
      </c>
    </row>
    <row r="215" spans="1:15" ht="12.75" customHeight="1" x14ac:dyDescent="0.25">
      <c r="A215" s="1" t="s">
        <v>336</v>
      </c>
      <c r="B215" s="2">
        <v>0</v>
      </c>
      <c r="C215">
        <f t="shared" si="77"/>
        <v>0</v>
      </c>
      <c r="D215" s="2">
        <v>200</v>
      </c>
      <c r="E215">
        <f t="shared" si="78"/>
        <v>0.46451500000000001</v>
      </c>
      <c r="F215" s="2">
        <f t="shared" si="92"/>
        <v>0</v>
      </c>
      <c r="G215">
        <f t="shared" si="82"/>
        <v>0</v>
      </c>
      <c r="H215">
        <f t="shared" si="79"/>
        <v>0</v>
      </c>
      <c r="I215">
        <f t="shared" si="80"/>
        <v>0</v>
      </c>
      <c r="J215" s="3">
        <f t="shared" si="93"/>
        <v>0</v>
      </c>
      <c r="K215">
        <f t="shared" si="84"/>
        <v>0</v>
      </c>
      <c r="L215" s="4">
        <f t="shared" si="85"/>
        <v>0</v>
      </c>
      <c r="M215" s="6">
        <f t="shared" si="94"/>
        <v>0</v>
      </c>
      <c r="N215">
        <f t="shared" si="87"/>
        <v>0</v>
      </c>
      <c r="O215">
        <f t="shared" si="88"/>
        <v>0</v>
      </c>
    </row>
    <row r="216" spans="1:15" ht="12.75" customHeight="1" x14ac:dyDescent="0.25">
      <c r="A216" s="1" t="s">
        <v>337</v>
      </c>
      <c r="B216" s="2">
        <v>0</v>
      </c>
      <c r="C216">
        <f t="shared" si="77"/>
        <v>0</v>
      </c>
      <c r="D216" s="2">
        <v>200</v>
      </c>
      <c r="E216">
        <f t="shared" si="78"/>
        <v>0.46451500000000001</v>
      </c>
      <c r="F216" s="2">
        <f t="shared" si="92"/>
        <v>0</v>
      </c>
      <c r="G216">
        <f t="shared" si="82"/>
        <v>0</v>
      </c>
      <c r="H216">
        <f t="shared" si="79"/>
        <v>0</v>
      </c>
      <c r="I216">
        <f t="shared" si="80"/>
        <v>0</v>
      </c>
      <c r="J216" s="3">
        <f t="shared" si="93"/>
        <v>0</v>
      </c>
      <c r="K216">
        <f t="shared" si="84"/>
        <v>0</v>
      </c>
      <c r="L216" s="4">
        <f t="shared" si="85"/>
        <v>0</v>
      </c>
      <c r="M216" s="6">
        <f t="shared" si="94"/>
        <v>0</v>
      </c>
      <c r="N216">
        <f t="shared" si="87"/>
        <v>0</v>
      </c>
      <c r="O216">
        <f t="shared" si="88"/>
        <v>0</v>
      </c>
    </row>
    <row r="217" spans="1:15" ht="12.75" customHeight="1" x14ac:dyDescent="0.25">
      <c r="A217" s="1" t="s">
        <v>338</v>
      </c>
      <c r="B217" s="2">
        <v>0</v>
      </c>
      <c r="C217">
        <f t="shared" si="77"/>
        <v>0</v>
      </c>
      <c r="D217" s="2">
        <v>200</v>
      </c>
      <c r="E217">
        <f t="shared" si="78"/>
        <v>0.46451500000000001</v>
      </c>
      <c r="F217" s="2">
        <f t="shared" si="92"/>
        <v>0</v>
      </c>
      <c r="G217">
        <f t="shared" si="82"/>
        <v>0</v>
      </c>
      <c r="H217">
        <f t="shared" si="79"/>
        <v>0</v>
      </c>
      <c r="I217">
        <f t="shared" si="80"/>
        <v>0</v>
      </c>
      <c r="J217" s="3">
        <f t="shared" si="93"/>
        <v>0</v>
      </c>
      <c r="K217">
        <f t="shared" si="84"/>
        <v>0</v>
      </c>
      <c r="L217" s="4">
        <f t="shared" si="85"/>
        <v>0</v>
      </c>
      <c r="M217" s="6">
        <f t="shared" si="94"/>
        <v>0</v>
      </c>
      <c r="N217">
        <f t="shared" si="87"/>
        <v>0</v>
      </c>
      <c r="O217">
        <f t="shared" si="88"/>
        <v>0</v>
      </c>
    </row>
    <row r="218" spans="1:15" ht="12.75" customHeight="1" x14ac:dyDescent="0.25">
      <c r="A218" s="1" t="s">
        <v>339</v>
      </c>
      <c r="B218" s="2">
        <v>0</v>
      </c>
      <c r="C218">
        <f t="shared" si="77"/>
        <v>0</v>
      </c>
      <c r="D218" s="2">
        <v>200</v>
      </c>
      <c r="E218">
        <f t="shared" si="78"/>
        <v>0.46451500000000001</v>
      </c>
      <c r="F218" s="2">
        <f t="shared" si="92"/>
        <v>0</v>
      </c>
      <c r="G218">
        <f t="shared" si="82"/>
        <v>0</v>
      </c>
      <c r="H218">
        <f t="shared" si="79"/>
        <v>0</v>
      </c>
      <c r="I218">
        <f t="shared" si="80"/>
        <v>0</v>
      </c>
      <c r="J218" s="3">
        <f t="shared" si="93"/>
        <v>0</v>
      </c>
      <c r="K218">
        <f t="shared" si="84"/>
        <v>0</v>
      </c>
      <c r="L218" s="4">
        <f t="shared" si="85"/>
        <v>0</v>
      </c>
      <c r="M218" s="6">
        <f t="shared" si="94"/>
        <v>0</v>
      </c>
      <c r="N218">
        <f t="shared" si="87"/>
        <v>0</v>
      </c>
      <c r="O218">
        <f t="shared" si="88"/>
        <v>0</v>
      </c>
    </row>
    <row r="219" spans="1:15" ht="12.75" customHeight="1" x14ac:dyDescent="0.25">
      <c r="A219" s="1" t="s">
        <v>340</v>
      </c>
      <c r="B219" s="2">
        <v>0</v>
      </c>
      <c r="C219">
        <f t="shared" si="77"/>
        <v>0</v>
      </c>
      <c r="D219" s="2">
        <v>200</v>
      </c>
      <c r="E219">
        <f t="shared" si="78"/>
        <v>0.46451500000000001</v>
      </c>
      <c r="F219" s="2">
        <f t="shared" si="92"/>
        <v>0</v>
      </c>
      <c r="G219">
        <f t="shared" si="82"/>
        <v>0</v>
      </c>
      <c r="H219">
        <f t="shared" si="79"/>
        <v>0</v>
      </c>
      <c r="I219">
        <f t="shared" si="80"/>
        <v>0</v>
      </c>
      <c r="J219" s="3">
        <f t="shared" si="93"/>
        <v>0</v>
      </c>
      <c r="K219">
        <f t="shared" si="84"/>
        <v>0</v>
      </c>
      <c r="L219" s="4">
        <f t="shared" si="85"/>
        <v>0</v>
      </c>
      <c r="M219" s="6">
        <f t="shared" si="94"/>
        <v>0</v>
      </c>
      <c r="N219">
        <f t="shared" si="87"/>
        <v>0</v>
      </c>
      <c r="O219">
        <f t="shared" si="88"/>
        <v>0</v>
      </c>
    </row>
    <row r="220" spans="1:15" ht="12.75" customHeight="1" x14ac:dyDescent="0.25">
      <c r="A220" s="1" t="s">
        <v>341</v>
      </c>
      <c r="B220" s="2">
        <v>0</v>
      </c>
      <c r="C220">
        <f t="shared" si="77"/>
        <v>0</v>
      </c>
      <c r="D220" s="2">
        <v>200</v>
      </c>
      <c r="E220">
        <f t="shared" si="78"/>
        <v>0.46451500000000001</v>
      </c>
      <c r="F220" s="2">
        <f t="shared" si="92"/>
        <v>0</v>
      </c>
      <c r="G220">
        <f t="shared" si="82"/>
        <v>0</v>
      </c>
      <c r="H220">
        <f t="shared" si="79"/>
        <v>0</v>
      </c>
      <c r="I220">
        <f t="shared" si="80"/>
        <v>0</v>
      </c>
      <c r="J220" s="3">
        <f t="shared" si="93"/>
        <v>0</v>
      </c>
      <c r="K220">
        <f t="shared" si="84"/>
        <v>0</v>
      </c>
      <c r="L220" s="4">
        <f t="shared" si="85"/>
        <v>0</v>
      </c>
      <c r="M220" s="6">
        <f t="shared" si="94"/>
        <v>0</v>
      </c>
      <c r="N220">
        <f t="shared" si="87"/>
        <v>0</v>
      </c>
      <c r="O220">
        <f t="shared" si="88"/>
        <v>0</v>
      </c>
    </row>
    <row r="221" spans="1:15" ht="12.75" customHeight="1" x14ac:dyDescent="0.25">
      <c r="A221" s="1" t="s">
        <v>342</v>
      </c>
      <c r="B221" s="2">
        <v>0</v>
      </c>
      <c r="C221">
        <f t="shared" si="77"/>
        <v>0</v>
      </c>
      <c r="D221" s="2">
        <v>200</v>
      </c>
      <c r="E221">
        <f t="shared" si="78"/>
        <v>0.46451500000000001</v>
      </c>
      <c r="F221" s="2">
        <f t="shared" si="92"/>
        <v>0</v>
      </c>
      <c r="G221">
        <f t="shared" si="82"/>
        <v>0</v>
      </c>
      <c r="H221">
        <f t="shared" si="79"/>
        <v>0</v>
      </c>
      <c r="I221">
        <f t="shared" si="80"/>
        <v>0</v>
      </c>
      <c r="J221" s="3">
        <f t="shared" si="93"/>
        <v>0</v>
      </c>
      <c r="K221">
        <f t="shared" si="84"/>
        <v>0</v>
      </c>
      <c r="L221" s="4">
        <f t="shared" si="85"/>
        <v>0</v>
      </c>
      <c r="M221" s="6">
        <f t="shared" si="94"/>
        <v>0</v>
      </c>
      <c r="N221">
        <f t="shared" si="87"/>
        <v>0</v>
      </c>
      <c r="O221">
        <f t="shared" si="88"/>
        <v>0</v>
      </c>
    </row>
    <row r="222" spans="1:15" x14ac:dyDescent="0.25">
      <c r="A222" s="8" t="s">
        <v>161</v>
      </c>
      <c r="B222" s="2">
        <v>0</v>
      </c>
      <c r="C222">
        <f t="shared" si="77"/>
        <v>0</v>
      </c>
      <c r="D222" s="2">
        <v>1000</v>
      </c>
      <c r="E222">
        <f t="shared" si="78"/>
        <v>9.2902999999999999E-2</v>
      </c>
      <c r="F222" s="2">
        <f t="shared" ref="F222:F269" si="95">B222/D222</f>
        <v>0</v>
      </c>
      <c r="G222">
        <f t="shared" si="82"/>
        <v>0</v>
      </c>
      <c r="H222">
        <f t="shared" si="79"/>
        <v>0</v>
      </c>
      <c r="I222">
        <f t="shared" si="80"/>
        <v>0</v>
      </c>
      <c r="J222" s="3">
        <f t="shared" ref="J222:J269" si="96">F222/1000</f>
        <v>0</v>
      </c>
      <c r="K222">
        <f t="shared" si="84"/>
        <v>0</v>
      </c>
      <c r="L222" s="4">
        <f t="shared" si="85"/>
        <v>0</v>
      </c>
      <c r="M222" s="6">
        <f t="shared" ref="M222:M269" si="97">L222*0.001</f>
        <v>0</v>
      </c>
      <c r="N222">
        <f t="shared" si="87"/>
        <v>0</v>
      </c>
      <c r="O222">
        <f t="shared" si="88"/>
        <v>0</v>
      </c>
    </row>
    <row r="223" spans="1:15" x14ac:dyDescent="0.25">
      <c r="A223" s="8" t="s">
        <v>343</v>
      </c>
      <c r="B223" s="2">
        <v>0</v>
      </c>
      <c r="C223">
        <f t="shared" si="77"/>
        <v>0</v>
      </c>
      <c r="D223" s="2">
        <v>100</v>
      </c>
      <c r="E223">
        <f t="shared" si="78"/>
        <v>0.92903000000000002</v>
      </c>
      <c r="F223" s="2">
        <f t="shared" ref="F223:F233" si="98">B223/D223</f>
        <v>0</v>
      </c>
      <c r="G223">
        <f t="shared" si="82"/>
        <v>0</v>
      </c>
      <c r="H223">
        <f t="shared" si="79"/>
        <v>0</v>
      </c>
      <c r="I223">
        <f t="shared" si="80"/>
        <v>0</v>
      </c>
      <c r="J223" s="3">
        <f t="shared" ref="J223:J233" si="99">F223/1000</f>
        <v>0</v>
      </c>
      <c r="K223">
        <f t="shared" si="84"/>
        <v>0</v>
      </c>
      <c r="L223" s="4">
        <f t="shared" si="85"/>
        <v>0</v>
      </c>
      <c r="M223" s="6">
        <f t="shared" ref="M223:M233" si="100">L223*0.001</f>
        <v>0</v>
      </c>
      <c r="N223">
        <f t="shared" si="87"/>
        <v>0</v>
      </c>
      <c r="O223">
        <f t="shared" si="88"/>
        <v>0</v>
      </c>
    </row>
    <row r="224" spans="1:15" x14ac:dyDescent="0.25">
      <c r="A224" s="8" t="s">
        <v>344</v>
      </c>
      <c r="B224" s="2">
        <v>0</v>
      </c>
      <c r="C224">
        <f t="shared" si="77"/>
        <v>0</v>
      </c>
      <c r="D224" s="2">
        <v>100</v>
      </c>
      <c r="E224">
        <f t="shared" si="78"/>
        <v>0.92903000000000002</v>
      </c>
      <c r="F224" s="2">
        <f t="shared" si="98"/>
        <v>0</v>
      </c>
      <c r="G224">
        <f t="shared" si="82"/>
        <v>0</v>
      </c>
      <c r="H224">
        <f t="shared" si="79"/>
        <v>0</v>
      </c>
      <c r="I224">
        <f t="shared" si="80"/>
        <v>0</v>
      </c>
      <c r="J224" s="3">
        <f t="shared" si="99"/>
        <v>0</v>
      </c>
      <c r="K224">
        <f t="shared" si="84"/>
        <v>0</v>
      </c>
      <c r="L224" s="4">
        <f t="shared" si="85"/>
        <v>0</v>
      </c>
      <c r="M224" s="6">
        <f t="shared" si="100"/>
        <v>0</v>
      </c>
      <c r="N224">
        <f t="shared" si="87"/>
        <v>0</v>
      </c>
      <c r="O224">
        <f t="shared" si="88"/>
        <v>0</v>
      </c>
    </row>
    <row r="225" spans="1:15" x14ac:dyDescent="0.25">
      <c r="A225" s="8" t="s">
        <v>345</v>
      </c>
      <c r="B225" s="2">
        <v>0</v>
      </c>
      <c r="C225">
        <f t="shared" si="77"/>
        <v>0</v>
      </c>
      <c r="D225" s="2">
        <v>100</v>
      </c>
      <c r="E225">
        <f t="shared" si="78"/>
        <v>0.92903000000000002</v>
      </c>
      <c r="F225" s="2">
        <f t="shared" si="98"/>
        <v>0</v>
      </c>
      <c r="G225">
        <f t="shared" si="82"/>
        <v>0</v>
      </c>
      <c r="H225">
        <f t="shared" si="79"/>
        <v>0</v>
      </c>
      <c r="I225">
        <f t="shared" si="80"/>
        <v>0</v>
      </c>
      <c r="J225" s="3">
        <f t="shared" si="99"/>
        <v>0</v>
      </c>
      <c r="K225">
        <f t="shared" si="84"/>
        <v>0</v>
      </c>
      <c r="L225" s="4">
        <f t="shared" si="85"/>
        <v>0</v>
      </c>
      <c r="M225" s="6">
        <f t="shared" si="100"/>
        <v>0</v>
      </c>
      <c r="N225">
        <f t="shared" si="87"/>
        <v>0</v>
      </c>
      <c r="O225">
        <f t="shared" si="88"/>
        <v>0</v>
      </c>
    </row>
    <row r="226" spans="1:15" x14ac:dyDescent="0.25">
      <c r="A226" s="8" t="s">
        <v>346</v>
      </c>
      <c r="B226" s="2">
        <v>0</v>
      </c>
      <c r="C226">
        <f t="shared" si="77"/>
        <v>0</v>
      </c>
      <c r="D226" s="2">
        <v>100</v>
      </c>
      <c r="E226">
        <f t="shared" si="78"/>
        <v>0.92903000000000002</v>
      </c>
      <c r="F226" s="2">
        <f t="shared" si="98"/>
        <v>0</v>
      </c>
      <c r="G226">
        <f t="shared" si="82"/>
        <v>0</v>
      </c>
      <c r="H226">
        <f t="shared" si="79"/>
        <v>0</v>
      </c>
      <c r="I226">
        <f t="shared" si="80"/>
        <v>0</v>
      </c>
      <c r="J226" s="3">
        <f t="shared" si="99"/>
        <v>0</v>
      </c>
      <c r="K226">
        <f t="shared" si="84"/>
        <v>0</v>
      </c>
      <c r="L226" s="4">
        <f t="shared" si="85"/>
        <v>0</v>
      </c>
      <c r="M226" s="6">
        <f t="shared" si="100"/>
        <v>0</v>
      </c>
      <c r="N226">
        <f t="shared" si="87"/>
        <v>0</v>
      </c>
      <c r="O226">
        <f t="shared" si="88"/>
        <v>0</v>
      </c>
    </row>
    <row r="227" spans="1:15" x14ac:dyDescent="0.25">
      <c r="A227" s="8" t="s">
        <v>347</v>
      </c>
      <c r="B227" s="2">
        <v>0</v>
      </c>
      <c r="C227">
        <f t="shared" si="77"/>
        <v>0</v>
      </c>
      <c r="D227" s="2">
        <v>100</v>
      </c>
      <c r="E227">
        <f t="shared" si="78"/>
        <v>0.92903000000000002</v>
      </c>
      <c r="F227" s="2">
        <f t="shared" si="98"/>
        <v>0</v>
      </c>
      <c r="G227">
        <f t="shared" si="82"/>
        <v>0</v>
      </c>
      <c r="H227">
        <f t="shared" si="79"/>
        <v>0</v>
      </c>
      <c r="I227">
        <f t="shared" si="80"/>
        <v>0</v>
      </c>
      <c r="J227" s="3">
        <f t="shared" si="99"/>
        <v>0</v>
      </c>
      <c r="K227">
        <f t="shared" si="84"/>
        <v>0</v>
      </c>
      <c r="L227" s="4">
        <f t="shared" si="85"/>
        <v>0</v>
      </c>
      <c r="M227" s="6">
        <f t="shared" si="100"/>
        <v>0</v>
      </c>
      <c r="N227">
        <f t="shared" si="87"/>
        <v>0</v>
      </c>
      <c r="O227">
        <f t="shared" si="88"/>
        <v>0</v>
      </c>
    </row>
    <row r="228" spans="1:15" x14ac:dyDescent="0.25">
      <c r="A228" s="8" t="s">
        <v>348</v>
      </c>
      <c r="B228" s="2">
        <v>0</v>
      </c>
      <c r="C228">
        <f t="shared" si="77"/>
        <v>0</v>
      </c>
      <c r="D228" s="2">
        <v>100</v>
      </c>
      <c r="E228">
        <f t="shared" si="78"/>
        <v>0.92903000000000002</v>
      </c>
      <c r="F228" s="2">
        <f t="shared" si="98"/>
        <v>0</v>
      </c>
      <c r="G228">
        <f t="shared" si="82"/>
        <v>0</v>
      </c>
      <c r="H228">
        <f t="shared" si="79"/>
        <v>0</v>
      </c>
      <c r="I228">
        <f t="shared" si="80"/>
        <v>0</v>
      </c>
      <c r="J228" s="3">
        <f t="shared" si="99"/>
        <v>0</v>
      </c>
      <c r="K228">
        <f t="shared" si="84"/>
        <v>0</v>
      </c>
      <c r="L228" s="4">
        <f t="shared" si="85"/>
        <v>0</v>
      </c>
      <c r="M228" s="6">
        <f t="shared" si="100"/>
        <v>0</v>
      </c>
      <c r="N228">
        <f t="shared" si="87"/>
        <v>0</v>
      </c>
      <c r="O228">
        <f t="shared" si="88"/>
        <v>0</v>
      </c>
    </row>
    <row r="229" spans="1:15" x14ac:dyDescent="0.25">
      <c r="A229" s="8" t="s">
        <v>349</v>
      </c>
      <c r="B229" s="2">
        <v>0</v>
      </c>
      <c r="C229">
        <f t="shared" si="77"/>
        <v>0</v>
      </c>
      <c r="D229" s="2">
        <v>100</v>
      </c>
      <c r="E229">
        <f t="shared" si="78"/>
        <v>0.92903000000000002</v>
      </c>
      <c r="F229" s="2">
        <f t="shared" si="98"/>
        <v>0</v>
      </c>
      <c r="G229">
        <f t="shared" si="82"/>
        <v>0</v>
      </c>
      <c r="H229">
        <f t="shared" si="79"/>
        <v>0</v>
      </c>
      <c r="I229">
        <f t="shared" si="80"/>
        <v>0</v>
      </c>
      <c r="J229" s="3">
        <f t="shared" si="99"/>
        <v>0</v>
      </c>
      <c r="K229">
        <f t="shared" si="84"/>
        <v>0</v>
      </c>
      <c r="L229" s="4">
        <f t="shared" si="85"/>
        <v>0</v>
      </c>
      <c r="M229" s="6">
        <f t="shared" si="100"/>
        <v>0</v>
      </c>
      <c r="N229">
        <f t="shared" si="87"/>
        <v>0</v>
      </c>
      <c r="O229">
        <f t="shared" si="88"/>
        <v>0</v>
      </c>
    </row>
    <row r="230" spans="1:15" x14ac:dyDescent="0.25">
      <c r="A230" s="8" t="s">
        <v>350</v>
      </c>
      <c r="B230" s="2">
        <v>0</v>
      </c>
      <c r="C230">
        <f t="shared" si="77"/>
        <v>0</v>
      </c>
      <c r="D230" s="2">
        <v>100</v>
      </c>
      <c r="E230">
        <f t="shared" si="78"/>
        <v>0.92903000000000002</v>
      </c>
      <c r="F230" s="2">
        <f t="shared" si="98"/>
        <v>0</v>
      </c>
      <c r="G230">
        <f t="shared" si="82"/>
        <v>0</v>
      </c>
      <c r="H230">
        <f t="shared" si="79"/>
        <v>0</v>
      </c>
      <c r="I230">
        <f t="shared" si="80"/>
        <v>0</v>
      </c>
      <c r="J230" s="3">
        <f t="shared" si="99"/>
        <v>0</v>
      </c>
      <c r="K230">
        <f t="shared" si="84"/>
        <v>0</v>
      </c>
      <c r="L230" s="4">
        <f t="shared" si="85"/>
        <v>0</v>
      </c>
      <c r="M230" s="6">
        <f t="shared" si="100"/>
        <v>0</v>
      </c>
      <c r="N230">
        <f t="shared" si="87"/>
        <v>0</v>
      </c>
      <c r="O230">
        <f t="shared" si="88"/>
        <v>0</v>
      </c>
    </row>
    <row r="231" spans="1:15" x14ac:dyDescent="0.25">
      <c r="A231" s="8" t="s">
        <v>351</v>
      </c>
      <c r="B231" s="2">
        <v>0</v>
      </c>
      <c r="C231">
        <f t="shared" si="77"/>
        <v>0</v>
      </c>
      <c r="D231" s="2">
        <v>100</v>
      </c>
      <c r="E231">
        <f t="shared" si="78"/>
        <v>0.92903000000000002</v>
      </c>
      <c r="F231" s="2">
        <f t="shared" si="98"/>
        <v>0</v>
      </c>
      <c r="G231">
        <f t="shared" si="82"/>
        <v>0</v>
      </c>
      <c r="H231">
        <f t="shared" si="79"/>
        <v>0</v>
      </c>
      <c r="I231">
        <f t="shared" si="80"/>
        <v>0</v>
      </c>
      <c r="J231" s="3">
        <f t="shared" si="99"/>
        <v>0</v>
      </c>
      <c r="K231">
        <f t="shared" si="84"/>
        <v>0</v>
      </c>
      <c r="L231" s="4">
        <f t="shared" si="85"/>
        <v>0</v>
      </c>
      <c r="M231" s="6">
        <f t="shared" si="100"/>
        <v>0</v>
      </c>
      <c r="N231">
        <f t="shared" si="87"/>
        <v>0</v>
      </c>
      <c r="O231">
        <f t="shared" si="88"/>
        <v>0</v>
      </c>
    </row>
    <row r="232" spans="1:15" x14ac:dyDescent="0.25">
      <c r="A232" s="8" t="s">
        <v>364</v>
      </c>
      <c r="B232" s="2">
        <v>0</v>
      </c>
      <c r="C232">
        <f t="shared" si="77"/>
        <v>0</v>
      </c>
      <c r="D232" s="2">
        <v>100</v>
      </c>
      <c r="E232">
        <f t="shared" si="78"/>
        <v>0.92903000000000002</v>
      </c>
      <c r="F232" s="2">
        <f t="shared" si="98"/>
        <v>0</v>
      </c>
      <c r="G232">
        <f t="shared" si="82"/>
        <v>0</v>
      </c>
      <c r="H232">
        <f t="shared" si="79"/>
        <v>0</v>
      </c>
      <c r="I232">
        <f t="shared" si="80"/>
        <v>0</v>
      </c>
      <c r="J232" s="3">
        <f t="shared" si="99"/>
        <v>0</v>
      </c>
      <c r="K232">
        <f t="shared" si="84"/>
        <v>0</v>
      </c>
      <c r="L232" s="4">
        <f t="shared" si="85"/>
        <v>0</v>
      </c>
      <c r="M232" s="6">
        <f t="shared" si="100"/>
        <v>0</v>
      </c>
      <c r="N232">
        <f t="shared" si="87"/>
        <v>0</v>
      </c>
      <c r="O232">
        <f t="shared" si="88"/>
        <v>0</v>
      </c>
    </row>
    <row r="233" spans="1:15" x14ac:dyDescent="0.25">
      <c r="A233" s="8" t="s">
        <v>352</v>
      </c>
      <c r="B233" s="2">
        <v>0</v>
      </c>
      <c r="C233">
        <f t="shared" si="77"/>
        <v>0</v>
      </c>
      <c r="D233" s="2">
        <v>100</v>
      </c>
      <c r="E233">
        <f t="shared" si="78"/>
        <v>0.92903000000000002</v>
      </c>
      <c r="F233" s="2">
        <f t="shared" si="98"/>
        <v>0</v>
      </c>
      <c r="G233">
        <f t="shared" si="82"/>
        <v>0</v>
      </c>
      <c r="H233">
        <f t="shared" si="79"/>
        <v>0</v>
      </c>
      <c r="I233">
        <f t="shared" si="80"/>
        <v>0</v>
      </c>
      <c r="J233" s="3">
        <f t="shared" si="99"/>
        <v>0</v>
      </c>
      <c r="K233">
        <f t="shared" si="84"/>
        <v>0</v>
      </c>
      <c r="L233" s="4">
        <f t="shared" si="85"/>
        <v>0</v>
      </c>
      <c r="M233" s="6">
        <f t="shared" si="100"/>
        <v>0</v>
      </c>
      <c r="N233">
        <f t="shared" si="87"/>
        <v>0</v>
      </c>
      <c r="O233">
        <f t="shared" si="88"/>
        <v>0</v>
      </c>
    </row>
    <row r="234" spans="1:15" x14ac:dyDescent="0.25">
      <c r="A234" s="8" t="s">
        <v>353</v>
      </c>
      <c r="B234" s="2">
        <v>300</v>
      </c>
      <c r="C234">
        <f t="shared" si="77"/>
        <v>1023.6424905399226</v>
      </c>
      <c r="D234" s="2">
        <v>100</v>
      </c>
      <c r="E234">
        <f t="shared" si="78"/>
        <v>0.92903000000000002</v>
      </c>
      <c r="F234" s="2">
        <f t="shared" ref="F234:F243" si="101">B234/D234</f>
        <v>3</v>
      </c>
      <c r="G234">
        <f t="shared" si="82"/>
        <v>0.95099458298630435</v>
      </c>
      <c r="H234">
        <f t="shared" si="79"/>
        <v>0.2787079824357962</v>
      </c>
      <c r="I234">
        <f t="shared" si="80"/>
        <v>2.7870798243579618E-4</v>
      </c>
      <c r="J234" s="3">
        <f t="shared" ref="J234:J243" si="102">F234/1000</f>
        <v>3.0000000000000001E-3</v>
      </c>
      <c r="K234">
        <f t="shared" si="84"/>
        <v>1.4802845891002558E-6</v>
      </c>
      <c r="L234" s="4">
        <f t="shared" si="85"/>
        <v>1.5933715742511152E-5</v>
      </c>
      <c r="M234" s="6">
        <f t="shared" ref="M234:M243" si="103">L234*0.001</f>
        <v>1.5933715742511154E-8</v>
      </c>
      <c r="N234">
        <f t="shared" si="87"/>
        <v>2.3463062119198859E-5</v>
      </c>
      <c r="O234">
        <f t="shared" si="88"/>
        <v>1.4077837271519315E-3</v>
      </c>
    </row>
    <row r="235" spans="1:15" x14ac:dyDescent="0.25">
      <c r="A235" s="8" t="s">
        <v>354</v>
      </c>
      <c r="B235" s="2">
        <v>300</v>
      </c>
      <c r="C235">
        <f t="shared" si="77"/>
        <v>1023.6424905399226</v>
      </c>
      <c r="D235" s="2">
        <v>100</v>
      </c>
      <c r="E235">
        <f t="shared" si="78"/>
        <v>0.92903000000000002</v>
      </c>
      <c r="F235" s="2">
        <f t="shared" si="101"/>
        <v>3</v>
      </c>
      <c r="G235">
        <f t="shared" si="82"/>
        <v>0.95099458298630435</v>
      </c>
      <c r="H235">
        <f t="shared" si="79"/>
        <v>0.2787079824357962</v>
      </c>
      <c r="I235">
        <f t="shared" si="80"/>
        <v>2.7870798243579618E-4</v>
      </c>
      <c r="J235" s="3">
        <f t="shared" si="102"/>
        <v>3.0000000000000001E-3</v>
      </c>
      <c r="K235">
        <f t="shared" si="84"/>
        <v>1.4802845891002558E-6</v>
      </c>
      <c r="L235" s="4">
        <f t="shared" si="85"/>
        <v>1.5933715742511152E-5</v>
      </c>
      <c r="M235" s="6">
        <f t="shared" si="103"/>
        <v>1.5933715742511154E-8</v>
      </c>
      <c r="N235">
        <f t="shared" si="87"/>
        <v>2.3463062119198859E-5</v>
      </c>
      <c r="O235">
        <f t="shared" si="88"/>
        <v>1.4077837271519315E-3</v>
      </c>
    </row>
    <row r="236" spans="1:15" x14ac:dyDescent="0.25">
      <c r="A236" s="8" t="s">
        <v>355</v>
      </c>
      <c r="B236" s="2">
        <v>300</v>
      </c>
      <c r="C236">
        <f t="shared" si="77"/>
        <v>1023.6424905399226</v>
      </c>
      <c r="D236" s="2">
        <v>100</v>
      </c>
      <c r="E236">
        <f t="shared" si="78"/>
        <v>0.92903000000000002</v>
      </c>
      <c r="F236" s="2">
        <f t="shared" si="101"/>
        <v>3</v>
      </c>
      <c r="G236">
        <f t="shared" si="82"/>
        <v>0.95099458298630435</v>
      </c>
      <c r="H236">
        <f t="shared" si="79"/>
        <v>0.2787079824357962</v>
      </c>
      <c r="I236">
        <f t="shared" si="80"/>
        <v>2.7870798243579618E-4</v>
      </c>
      <c r="J236" s="3">
        <f t="shared" si="102"/>
        <v>3.0000000000000001E-3</v>
      </c>
      <c r="K236">
        <f t="shared" si="84"/>
        <v>1.4802845891002558E-6</v>
      </c>
      <c r="L236" s="4">
        <f t="shared" si="85"/>
        <v>1.5933715742511152E-5</v>
      </c>
      <c r="M236" s="6">
        <f t="shared" si="103"/>
        <v>1.5933715742511154E-8</v>
      </c>
      <c r="N236">
        <f t="shared" si="87"/>
        <v>2.3463062119198859E-5</v>
      </c>
      <c r="O236">
        <f t="shared" si="88"/>
        <v>1.4077837271519315E-3</v>
      </c>
    </row>
    <row r="237" spans="1:15" x14ac:dyDescent="0.25">
      <c r="A237" s="8" t="s">
        <v>356</v>
      </c>
      <c r="B237" s="2">
        <v>300</v>
      </c>
      <c r="C237">
        <f t="shared" si="77"/>
        <v>1023.6424905399226</v>
      </c>
      <c r="D237" s="2">
        <v>100</v>
      </c>
      <c r="E237">
        <f t="shared" si="78"/>
        <v>0.92903000000000002</v>
      </c>
      <c r="F237" s="2">
        <f t="shared" si="101"/>
        <v>3</v>
      </c>
      <c r="G237">
        <f t="shared" si="82"/>
        <v>0.95099458298630435</v>
      </c>
      <c r="H237">
        <f t="shared" si="79"/>
        <v>0.2787079824357962</v>
      </c>
      <c r="I237">
        <f t="shared" si="80"/>
        <v>2.7870798243579618E-4</v>
      </c>
      <c r="J237" s="3">
        <f t="shared" si="102"/>
        <v>3.0000000000000001E-3</v>
      </c>
      <c r="K237">
        <f t="shared" si="84"/>
        <v>1.4802845891002558E-6</v>
      </c>
      <c r="L237" s="4">
        <f t="shared" si="85"/>
        <v>1.5933715742511152E-5</v>
      </c>
      <c r="M237" s="6">
        <f t="shared" si="103"/>
        <v>1.5933715742511154E-8</v>
      </c>
      <c r="N237">
        <f t="shared" si="87"/>
        <v>2.3463062119198859E-5</v>
      </c>
      <c r="O237">
        <f t="shared" si="88"/>
        <v>1.4077837271519315E-3</v>
      </c>
    </row>
    <row r="238" spans="1:15" x14ac:dyDescent="0.25">
      <c r="A238" s="8" t="s">
        <v>357</v>
      </c>
      <c r="B238" s="2">
        <v>300</v>
      </c>
      <c r="C238">
        <f t="shared" si="77"/>
        <v>1023.6424905399226</v>
      </c>
      <c r="D238" s="2">
        <v>100</v>
      </c>
      <c r="E238">
        <f t="shared" si="78"/>
        <v>0.92903000000000002</v>
      </c>
      <c r="F238" s="2">
        <f t="shared" si="101"/>
        <v>3</v>
      </c>
      <c r="G238">
        <f t="shared" si="82"/>
        <v>0.95099458298630435</v>
      </c>
      <c r="H238">
        <f t="shared" si="79"/>
        <v>0.2787079824357962</v>
      </c>
      <c r="I238">
        <f t="shared" si="80"/>
        <v>2.7870798243579618E-4</v>
      </c>
      <c r="J238" s="3">
        <f t="shared" si="102"/>
        <v>3.0000000000000001E-3</v>
      </c>
      <c r="K238">
        <f t="shared" si="84"/>
        <v>1.4802845891002558E-6</v>
      </c>
      <c r="L238" s="4">
        <f t="shared" si="85"/>
        <v>1.5933715742511152E-5</v>
      </c>
      <c r="M238" s="6">
        <f t="shared" si="103"/>
        <v>1.5933715742511154E-8</v>
      </c>
      <c r="N238">
        <f t="shared" si="87"/>
        <v>2.3463062119198859E-5</v>
      </c>
      <c r="O238">
        <f t="shared" si="88"/>
        <v>1.4077837271519315E-3</v>
      </c>
    </row>
    <row r="239" spans="1:15" x14ac:dyDescent="0.25">
      <c r="A239" s="8" t="s">
        <v>358</v>
      </c>
      <c r="B239" s="2">
        <v>300</v>
      </c>
      <c r="C239">
        <f t="shared" si="77"/>
        <v>1023.6424905399226</v>
      </c>
      <c r="D239" s="2">
        <v>100</v>
      </c>
      <c r="E239">
        <f t="shared" si="78"/>
        <v>0.92903000000000002</v>
      </c>
      <c r="F239" s="2">
        <f t="shared" si="101"/>
        <v>3</v>
      </c>
      <c r="G239">
        <f t="shared" si="82"/>
        <v>0.95099458298630435</v>
      </c>
      <c r="H239">
        <f t="shared" si="79"/>
        <v>0.2787079824357962</v>
      </c>
      <c r="I239">
        <f t="shared" si="80"/>
        <v>2.7870798243579618E-4</v>
      </c>
      <c r="J239" s="3">
        <f t="shared" si="102"/>
        <v>3.0000000000000001E-3</v>
      </c>
      <c r="K239">
        <f t="shared" si="84"/>
        <v>1.4802845891002558E-6</v>
      </c>
      <c r="L239" s="4">
        <f t="shared" si="85"/>
        <v>1.5933715742511152E-5</v>
      </c>
      <c r="M239" s="6">
        <f t="shared" si="103"/>
        <v>1.5933715742511154E-8</v>
      </c>
      <c r="N239">
        <f t="shared" si="87"/>
        <v>2.3463062119198859E-5</v>
      </c>
      <c r="O239">
        <f t="shared" si="88"/>
        <v>1.4077837271519315E-3</v>
      </c>
    </row>
    <row r="240" spans="1:15" x14ac:dyDescent="0.25">
      <c r="A240" s="8" t="s">
        <v>359</v>
      </c>
      <c r="B240" s="2">
        <v>300</v>
      </c>
      <c r="C240">
        <f t="shared" si="77"/>
        <v>1023.6424905399226</v>
      </c>
      <c r="D240" s="2">
        <v>100</v>
      </c>
      <c r="E240">
        <f t="shared" si="78"/>
        <v>0.92903000000000002</v>
      </c>
      <c r="F240" s="2">
        <f t="shared" si="101"/>
        <v>3</v>
      </c>
      <c r="G240">
        <f t="shared" si="82"/>
        <v>0.95099458298630435</v>
      </c>
      <c r="H240">
        <f t="shared" si="79"/>
        <v>0.2787079824357962</v>
      </c>
      <c r="I240">
        <f t="shared" si="80"/>
        <v>2.7870798243579618E-4</v>
      </c>
      <c r="J240" s="3">
        <f t="shared" si="102"/>
        <v>3.0000000000000001E-3</v>
      </c>
      <c r="K240">
        <f t="shared" si="84"/>
        <v>1.4802845891002558E-6</v>
      </c>
      <c r="L240" s="4">
        <f t="shared" si="85"/>
        <v>1.5933715742511152E-5</v>
      </c>
      <c r="M240" s="6">
        <f t="shared" si="103"/>
        <v>1.5933715742511154E-8</v>
      </c>
      <c r="N240">
        <f t="shared" si="87"/>
        <v>2.3463062119198859E-5</v>
      </c>
      <c r="O240">
        <f t="shared" si="88"/>
        <v>1.4077837271519315E-3</v>
      </c>
    </row>
    <row r="241" spans="1:15" x14ac:dyDescent="0.25">
      <c r="A241" s="8" t="s">
        <v>360</v>
      </c>
      <c r="B241" s="2">
        <v>300</v>
      </c>
      <c r="C241">
        <f t="shared" si="77"/>
        <v>1023.6424905399226</v>
      </c>
      <c r="D241" s="2">
        <v>100</v>
      </c>
      <c r="E241">
        <f t="shared" si="78"/>
        <v>0.92903000000000002</v>
      </c>
      <c r="F241" s="2">
        <f t="shared" si="101"/>
        <v>3</v>
      </c>
      <c r="G241">
        <f t="shared" si="82"/>
        <v>0.95099458298630435</v>
      </c>
      <c r="H241">
        <f t="shared" si="79"/>
        <v>0.2787079824357962</v>
      </c>
      <c r="I241">
        <f t="shared" si="80"/>
        <v>2.7870798243579618E-4</v>
      </c>
      <c r="J241" s="3">
        <f t="shared" si="102"/>
        <v>3.0000000000000001E-3</v>
      </c>
      <c r="K241">
        <f t="shared" si="84"/>
        <v>1.4802845891002558E-6</v>
      </c>
      <c r="L241" s="4">
        <f t="shared" si="85"/>
        <v>1.5933715742511152E-5</v>
      </c>
      <c r="M241" s="6">
        <f t="shared" si="103"/>
        <v>1.5933715742511154E-8</v>
      </c>
      <c r="N241">
        <f t="shared" si="87"/>
        <v>2.3463062119198859E-5</v>
      </c>
      <c r="O241">
        <f t="shared" si="88"/>
        <v>1.4077837271519315E-3</v>
      </c>
    </row>
    <row r="242" spans="1:15" x14ac:dyDescent="0.25">
      <c r="A242" s="8" t="s">
        <v>361</v>
      </c>
      <c r="B242" s="2">
        <v>300</v>
      </c>
      <c r="C242">
        <f t="shared" si="77"/>
        <v>1023.6424905399226</v>
      </c>
      <c r="D242" s="2">
        <v>100</v>
      </c>
      <c r="E242">
        <f t="shared" si="78"/>
        <v>0.92903000000000002</v>
      </c>
      <c r="F242" s="2">
        <f t="shared" si="101"/>
        <v>3</v>
      </c>
      <c r="G242">
        <f t="shared" si="82"/>
        <v>0.95099458298630435</v>
      </c>
      <c r="H242">
        <f t="shared" si="79"/>
        <v>0.2787079824357962</v>
      </c>
      <c r="I242">
        <f t="shared" si="80"/>
        <v>2.7870798243579618E-4</v>
      </c>
      <c r="J242" s="3">
        <f t="shared" si="102"/>
        <v>3.0000000000000001E-3</v>
      </c>
      <c r="K242">
        <f t="shared" si="84"/>
        <v>1.4802845891002558E-6</v>
      </c>
      <c r="L242" s="4">
        <f t="shared" si="85"/>
        <v>1.5933715742511152E-5</v>
      </c>
      <c r="M242" s="6">
        <f t="shared" si="103"/>
        <v>1.5933715742511154E-8</v>
      </c>
      <c r="N242">
        <f t="shared" si="87"/>
        <v>2.3463062119198859E-5</v>
      </c>
      <c r="O242">
        <f t="shared" si="88"/>
        <v>1.4077837271519315E-3</v>
      </c>
    </row>
    <row r="243" spans="1:15" x14ac:dyDescent="0.25">
      <c r="A243" s="8" t="s">
        <v>362</v>
      </c>
      <c r="B243" s="2">
        <v>300</v>
      </c>
      <c r="C243">
        <f t="shared" si="77"/>
        <v>1023.6424905399226</v>
      </c>
      <c r="D243" s="2">
        <v>100</v>
      </c>
      <c r="E243">
        <f t="shared" si="78"/>
        <v>0.92903000000000002</v>
      </c>
      <c r="F243" s="2">
        <f t="shared" si="101"/>
        <v>3</v>
      </c>
      <c r="G243">
        <f t="shared" si="82"/>
        <v>0.95099458298630435</v>
      </c>
      <c r="H243">
        <f t="shared" si="79"/>
        <v>0.2787079824357962</v>
      </c>
      <c r="I243">
        <f t="shared" si="80"/>
        <v>2.7870798243579618E-4</v>
      </c>
      <c r="J243" s="3">
        <f t="shared" si="102"/>
        <v>3.0000000000000001E-3</v>
      </c>
      <c r="K243">
        <f t="shared" si="84"/>
        <v>1.4802845891002558E-6</v>
      </c>
      <c r="L243" s="4">
        <f t="shared" si="85"/>
        <v>1.5933715742511152E-5</v>
      </c>
      <c r="M243" s="6">
        <f t="shared" si="103"/>
        <v>1.5933715742511154E-8</v>
      </c>
      <c r="N243">
        <f t="shared" si="87"/>
        <v>2.3463062119198859E-5</v>
      </c>
      <c r="O243">
        <f t="shared" si="88"/>
        <v>1.4077837271519315E-3</v>
      </c>
    </row>
    <row r="244" spans="1:15" x14ac:dyDescent="0.25">
      <c r="A244" s="8" t="s">
        <v>363</v>
      </c>
      <c r="B244" s="2">
        <v>300</v>
      </c>
      <c r="C244">
        <f t="shared" si="77"/>
        <v>1023.6424905399226</v>
      </c>
      <c r="D244" s="2">
        <v>100</v>
      </c>
      <c r="E244">
        <f t="shared" si="78"/>
        <v>0.92903000000000002</v>
      </c>
      <c r="F244" s="2">
        <f t="shared" ref="F244:F255" si="104">B244/D244</f>
        <v>3</v>
      </c>
      <c r="G244">
        <f t="shared" si="82"/>
        <v>0.95099458298630435</v>
      </c>
      <c r="H244">
        <f t="shared" si="79"/>
        <v>0.2787079824357962</v>
      </c>
      <c r="I244">
        <f t="shared" si="80"/>
        <v>2.7870798243579618E-4</v>
      </c>
      <c r="J244" s="3">
        <f t="shared" ref="J244:J255" si="105">F244/1000</f>
        <v>3.0000000000000001E-3</v>
      </c>
      <c r="K244">
        <f t="shared" si="84"/>
        <v>1.4802845891002558E-6</v>
      </c>
      <c r="L244" s="4">
        <f t="shared" si="85"/>
        <v>1.5933715742511152E-5</v>
      </c>
      <c r="M244" s="6">
        <f t="shared" ref="M244:M255" si="106">L244*0.001</f>
        <v>1.5933715742511154E-8</v>
      </c>
      <c r="N244">
        <f t="shared" si="87"/>
        <v>2.3463062119198859E-5</v>
      </c>
      <c r="O244">
        <f t="shared" si="88"/>
        <v>1.4077837271519315E-3</v>
      </c>
    </row>
    <row r="245" spans="1:15" x14ac:dyDescent="0.25">
      <c r="A245" s="8" t="s">
        <v>365</v>
      </c>
      <c r="B245" s="2">
        <v>300</v>
      </c>
      <c r="C245">
        <f t="shared" si="77"/>
        <v>1023.6424905399226</v>
      </c>
      <c r="D245" s="2">
        <v>100</v>
      </c>
      <c r="E245">
        <f t="shared" si="78"/>
        <v>0.92903000000000002</v>
      </c>
      <c r="F245" s="2">
        <f t="shared" si="104"/>
        <v>3</v>
      </c>
      <c r="G245">
        <f t="shared" si="82"/>
        <v>0.95099458298630435</v>
      </c>
      <c r="H245">
        <f t="shared" si="79"/>
        <v>0.2787079824357962</v>
      </c>
      <c r="I245">
        <f t="shared" si="80"/>
        <v>2.7870798243579618E-4</v>
      </c>
      <c r="J245" s="3">
        <f t="shared" si="105"/>
        <v>3.0000000000000001E-3</v>
      </c>
      <c r="K245">
        <f t="shared" si="84"/>
        <v>1.4802845891002558E-6</v>
      </c>
      <c r="L245" s="4">
        <f t="shared" si="85"/>
        <v>1.5933715742511152E-5</v>
      </c>
      <c r="M245" s="6">
        <f t="shared" si="106"/>
        <v>1.5933715742511154E-8</v>
      </c>
      <c r="N245">
        <f t="shared" si="87"/>
        <v>2.3463062119198859E-5</v>
      </c>
      <c r="O245">
        <f t="shared" si="88"/>
        <v>1.4077837271519315E-3</v>
      </c>
    </row>
    <row r="246" spans="1:15" x14ac:dyDescent="0.25">
      <c r="A246" s="8" t="s">
        <v>366</v>
      </c>
      <c r="B246" s="2">
        <v>300</v>
      </c>
      <c r="C246">
        <f t="shared" si="77"/>
        <v>1023.6424905399226</v>
      </c>
      <c r="D246" s="2">
        <v>100</v>
      </c>
      <c r="E246">
        <f t="shared" si="78"/>
        <v>0.92903000000000002</v>
      </c>
      <c r="F246" s="2">
        <f t="shared" si="104"/>
        <v>3</v>
      </c>
      <c r="G246">
        <f t="shared" si="82"/>
        <v>0.95099458298630435</v>
      </c>
      <c r="H246">
        <f t="shared" si="79"/>
        <v>0.2787079824357962</v>
      </c>
      <c r="I246">
        <f t="shared" si="80"/>
        <v>2.7870798243579618E-4</v>
      </c>
      <c r="J246" s="3">
        <f t="shared" si="105"/>
        <v>3.0000000000000001E-3</v>
      </c>
      <c r="K246">
        <f t="shared" si="84"/>
        <v>1.4802845891002558E-6</v>
      </c>
      <c r="L246" s="4">
        <f t="shared" si="85"/>
        <v>1.5933715742511152E-5</v>
      </c>
      <c r="M246" s="6">
        <f t="shared" si="106"/>
        <v>1.5933715742511154E-8</v>
      </c>
      <c r="N246">
        <f t="shared" si="87"/>
        <v>2.3463062119198859E-5</v>
      </c>
      <c r="O246">
        <f t="shared" si="88"/>
        <v>1.4077837271519315E-3</v>
      </c>
    </row>
    <row r="247" spans="1:15" x14ac:dyDescent="0.25">
      <c r="A247" s="8" t="s">
        <v>367</v>
      </c>
      <c r="B247" s="2">
        <v>300</v>
      </c>
      <c r="C247">
        <f t="shared" si="77"/>
        <v>1023.6424905399226</v>
      </c>
      <c r="D247" s="2">
        <v>100</v>
      </c>
      <c r="E247">
        <f t="shared" si="78"/>
        <v>0.92903000000000002</v>
      </c>
      <c r="F247" s="2">
        <f t="shared" si="104"/>
        <v>3</v>
      </c>
      <c r="G247">
        <f t="shared" si="82"/>
        <v>0.95099458298630435</v>
      </c>
      <c r="H247">
        <f t="shared" si="79"/>
        <v>0.2787079824357962</v>
      </c>
      <c r="I247">
        <f t="shared" si="80"/>
        <v>2.7870798243579618E-4</v>
      </c>
      <c r="J247" s="3">
        <f t="shared" si="105"/>
        <v>3.0000000000000001E-3</v>
      </c>
      <c r="K247">
        <f t="shared" si="84"/>
        <v>1.4802845891002558E-6</v>
      </c>
      <c r="L247" s="4">
        <f t="shared" si="85"/>
        <v>1.5933715742511152E-5</v>
      </c>
      <c r="M247" s="6">
        <f t="shared" si="106"/>
        <v>1.5933715742511154E-8</v>
      </c>
      <c r="N247">
        <f t="shared" si="87"/>
        <v>2.3463062119198859E-5</v>
      </c>
      <c r="O247">
        <f t="shared" si="88"/>
        <v>1.4077837271519315E-3</v>
      </c>
    </row>
    <row r="248" spans="1:15" x14ac:dyDescent="0.25">
      <c r="A248" s="8" t="s">
        <v>368</v>
      </c>
      <c r="B248" s="2">
        <v>300</v>
      </c>
      <c r="C248">
        <f t="shared" si="77"/>
        <v>1023.6424905399226</v>
      </c>
      <c r="D248" s="2">
        <v>100</v>
      </c>
      <c r="E248">
        <f t="shared" si="78"/>
        <v>0.92903000000000002</v>
      </c>
      <c r="F248" s="2">
        <f t="shared" si="104"/>
        <v>3</v>
      </c>
      <c r="G248">
        <f t="shared" si="82"/>
        <v>0.95099458298630435</v>
      </c>
      <c r="H248">
        <f t="shared" si="79"/>
        <v>0.2787079824357962</v>
      </c>
      <c r="I248">
        <f t="shared" si="80"/>
        <v>2.7870798243579618E-4</v>
      </c>
      <c r="J248" s="3">
        <f t="shared" si="105"/>
        <v>3.0000000000000001E-3</v>
      </c>
      <c r="K248">
        <f t="shared" si="84"/>
        <v>1.4802845891002558E-6</v>
      </c>
      <c r="L248" s="4">
        <f t="shared" si="85"/>
        <v>1.5933715742511152E-5</v>
      </c>
      <c r="M248" s="6">
        <f t="shared" si="106"/>
        <v>1.5933715742511154E-8</v>
      </c>
      <c r="N248">
        <f t="shared" si="87"/>
        <v>2.3463062119198859E-5</v>
      </c>
      <c r="O248">
        <f t="shared" si="88"/>
        <v>1.4077837271519315E-3</v>
      </c>
    </row>
    <row r="249" spans="1:15" x14ac:dyDescent="0.25">
      <c r="A249" s="8" t="s">
        <v>369</v>
      </c>
      <c r="B249" s="2">
        <v>300</v>
      </c>
      <c r="C249">
        <f t="shared" si="77"/>
        <v>1023.6424905399226</v>
      </c>
      <c r="D249" s="2">
        <v>100</v>
      </c>
      <c r="E249">
        <f t="shared" si="78"/>
        <v>0.92903000000000002</v>
      </c>
      <c r="F249" s="2">
        <f t="shared" si="104"/>
        <v>3</v>
      </c>
      <c r="G249">
        <f t="shared" si="82"/>
        <v>0.95099458298630435</v>
      </c>
      <c r="H249">
        <f t="shared" si="79"/>
        <v>0.2787079824357962</v>
      </c>
      <c r="I249">
        <f t="shared" si="80"/>
        <v>2.7870798243579618E-4</v>
      </c>
      <c r="J249" s="3">
        <f t="shared" si="105"/>
        <v>3.0000000000000001E-3</v>
      </c>
      <c r="K249">
        <f t="shared" si="84"/>
        <v>1.4802845891002558E-6</v>
      </c>
      <c r="L249" s="4">
        <f t="shared" si="85"/>
        <v>1.5933715742511152E-5</v>
      </c>
      <c r="M249" s="6">
        <f t="shared" si="106"/>
        <v>1.5933715742511154E-8</v>
      </c>
      <c r="N249">
        <f t="shared" si="87"/>
        <v>2.3463062119198859E-5</v>
      </c>
      <c r="O249">
        <f t="shared" si="88"/>
        <v>1.4077837271519315E-3</v>
      </c>
    </row>
    <row r="250" spans="1:15" x14ac:dyDescent="0.25">
      <c r="A250" s="8" t="s">
        <v>370</v>
      </c>
      <c r="B250" s="2">
        <v>300</v>
      </c>
      <c r="C250">
        <f t="shared" si="77"/>
        <v>1023.6424905399226</v>
      </c>
      <c r="D250" s="2">
        <v>100</v>
      </c>
      <c r="E250">
        <f t="shared" si="78"/>
        <v>0.92903000000000002</v>
      </c>
      <c r="F250" s="2">
        <f t="shared" si="104"/>
        <v>3</v>
      </c>
      <c r="G250">
        <f t="shared" si="82"/>
        <v>0.95099458298630435</v>
      </c>
      <c r="H250">
        <f t="shared" si="79"/>
        <v>0.2787079824357962</v>
      </c>
      <c r="I250">
        <f t="shared" si="80"/>
        <v>2.7870798243579618E-4</v>
      </c>
      <c r="J250" s="3">
        <f t="shared" si="105"/>
        <v>3.0000000000000001E-3</v>
      </c>
      <c r="K250">
        <f t="shared" si="84"/>
        <v>1.4802845891002558E-6</v>
      </c>
      <c r="L250" s="4">
        <f t="shared" si="85"/>
        <v>1.5933715742511152E-5</v>
      </c>
      <c r="M250" s="6">
        <f t="shared" si="106"/>
        <v>1.5933715742511154E-8</v>
      </c>
      <c r="N250">
        <f t="shared" si="87"/>
        <v>2.3463062119198859E-5</v>
      </c>
      <c r="O250">
        <f t="shared" si="88"/>
        <v>1.4077837271519315E-3</v>
      </c>
    </row>
    <row r="251" spans="1:15" x14ac:dyDescent="0.25">
      <c r="A251" s="8" t="s">
        <v>371</v>
      </c>
      <c r="B251" s="2">
        <v>300</v>
      </c>
      <c r="C251">
        <f t="shared" si="77"/>
        <v>1023.6424905399226</v>
      </c>
      <c r="D251" s="2">
        <v>100</v>
      </c>
      <c r="E251">
        <f t="shared" si="78"/>
        <v>0.92903000000000002</v>
      </c>
      <c r="F251" s="2">
        <f t="shared" si="104"/>
        <v>3</v>
      </c>
      <c r="G251">
        <f t="shared" si="82"/>
        <v>0.95099458298630435</v>
      </c>
      <c r="H251">
        <f t="shared" si="79"/>
        <v>0.2787079824357962</v>
      </c>
      <c r="I251">
        <f t="shared" si="80"/>
        <v>2.7870798243579618E-4</v>
      </c>
      <c r="J251" s="3">
        <f t="shared" si="105"/>
        <v>3.0000000000000001E-3</v>
      </c>
      <c r="K251">
        <f t="shared" si="84"/>
        <v>1.4802845891002558E-6</v>
      </c>
      <c r="L251" s="4">
        <f t="shared" si="85"/>
        <v>1.5933715742511152E-5</v>
      </c>
      <c r="M251" s="6">
        <f t="shared" si="106"/>
        <v>1.5933715742511154E-8</v>
      </c>
      <c r="N251">
        <f t="shared" si="87"/>
        <v>2.3463062119198859E-5</v>
      </c>
      <c r="O251">
        <f t="shared" si="88"/>
        <v>1.4077837271519315E-3</v>
      </c>
    </row>
    <row r="252" spans="1:15" x14ac:dyDescent="0.25">
      <c r="A252" s="8" t="s">
        <v>372</v>
      </c>
      <c r="B252" s="2">
        <v>300</v>
      </c>
      <c r="C252">
        <f t="shared" si="77"/>
        <v>1023.6424905399226</v>
      </c>
      <c r="D252" s="2">
        <v>100</v>
      </c>
      <c r="E252">
        <f t="shared" si="78"/>
        <v>0.92903000000000002</v>
      </c>
      <c r="F252" s="2">
        <f t="shared" si="104"/>
        <v>3</v>
      </c>
      <c r="G252">
        <f t="shared" si="82"/>
        <v>0.95099458298630435</v>
      </c>
      <c r="H252">
        <f t="shared" si="79"/>
        <v>0.2787079824357962</v>
      </c>
      <c r="I252">
        <f t="shared" si="80"/>
        <v>2.7870798243579618E-4</v>
      </c>
      <c r="J252" s="3">
        <f t="shared" si="105"/>
        <v>3.0000000000000001E-3</v>
      </c>
      <c r="K252">
        <f t="shared" si="84"/>
        <v>1.4802845891002558E-6</v>
      </c>
      <c r="L252" s="4">
        <f t="shared" si="85"/>
        <v>1.5933715742511152E-5</v>
      </c>
      <c r="M252" s="6">
        <f t="shared" si="106"/>
        <v>1.5933715742511154E-8</v>
      </c>
      <c r="N252">
        <f t="shared" si="87"/>
        <v>2.3463062119198859E-5</v>
      </c>
      <c r="O252">
        <f t="shared" si="88"/>
        <v>1.4077837271519315E-3</v>
      </c>
    </row>
    <row r="253" spans="1:15" x14ac:dyDescent="0.25">
      <c r="A253" s="8" t="s">
        <v>373</v>
      </c>
      <c r="B253" s="2">
        <v>300</v>
      </c>
      <c r="C253">
        <f t="shared" si="77"/>
        <v>1023.6424905399226</v>
      </c>
      <c r="D253" s="2">
        <v>100</v>
      </c>
      <c r="E253">
        <f t="shared" si="78"/>
        <v>0.92903000000000002</v>
      </c>
      <c r="F253" s="2">
        <f t="shared" si="104"/>
        <v>3</v>
      </c>
      <c r="G253">
        <f t="shared" si="82"/>
        <v>0.95099458298630435</v>
      </c>
      <c r="H253">
        <f t="shared" si="79"/>
        <v>0.2787079824357962</v>
      </c>
      <c r="I253">
        <f t="shared" si="80"/>
        <v>2.7870798243579618E-4</v>
      </c>
      <c r="J253" s="3">
        <f t="shared" si="105"/>
        <v>3.0000000000000001E-3</v>
      </c>
      <c r="K253">
        <f t="shared" si="84"/>
        <v>1.4802845891002558E-6</v>
      </c>
      <c r="L253" s="4">
        <f t="shared" si="85"/>
        <v>1.5933715742511152E-5</v>
      </c>
      <c r="M253" s="6">
        <f t="shared" si="106"/>
        <v>1.5933715742511154E-8</v>
      </c>
      <c r="N253">
        <f t="shared" si="87"/>
        <v>2.3463062119198859E-5</v>
      </c>
      <c r="O253">
        <f t="shared" si="88"/>
        <v>1.4077837271519315E-3</v>
      </c>
    </row>
    <row r="254" spans="1:15" x14ac:dyDescent="0.25">
      <c r="A254" s="8" t="s">
        <v>374</v>
      </c>
      <c r="B254" s="2">
        <v>300</v>
      </c>
      <c r="C254">
        <f t="shared" si="77"/>
        <v>1023.6424905399226</v>
      </c>
      <c r="D254" s="2">
        <v>100</v>
      </c>
      <c r="E254">
        <f t="shared" si="78"/>
        <v>0.92903000000000002</v>
      </c>
      <c r="F254" s="2">
        <f t="shared" si="104"/>
        <v>3</v>
      </c>
      <c r="G254">
        <f t="shared" si="82"/>
        <v>0.95099458298630435</v>
      </c>
      <c r="H254">
        <f t="shared" si="79"/>
        <v>0.2787079824357962</v>
      </c>
      <c r="I254">
        <f t="shared" si="80"/>
        <v>2.7870798243579618E-4</v>
      </c>
      <c r="J254" s="3">
        <f t="shared" si="105"/>
        <v>3.0000000000000001E-3</v>
      </c>
      <c r="K254">
        <f t="shared" si="84"/>
        <v>1.4802845891002558E-6</v>
      </c>
      <c r="L254" s="4">
        <f t="shared" si="85"/>
        <v>1.5933715742511152E-5</v>
      </c>
      <c r="M254" s="6">
        <f t="shared" si="106"/>
        <v>1.5933715742511154E-8</v>
      </c>
      <c r="N254">
        <f t="shared" si="87"/>
        <v>2.3463062119198859E-5</v>
      </c>
      <c r="O254">
        <f t="shared" si="88"/>
        <v>1.4077837271519315E-3</v>
      </c>
    </row>
    <row r="255" spans="1:15" x14ac:dyDescent="0.25">
      <c r="A255" s="8" t="s">
        <v>375</v>
      </c>
      <c r="B255" s="2">
        <v>300</v>
      </c>
      <c r="C255">
        <f t="shared" si="77"/>
        <v>1023.6424905399226</v>
      </c>
      <c r="D255" s="2">
        <v>100</v>
      </c>
      <c r="E255">
        <f t="shared" si="78"/>
        <v>0.92903000000000002</v>
      </c>
      <c r="F255" s="2">
        <f t="shared" si="104"/>
        <v>3</v>
      </c>
      <c r="G255">
        <f t="shared" si="82"/>
        <v>0.95099458298630435</v>
      </c>
      <c r="H255">
        <f t="shared" si="79"/>
        <v>0.2787079824357962</v>
      </c>
      <c r="I255">
        <f t="shared" si="80"/>
        <v>2.7870798243579618E-4</v>
      </c>
      <c r="J255" s="3">
        <f t="shared" si="105"/>
        <v>3.0000000000000001E-3</v>
      </c>
      <c r="K255">
        <f t="shared" si="84"/>
        <v>1.4802845891002558E-6</v>
      </c>
      <c r="L255" s="4">
        <f t="shared" si="85"/>
        <v>1.5933715742511152E-5</v>
      </c>
      <c r="M255" s="6">
        <f t="shared" si="106"/>
        <v>1.5933715742511154E-8</v>
      </c>
      <c r="N255">
        <f t="shared" si="87"/>
        <v>2.3463062119198859E-5</v>
      </c>
      <c r="O255">
        <f t="shared" si="88"/>
        <v>1.4077837271519315E-3</v>
      </c>
    </row>
    <row r="256" spans="1:15" x14ac:dyDescent="0.25">
      <c r="A256" s="8" t="s">
        <v>162</v>
      </c>
      <c r="B256" s="2">
        <v>90</v>
      </c>
      <c r="C256">
        <f t="shared" si="77"/>
        <v>307.09274716197677</v>
      </c>
      <c r="D256" s="2">
        <v>20</v>
      </c>
      <c r="E256">
        <f t="shared" si="78"/>
        <v>4.6451500000000001</v>
      </c>
      <c r="F256" s="2">
        <f t="shared" si="95"/>
        <v>4.5</v>
      </c>
      <c r="G256">
        <f t="shared" si="82"/>
        <v>1.4264918744794566</v>
      </c>
      <c r="H256">
        <f t="shared" si="79"/>
        <v>0.41806197365369435</v>
      </c>
      <c r="I256">
        <f t="shared" si="80"/>
        <v>4.1806197365369435E-4</v>
      </c>
      <c r="J256" s="3">
        <f t="shared" si="96"/>
        <v>4.4999999999999997E-3</v>
      </c>
      <c r="K256">
        <f t="shared" si="84"/>
        <v>2.2204268836503842E-6</v>
      </c>
      <c r="L256" s="4">
        <f t="shared" si="85"/>
        <v>2.3900573613766727E-5</v>
      </c>
      <c r="M256" s="6">
        <f t="shared" si="97"/>
        <v>2.3900573613766727E-8</v>
      </c>
      <c r="N256">
        <f t="shared" si="87"/>
        <v>3.5194593178798299E-5</v>
      </c>
      <c r="O256">
        <f t="shared" si="88"/>
        <v>2.1116755907278979E-3</v>
      </c>
    </row>
    <row r="257" spans="1:15" x14ac:dyDescent="0.25">
      <c r="A257" s="8" t="s">
        <v>376</v>
      </c>
      <c r="B257" s="2">
        <v>0</v>
      </c>
      <c r="C257">
        <f t="shared" si="77"/>
        <v>0</v>
      </c>
      <c r="D257" s="2">
        <v>30</v>
      </c>
      <c r="E257">
        <f t="shared" si="78"/>
        <v>3.0967666666666669</v>
      </c>
      <c r="F257" s="2">
        <f t="shared" si="95"/>
        <v>0</v>
      </c>
      <c r="G257">
        <f t="shared" si="82"/>
        <v>0</v>
      </c>
      <c r="H257">
        <f t="shared" si="79"/>
        <v>0</v>
      </c>
      <c r="I257">
        <f t="shared" si="80"/>
        <v>0</v>
      </c>
      <c r="J257" s="3">
        <f t="shared" si="96"/>
        <v>0</v>
      </c>
      <c r="K257">
        <f t="shared" si="84"/>
        <v>0</v>
      </c>
      <c r="L257" s="4">
        <f t="shared" si="85"/>
        <v>0</v>
      </c>
      <c r="M257" s="6">
        <f t="shared" si="97"/>
        <v>0</v>
      </c>
      <c r="N257">
        <f t="shared" si="87"/>
        <v>0</v>
      </c>
      <c r="O257">
        <f t="shared" si="88"/>
        <v>0</v>
      </c>
    </row>
    <row r="258" spans="1:15" x14ac:dyDescent="0.25">
      <c r="A258" s="8" t="s">
        <v>376</v>
      </c>
      <c r="B258" s="2">
        <v>0</v>
      </c>
      <c r="C258">
        <f t="shared" si="77"/>
        <v>0</v>
      </c>
      <c r="D258" s="2">
        <v>30</v>
      </c>
      <c r="E258">
        <f t="shared" si="78"/>
        <v>3.0967666666666669</v>
      </c>
      <c r="F258" s="2">
        <f t="shared" ref="F258:F268" si="107">B258/D258</f>
        <v>0</v>
      </c>
      <c r="G258">
        <f t="shared" si="82"/>
        <v>0</v>
      </c>
      <c r="H258">
        <f t="shared" si="79"/>
        <v>0</v>
      </c>
      <c r="I258">
        <f t="shared" si="80"/>
        <v>0</v>
      </c>
      <c r="J258" s="3">
        <f t="shared" ref="J258:J268" si="108">F258/1000</f>
        <v>0</v>
      </c>
      <c r="K258">
        <f t="shared" si="84"/>
        <v>0</v>
      </c>
      <c r="L258" s="4">
        <f t="shared" si="85"/>
        <v>0</v>
      </c>
      <c r="M258" s="6">
        <f t="shared" ref="M258:M268" si="109">L258*0.001</f>
        <v>0</v>
      </c>
      <c r="N258">
        <f t="shared" si="87"/>
        <v>0</v>
      </c>
      <c r="O258">
        <f t="shared" si="88"/>
        <v>0</v>
      </c>
    </row>
    <row r="259" spans="1:15" x14ac:dyDescent="0.25">
      <c r="A259" s="8" t="s">
        <v>379</v>
      </c>
      <c r="B259" s="2">
        <v>0</v>
      </c>
      <c r="C259">
        <f t="shared" ref="C259:C321" si="110">B259/0.29307107</f>
        <v>0</v>
      </c>
      <c r="D259" s="2">
        <v>30</v>
      </c>
      <c r="E259">
        <f t="shared" ref="E259:E321" si="111">92.903/D259</f>
        <v>3.0967666666666669</v>
      </c>
      <c r="F259" s="2">
        <f t="shared" si="107"/>
        <v>0</v>
      </c>
      <c r="G259">
        <f t="shared" si="82"/>
        <v>0</v>
      </c>
      <c r="H259">
        <f t="shared" ref="H259:H321" si="112">G259*0.29307</f>
        <v>0</v>
      </c>
      <c r="I259">
        <f t="shared" ref="I259:I321" si="113">H259/1000</f>
        <v>0</v>
      </c>
      <c r="J259" s="3">
        <f t="shared" si="108"/>
        <v>0</v>
      </c>
      <c r="K259">
        <f t="shared" si="84"/>
        <v>0</v>
      </c>
      <c r="L259" s="4">
        <f t="shared" si="85"/>
        <v>0</v>
      </c>
      <c r="M259" s="6">
        <f t="shared" si="109"/>
        <v>0</v>
      </c>
      <c r="N259">
        <f t="shared" si="87"/>
        <v>0</v>
      </c>
      <c r="O259">
        <f t="shared" si="88"/>
        <v>0</v>
      </c>
    </row>
    <row r="260" spans="1:15" x14ac:dyDescent="0.25">
      <c r="A260" s="8" t="s">
        <v>380</v>
      </c>
      <c r="B260" s="2">
        <v>0</v>
      </c>
      <c r="C260">
        <f t="shared" si="110"/>
        <v>0</v>
      </c>
      <c r="D260" s="2">
        <v>30</v>
      </c>
      <c r="E260">
        <f t="shared" si="111"/>
        <v>3.0967666666666669</v>
      </c>
      <c r="F260" s="2">
        <f t="shared" si="107"/>
        <v>0</v>
      </c>
      <c r="G260">
        <f t="shared" ref="G260:G321" si="114">C260*E260/1000</f>
        <v>0</v>
      </c>
      <c r="H260">
        <f t="shared" si="112"/>
        <v>0</v>
      </c>
      <c r="I260">
        <f t="shared" si="113"/>
        <v>0</v>
      </c>
      <c r="J260" s="3">
        <f t="shared" si="108"/>
        <v>0</v>
      </c>
      <c r="K260">
        <f t="shared" ref="K260:K321" si="115">I260/(4.184*45)</f>
        <v>0</v>
      </c>
      <c r="L260" s="4">
        <f t="shared" ref="L260:L321" si="116">J260/(4.184*45)</f>
        <v>0</v>
      </c>
      <c r="M260" s="6">
        <f t="shared" si="109"/>
        <v>0</v>
      </c>
      <c r="N260">
        <f t="shared" ref="N260:N321" si="117">K260/0.06309</f>
        <v>0</v>
      </c>
      <c r="O260">
        <f t="shared" ref="O260:O321" si="118">(N260*60)</f>
        <v>0</v>
      </c>
    </row>
    <row r="261" spans="1:15" x14ac:dyDescent="0.25">
      <c r="A261" s="8" t="s">
        <v>381</v>
      </c>
      <c r="B261" s="2">
        <v>0</v>
      </c>
      <c r="C261">
        <f t="shared" si="110"/>
        <v>0</v>
      </c>
      <c r="D261" s="2">
        <v>30</v>
      </c>
      <c r="E261">
        <f t="shared" si="111"/>
        <v>3.0967666666666669</v>
      </c>
      <c r="F261" s="2">
        <f t="shared" si="107"/>
        <v>0</v>
      </c>
      <c r="G261">
        <f t="shared" si="114"/>
        <v>0</v>
      </c>
      <c r="H261">
        <f t="shared" si="112"/>
        <v>0</v>
      </c>
      <c r="I261">
        <f t="shared" si="113"/>
        <v>0</v>
      </c>
      <c r="J261" s="3">
        <f t="shared" si="108"/>
        <v>0</v>
      </c>
      <c r="K261">
        <f t="shared" si="115"/>
        <v>0</v>
      </c>
      <c r="L261" s="4">
        <f t="shared" si="116"/>
        <v>0</v>
      </c>
      <c r="M261" s="6">
        <f t="shared" si="109"/>
        <v>0</v>
      </c>
      <c r="N261">
        <f t="shared" si="117"/>
        <v>0</v>
      </c>
      <c r="O261">
        <f t="shared" si="118"/>
        <v>0</v>
      </c>
    </row>
    <row r="262" spans="1:15" x14ac:dyDescent="0.25">
      <c r="A262" s="8" t="s">
        <v>382</v>
      </c>
      <c r="B262" s="2">
        <v>0</v>
      </c>
      <c r="C262">
        <f t="shared" si="110"/>
        <v>0</v>
      </c>
      <c r="D262" s="2">
        <v>30</v>
      </c>
      <c r="E262">
        <f t="shared" si="111"/>
        <v>3.0967666666666669</v>
      </c>
      <c r="F262" s="2">
        <f t="shared" si="107"/>
        <v>0</v>
      </c>
      <c r="G262">
        <f t="shared" si="114"/>
        <v>0</v>
      </c>
      <c r="H262">
        <f t="shared" si="112"/>
        <v>0</v>
      </c>
      <c r="I262">
        <f t="shared" si="113"/>
        <v>0</v>
      </c>
      <c r="J262" s="3">
        <f t="shared" si="108"/>
        <v>0</v>
      </c>
      <c r="K262">
        <f t="shared" si="115"/>
        <v>0</v>
      </c>
      <c r="L262" s="4">
        <f t="shared" si="116"/>
        <v>0</v>
      </c>
      <c r="M262" s="6">
        <f t="shared" si="109"/>
        <v>0</v>
      </c>
      <c r="N262">
        <f t="shared" si="117"/>
        <v>0</v>
      </c>
      <c r="O262">
        <f t="shared" si="118"/>
        <v>0</v>
      </c>
    </row>
    <row r="263" spans="1:15" x14ac:dyDescent="0.25">
      <c r="A263" s="8" t="s">
        <v>383</v>
      </c>
      <c r="B263" s="2">
        <v>0</v>
      </c>
      <c r="C263">
        <f t="shared" si="110"/>
        <v>0</v>
      </c>
      <c r="D263" s="2">
        <v>30</v>
      </c>
      <c r="E263">
        <f t="shared" si="111"/>
        <v>3.0967666666666669</v>
      </c>
      <c r="F263" s="2">
        <f t="shared" si="107"/>
        <v>0</v>
      </c>
      <c r="G263">
        <f t="shared" si="114"/>
        <v>0</v>
      </c>
      <c r="H263">
        <f t="shared" si="112"/>
        <v>0</v>
      </c>
      <c r="I263">
        <f t="shared" si="113"/>
        <v>0</v>
      </c>
      <c r="J263" s="3">
        <f t="shared" si="108"/>
        <v>0</v>
      </c>
      <c r="K263">
        <f t="shared" si="115"/>
        <v>0</v>
      </c>
      <c r="L263" s="4">
        <f t="shared" si="116"/>
        <v>0</v>
      </c>
      <c r="M263" s="6">
        <f t="shared" si="109"/>
        <v>0</v>
      </c>
      <c r="N263">
        <f t="shared" si="117"/>
        <v>0</v>
      </c>
      <c r="O263">
        <f t="shared" si="118"/>
        <v>0</v>
      </c>
    </row>
    <row r="264" spans="1:15" x14ac:dyDescent="0.25">
      <c r="A264" s="8" t="s">
        <v>384</v>
      </c>
      <c r="B264" s="2">
        <v>0</v>
      </c>
      <c r="C264">
        <f t="shared" si="110"/>
        <v>0</v>
      </c>
      <c r="D264" s="2">
        <v>30</v>
      </c>
      <c r="E264">
        <f t="shared" si="111"/>
        <v>3.0967666666666669</v>
      </c>
      <c r="F264" s="2">
        <f t="shared" si="107"/>
        <v>0</v>
      </c>
      <c r="G264">
        <f t="shared" si="114"/>
        <v>0</v>
      </c>
      <c r="H264">
        <f t="shared" si="112"/>
        <v>0</v>
      </c>
      <c r="I264">
        <f t="shared" si="113"/>
        <v>0</v>
      </c>
      <c r="J264" s="3">
        <f t="shared" si="108"/>
        <v>0</v>
      </c>
      <c r="K264">
        <f t="shared" si="115"/>
        <v>0</v>
      </c>
      <c r="L264" s="4">
        <f t="shared" si="116"/>
        <v>0</v>
      </c>
      <c r="M264" s="6">
        <f t="shared" si="109"/>
        <v>0</v>
      </c>
      <c r="N264">
        <f t="shared" si="117"/>
        <v>0</v>
      </c>
      <c r="O264">
        <f t="shared" si="118"/>
        <v>0</v>
      </c>
    </row>
    <row r="265" spans="1:15" x14ac:dyDescent="0.25">
      <c r="A265" s="8" t="s">
        <v>385</v>
      </c>
      <c r="B265" s="2">
        <v>0</v>
      </c>
      <c r="C265">
        <f t="shared" si="110"/>
        <v>0</v>
      </c>
      <c r="D265" s="2">
        <v>30</v>
      </c>
      <c r="E265">
        <f t="shared" si="111"/>
        <v>3.0967666666666669</v>
      </c>
      <c r="F265" s="2">
        <f t="shared" si="107"/>
        <v>0</v>
      </c>
      <c r="G265">
        <f t="shared" si="114"/>
        <v>0</v>
      </c>
      <c r="H265">
        <f t="shared" si="112"/>
        <v>0</v>
      </c>
      <c r="I265">
        <f t="shared" si="113"/>
        <v>0</v>
      </c>
      <c r="J265" s="3">
        <f t="shared" si="108"/>
        <v>0</v>
      </c>
      <c r="K265">
        <f t="shared" si="115"/>
        <v>0</v>
      </c>
      <c r="L265" s="4">
        <f t="shared" si="116"/>
        <v>0</v>
      </c>
      <c r="M265" s="6">
        <f t="shared" si="109"/>
        <v>0</v>
      </c>
      <c r="N265">
        <f t="shared" si="117"/>
        <v>0</v>
      </c>
      <c r="O265">
        <f t="shared" si="118"/>
        <v>0</v>
      </c>
    </row>
    <row r="266" spans="1:15" x14ac:dyDescent="0.25">
      <c r="A266" s="8" t="s">
        <v>386</v>
      </c>
      <c r="B266" s="2">
        <v>0</v>
      </c>
      <c r="C266">
        <f t="shared" si="110"/>
        <v>0</v>
      </c>
      <c r="D266" s="2">
        <v>30</v>
      </c>
      <c r="E266">
        <f t="shared" si="111"/>
        <v>3.0967666666666669</v>
      </c>
      <c r="F266" s="2">
        <f t="shared" si="107"/>
        <v>0</v>
      </c>
      <c r="G266">
        <f t="shared" si="114"/>
        <v>0</v>
      </c>
      <c r="H266">
        <f t="shared" si="112"/>
        <v>0</v>
      </c>
      <c r="I266">
        <f t="shared" si="113"/>
        <v>0</v>
      </c>
      <c r="J266" s="3">
        <f t="shared" si="108"/>
        <v>0</v>
      </c>
      <c r="K266">
        <f t="shared" si="115"/>
        <v>0</v>
      </c>
      <c r="L266" s="4">
        <f t="shared" si="116"/>
        <v>0</v>
      </c>
      <c r="M266" s="6">
        <f t="shared" si="109"/>
        <v>0</v>
      </c>
      <c r="N266">
        <f t="shared" si="117"/>
        <v>0</v>
      </c>
      <c r="O266">
        <f t="shared" si="118"/>
        <v>0</v>
      </c>
    </row>
    <row r="267" spans="1:15" x14ac:dyDescent="0.25">
      <c r="A267" s="8" t="s">
        <v>387</v>
      </c>
      <c r="B267" s="2">
        <v>0</v>
      </c>
      <c r="C267">
        <f t="shared" si="110"/>
        <v>0</v>
      </c>
      <c r="D267" s="2">
        <v>30</v>
      </c>
      <c r="E267">
        <f t="shared" si="111"/>
        <v>3.0967666666666669</v>
      </c>
      <c r="F267" s="2">
        <f t="shared" si="107"/>
        <v>0</v>
      </c>
      <c r="G267">
        <f t="shared" si="114"/>
        <v>0</v>
      </c>
      <c r="H267">
        <f t="shared" si="112"/>
        <v>0</v>
      </c>
      <c r="I267">
        <f t="shared" si="113"/>
        <v>0</v>
      </c>
      <c r="J267" s="3">
        <f t="shared" si="108"/>
        <v>0</v>
      </c>
      <c r="K267">
        <f t="shared" si="115"/>
        <v>0</v>
      </c>
      <c r="L267" s="4">
        <f t="shared" si="116"/>
        <v>0</v>
      </c>
      <c r="M267" s="6">
        <f t="shared" si="109"/>
        <v>0</v>
      </c>
      <c r="N267">
        <f t="shared" si="117"/>
        <v>0</v>
      </c>
      <c r="O267">
        <f t="shared" si="118"/>
        <v>0</v>
      </c>
    </row>
    <row r="268" spans="1:15" x14ac:dyDescent="0.25">
      <c r="A268" s="8" t="s">
        <v>388</v>
      </c>
      <c r="B268" s="2">
        <v>0</v>
      </c>
      <c r="C268">
        <f t="shared" si="110"/>
        <v>0</v>
      </c>
      <c r="D268" s="2">
        <v>30</v>
      </c>
      <c r="E268">
        <f t="shared" si="111"/>
        <v>3.0967666666666669</v>
      </c>
      <c r="F268" s="2">
        <f t="shared" si="107"/>
        <v>0</v>
      </c>
      <c r="G268">
        <f t="shared" si="114"/>
        <v>0</v>
      </c>
      <c r="H268">
        <f t="shared" si="112"/>
        <v>0</v>
      </c>
      <c r="I268">
        <f t="shared" si="113"/>
        <v>0</v>
      </c>
      <c r="J268" s="3">
        <f t="shared" si="108"/>
        <v>0</v>
      </c>
      <c r="K268">
        <f t="shared" si="115"/>
        <v>0</v>
      </c>
      <c r="L268" s="4">
        <f t="shared" si="116"/>
        <v>0</v>
      </c>
      <c r="M268" s="6">
        <f t="shared" si="109"/>
        <v>0</v>
      </c>
      <c r="N268">
        <f t="shared" si="117"/>
        <v>0</v>
      </c>
      <c r="O268">
        <f t="shared" si="118"/>
        <v>0</v>
      </c>
    </row>
    <row r="269" spans="1:15" x14ac:dyDescent="0.25">
      <c r="A269" s="8" t="s">
        <v>389</v>
      </c>
      <c r="B269" s="2">
        <v>0</v>
      </c>
      <c r="C269">
        <f t="shared" si="110"/>
        <v>0</v>
      </c>
      <c r="D269" s="2">
        <v>30</v>
      </c>
      <c r="E269">
        <f t="shared" si="111"/>
        <v>3.0967666666666669</v>
      </c>
      <c r="F269" s="2">
        <f t="shared" si="95"/>
        <v>0</v>
      </c>
      <c r="G269">
        <f t="shared" si="114"/>
        <v>0</v>
      </c>
      <c r="H269">
        <f t="shared" si="112"/>
        <v>0</v>
      </c>
      <c r="I269">
        <f t="shared" si="113"/>
        <v>0</v>
      </c>
      <c r="J269" s="3">
        <f t="shared" si="96"/>
        <v>0</v>
      </c>
      <c r="K269">
        <f t="shared" si="115"/>
        <v>0</v>
      </c>
      <c r="L269" s="4">
        <f t="shared" si="116"/>
        <v>0</v>
      </c>
      <c r="M269" s="6">
        <f t="shared" si="97"/>
        <v>0</v>
      </c>
      <c r="N269">
        <f t="shared" si="117"/>
        <v>0</v>
      </c>
      <c r="O269">
        <f t="shared" si="118"/>
        <v>0</v>
      </c>
    </row>
    <row r="270" spans="1:15" x14ac:dyDescent="0.25">
      <c r="A270" s="8" t="s">
        <v>390</v>
      </c>
      <c r="B270" s="2">
        <v>0</v>
      </c>
      <c r="C270">
        <f t="shared" si="110"/>
        <v>0</v>
      </c>
      <c r="D270" s="2">
        <v>30</v>
      </c>
      <c r="E270">
        <f t="shared" si="111"/>
        <v>3.0967666666666669</v>
      </c>
      <c r="F270" s="2">
        <f t="shared" ref="F270:F279" si="119">B270/D270</f>
        <v>0</v>
      </c>
      <c r="G270">
        <f t="shared" si="114"/>
        <v>0</v>
      </c>
      <c r="H270">
        <f t="shared" si="112"/>
        <v>0</v>
      </c>
      <c r="I270">
        <f t="shared" si="113"/>
        <v>0</v>
      </c>
      <c r="J270" s="3">
        <f t="shared" ref="J270:J279" si="120">F270/1000</f>
        <v>0</v>
      </c>
      <c r="K270">
        <f t="shared" si="115"/>
        <v>0</v>
      </c>
      <c r="L270" s="4">
        <f t="shared" si="116"/>
        <v>0</v>
      </c>
      <c r="M270" s="6">
        <f t="shared" ref="M270:M279" si="121">L270*0.001</f>
        <v>0</v>
      </c>
      <c r="N270">
        <f t="shared" si="117"/>
        <v>0</v>
      </c>
      <c r="O270">
        <f t="shared" si="118"/>
        <v>0</v>
      </c>
    </row>
    <row r="271" spans="1:15" x14ac:dyDescent="0.25">
      <c r="A271" s="8" t="s">
        <v>391</v>
      </c>
      <c r="B271" s="2">
        <v>0</v>
      </c>
      <c r="C271">
        <f t="shared" si="110"/>
        <v>0</v>
      </c>
      <c r="D271" s="2">
        <v>30</v>
      </c>
      <c r="E271">
        <f t="shared" si="111"/>
        <v>3.0967666666666669</v>
      </c>
      <c r="F271" s="2">
        <f t="shared" si="119"/>
        <v>0</v>
      </c>
      <c r="G271">
        <f t="shared" si="114"/>
        <v>0</v>
      </c>
      <c r="H271">
        <f t="shared" si="112"/>
        <v>0</v>
      </c>
      <c r="I271">
        <f t="shared" si="113"/>
        <v>0</v>
      </c>
      <c r="J271" s="3">
        <f t="shared" si="120"/>
        <v>0</v>
      </c>
      <c r="K271">
        <f t="shared" si="115"/>
        <v>0</v>
      </c>
      <c r="L271" s="4">
        <f t="shared" si="116"/>
        <v>0</v>
      </c>
      <c r="M271" s="6">
        <f t="shared" si="121"/>
        <v>0</v>
      </c>
      <c r="N271">
        <f t="shared" si="117"/>
        <v>0</v>
      </c>
      <c r="O271">
        <f t="shared" si="118"/>
        <v>0</v>
      </c>
    </row>
    <row r="272" spans="1:15" x14ac:dyDescent="0.25">
      <c r="A272" s="8" t="s">
        <v>392</v>
      </c>
      <c r="B272" s="2">
        <v>0</v>
      </c>
      <c r="C272">
        <f t="shared" si="110"/>
        <v>0</v>
      </c>
      <c r="D272" s="2">
        <v>30</v>
      </c>
      <c r="E272">
        <f t="shared" si="111"/>
        <v>3.0967666666666669</v>
      </c>
      <c r="F272" s="2">
        <f t="shared" si="119"/>
        <v>0</v>
      </c>
      <c r="G272">
        <f t="shared" si="114"/>
        <v>0</v>
      </c>
      <c r="H272">
        <f t="shared" si="112"/>
        <v>0</v>
      </c>
      <c r="I272">
        <f t="shared" si="113"/>
        <v>0</v>
      </c>
      <c r="J272" s="3">
        <f t="shared" si="120"/>
        <v>0</v>
      </c>
      <c r="K272">
        <f t="shared" si="115"/>
        <v>0</v>
      </c>
      <c r="L272" s="4">
        <f t="shared" si="116"/>
        <v>0</v>
      </c>
      <c r="M272" s="6">
        <f t="shared" si="121"/>
        <v>0</v>
      </c>
      <c r="N272">
        <f t="shared" si="117"/>
        <v>0</v>
      </c>
      <c r="O272">
        <f t="shared" si="118"/>
        <v>0</v>
      </c>
    </row>
    <row r="273" spans="1:15" x14ac:dyDescent="0.25">
      <c r="A273" s="8" t="s">
        <v>393</v>
      </c>
      <c r="B273" s="2">
        <v>0</v>
      </c>
      <c r="C273">
        <f t="shared" si="110"/>
        <v>0</v>
      </c>
      <c r="D273" s="2">
        <v>30</v>
      </c>
      <c r="E273">
        <f t="shared" si="111"/>
        <v>3.0967666666666669</v>
      </c>
      <c r="F273" s="2">
        <f t="shared" si="119"/>
        <v>0</v>
      </c>
      <c r="G273">
        <f t="shared" si="114"/>
        <v>0</v>
      </c>
      <c r="H273">
        <f t="shared" si="112"/>
        <v>0</v>
      </c>
      <c r="I273">
        <f t="shared" si="113"/>
        <v>0</v>
      </c>
      <c r="J273" s="3">
        <f t="shared" si="120"/>
        <v>0</v>
      </c>
      <c r="K273">
        <f t="shared" si="115"/>
        <v>0</v>
      </c>
      <c r="L273" s="4">
        <f t="shared" si="116"/>
        <v>0</v>
      </c>
      <c r="M273" s="6">
        <f t="shared" si="121"/>
        <v>0</v>
      </c>
      <c r="N273">
        <f t="shared" si="117"/>
        <v>0</v>
      </c>
      <c r="O273">
        <f t="shared" si="118"/>
        <v>0</v>
      </c>
    </row>
    <row r="274" spans="1:15" x14ac:dyDescent="0.25">
      <c r="A274" s="8" t="s">
        <v>394</v>
      </c>
      <c r="B274" s="2">
        <v>0</v>
      </c>
      <c r="C274">
        <f t="shared" si="110"/>
        <v>0</v>
      </c>
      <c r="D274" s="2">
        <v>30</v>
      </c>
      <c r="E274">
        <f t="shared" si="111"/>
        <v>3.0967666666666669</v>
      </c>
      <c r="F274" s="2">
        <f t="shared" si="119"/>
        <v>0</v>
      </c>
      <c r="G274">
        <f t="shared" si="114"/>
        <v>0</v>
      </c>
      <c r="H274">
        <f t="shared" si="112"/>
        <v>0</v>
      </c>
      <c r="I274">
        <f t="shared" si="113"/>
        <v>0</v>
      </c>
      <c r="J274" s="3">
        <f t="shared" si="120"/>
        <v>0</v>
      </c>
      <c r="K274">
        <f t="shared" si="115"/>
        <v>0</v>
      </c>
      <c r="L274" s="4">
        <f t="shared" si="116"/>
        <v>0</v>
      </c>
      <c r="M274" s="6">
        <f t="shared" si="121"/>
        <v>0</v>
      </c>
      <c r="N274">
        <f t="shared" si="117"/>
        <v>0</v>
      </c>
      <c r="O274">
        <f t="shared" si="118"/>
        <v>0</v>
      </c>
    </row>
    <row r="275" spans="1:15" x14ac:dyDescent="0.25">
      <c r="A275" s="8" t="s">
        <v>395</v>
      </c>
      <c r="B275" s="2">
        <v>0</v>
      </c>
      <c r="C275">
        <f t="shared" si="110"/>
        <v>0</v>
      </c>
      <c r="D275" s="2">
        <v>30</v>
      </c>
      <c r="E275">
        <f t="shared" si="111"/>
        <v>3.0967666666666669</v>
      </c>
      <c r="F275" s="2">
        <f t="shared" si="119"/>
        <v>0</v>
      </c>
      <c r="G275">
        <f t="shared" si="114"/>
        <v>0</v>
      </c>
      <c r="H275">
        <f t="shared" si="112"/>
        <v>0</v>
      </c>
      <c r="I275">
        <f t="shared" si="113"/>
        <v>0</v>
      </c>
      <c r="J275" s="3">
        <f t="shared" si="120"/>
        <v>0</v>
      </c>
      <c r="K275">
        <f t="shared" si="115"/>
        <v>0</v>
      </c>
      <c r="L275" s="4">
        <f t="shared" si="116"/>
        <v>0</v>
      </c>
      <c r="M275" s="6">
        <f t="shared" si="121"/>
        <v>0</v>
      </c>
      <c r="N275">
        <f t="shared" si="117"/>
        <v>0</v>
      </c>
      <c r="O275">
        <f t="shared" si="118"/>
        <v>0</v>
      </c>
    </row>
    <row r="276" spans="1:15" x14ac:dyDescent="0.25">
      <c r="A276" s="8" t="s">
        <v>396</v>
      </c>
      <c r="B276" s="2">
        <v>0</v>
      </c>
      <c r="C276">
        <f t="shared" si="110"/>
        <v>0</v>
      </c>
      <c r="D276" s="2">
        <v>30</v>
      </c>
      <c r="E276">
        <f t="shared" si="111"/>
        <v>3.0967666666666669</v>
      </c>
      <c r="F276" s="2">
        <f t="shared" si="119"/>
        <v>0</v>
      </c>
      <c r="G276">
        <f t="shared" si="114"/>
        <v>0</v>
      </c>
      <c r="H276">
        <f t="shared" si="112"/>
        <v>0</v>
      </c>
      <c r="I276">
        <f t="shared" si="113"/>
        <v>0</v>
      </c>
      <c r="J276" s="3">
        <f t="shared" si="120"/>
        <v>0</v>
      </c>
      <c r="K276">
        <f t="shared" si="115"/>
        <v>0</v>
      </c>
      <c r="L276" s="4">
        <f t="shared" si="116"/>
        <v>0</v>
      </c>
      <c r="M276" s="6">
        <f t="shared" si="121"/>
        <v>0</v>
      </c>
      <c r="N276">
        <f t="shared" si="117"/>
        <v>0</v>
      </c>
      <c r="O276">
        <f t="shared" si="118"/>
        <v>0</v>
      </c>
    </row>
    <row r="277" spans="1:15" x14ac:dyDescent="0.25">
      <c r="A277" s="8" t="s">
        <v>397</v>
      </c>
      <c r="B277" s="2">
        <v>0</v>
      </c>
      <c r="C277">
        <f t="shared" si="110"/>
        <v>0</v>
      </c>
      <c r="D277" s="2">
        <v>30</v>
      </c>
      <c r="E277">
        <f t="shared" si="111"/>
        <v>3.0967666666666669</v>
      </c>
      <c r="F277" s="2">
        <f t="shared" si="119"/>
        <v>0</v>
      </c>
      <c r="G277">
        <f t="shared" si="114"/>
        <v>0</v>
      </c>
      <c r="H277">
        <f t="shared" si="112"/>
        <v>0</v>
      </c>
      <c r="I277">
        <f t="shared" si="113"/>
        <v>0</v>
      </c>
      <c r="J277" s="3">
        <f t="shared" si="120"/>
        <v>0</v>
      </c>
      <c r="K277">
        <f t="shared" si="115"/>
        <v>0</v>
      </c>
      <c r="L277" s="4">
        <f t="shared" si="116"/>
        <v>0</v>
      </c>
      <c r="M277" s="6">
        <f t="shared" si="121"/>
        <v>0</v>
      </c>
      <c r="N277">
        <f t="shared" si="117"/>
        <v>0</v>
      </c>
      <c r="O277">
        <f t="shared" si="118"/>
        <v>0</v>
      </c>
    </row>
    <row r="278" spans="1:15" x14ac:dyDescent="0.25">
      <c r="A278" s="8" t="s">
        <v>398</v>
      </c>
      <c r="B278" s="2">
        <v>0</v>
      </c>
      <c r="C278">
        <f t="shared" si="110"/>
        <v>0</v>
      </c>
      <c r="D278" s="2">
        <v>30</v>
      </c>
      <c r="E278">
        <f t="shared" si="111"/>
        <v>3.0967666666666669</v>
      </c>
      <c r="F278" s="2">
        <f t="shared" si="119"/>
        <v>0</v>
      </c>
      <c r="G278">
        <f t="shared" si="114"/>
        <v>0</v>
      </c>
      <c r="H278">
        <f t="shared" si="112"/>
        <v>0</v>
      </c>
      <c r="I278">
        <f t="shared" si="113"/>
        <v>0</v>
      </c>
      <c r="J278" s="3">
        <f t="shared" si="120"/>
        <v>0</v>
      </c>
      <c r="K278">
        <f t="shared" si="115"/>
        <v>0</v>
      </c>
      <c r="L278" s="4">
        <f t="shared" si="116"/>
        <v>0</v>
      </c>
      <c r="M278" s="6">
        <f t="shared" si="121"/>
        <v>0</v>
      </c>
      <c r="N278">
        <f t="shared" si="117"/>
        <v>0</v>
      </c>
      <c r="O278">
        <f t="shared" si="118"/>
        <v>0</v>
      </c>
    </row>
    <row r="279" spans="1:15" x14ac:dyDescent="0.25">
      <c r="A279" s="8" t="s">
        <v>399</v>
      </c>
      <c r="B279" s="2">
        <v>0</v>
      </c>
      <c r="C279">
        <f t="shared" si="110"/>
        <v>0</v>
      </c>
      <c r="D279" s="2">
        <v>30</v>
      </c>
      <c r="E279">
        <f t="shared" si="111"/>
        <v>3.0967666666666669</v>
      </c>
      <c r="F279" s="2">
        <f t="shared" si="119"/>
        <v>0</v>
      </c>
      <c r="G279">
        <f t="shared" si="114"/>
        <v>0</v>
      </c>
      <c r="H279">
        <f t="shared" si="112"/>
        <v>0</v>
      </c>
      <c r="I279">
        <f t="shared" si="113"/>
        <v>0</v>
      </c>
      <c r="J279" s="3">
        <f t="shared" si="120"/>
        <v>0</v>
      </c>
      <c r="K279">
        <f t="shared" si="115"/>
        <v>0</v>
      </c>
      <c r="L279" s="4">
        <f t="shared" si="116"/>
        <v>0</v>
      </c>
      <c r="M279" s="6">
        <f t="shared" si="121"/>
        <v>0</v>
      </c>
      <c r="N279">
        <f t="shared" si="117"/>
        <v>0</v>
      </c>
      <c r="O279">
        <f t="shared" si="118"/>
        <v>0</v>
      </c>
    </row>
    <row r="280" spans="1:15" x14ac:dyDescent="0.25">
      <c r="A280" s="1" t="s">
        <v>36</v>
      </c>
      <c r="B280" s="2">
        <v>90</v>
      </c>
      <c r="C280">
        <f t="shared" si="110"/>
        <v>307.09274716197677</v>
      </c>
      <c r="D280" s="2">
        <v>30</v>
      </c>
      <c r="E280">
        <f t="shared" si="111"/>
        <v>3.0967666666666669</v>
      </c>
      <c r="F280" s="2">
        <f t="shared" si="17"/>
        <v>3</v>
      </c>
      <c r="G280">
        <f t="shared" si="114"/>
        <v>0.95099458298630435</v>
      </c>
      <c r="H280">
        <f t="shared" si="112"/>
        <v>0.2787079824357962</v>
      </c>
      <c r="I280">
        <f t="shared" si="113"/>
        <v>2.7870798243579618E-4</v>
      </c>
      <c r="J280" s="3">
        <f t="shared" si="18"/>
        <v>3.0000000000000001E-3</v>
      </c>
      <c r="K280">
        <f t="shared" si="115"/>
        <v>1.4802845891002558E-6</v>
      </c>
      <c r="L280" s="4">
        <f t="shared" si="116"/>
        <v>1.5933715742511152E-5</v>
      </c>
      <c r="M280" s="6">
        <f t="shared" si="19"/>
        <v>1.5933715742511154E-8</v>
      </c>
      <c r="N280">
        <f t="shared" si="117"/>
        <v>2.3463062119198859E-5</v>
      </c>
      <c r="O280">
        <f t="shared" si="118"/>
        <v>1.4077837271519315E-3</v>
      </c>
    </row>
    <row r="281" spans="1:15" x14ac:dyDescent="0.25">
      <c r="A281" s="1" t="s">
        <v>400</v>
      </c>
      <c r="B281" s="2">
        <v>30</v>
      </c>
      <c r="C281">
        <f t="shared" si="110"/>
        <v>102.36424905399227</v>
      </c>
      <c r="D281" s="2">
        <v>10</v>
      </c>
      <c r="E281">
        <f t="shared" si="111"/>
        <v>9.2903000000000002</v>
      </c>
      <c r="F281" s="2">
        <f t="shared" si="17"/>
        <v>3</v>
      </c>
      <c r="G281">
        <f t="shared" si="114"/>
        <v>0.95099458298630446</v>
      </c>
      <c r="H281">
        <f t="shared" si="112"/>
        <v>0.27870798243579625</v>
      </c>
      <c r="I281">
        <f t="shared" si="113"/>
        <v>2.7870798243579623E-4</v>
      </c>
      <c r="J281" s="3">
        <f t="shared" si="18"/>
        <v>3.0000000000000001E-3</v>
      </c>
      <c r="K281">
        <f t="shared" si="115"/>
        <v>1.4802845891002562E-6</v>
      </c>
      <c r="L281" s="4">
        <f t="shared" si="116"/>
        <v>1.5933715742511152E-5</v>
      </c>
      <c r="M281" s="6">
        <f t="shared" si="19"/>
        <v>1.5933715742511154E-8</v>
      </c>
      <c r="N281">
        <f t="shared" si="117"/>
        <v>2.3463062119198866E-5</v>
      </c>
      <c r="O281">
        <f t="shared" si="118"/>
        <v>1.4077837271519319E-3</v>
      </c>
    </row>
    <row r="282" spans="1:15" x14ac:dyDescent="0.25">
      <c r="A282" s="1" t="s">
        <v>401</v>
      </c>
      <c r="B282" s="2">
        <v>500</v>
      </c>
      <c r="C282">
        <f t="shared" si="110"/>
        <v>1706.0708175665377</v>
      </c>
      <c r="D282" s="2">
        <v>25</v>
      </c>
      <c r="E282">
        <f t="shared" si="111"/>
        <v>3.7161200000000001</v>
      </c>
      <c r="F282" s="2">
        <f>B282/D282</f>
        <v>20</v>
      </c>
      <c r="G282">
        <f t="shared" si="114"/>
        <v>6.3399638865753625</v>
      </c>
      <c r="H282">
        <f t="shared" si="112"/>
        <v>1.8580532162386414</v>
      </c>
      <c r="I282">
        <f t="shared" si="113"/>
        <v>1.8580532162386415E-3</v>
      </c>
      <c r="J282" s="3">
        <f>F282/1000</f>
        <v>0.02</v>
      </c>
      <c r="K282">
        <f t="shared" si="115"/>
        <v>9.8685639273350413E-6</v>
      </c>
      <c r="L282" s="4">
        <f t="shared" si="116"/>
        <v>1.0622477161674102E-4</v>
      </c>
      <c r="M282" s="6">
        <f>L282*0.001</f>
        <v>1.0622477161674102E-7</v>
      </c>
      <c r="N282">
        <f t="shared" si="117"/>
        <v>1.5642041412799242E-4</v>
      </c>
      <c r="O282">
        <f t="shared" si="118"/>
        <v>9.3852248476795457E-3</v>
      </c>
    </row>
    <row r="283" spans="1:15" x14ac:dyDescent="0.25">
      <c r="A283" s="8" t="s">
        <v>402</v>
      </c>
      <c r="B283" s="2">
        <v>500</v>
      </c>
      <c r="C283">
        <f t="shared" si="110"/>
        <v>1706.0708175665377</v>
      </c>
      <c r="D283" s="2">
        <v>25</v>
      </c>
      <c r="E283">
        <f t="shared" si="111"/>
        <v>3.7161200000000001</v>
      </c>
      <c r="F283" s="2">
        <f t="shared" si="17"/>
        <v>20</v>
      </c>
      <c r="G283">
        <f t="shared" si="114"/>
        <v>6.3399638865753625</v>
      </c>
      <c r="H283">
        <f t="shared" si="112"/>
        <v>1.8580532162386414</v>
      </c>
      <c r="I283">
        <f t="shared" si="113"/>
        <v>1.8580532162386415E-3</v>
      </c>
      <c r="J283" s="3">
        <f t="shared" si="18"/>
        <v>0.02</v>
      </c>
      <c r="K283">
        <f t="shared" si="115"/>
        <v>9.8685639273350413E-6</v>
      </c>
      <c r="L283" s="4">
        <f t="shared" si="116"/>
        <v>1.0622477161674102E-4</v>
      </c>
      <c r="M283" s="6">
        <f t="shared" si="19"/>
        <v>1.0622477161674102E-7</v>
      </c>
      <c r="N283">
        <f t="shared" si="117"/>
        <v>1.5642041412799242E-4</v>
      </c>
      <c r="O283">
        <f t="shared" si="118"/>
        <v>9.3852248476795457E-3</v>
      </c>
    </row>
    <row r="284" spans="1:15" x14ac:dyDescent="0.25">
      <c r="A284" s="8" t="s">
        <v>403</v>
      </c>
      <c r="B284" s="2">
        <v>500</v>
      </c>
      <c r="C284">
        <f t="shared" si="110"/>
        <v>1706.0708175665377</v>
      </c>
      <c r="D284" s="2">
        <v>25</v>
      </c>
      <c r="E284">
        <f t="shared" si="111"/>
        <v>3.7161200000000001</v>
      </c>
      <c r="F284" s="2">
        <f t="shared" si="17"/>
        <v>20</v>
      </c>
      <c r="G284">
        <f t="shared" si="114"/>
        <v>6.3399638865753625</v>
      </c>
      <c r="H284">
        <f t="shared" si="112"/>
        <v>1.8580532162386414</v>
      </c>
      <c r="I284">
        <f t="shared" si="113"/>
        <v>1.8580532162386415E-3</v>
      </c>
      <c r="J284" s="3">
        <f t="shared" si="18"/>
        <v>0.02</v>
      </c>
      <c r="K284">
        <f t="shared" si="115"/>
        <v>9.8685639273350413E-6</v>
      </c>
      <c r="L284" s="4">
        <f t="shared" si="116"/>
        <v>1.0622477161674102E-4</v>
      </c>
      <c r="M284" s="6">
        <f t="shared" si="19"/>
        <v>1.0622477161674102E-7</v>
      </c>
      <c r="N284">
        <f t="shared" si="117"/>
        <v>1.5642041412799242E-4</v>
      </c>
      <c r="O284">
        <f t="shared" si="118"/>
        <v>9.3852248476795457E-3</v>
      </c>
    </row>
    <row r="285" spans="1:15" x14ac:dyDescent="0.25">
      <c r="A285" s="8" t="s">
        <v>404</v>
      </c>
      <c r="B285" s="2">
        <v>500</v>
      </c>
      <c r="C285">
        <f t="shared" si="110"/>
        <v>1706.0708175665377</v>
      </c>
      <c r="D285" s="2">
        <v>25</v>
      </c>
      <c r="E285">
        <f t="shared" si="111"/>
        <v>3.7161200000000001</v>
      </c>
      <c r="F285" s="2">
        <f t="shared" si="17"/>
        <v>20</v>
      </c>
      <c r="G285">
        <f t="shared" si="114"/>
        <v>6.3399638865753625</v>
      </c>
      <c r="H285">
        <f t="shared" si="112"/>
        <v>1.8580532162386414</v>
      </c>
      <c r="I285">
        <f t="shared" si="113"/>
        <v>1.8580532162386415E-3</v>
      </c>
      <c r="J285" s="3">
        <f t="shared" si="18"/>
        <v>0.02</v>
      </c>
      <c r="K285">
        <f t="shared" si="115"/>
        <v>9.8685639273350413E-6</v>
      </c>
      <c r="L285" s="4">
        <f t="shared" si="116"/>
        <v>1.0622477161674102E-4</v>
      </c>
      <c r="M285" s="6">
        <f t="shared" si="19"/>
        <v>1.0622477161674102E-7</v>
      </c>
      <c r="N285">
        <f t="shared" si="117"/>
        <v>1.5642041412799242E-4</v>
      </c>
      <c r="O285">
        <f t="shared" si="118"/>
        <v>9.3852248476795457E-3</v>
      </c>
    </row>
    <row r="286" spans="1:15" x14ac:dyDescent="0.25">
      <c r="A286" s="8" t="s">
        <v>405</v>
      </c>
      <c r="B286" s="2">
        <v>90</v>
      </c>
      <c r="C286">
        <f t="shared" si="110"/>
        <v>307.09274716197677</v>
      </c>
      <c r="D286" s="2">
        <v>5</v>
      </c>
      <c r="E286">
        <f t="shared" si="111"/>
        <v>18.5806</v>
      </c>
      <c r="F286" s="2">
        <f t="shared" si="17"/>
        <v>18</v>
      </c>
      <c r="G286">
        <f t="shared" si="114"/>
        <v>5.7059674979178263</v>
      </c>
      <c r="H286">
        <f t="shared" si="112"/>
        <v>1.6722478946147774</v>
      </c>
      <c r="I286">
        <f t="shared" si="113"/>
        <v>1.6722478946147774E-3</v>
      </c>
      <c r="J286" s="3">
        <f t="shared" si="18"/>
        <v>1.7999999999999999E-2</v>
      </c>
      <c r="K286">
        <f t="shared" si="115"/>
        <v>8.881707534601537E-6</v>
      </c>
      <c r="L286" s="4">
        <f t="shared" si="116"/>
        <v>9.5602294455066907E-5</v>
      </c>
      <c r="M286" s="6">
        <f t="shared" si="19"/>
        <v>9.5602294455066908E-8</v>
      </c>
      <c r="N286">
        <f t="shared" si="117"/>
        <v>1.4077837271519319E-4</v>
      </c>
      <c r="O286">
        <f t="shared" si="118"/>
        <v>8.4467023629115918E-3</v>
      </c>
    </row>
    <row r="287" spans="1:15" x14ac:dyDescent="0.25">
      <c r="A287" s="8" t="s">
        <v>406</v>
      </c>
      <c r="B287" s="2">
        <v>90</v>
      </c>
      <c r="C287">
        <f t="shared" si="110"/>
        <v>307.09274716197677</v>
      </c>
      <c r="D287" s="2">
        <v>5</v>
      </c>
      <c r="E287">
        <f t="shared" si="111"/>
        <v>18.5806</v>
      </c>
      <c r="F287" s="2">
        <f t="shared" si="17"/>
        <v>18</v>
      </c>
      <c r="G287">
        <f t="shared" si="114"/>
        <v>5.7059674979178263</v>
      </c>
      <c r="H287">
        <f t="shared" si="112"/>
        <v>1.6722478946147774</v>
      </c>
      <c r="I287">
        <f t="shared" si="113"/>
        <v>1.6722478946147774E-3</v>
      </c>
      <c r="J287" s="3">
        <f t="shared" si="18"/>
        <v>1.7999999999999999E-2</v>
      </c>
      <c r="K287">
        <f t="shared" si="115"/>
        <v>8.881707534601537E-6</v>
      </c>
      <c r="L287" s="4">
        <f t="shared" si="116"/>
        <v>9.5602294455066907E-5</v>
      </c>
      <c r="M287" s="6">
        <f t="shared" si="19"/>
        <v>9.5602294455066908E-8</v>
      </c>
      <c r="N287">
        <f t="shared" si="117"/>
        <v>1.4077837271519319E-4</v>
      </c>
      <c r="O287">
        <f t="shared" si="118"/>
        <v>8.4467023629115918E-3</v>
      </c>
    </row>
    <row r="288" spans="1:15" x14ac:dyDescent="0.25">
      <c r="A288" s="8" t="s">
        <v>407</v>
      </c>
      <c r="B288" s="2">
        <v>90</v>
      </c>
      <c r="C288">
        <f t="shared" si="110"/>
        <v>307.09274716197677</v>
      </c>
      <c r="D288" s="2">
        <v>20</v>
      </c>
      <c r="E288">
        <f t="shared" si="111"/>
        <v>4.6451500000000001</v>
      </c>
      <c r="F288" s="2">
        <f t="shared" si="17"/>
        <v>4.5</v>
      </c>
      <c r="G288">
        <f t="shared" si="114"/>
        <v>1.4264918744794566</v>
      </c>
      <c r="H288">
        <f t="shared" si="112"/>
        <v>0.41806197365369435</v>
      </c>
      <c r="I288">
        <f t="shared" si="113"/>
        <v>4.1806197365369435E-4</v>
      </c>
      <c r="J288" s="3">
        <f t="shared" si="18"/>
        <v>4.4999999999999997E-3</v>
      </c>
      <c r="K288">
        <f t="shared" si="115"/>
        <v>2.2204268836503842E-6</v>
      </c>
      <c r="L288" s="4">
        <f t="shared" si="116"/>
        <v>2.3900573613766727E-5</v>
      </c>
      <c r="M288" s="6">
        <f t="shared" si="19"/>
        <v>2.3900573613766727E-8</v>
      </c>
      <c r="N288">
        <f t="shared" si="117"/>
        <v>3.5194593178798299E-5</v>
      </c>
      <c r="O288">
        <f t="shared" si="118"/>
        <v>2.1116755907278979E-3</v>
      </c>
    </row>
    <row r="289" spans="1:15" x14ac:dyDescent="0.25">
      <c r="A289" s="8" t="s">
        <v>408</v>
      </c>
      <c r="B289" s="2">
        <v>90</v>
      </c>
      <c r="C289">
        <f t="shared" si="110"/>
        <v>307.09274716197677</v>
      </c>
      <c r="D289" s="2">
        <v>20</v>
      </c>
      <c r="E289">
        <f t="shared" si="111"/>
        <v>4.6451500000000001</v>
      </c>
      <c r="F289" s="2">
        <f t="shared" si="17"/>
        <v>4.5</v>
      </c>
      <c r="G289">
        <f t="shared" si="114"/>
        <v>1.4264918744794566</v>
      </c>
      <c r="H289">
        <f t="shared" si="112"/>
        <v>0.41806197365369435</v>
      </c>
      <c r="I289">
        <f t="shared" si="113"/>
        <v>4.1806197365369435E-4</v>
      </c>
      <c r="J289" s="3">
        <f t="shared" si="18"/>
        <v>4.4999999999999997E-3</v>
      </c>
      <c r="K289">
        <f t="shared" si="115"/>
        <v>2.2204268836503842E-6</v>
      </c>
      <c r="L289" s="4">
        <f t="shared" si="116"/>
        <v>2.3900573613766727E-5</v>
      </c>
      <c r="M289" s="6">
        <f t="shared" si="19"/>
        <v>2.3900573613766727E-8</v>
      </c>
      <c r="N289">
        <f t="shared" si="117"/>
        <v>3.5194593178798299E-5</v>
      </c>
      <c r="O289">
        <f t="shared" si="118"/>
        <v>2.1116755907278979E-3</v>
      </c>
    </row>
    <row r="290" spans="1:15" x14ac:dyDescent="0.25">
      <c r="A290" s="8" t="s">
        <v>410</v>
      </c>
      <c r="B290" s="2">
        <v>0</v>
      </c>
      <c r="C290">
        <f t="shared" si="110"/>
        <v>0</v>
      </c>
      <c r="D290" s="2">
        <v>20</v>
      </c>
      <c r="E290">
        <f t="shared" si="111"/>
        <v>4.6451500000000001</v>
      </c>
      <c r="F290" s="2">
        <f t="shared" si="17"/>
        <v>0</v>
      </c>
      <c r="G290">
        <f t="shared" si="114"/>
        <v>0</v>
      </c>
      <c r="H290">
        <f t="shared" si="112"/>
        <v>0</v>
      </c>
      <c r="I290">
        <f t="shared" si="113"/>
        <v>0</v>
      </c>
      <c r="J290" s="3">
        <f t="shared" si="18"/>
        <v>0</v>
      </c>
      <c r="K290">
        <f t="shared" si="115"/>
        <v>0</v>
      </c>
      <c r="L290" s="4">
        <f t="shared" si="116"/>
        <v>0</v>
      </c>
      <c r="M290" s="6">
        <f t="shared" si="19"/>
        <v>0</v>
      </c>
      <c r="N290">
        <f t="shared" si="117"/>
        <v>0</v>
      </c>
      <c r="O290">
        <f t="shared" si="118"/>
        <v>0</v>
      </c>
    </row>
    <row r="291" spans="1:15" x14ac:dyDescent="0.25">
      <c r="A291" s="1" t="s">
        <v>411</v>
      </c>
      <c r="B291" s="2">
        <v>90</v>
      </c>
      <c r="C291">
        <f t="shared" si="110"/>
        <v>307.09274716197677</v>
      </c>
      <c r="D291" s="2">
        <v>20</v>
      </c>
      <c r="E291">
        <f t="shared" si="111"/>
        <v>4.6451500000000001</v>
      </c>
      <c r="F291" s="2">
        <f t="shared" si="17"/>
        <v>4.5</v>
      </c>
      <c r="G291">
        <f t="shared" si="114"/>
        <v>1.4264918744794566</v>
      </c>
      <c r="H291">
        <f t="shared" si="112"/>
        <v>0.41806197365369435</v>
      </c>
      <c r="I291">
        <f t="shared" si="113"/>
        <v>4.1806197365369435E-4</v>
      </c>
      <c r="J291" s="3">
        <f t="shared" si="18"/>
        <v>4.4999999999999997E-3</v>
      </c>
      <c r="K291">
        <f t="shared" si="115"/>
        <v>2.2204268836503842E-6</v>
      </c>
      <c r="L291" s="4">
        <f t="shared" si="116"/>
        <v>2.3900573613766727E-5</v>
      </c>
      <c r="M291" s="6">
        <f t="shared" si="19"/>
        <v>2.3900573613766727E-8</v>
      </c>
      <c r="N291">
        <f t="shared" si="117"/>
        <v>3.5194593178798299E-5</v>
      </c>
      <c r="O291">
        <f t="shared" si="118"/>
        <v>2.1116755907278979E-3</v>
      </c>
    </row>
    <row r="292" spans="1:15" x14ac:dyDescent="0.25">
      <c r="A292" s="1" t="s">
        <v>412</v>
      </c>
      <c r="B292" s="2">
        <v>45</v>
      </c>
      <c r="C292">
        <f t="shared" si="110"/>
        <v>153.54637358098839</v>
      </c>
      <c r="D292" s="2">
        <v>20</v>
      </c>
      <c r="E292">
        <f t="shared" si="111"/>
        <v>4.6451500000000001</v>
      </c>
      <c r="F292" s="2">
        <f t="shared" si="17"/>
        <v>2.25</v>
      </c>
      <c r="G292">
        <f t="shared" si="114"/>
        <v>0.71324593723972829</v>
      </c>
      <c r="H292">
        <f t="shared" si="112"/>
        <v>0.20903098682684718</v>
      </c>
      <c r="I292">
        <f t="shared" si="113"/>
        <v>2.0903098682684718E-4</v>
      </c>
      <c r="J292" s="3">
        <f t="shared" si="18"/>
        <v>2.2499999999999998E-3</v>
      </c>
      <c r="K292">
        <f t="shared" si="115"/>
        <v>1.1102134418251921E-6</v>
      </c>
      <c r="L292" s="4">
        <f t="shared" si="116"/>
        <v>1.1950286806883363E-5</v>
      </c>
      <c r="M292" s="6">
        <f t="shared" si="19"/>
        <v>1.1950286806883364E-8</v>
      </c>
      <c r="N292">
        <f t="shared" si="117"/>
        <v>1.7597296589399149E-5</v>
      </c>
      <c r="O292">
        <f t="shared" si="118"/>
        <v>1.055837795363949E-3</v>
      </c>
    </row>
    <row r="293" spans="1:15" x14ac:dyDescent="0.25">
      <c r="A293" s="1" t="s">
        <v>413</v>
      </c>
      <c r="B293" s="2">
        <v>300</v>
      </c>
      <c r="C293">
        <f t="shared" si="110"/>
        <v>1023.6424905399226</v>
      </c>
      <c r="D293" s="2">
        <v>20</v>
      </c>
      <c r="E293">
        <f t="shared" si="111"/>
        <v>4.6451500000000001</v>
      </c>
      <c r="F293" s="2">
        <f t="shared" si="17"/>
        <v>15</v>
      </c>
      <c r="G293">
        <f t="shared" si="114"/>
        <v>4.7549729149315221</v>
      </c>
      <c r="H293">
        <f t="shared" si="112"/>
        <v>1.3935399121789811</v>
      </c>
      <c r="I293">
        <f t="shared" si="113"/>
        <v>1.3935399121789811E-3</v>
      </c>
      <c r="J293" s="3">
        <f t="shared" si="18"/>
        <v>1.4999999999999999E-2</v>
      </c>
      <c r="K293">
        <f t="shared" si="115"/>
        <v>7.4014229455012806E-6</v>
      </c>
      <c r="L293" s="4">
        <f t="shared" si="116"/>
        <v>7.9668578712555765E-5</v>
      </c>
      <c r="M293" s="6">
        <f t="shared" si="19"/>
        <v>7.9668578712555761E-8</v>
      </c>
      <c r="N293">
        <f t="shared" si="117"/>
        <v>1.1731531059599432E-4</v>
      </c>
      <c r="O293">
        <f t="shared" si="118"/>
        <v>7.0389186357596592E-3</v>
      </c>
    </row>
    <row r="294" spans="1:15" x14ac:dyDescent="0.25">
      <c r="A294" s="1" t="s">
        <v>409</v>
      </c>
      <c r="B294" s="2">
        <v>90</v>
      </c>
      <c r="C294">
        <f t="shared" si="110"/>
        <v>307.09274716197677</v>
      </c>
      <c r="D294" s="2">
        <v>20</v>
      </c>
      <c r="E294">
        <f t="shared" si="111"/>
        <v>4.6451500000000001</v>
      </c>
      <c r="F294" s="2">
        <f t="shared" si="17"/>
        <v>4.5</v>
      </c>
      <c r="G294">
        <f t="shared" si="114"/>
        <v>1.4264918744794566</v>
      </c>
      <c r="H294">
        <f t="shared" si="112"/>
        <v>0.41806197365369435</v>
      </c>
      <c r="I294">
        <f t="shared" si="113"/>
        <v>4.1806197365369435E-4</v>
      </c>
      <c r="J294" s="3">
        <f t="shared" si="18"/>
        <v>4.4999999999999997E-3</v>
      </c>
      <c r="K294">
        <f t="shared" si="115"/>
        <v>2.2204268836503842E-6</v>
      </c>
      <c r="L294" s="4">
        <f t="shared" si="116"/>
        <v>2.3900573613766727E-5</v>
      </c>
      <c r="M294" s="6">
        <f t="shared" si="19"/>
        <v>2.3900573613766727E-8</v>
      </c>
      <c r="N294">
        <f t="shared" si="117"/>
        <v>3.5194593178798299E-5</v>
      </c>
      <c r="O294">
        <f t="shared" si="118"/>
        <v>2.1116755907278979E-3</v>
      </c>
    </row>
    <row r="295" spans="1:15" x14ac:dyDescent="0.25">
      <c r="A295" s="1" t="s">
        <v>414</v>
      </c>
      <c r="B295" s="2">
        <v>45</v>
      </c>
      <c r="C295">
        <f t="shared" si="110"/>
        <v>153.54637358098839</v>
      </c>
      <c r="D295" s="2">
        <v>20</v>
      </c>
      <c r="E295">
        <f t="shared" si="111"/>
        <v>4.6451500000000001</v>
      </c>
      <c r="F295" s="2">
        <f t="shared" si="17"/>
        <v>2.25</v>
      </c>
      <c r="G295">
        <f t="shared" si="114"/>
        <v>0.71324593723972829</v>
      </c>
      <c r="H295">
        <f t="shared" si="112"/>
        <v>0.20903098682684718</v>
      </c>
      <c r="I295">
        <f t="shared" si="113"/>
        <v>2.0903098682684718E-4</v>
      </c>
      <c r="J295" s="3">
        <f t="shared" si="18"/>
        <v>2.2499999999999998E-3</v>
      </c>
      <c r="K295">
        <f t="shared" si="115"/>
        <v>1.1102134418251921E-6</v>
      </c>
      <c r="L295" s="4">
        <f t="shared" si="116"/>
        <v>1.1950286806883363E-5</v>
      </c>
      <c r="M295" s="6">
        <f t="shared" si="19"/>
        <v>1.1950286806883364E-8</v>
      </c>
      <c r="N295">
        <f t="shared" si="117"/>
        <v>1.7597296589399149E-5</v>
      </c>
      <c r="O295">
        <f t="shared" si="118"/>
        <v>1.055837795363949E-3</v>
      </c>
    </row>
    <row r="296" spans="1:15" x14ac:dyDescent="0.25">
      <c r="A296" s="1" t="s">
        <v>415</v>
      </c>
      <c r="B296" s="2">
        <v>180</v>
      </c>
      <c r="C296">
        <f t="shared" si="110"/>
        <v>614.18549432395355</v>
      </c>
      <c r="D296" s="2">
        <v>20</v>
      </c>
      <c r="E296">
        <f t="shared" si="111"/>
        <v>4.6451500000000001</v>
      </c>
      <c r="F296" s="2">
        <f t="shared" si="17"/>
        <v>9</v>
      </c>
      <c r="G296">
        <f t="shared" si="114"/>
        <v>2.8529837489589132</v>
      </c>
      <c r="H296">
        <f t="shared" si="112"/>
        <v>0.8361239473073887</v>
      </c>
      <c r="I296">
        <f t="shared" si="113"/>
        <v>8.361239473073887E-4</v>
      </c>
      <c r="J296" s="3">
        <f t="shared" si="18"/>
        <v>8.9999999999999993E-3</v>
      </c>
      <c r="K296">
        <f t="shared" si="115"/>
        <v>4.4408537673007685E-6</v>
      </c>
      <c r="L296" s="4">
        <f t="shared" si="116"/>
        <v>4.7801147227533454E-5</v>
      </c>
      <c r="M296" s="6">
        <f t="shared" si="19"/>
        <v>4.7801147227533454E-8</v>
      </c>
      <c r="N296">
        <f t="shared" si="117"/>
        <v>7.0389186357596597E-5</v>
      </c>
      <c r="O296">
        <f t="shared" si="118"/>
        <v>4.2233511814557959E-3</v>
      </c>
    </row>
    <row r="297" spans="1:15" x14ac:dyDescent="0.25">
      <c r="A297" s="8" t="s">
        <v>416</v>
      </c>
      <c r="B297" s="2">
        <v>90</v>
      </c>
      <c r="C297">
        <f t="shared" si="110"/>
        <v>307.09274716197677</v>
      </c>
      <c r="D297" s="2">
        <v>20</v>
      </c>
      <c r="E297">
        <f t="shared" si="111"/>
        <v>4.6451500000000001</v>
      </c>
      <c r="F297" s="2">
        <f t="shared" ref="F297:F320" si="122">B297/D297</f>
        <v>4.5</v>
      </c>
      <c r="G297">
        <f t="shared" si="114"/>
        <v>1.4264918744794566</v>
      </c>
      <c r="H297">
        <f t="shared" si="112"/>
        <v>0.41806197365369435</v>
      </c>
      <c r="I297">
        <f t="shared" si="113"/>
        <v>4.1806197365369435E-4</v>
      </c>
      <c r="J297" s="3">
        <f t="shared" ref="J297:J321" si="123">F297/1000</f>
        <v>4.4999999999999997E-3</v>
      </c>
      <c r="K297">
        <f t="shared" si="115"/>
        <v>2.2204268836503842E-6</v>
      </c>
      <c r="L297" s="4">
        <f t="shared" si="116"/>
        <v>2.3900573613766727E-5</v>
      </c>
      <c r="M297" s="6">
        <f t="shared" ref="M297:M321" si="124">L297*0.001</f>
        <v>2.3900573613766727E-8</v>
      </c>
      <c r="N297">
        <f t="shared" si="117"/>
        <v>3.5194593178798299E-5</v>
      </c>
      <c r="O297">
        <f t="shared" si="118"/>
        <v>2.1116755907278979E-3</v>
      </c>
    </row>
    <row r="298" spans="1:15" x14ac:dyDescent="0.25">
      <c r="A298" s="1" t="s">
        <v>417</v>
      </c>
      <c r="B298" s="2">
        <v>90</v>
      </c>
      <c r="C298">
        <f t="shared" si="110"/>
        <v>307.09274716197677</v>
      </c>
      <c r="D298" s="2">
        <v>20</v>
      </c>
      <c r="E298">
        <f t="shared" si="111"/>
        <v>4.6451500000000001</v>
      </c>
      <c r="F298" s="2">
        <f t="shared" si="122"/>
        <v>4.5</v>
      </c>
      <c r="G298">
        <f t="shared" si="114"/>
        <v>1.4264918744794566</v>
      </c>
      <c r="H298">
        <f t="shared" si="112"/>
        <v>0.41806197365369435</v>
      </c>
      <c r="I298">
        <f t="shared" si="113"/>
        <v>4.1806197365369435E-4</v>
      </c>
      <c r="J298" s="3">
        <f t="shared" si="123"/>
        <v>4.4999999999999997E-3</v>
      </c>
      <c r="K298">
        <f t="shared" si="115"/>
        <v>2.2204268836503842E-6</v>
      </c>
      <c r="L298" s="4">
        <f t="shared" si="116"/>
        <v>2.3900573613766727E-5</v>
      </c>
      <c r="M298" s="6">
        <f t="shared" si="124"/>
        <v>2.3900573613766727E-8</v>
      </c>
      <c r="N298">
        <f t="shared" si="117"/>
        <v>3.5194593178798299E-5</v>
      </c>
      <c r="O298">
        <f t="shared" si="118"/>
        <v>2.1116755907278979E-3</v>
      </c>
    </row>
    <row r="299" spans="1:15" x14ac:dyDescent="0.25">
      <c r="A299" s="1" t="s">
        <v>418</v>
      </c>
      <c r="B299" s="2">
        <v>90</v>
      </c>
      <c r="C299">
        <f t="shared" si="110"/>
        <v>307.09274716197677</v>
      </c>
      <c r="D299" s="2">
        <v>30</v>
      </c>
      <c r="E299">
        <f t="shared" si="111"/>
        <v>3.0967666666666669</v>
      </c>
      <c r="F299" s="2">
        <f t="shared" si="122"/>
        <v>3</v>
      </c>
      <c r="G299">
        <f t="shared" si="114"/>
        <v>0.95099458298630435</v>
      </c>
      <c r="H299">
        <f t="shared" si="112"/>
        <v>0.2787079824357962</v>
      </c>
      <c r="I299">
        <f t="shared" si="113"/>
        <v>2.7870798243579618E-4</v>
      </c>
      <c r="J299" s="3">
        <f t="shared" si="123"/>
        <v>3.0000000000000001E-3</v>
      </c>
      <c r="K299">
        <f t="shared" si="115"/>
        <v>1.4802845891002558E-6</v>
      </c>
      <c r="L299" s="4">
        <f t="shared" si="116"/>
        <v>1.5933715742511152E-5</v>
      </c>
      <c r="M299" s="6">
        <f t="shared" si="124"/>
        <v>1.5933715742511154E-8</v>
      </c>
      <c r="N299">
        <f t="shared" si="117"/>
        <v>2.3463062119198859E-5</v>
      </c>
      <c r="O299">
        <f t="shared" si="118"/>
        <v>1.4077837271519315E-3</v>
      </c>
    </row>
    <row r="300" spans="1:15" x14ac:dyDescent="0.25">
      <c r="A300" s="1" t="s">
        <v>419</v>
      </c>
      <c r="B300" s="2">
        <v>90</v>
      </c>
      <c r="C300">
        <f t="shared" si="110"/>
        <v>307.09274716197677</v>
      </c>
      <c r="D300" s="2">
        <v>30</v>
      </c>
      <c r="E300">
        <f t="shared" si="111"/>
        <v>3.0967666666666669</v>
      </c>
      <c r="F300" s="2">
        <f t="shared" si="122"/>
        <v>3</v>
      </c>
      <c r="G300">
        <f t="shared" si="114"/>
        <v>0.95099458298630435</v>
      </c>
      <c r="H300">
        <f t="shared" si="112"/>
        <v>0.2787079824357962</v>
      </c>
      <c r="I300">
        <f t="shared" si="113"/>
        <v>2.7870798243579618E-4</v>
      </c>
      <c r="J300" s="3">
        <f t="shared" si="123"/>
        <v>3.0000000000000001E-3</v>
      </c>
      <c r="K300">
        <f t="shared" si="115"/>
        <v>1.4802845891002558E-6</v>
      </c>
      <c r="L300" s="4">
        <f t="shared" si="116"/>
        <v>1.5933715742511152E-5</v>
      </c>
      <c r="M300" s="6">
        <f t="shared" si="124"/>
        <v>1.5933715742511154E-8</v>
      </c>
      <c r="N300">
        <f t="shared" si="117"/>
        <v>2.3463062119198859E-5</v>
      </c>
      <c r="O300">
        <f t="shared" si="118"/>
        <v>1.4077837271519315E-3</v>
      </c>
    </row>
    <row r="301" spans="1:15" x14ac:dyDescent="0.25">
      <c r="A301" s="8" t="s">
        <v>420</v>
      </c>
      <c r="B301" s="2">
        <v>90</v>
      </c>
      <c r="C301">
        <f t="shared" si="110"/>
        <v>307.09274716197677</v>
      </c>
      <c r="D301" s="2">
        <v>30</v>
      </c>
      <c r="E301">
        <f t="shared" si="111"/>
        <v>3.0967666666666669</v>
      </c>
      <c r="F301" s="2">
        <f t="shared" si="122"/>
        <v>3</v>
      </c>
      <c r="G301">
        <f t="shared" si="114"/>
        <v>0.95099458298630435</v>
      </c>
      <c r="H301">
        <f t="shared" si="112"/>
        <v>0.2787079824357962</v>
      </c>
      <c r="I301">
        <f t="shared" si="113"/>
        <v>2.7870798243579618E-4</v>
      </c>
      <c r="J301" s="3">
        <f t="shared" si="123"/>
        <v>3.0000000000000001E-3</v>
      </c>
      <c r="K301">
        <f t="shared" si="115"/>
        <v>1.4802845891002558E-6</v>
      </c>
      <c r="L301" s="4">
        <f t="shared" si="116"/>
        <v>1.5933715742511152E-5</v>
      </c>
      <c r="M301" s="6">
        <f t="shared" si="124"/>
        <v>1.5933715742511154E-8</v>
      </c>
      <c r="N301">
        <f t="shared" si="117"/>
        <v>2.3463062119198859E-5</v>
      </c>
      <c r="O301">
        <f t="shared" si="118"/>
        <v>1.4077837271519315E-3</v>
      </c>
    </row>
    <row r="302" spans="1:15" x14ac:dyDescent="0.25">
      <c r="A302" s="8" t="s">
        <v>421</v>
      </c>
      <c r="B302" s="2">
        <v>90</v>
      </c>
      <c r="C302">
        <f t="shared" si="110"/>
        <v>307.09274716197677</v>
      </c>
      <c r="D302" s="2">
        <v>30</v>
      </c>
      <c r="E302">
        <f t="shared" si="111"/>
        <v>3.0967666666666669</v>
      </c>
      <c r="F302" s="2">
        <f t="shared" si="122"/>
        <v>3</v>
      </c>
      <c r="G302">
        <f t="shared" si="114"/>
        <v>0.95099458298630435</v>
      </c>
      <c r="H302">
        <f t="shared" si="112"/>
        <v>0.2787079824357962</v>
      </c>
      <c r="I302">
        <f t="shared" si="113"/>
        <v>2.7870798243579618E-4</v>
      </c>
      <c r="J302" s="3">
        <f t="shared" si="123"/>
        <v>3.0000000000000001E-3</v>
      </c>
      <c r="K302">
        <f t="shared" si="115"/>
        <v>1.4802845891002558E-6</v>
      </c>
      <c r="L302" s="4">
        <f t="shared" si="116"/>
        <v>1.5933715742511152E-5</v>
      </c>
      <c r="M302" s="6">
        <f t="shared" si="124"/>
        <v>1.5933715742511154E-8</v>
      </c>
      <c r="N302">
        <f t="shared" si="117"/>
        <v>2.3463062119198859E-5</v>
      </c>
      <c r="O302">
        <f t="shared" si="118"/>
        <v>1.4077837271519315E-3</v>
      </c>
    </row>
    <row r="303" spans="1:15" x14ac:dyDescent="0.25">
      <c r="A303" s="8" t="s">
        <v>422</v>
      </c>
      <c r="B303" s="2">
        <v>90</v>
      </c>
      <c r="C303">
        <f t="shared" si="110"/>
        <v>307.09274716197677</v>
      </c>
      <c r="D303" s="2">
        <v>30</v>
      </c>
      <c r="E303">
        <f t="shared" si="111"/>
        <v>3.0967666666666669</v>
      </c>
      <c r="F303" s="2">
        <f t="shared" si="122"/>
        <v>3</v>
      </c>
      <c r="G303">
        <f t="shared" si="114"/>
        <v>0.95099458298630435</v>
      </c>
      <c r="H303">
        <f t="shared" si="112"/>
        <v>0.2787079824357962</v>
      </c>
      <c r="I303">
        <f t="shared" si="113"/>
        <v>2.7870798243579618E-4</v>
      </c>
      <c r="J303" s="3">
        <f t="shared" si="123"/>
        <v>3.0000000000000001E-3</v>
      </c>
      <c r="K303">
        <f t="shared" si="115"/>
        <v>1.4802845891002558E-6</v>
      </c>
      <c r="L303" s="4">
        <f t="shared" si="116"/>
        <v>1.5933715742511152E-5</v>
      </c>
      <c r="M303" s="6">
        <f t="shared" si="124"/>
        <v>1.5933715742511154E-8</v>
      </c>
      <c r="N303">
        <f t="shared" si="117"/>
        <v>2.3463062119198859E-5</v>
      </c>
      <c r="O303">
        <f t="shared" si="118"/>
        <v>1.4077837271519315E-3</v>
      </c>
    </row>
    <row r="304" spans="1:15" x14ac:dyDescent="0.25">
      <c r="A304" s="1" t="s">
        <v>423</v>
      </c>
      <c r="B304" s="2">
        <v>60</v>
      </c>
      <c r="C304">
        <f t="shared" si="110"/>
        <v>204.72849810798454</v>
      </c>
      <c r="D304" s="2">
        <v>5</v>
      </c>
      <c r="E304">
        <f t="shared" si="111"/>
        <v>18.5806</v>
      </c>
      <c r="F304" s="2">
        <f t="shared" si="122"/>
        <v>12</v>
      </c>
      <c r="G304">
        <f t="shared" si="114"/>
        <v>3.8039783319452178</v>
      </c>
      <c r="H304">
        <f t="shared" si="112"/>
        <v>1.114831929743185</v>
      </c>
      <c r="I304">
        <f t="shared" si="113"/>
        <v>1.1148319297431849E-3</v>
      </c>
      <c r="J304" s="3">
        <f t="shared" si="123"/>
        <v>1.2E-2</v>
      </c>
      <c r="K304">
        <f t="shared" si="115"/>
        <v>5.9211383564010249E-6</v>
      </c>
      <c r="L304" s="4">
        <f t="shared" si="116"/>
        <v>6.3734862970044609E-5</v>
      </c>
      <c r="M304" s="6">
        <f t="shared" si="124"/>
        <v>6.3734862970044614E-8</v>
      </c>
      <c r="N304">
        <f t="shared" si="117"/>
        <v>9.3852248476795463E-5</v>
      </c>
      <c r="O304">
        <f t="shared" si="118"/>
        <v>5.6311349086077276E-3</v>
      </c>
    </row>
    <row r="305" spans="1:15" x14ac:dyDescent="0.25">
      <c r="A305" s="1" t="s">
        <v>424</v>
      </c>
      <c r="B305" s="2">
        <v>50</v>
      </c>
      <c r="C305">
        <f t="shared" si="110"/>
        <v>170.60708175665377</v>
      </c>
      <c r="D305" s="2">
        <v>20</v>
      </c>
      <c r="E305">
        <f t="shared" si="111"/>
        <v>4.6451500000000001</v>
      </c>
      <c r="F305" s="2">
        <f t="shared" si="122"/>
        <v>2.5</v>
      </c>
      <c r="G305">
        <f t="shared" si="114"/>
        <v>0.79249548582192031</v>
      </c>
      <c r="H305">
        <f t="shared" si="112"/>
        <v>0.23225665202983017</v>
      </c>
      <c r="I305">
        <f t="shared" si="113"/>
        <v>2.3225665202983019E-4</v>
      </c>
      <c r="J305" s="3">
        <f t="shared" si="123"/>
        <v>2.5000000000000001E-3</v>
      </c>
      <c r="K305">
        <f t="shared" si="115"/>
        <v>1.2335704909168802E-6</v>
      </c>
      <c r="L305" s="4">
        <f t="shared" si="116"/>
        <v>1.3278096452092628E-5</v>
      </c>
      <c r="M305" s="6">
        <f t="shared" si="124"/>
        <v>1.3278096452092628E-8</v>
      </c>
      <c r="N305">
        <f t="shared" si="117"/>
        <v>1.9552551765999053E-5</v>
      </c>
      <c r="O305">
        <f>(N305*60)</f>
        <v>1.1731531059599432E-3</v>
      </c>
    </row>
    <row r="306" spans="1:15" x14ac:dyDescent="0.25">
      <c r="A306" s="1" t="s">
        <v>425</v>
      </c>
      <c r="B306" s="2">
        <v>90</v>
      </c>
      <c r="C306">
        <f t="shared" si="110"/>
        <v>307.09274716197677</v>
      </c>
      <c r="D306" s="2">
        <v>20</v>
      </c>
      <c r="E306">
        <f t="shared" si="111"/>
        <v>4.6451500000000001</v>
      </c>
      <c r="F306" s="2">
        <f t="shared" si="122"/>
        <v>4.5</v>
      </c>
      <c r="G306">
        <f t="shared" si="114"/>
        <v>1.4264918744794566</v>
      </c>
      <c r="H306">
        <f t="shared" si="112"/>
        <v>0.41806197365369435</v>
      </c>
      <c r="I306">
        <f t="shared" si="113"/>
        <v>4.1806197365369435E-4</v>
      </c>
      <c r="J306" s="3">
        <f t="shared" si="123"/>
        <v>4.4999999999999997E-3</v>
      </c>
      <c r="K306">
        <f t="shared" si="115"/>
        <v>2.2204268836503842E-6</v>
      </c>
      <c r="L306" s="4">
        <f t="shared" si="116"/>
        <v>2.3900573613766727E-5</v>
      </c>
      <c r="M306" s="6">
        <f t="shared" si="124"/>
        <v>2.3900573613766727E-8</v>
      </c>
      <c r="N306">
        <f t="shared" si="117"/>
        <v>3.5194593178798299E-5</v>
      </c>
      <c r="O306">
        <f t="shared" si="118"/>
        <v>2.1116755907278979E-3</v>
      </c>
    </row>
    <row r="307" spans="1:15" x14ac:dyDescent="0.25">
      <c r="A307" s="1" t="s">
        <v>426</v>
      </c>
      <c r="B307" s="2">
        <v>45</v>
      </c>
      <c r="C307">
        <f t="shared" si="110"/>
        <v>153.54637358098839</v>
      </c>
      <c r="D307" s="2">
        <v>5</v>
      </c>
      <c r="E307">
        <f t="shared" si="111"/>
        <v>18.5806</v>
      </c>
      <c r="F307" s="2">
        <f t="shared" si="122"/>
        <v>9</v>
      </c>
      <c r="G307">
        <f t="shared" si="114"/>
        <v>2.8529837489589132</v>
      </c>
      <c r="H307">
        <f t="shared" si="112"/>
        <v>0.8361239473073887</v>
      </c>
      <c r="I307">
        <f t="shared" si="113"/>
        <v>8.361239473073887E-4</v>
      </c>
      <c r="J307" s="3">
        <f t="shared" si="123"/>
        <v>8.9999999999999993E-3</v>
      </c>
      <c r="K307">
        <f t="shared" si="115"/>
        <v>4.4408537673007685E-6</v>
      </c>
      <c r="L307" s="4">
        <f t="shared" si="116"/>
        <v>4.7801147227533454E-5</v>
      </c>
      <c r="M307" s="6">
        <f t="shared" si="124"/>
        <v>4.7801147227533454E-8</v>
      </c>
      <c r="N307">
        <f t="shared" si="117"/>
        <v>7.0389186357596597E-5</v>
      </c>
      <c r="O307">
        <f t="shared" si="118"/>
        <v>4.2233511814557959E-3</v>
      </c>
    </row>
    <row r="308" spans="1:15" x14ac:dyDescent="0.25">
      <c r="A308" s="8" t="s">
        <v>427</v>
      </c>
      <c r="B308" s="2">
        <v>15</v>
      </c>
      <c r="C308">
        <f t="shared" si="110"/>
        <v>51.182124526996134</v>
      </c>
      <c r="D308" s="2">
        <v>5</v>
      </c>
      <c r="E308">
        <f t="shared" si="111"/>
        <v>18.5806</v>
      </c>
      <c r="F308" s="2">
        <f t="shared" si="122"/>
        <v>3</v>
      </c>
      <c r="G308">
        <f t="shared" si="114"/>
        <v>0.95099458298630446</v>
      </c>
      <c r="H308">
        <f t="shared" si="112"/>
        <v>0.27870798243579625</v>
      </c>
      <c r="I308">
        <f t="shared" si="113"/>
        <v>2.7870798243579623E-4</v>
      </c>
      <c r="J308" s="3">
        <f t="shared" si="123"/>
        <v>3.0000000000000001E-3</v>
      </c>
      <c r="K308">
        <f t="shared" si="115"/>
        <v>1.4802845891002562E-6</v>
      </c>
      <c r="L308" s="4">
        <f t="shared" si="116"/>
        <v>1.5933715742511152E-5</v>
      </c>
      <c r="M308" s="6">
        <f t="shared" si="124"/>
        <v>1.5933715742511154E-8</v>
      </c>
      <c r="N308">
        <f t="shared" si="117"/>
        <v>2.3463062119198866E-5</v>
      </c>
      <c r="O308">
        <f t="shared" si="118"/>
        <v>1.4077837271519319E-3</v>
      </c>
    </row>
    <row r="309" spans="1:15" x14ac:dyDescent="0.25">
      <c r="A309" s="1" t="s">
        <v>428</v>
      </c>
      <c r="B309" s="2">
        <v>40</v>
      </c>
      <c r="C309">
        <f t="shared" si="110"/>
        <v>136.48566540532303</v>
      </c>
      <c r="D309" s="2">
        <v>30</v>
      </c>
      <c r="E309">
        <f t="shared" si="111"/>
        <v>3.0967666666666669</v>
      </c>
      <c r="F309" s="2">
        <f t="shared" si="122"/>
        <v>1.3333333333333333</v>
      </c>
      <c r="G309">
        <f t="shared" si="114"/>
        <v>0.4226642591050242</v>
      </c>
      <c r="H309">
        <f t="shared" si="112"/>
        <v>0.12387021441590944</v>
      </c>
      <c r="I309">
        <f t="shared" si="113"/>
        <v>1.2387021441590944E-4</v>
      </c>
      <c r="J309" s="3">
        <f t="shared" si="123"/>
        <v>1.3333333333333333E-3</v>
      </c>
      <c r="K309">
        <f t="shared" si="115"/>
        <v>6.5790426182233609E-7</v>
      </c>
      <c r="L309" s="4">
        <f t="shared" si="116"/>
        <v>7.0816514411160679E-6</v>
      </c>
      <c r="M309" s="6">
        <f t="shared" si="124"/>
        <v>7.0816514411160677E-9</v>
      </c>
      <c r="N309">
        <f t="shared" si="117"/>
        <v>1.0428027608532828E-5</v>
      </c>
      <c r="O309">
        <f>(N309*60)</f>
        <v>6.2568165651196968E-4</v>
      </c>
    </row>
    <row r="310" spans="1:15" x14ac:dyDescent="0.25">
      <c r="A310" s="1" t="s">
        <v>429</v>
      </c>
      <c r="B310" s="2">
        <v>30</v>
      </c>
      <c r="C310">
        <f t="shared" si="110"/>
        <v>102.36424905399227</v>
      </c>
      <c r="D310" s="2">
        <v>20</v>
      </c>
      <c r="E310">
        <f t="shared" si="111"/>
        <v>4.6451500000000001</v>
      </c>
      <c r="F310" s="2">
        <f t="shared" si="122"/>
        <v>1.5</v>
      </c>
      <c r="G310">
        <f t="shared" si="114"/>
        <v>0.47549729149315223</v>
      </c>
      <c r="H310">
        <f t="shared" si="112"/>
        <v>0.13935399121789813</v>
      </c>
      <c r="I310">
        <f t="shared" si="113"/>
        <v>1.3935399121789812E-4</v>
      </c>
      <c r="J310" s="3">
        <f t="shared" si="123"/>
        <v>1.5E-3</v>
      </c>
      <c r="K310">
        <f t="shared" si="115"/>
        <v>7.4014229455012812E-7</v>
      </c>
      <c r="L310" s="4">
        <f t="shared" si="116"/>
        <v>7.9668578712555762E-6</v>
      </c>
      <c r="M310" s="6">
        <f t="shared" si="124"/>
        <v>7.9668578712555768E-9</v>
      </c>
      <c r="N310">
        <f t="shared" si="117"/>
        <v>1.1731531059599433E-5</v>
      </c>
      <c r="O310">
        <f t="shared" si="118"/>
        <v>7.0389186357596595E-4</v>
      </c>
    </row>
    <row r="311" spans="1:15" x14ac:dyDescent="0.25">
      <c r="A311" s="8" t="s">
        <v>430</v>
      </c>
      <c r="B311" s="2">
        <v>15</v>
      </c>
      <c r="C311">
        <f t="shared" si="110"/>
        <v>51.182124526996134</v>
      </c>
      <c r="D311" s="2">
        <v>10</v>
      </c>
      <c r="E311">
        <f t="shared" si="111"/>
        <v>9.2903000000000002</v>
      </c>
      <c r="F311" s="2">
        <f t="shared" si="122"/>
        <v>1.5</v>
      </c>
      <c r="G311">
        <f t="shared" si="114"/>
        <v>0.47549729149315223</v>
      </c>
      <c r="H311">
        <f t="shared" si="112"/>
        <v>0.13935399121789813</v>
      </c>
      <c r="I311">
        <f t="shared" si="113"/>
        <v>1.3935399121789812E-4</v>
      </c>
      <c r="J311" s="3">
        <f t="shared" si="123"/>
        <v>1.5E-3</v>
      </c>
      <c r="K311">
        <f t="shared" si="115"/>
        <v>7.4014229455012812E-7</v>
      </c>
      <c r="L311" s="4">
        <f t="shared" si="116"/>
        <v>7.9668578712555762E-6</v>
      </c>
      <c r="M311" s="6">
        <f t="shared" si="124"/>
        <v>7.9668578712555768E-9</v>
      </c>
      <c r="N311">
        <f t="shared" si="117"/>
        <v>1.1731531059599433E-5</v>
      </c>
      <c r="O311">
        <f t="shared" si="118"/>
        <v>7.0389186357596595E-4</v>
      </c>
    </row>
    <row r="312" spans="1:15" x14ac:dyDescent="0.25">
      <c r="A312" s="8" t="s">
        <v>431</v>
      </c>
      <c r="B312" s="2">
        <v>60</v>
      </c>
      <c r="C312">
        <f t="shared" si="110"/>
        <v>204.72849810798454</v>
      </c>
      <c r="D312" s="2">
        <v>20</v>
      </c>
      <c r="E312">
        <f t="shared" si="111"/>
        <v>4.6451500000000001</v>
      </c>
      <c r="F312" s="2">
        <f t="shared" si="122"/>
        <v>3</v>
      </c>
      <c r="G312">
        <f t="shared" si="114"/>
        <v>0.95099458298630446</v>
      </c>
      <c r="H312">
        <f t="shared" si="112"/>
        <v>0.27870798243579625</v>
      </c>
      <c r="I312">
        <f t="shared" si="113"/>
        <v>2.7870798243579623E-4</v>
      </c>
      <c r="J312" s="3">
        <f t="shared" si="123"/>
        <v>3.0000000000000001E-3</v>
      </c>
      <c r="K312">
        <f t="shared" si="115"/>
        <v>1.4802845891002562E-6</v>
      </c>
      <c r="L312" s="4">
        <f t="shared" si="116"/>
        <v>1.5933715742511152E-5</v>
      </c>
      <c r="M312" s="6">
        <f t="shared" si="124"/>
        <v>1.5933715742511154E-8</v>
      </c>
      <c r="N312">
        <f t="shared" si="117"/>
        <v>2.3463062119198866E-5</v>
      </c>
      <c r="O312">
        <f t="shared" si="118"/>
        <v>1.4077837271519319E-3</v>
      </c>
    </row>
    <row r="313" spans="1:15" x14ac:dyDescent="0.25">
      <c r="A313" s="8" t="s">
        <v>432</v>
      </c>
      <c r="B313" s="2">
        <v>90</v>
      </c>
      <c r="C313">
        <f t="shared" si="110"/>
        <v>307.09274716197677</v>
      </c>
      <c r="D313" s="2">
        <v>5</v>
      </c>
      <c r="E313">
        <f t="shared" si="111"/>
        <v>18.5806</v>
      </c>
      <c r="F313" s="2">
        <f t="shared" si="122"/>
        <v>18</v>
      </c>
      <c r="G313">
        <f t="shared" si="114"/>
        <v>5.7059674979178263</v>
      </c>
      <c r="H313">
        <f t="shared" si="112"/>
        <v>1.6722478946147774</v>
      </c>
      <c r="I313">
        <f t="shared" si="113"/>
        <v>1.6722478946147774E-3</v>
      </c>
      <c r="J313" s="3">
        <f t="shared" si="123"/>
        <v>1.7999999999999999E-2</v>
      </c>
      <c r="K313">
        <f t="shared" si="115"/>
        <v>8.881707534601537E-6</v>
      </c>
      <c r="L313" s="4">
        <f t="shared" si="116"/>
        <v>9.5602294455066907E-5</v>
      </c>
      <c r="M313" s="6">
        <f t="shared" si="124"/>
        <v>9.5602294455066908E-8</v>
      </c>
      <c r="N313">
        <f t="shared" si="117"/>
        <v>1.4077837271519319E-4</v>
      </c>
      <c r="O313">
        <f t="shared" si="118"/>
        <v>8.4467023629115918E-3</v>
      </c>
    </row>
    <row r="314" spans="1:15" x14ac:dyDescent="0.25">
      <c r="A314" s="8" t="s">
        <v>433</v>
      </c>
      <c r="B314" s="2">
        <v>90</v>
      </c>
      <c r="C314">
        <f t="shared" si="110"/>
        <v>307.09274716197677</v>
      </c>
      <c r="D314" s="2">
        <v>5</v>
      </c>
      <c r="E314">
        <f t="shared" si="111"/>
        <v>18.5806</v>
      </c>
      <c r="F314" s="2">
        <f t="shared" si="122"/>
        <v>18</v>
      </c>
      <c r="G314">
        <f t="shared" si="114"/>
        <v>5.7059674979178263</v>
      </c>
      <c r="H314">
        <f t="shared" si="112"/>
        <v>1.6722478946147774</v>
      </c>
      <c r="I314">
        <f t="shared" si="113"/>
        <v>1.6722478946147774E-3</v>
      </c>
      <c r="J314" s="3">
        <f t="shared" si="123"/>
        <v>1.7999999999999999E-2</v>
      </c>
      <c r="K314">
        <f t="shared" si="115"/>
        <v>8.881707534601537E-6</v>
      </c>
      <c r="L314" s="4">
        <f t="shared" si="116"/>
        <v>9.5602294455066907E-5</v>
      </c>
      <c r="M314" s="6">
        <f t="shared" si="124"/>
        <v>9.5602294455066908E-8</v>
      </c>
      <c r="N314">
        <f t="shared" si="117"/>
        <v>1.4077837271519319E-4</v>
      </c>
      <c r="O314">
        <f t="shared" si="118"/>
        <v>8.4467023629115918E-3</v>
      </c>
    </row>
    <row r="315" spans="1:15" x14ac:dyDescent="0.25">
      <c r="A315" s="8" t="s">
        <v>434</v>
      </c>
      <c r="B315" s="2">
        <v>90</v>
      </c>
      <c r="C315">
        <f t="shared" si="110"/>
        <v>307.09274716197677</v>
      </c>
      <c r="D315" s="2">
        <v>5</v>
      </c>
      <c r="E315">
        <f t="shared" si="111"/>
        <v>18.5806</v>
      </c>
      <c r="F315" s="2">
        <f t="shared" si="122"/>
        <v>18</v>
      </c>
      <c r="G315">
        <f t="shared" si="114"/>
        <v>5.7059674979178263</v>
      </c>
      <c r="H315">
        <f t="shared" si="112"/>
        <v>1.6722478946147774</v>
      </c>
      <c r="I315">
        <f t="shared" si="113"/>
        <v>1.6722478946147774E-3</v>
      </c>
      <c r="J315" s="3">
        <f t="shared" si="123"/>
        <v>1.7999999999999999E-2</v>
      </c>
      <c r="K315">
        <f t="shared" si="115"/>
        <v>8.881707534601537E-6</v>
      </c>
      <c r="L315" s="4">
        <f t="shared" si="116"/>
        <v>9.5602294455066907E-5</v>
      </c>
      <c r="M315" s="6">
        <f t="shared" si="124"/>
        <v>9.5602294455066908E-8</v>
      </c>
      <c r="N315">
        <f t="shared" si="117"/>
        <v>1.4077837271519319E-4</v>
      </c>
      <c r="O315">
        <f t="shared" si="118"/>
        <v>8.4467023629115918E-3</v>
      </c>
    </row>
    <row r="316" spans="1:15" x14ac:dyDescent="0.25">
      <c r="A316" s="8" t="s">
        <v>435</v>
      </c>
      <c r="B316" s="2">
        <v>90</v>
      </c>
      <c r="C316">
        <f t="shared" si="110"/>
        <v>307.09274716197677</v>
      </c>
      <c r="D316" s="2">
        <v>5</v>
      </c>
      <c r="E316">
        <f t="shared" si="111"/>
        <v>18.5806</v>
      </c>
      <c r="F316" s="2">
        <f t="shared" si="122"/>
        <v>18</v>
      </c>
      <c r="G316">
        <f t="shared" si="114"/>
        <v>5.7059674979178263</v>
      </c>
      <c r="H316">
        <f t="shared" si="112"/>
        <v>1.6722478946147774</v>
      </c>
      <c r="I316">
        <f t="shared" si="113"/>
        <v>1.6722478946147774E-3</v>
      </c>
      <c r="J316" s="3">
        <f t="shared" si="123"/>
        <v>1.7999999999999999E-2</v>
      </c>
      <c r="K316">
        <f t="shared" si="115"/>
        <v>8.881707534601537E-6</v>
      </c>
      <c r="L316" s="4">
        <f t="shared" si="116"/>
        <v>9.5602294455066907E-5</v>
      </c>
      <c r="M316" s="6">
        <f t="shared" si="124"/>
        <v>9.5602294455066908E-8</v>
      </c>
      <c r="N316">
        <f t="shared" si="117"/>
        <v>1.4077837271519319E-4</v>
      </c>
      <c r="O316">
        <f t="shared" si="118"/>
        <v>8.4467023629115918E-3</v>
      </c>
    </row>
    <row r="317" spans="1:15" x14ac:dyDescent="0.25">
      <c r="A317" s="1" t="s">
        <v>436</v>
      </c>
      <c r="B317" s="2">
        <v>65</v>
      </c>
      <c r="C317">
        <f t="shared" si="110"/>
        <v>221.78920628364992</v>
      </c>
      <c r="D317" s="2">
        <v>20</v>
      </c>
      <c r="E317">
        <f t="shared" si="111"/>
        <v>4.6451500000000001</v>
      </c>
      <c r="F317" s="2">
        <f t="shared" si="122"/>
        <v>3.25</v>
      </c>
      <c r="G317">
        <f t="shared" si="114"/>
        <v>1.0302441315684965</v>
      </c>
      <c r="H317">
        <f t="shared" si="112"/>
        <v>0.30193364763877928</v>
      </c>
      <c r="I317">
        <f t="shared" si="113"/>
        <v>3.019336476387793E-4</v>
      </c>
      <c r="J317" s="3">
        <f t="shared" si="123"/>
        <v>3.2499999999999999E-3</v>
      </c>
      <c r="K317">
        <f t="shared" si="115"/>
        <v>1.6036416381919445E-6</v>
      </c>
      <c r="L317" s="4">
        <f t="shared" si="116"/>
        <v>1.7261525387720416E-5</v>
      </c>
      <c r="M317" s="6">
        <f t="shared" si="124"/>
        <v>1.7261525387720418E-8</v>
      </c>
      <c r="N317">
        <f t="shared" si="117"/>
        <v>2.5418317295798776E-5</v>
      </c>
      <c r="O317">
        <f t="shared" si="118"/>
        <v>1.5250990377479266E-3</v>
      </c>
    </row>
    <row r="318" spans="1:15" x14ac:dyDescent="0.25">
      <c r="A318" s="1" t="s">
        <v>437</v>
      </c>
      <c r="B318" s="2">
        <v>65</v>
      </c>
      <c r="C318">
        <f t="shared" si="110"/>
        <v>221.78920628364992</v>
      </c>
      <c r="D318" s="2">
        <v>20</v>
      </c>
      <c r="E318">
        <f t="shared" si="111"/>
        <v>4.6451500000000001</v>
      </c>
      <c r="F318" s="2">
        <f t="shared" si="122"/>
        <v>3.25</v>
      </c>
      <c r="G318">
        <f t="shared" si="114"/>
        <v>1.0302441315684965</v>
      </c>
      <c r="H318">
        <f t="shared" si="112"/>
        <v>0.30193364763877928</v>
      </c>
      <c r="I318">
        <f t="shared" si="113"/>
        <v>3.019336476387793E-4</v>
      </c>
      <c r="J318" s="3">
        <f t="shared" si="123"/>
        <v>3.2499999999999999E-3</v>
      </c>
      <c r="K318">
        <f t="shared" si="115"/>
        <v>1.6036416381919445E-6</v>
      </c>
      <c r="L318" s="4">
        <f t="shared" si="116"/>
        <v>1.7261525387720416E-5</v>
      </c>
      <c r="M318" s="6">
        <f t="shared" si="124"/>
        <v>1.7261525387720418E-8</v>
      </c>
      <c r="N318">
        <f t="shared" si="117"/>
        <v>2.5418317295798776E-5</v>
      </c>
      <c r="O318">
        <f t="shared" si="118"/>
        <v>1.5250990377479266E-3</v>
      </c>
    </row>
    <row r="319" spans="1:15" x14ac:dyDescent="0.25">
      <c r="A319" s="8" t="s">
        <v>438</v>
      </c>
      <c r="B319" s="2">
        <v>65</v>
      </c>
      <c r="C319">
        <f t="shared" si="110"/>
        <v>221.78920628364992</v>
      </c>
      <c r="D319" s="2">
        <v>10</v>
      </c>
      <c r="E319">
        <f t="shared" si="111"/>
        <v>9.2903000000000002</v>
      </c>
      <c r="F319" s="2">
        <f t="shared" si="122"/>
        <v>6.5</v>
      </c>
      <c r="G319">
        <f t="shared" si="114"/>
        <v>2.060488263136993</v>
      </c>
      <c r="H319">
        <f t="shared" si="112"/>
        <v>0.60386729527755856</v>
      </c>
      <c r="I319">
        <f t="shared" si="113"/>
        <v>6.038672952775586E-4</v>
      </c>
      <c r="J319" s="3">
        <f t="shared" si="123"/>
        <v>6.4999999999999997E-3</v>
      </c>
      <c r="K319">
        <f t="shared" si="115"/>
        <v>3.207283276383889E-6</v>
      </c>
      <c r="L319" s="4">
        <f t="shared" si="116"/>
        <v>3.4523050775440833E-5</v>
      </c>
      <c r="M319" s="6">
        <f t="shared" si="124"/>
        <v>3.4523050775440836E-8</v>
      </c>
      <c r="N319">
        <f t="shared" si="117"/>
        <v>5.0836634591597552E-5</v>
      </c>
      <c r="O319">
        <f t="shared" si="118"/>
        <v>3.0501980754958531E-3</v>
      </c>
    </row>
    <row r="320" spans="1:15" x14ac:dyDescent="0.25">
      <c r="A320" s="8" t="s">
        <v>439</v>
      </c>
      <c r="B320" s="2">
        <v>65</v>
      </c>
      <c r="C320">
        <f t="shared" si="110"/>
        <v>221.78920628364992</v>
      </c>
      <c r="D320" s="2">
        <v>100</v>
      </c>
      <c r="E320">
        <f t="shared" si="111"/>
        <v>0.92903000000000002</v>
      </c>
      <c r="F320" s="2">
        <f t="shared" si="122"/>
        <v>0.65</v>
      </c>
      <c r="G320">
        <f t="shared" si="114"/>
        <v>0.20604882631369931</v>
      </c>
      <c r="H320">
        <f t="shared" si="112"/>
        <v>6.0386729527755853E-2</v>
      </c>
      <c r="I320">
        <f t="shared" si="113"/>
        <v>6.0386729527755853E-5</v>
      </c>
      <c r="J320" s="3">
        <f t="shared" si="123"/>
        <v>6.4999999999999997E-4</v>
      </c>
      <c r="K320">
        <f t="shared" si="115"/>
        <v>3.2072832763838883E-7</v>
      </c>
      <c r="L320" s="4">
        <f t="shared" si="116"/>
        <v>3.4523050775440832E-6</v>
      </c>
      <c r="M320" s="6">
        <f t="shared" si="124"/>
        <v>3.4523050775440834E-9</v>
      </c>
      <c r="N320">
        <f t="shared" si="117"/>
        <v>5.0836634591597536E-6</v>
      </c>
      <c r="O320">
        <f t="shared" si="118"/>
        <v>3.0501980754958521E-4</v>
      </c>
    </row>
    <row r="321" spans="1:15" x14ac:dyDescent="0.25">
      <c r="A321" s="8" t="s">
        <v>440</v>
      </c>
      <c r="B321" s="2">
        <v>65</v>
      </c>
      <c r="C321">
        <f t="shared" si="110"/>
        <v>221.78920628364992</v>
      </c>
      <c r="D321" s="2">
        <v>50</v>
      </c>
      <c r="E321">
        <f t="shared" si="111"/>
        <v>1.85806</v>
      </c>
      <c r="F321" s="2">
        <f>B321/D321</f>
        <v>1.3</v>
      </c>
      <c r="G321">
        <f t="shared" si="114"/>
        <v>0.41209765262739861</v>
      </c>
      <c r="H321">
        <f t="shared" si="112"/>
        <v>0.12077345905551171</v>
      </c>
      <c r="I321">
        <f t="shared" si="113"/>
        <v>1.2077345905551171E-4</v>
      </c>
      <c r="J321" s="3">
        <f t="shared" si="123"/>
        <v>1.2999999999999999E-3</v>
      </c>
      <c r="K321">
        <f t="shared" si="115"/>
        <v>6.4145665527677767E-7</v>
      </c>
      <c r="L321" s="4">
        <f t="shared" si="116"/>
        <v>6.9046101550881664E-6</v>
      </c>
      <c r="M321" s="6">
        <f t="shared" si="124"/>
        <v>6.9046101550881669E-9</v>
      </c>
      <c r="N321">
        <f t="shared" si="117"/>
        <v>1.0167326918319507E-5</v>
      </c>
      <c r="O321">
        <f t="shared" si="118"/>
        <v>6.1003961509917043E-4</v>
      </c>
    </row>
  </sheetData>
  <pageMargins left="0.7" right="0.7" top="0.75" bottom="0.75" header="0.3" footer="0.3"/>
  <pageSetup orientation="portrait" r:id="rId1"/>
  <headerFooter>
    <oddHeader>&amp;R&amp;"Calibri"&amp;12&amp;K000000 UNCLASSIFIED - NON CLASSIFIÉ&amp;1#_x000D_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'C:\openstudio-standards\openstudio-standards\data\standards\[OpenStudio_Standards.xlsx]Lookups'!#REF!</xm:f>
          </x14:formula1>
          <xm:sqref>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topLeftCell="A9" workbookViewId="0">
      <selection activeCell="B26" sqref="B26"/>
    </sheetView>
  </sheetViews>
  <sheetFormatPr defaultRowHeight="15" x14ac:dyDescent="0.25"/>
  <cols>
    <col min="1" max="1" width="29.42578125" customWidth="1"/>
    <col min="2" max="2" width="29.28515625" customWidth="1"/>
    <col min="3" max="4" width="9.140625" customWidth="1"/>
    <col min="7" max="7" width="9.140625" customWidth="1"/>
    <col min="13" max="13" width="9.140625" customWidth="1"/>
  </cols>
  <sheetData>
    <row r="1" spans="1:15" x14ac:dyDescent="0.25">
      <c r="A1" s="1"/>
      <c r="B1" s="2" t="s">
        <v>118</v>
      </c>
      <c r="C1" s="1" t="s">
        <v>0</v>
      </c>
      <c r="D1" s="2"/>
      <c r="E1" s="1"/>
      <c r="F1" s="2"/>
      <c r="J1" s="3"/>
      <c r="L1" s="3"/>
      <c r="M1" s="3"/>
    </row>
    <row r="2" spans="1:15" x14ac:dyDescent="0.25">
      <c r="A2" s="1"/>
      <c r="B2" s="2"/>
      <c r="C2" s="1" t="s">
        <v>1</v>
      </c>
      <c r="D2" s="2" t="s">
        <v>113</v>
      </c>
      <c r="E2" s="1" t="s">
        <v>3</v>
      </c>
      <c r="F2" s="2" t="s">
        <v>119</v>
      </c>
      <c r="G2" t="s">
        <v>107</v>
      </c>
      <c r="H2" s="1" t="s">
        <v>108</v>
      </c>
      <c r="I2" s="1" t="s">
        <v>110</v>
      </c>
      <c r="J2" s="2" t="s">
        <v>120</v>
      </c>
      <c r="K2" s="1" t="s">
        <v>109</v>
      </c>
      <c r="L2" s="2" t="s">
        <v>121</v>
      </c>
      <c r="M2" s="2" t="s">
        <v>122</v>
      </c>
      <c r="N2" s="1" t="s">
        <v>117</v>
      </c>
      <c r="O2" s="1" t="s">
        <v>106</v>
      </c>
    </row>
    <row r="3" spans="1:15" x14ac:dyDescent="0.25">
      <c r="A3" s="1"/>
      <c r="B3" s="2"/>
      <c r="C3" s="1" t="s">
        <v>2</v>
      </c>
      <c r="D3" s="2"/>
      <c r="E3" s="1" t="s">
        <v>4</v>
      </c>
      <c r="F3" s="2"/>
      <c r="J3" s="3"/>
      <c r="L3" s="3">
        <f t="shared" ref="L3" si="0">J3/(4.19*44.4)</f>
        <v>0</v>
      </c>
      <c r="M3" s="3">
        <f>L3*0.001</f>
        <v>0</v>
      </c>
    </row>
    <row r="5" spans="1:15" x14ac:dyDescent="0.25">
      <c r="A5" t="s">
        <v>123</v>
      </c>
      <c r="B5">
        <v>90</v>
      </c>
      <c r="D5">
        <v>20</v>
      </c>
    </row>
    <row r="6" spans="1:15" x14ac:dyDescent="0.25">
      <c r="A6" t="s">
        <v>124</v>
      </c>
      <c r="B6">
        <v>30</v>
      </c>
      <c r="D6">
        <v>8</v>
      </c>
    </row>
    <row r="7" spans="1:15" x14ac:dyDescent="0.25">
      <c r="A7" t="s">
        <v>125</v>
      </c>
      <c r="B7">
        <v>60</v>
      </c>
      <c r="D7">
        <v>15</v>
      </c>
    </row>
    <row r="8" spans="1:15" x14ac:dyDescent="0.25">
      <c r="A8" t="s">
        <v>148</v>
      </c>
      <c r="B8">
        <v>115</v>
      </c>
      <c r="D8">
        <v>10</v>
      </c>
    </row>
    <row r="9" spans="1:15" x14ac:dyDescent="0.25">
      <c r="A9" t="s">
        <v>149</v>
      </c>
      <c r="B9">
        <v>115</v>
      </c>
      <c r="D9">
        <v>10</v>
      </c>
    </row>
    <row r="10" spans="1:15" x14ac:dyDescent="0.25">
      <c r="A10" t="s">
        <v>150</v>
      </c>
      <c r="B10">
        <v>115</v>
      </c>
      <c r="D10">
        <v>10</v>
      </c>
    </row>
    <row r="11" spans="1:15" x14ac:dyDescent="0.25">
      <c r="A11" t="s">
        <v>126</v>
      </c>
      <c r="B11">
        <v>500</v>
      </c>
      <c r="D11">
        <v>30</v>
      </c>
    </row>
    <row r="12" spans="1:15" x14ac:dyDescent="0.25">
      <c r="A12" t="s">
        <v>127</v>
      </c>
      <c r="B12">
        <v>90</v>
      </c>
      <c r="D12">
        <v>10</v>
      </c>
    </row>
    <row r="13" spans="1:15" x14ac:dyDescent="0.25">
      <c r="A13" t="s">
        <v>128</v>
      </c>
      <c r="B13">
        <v>400</v>
      </c>
      <c r="D13">
        <v>25</v>
      </c>
    </row>
    <row r="14" spans="1:15" x14ac:dyDescent="0.25">
      <c r="A14" t="s">
        <v>129</v>
      </c>
      <c r="B14">
        <v>90</v>
      </c>
      <c r="D14">
        <v>10</v>
      </c>
    </row>
    <row r="15" spans="1:15" x14ac:dyDescent="0.25">
      <c r="A15" t="s">
        <v>130</v>
      </c>
      <c r="B15">
        <v>90</v>
      </c>
      <c r="D15">
        <v>20</v>
      </c>
    </row>
    <row r="16" spans="1:15" x14ac:dyDescent="0.25">
      <c r="A16" t="s">
        <v>131</v>
      </c>
      <c r="B16">
        <v>90</v>
      </c>
      <c r="D16">
        <v>20</v>
      </c>
    </row>
    <row r="17" spans="1:4" x14ac:dyDescent="0.25">
      <c r="A17" t="s">
        <v>132</v>
      </c>
      <c r="B17">
        <v>500</v>
      </c>
      <c r="D17">
        <v>25</v>
      </c>
    </row>
    <row r="18" spans="1:4" x14ac:dyDescent="0.25">
      <c r="A18" t="s">
        <v>133</v>
      </c>
      <c r="B18">
        <v>90</v>
      </c>
      <c r="D18">
        <v>20</v>
      </c>
    </row>
    <row r="19" spans="1:4" x14ac:dyDescent="0.25">
      <c r="A19" t="s">
        <v>134</v>
      </c>
      <c r="B19">
        <v>90</v>
      </c>
      <c r="D19">
        <v>30</v>
      </c>
    </row>
    <row r="20" spans="1:4" x14ac:dyDescent="0.25">
      <c r="A20" t="s">
        <v>135</v>
      </c>
      <c r="B20">
        <v>500</v>
      </c>
      <c r="D20">
        <v>25</v>
      </c>
    </row>
    <row r="21" spans="1:4" x14ac:dyDescent="0.25">
      <c r="A21" t="s">
        <v>136</v>
      </c>
      <c r="B21">
        <v>30</v>
      </c>
      <c r="D21">
        <v>8</v>
      </c>
    </row>
    <row r="22" spans="1:4" x14ac:dyDescent="0.25">
      <c r="A22" t="s">
        <v>151</v>
      </c>
      <c r="B22">
        <v>500</v>
      </c>
      <c r="D22">
        <v>60</v>
      </c>
    </row>
    <row r="23" spans="1:4" x14ac:dyDescent="0.25">
      <c r="A23" t="s">
        <v>137</v>
      </c>
      <c r="B23">
        <v>60</v>
      </c>
      <c r="D23">
        <v>20</v>
      </c>
    </row>
    <row r="24" spans="1:4" x14ac:dyDescent="0.25">
      <c r="A24" t="s">
        <v>138</v>
      </c>
      <c r="B24">
        <v>90</v>
      </c>
      <c r="D24">
        <v>25</v>
      </c>
    </row>
    <row r="25" spans="1:4" x14ac:dyDescent="0.25">
      <c r="A25" t="s">
        <v>85</v>
      </c>
      <c r="B25">
        <v>0</v>
      </c>
      <c r="D25">
        <v>1000</v>
      </c>
    </row>
    <row r="26" spans="1:4" x14ac:dyDescent="0.25">
      <c r="A26" t="s">
        <v>139</v>
      </c>
      <c r="B26">
        <v>400</v>
      </c>
      <c r="D26">
        <v>30</v>
      </c>
    </row>
    <row r="27" spans="1:4" x14ac:dyDescent="0.25">
      <c r="A27" t="s">
        <v>140</v>
      </c>
      <c r="B27">
        <v>30</v>
      </c>
      <c r="D27">
        <v>8</v>
      </c>
    </row>
    <row r="28" spans="1:4" x14ac:dyDescent="0.25">
      <c r="A28" t="s">
        <v>141</v>
      </c>
      <c r="B28">
        <v>90</v>
      </c>
      <c r="D28">
        <v>25</v>
      </c>
    </row>
    <row r="29" spans="1:4" x14ac:dyDescent="0.25">
      <c r="A29" t="s">
        <v>142</v>
      </c>
      <c r="B29">
        <v>90</v>
      </c>
      <c r="D29">
        <v>25</v>
      </c>
    </row>
    <row r="30" spans="1:4" x14ac:dyDescent="0.25">
      <c r="A30" t="s">
        <v>152</v>
      </c>
      <c r="B30">
        <v>15</v>
      </c>
      <c r="D30">
        <v>5</v>
      </c>
    </row>
    <row r="31" spans="1:4" x14ac:dyDescent="0.25">
      <c r="A31" t="s">
        <v>153</v>
      </c>
      <c r="B31">
        <v>40</v>
      </c>
      <c r="D31">
        <v>30</v>
      </c>
    </row>
    <row r="32" spans="1:4" x14ac:dyDescent="0.25">
      <c r="A32" t="s">
        <v>143</v>
      </c>
      <c r="B32">
        <v>60</v>
      </c>
      <c r="D32">
        <v>8</v>
      </c>
    </row>
    <row r="33" spans="1:4" x14ac:dyDescent="0.25">
      <c r="A33" t="s">
        <v>144</v>
      </c>
      <c r="B33">
        <v>90</v>
      </c>
      <c r="D33">
        <v>10</v>
      </c>
    </row>
    <row r="34" spans="1:4" x14ac:dyDescent="0.25">
      <c r="A34" t="s">
        <v>145</v>
      </c>
      <c r="B34">
        <v>90</v>
      </c>
      <c r="D34">
        <v>25</v>
      </c>
    </row>
    <row r="35" spans="1:4" x14ac:dyDescent="0.25">
      <c r="A35" t="s">
        <v>146</v>
      </c>
      <c r="B35">
        <v>65</v>
      </c>
      <c r="D35">
        <v>15</v>
      </c>
    </row>
    <row r="36" spans="1:4" x14ac:dyDescent="0.25">
      <c r="A36" t="s">
        <v>147</v>
      </c>
      <c r="B36">
        <v>300</v>
      </c>
      <c r="D36">
        <v>1500</v>
      </c>
    </row>
    <row r="37" spans="1:4" x14ac:dyDescent="0.25">
      <c r="A37" t="s">
        <v>36</v>
      </c>
      <c r="B37">
        <v>90</v>
      </c>
      <c r="D37">
        <v>30</v>
      </c>
    </row>
  </sheetData>
  <pageMargins left="0.7" right="0.7" top="0.75" bottom="0.75" header="0.3" footer="0.3"/>
  <headerFooter>
    <oddHeader>&amp;R&amp;"Calibri"&amp;12&amp;K000000 UNCLASSIFIED - NON CLASSIFIÉ&amp;1#_x000D_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'C:\openstudio-standards\openstudio-standards\data\standards\[OpenStudio_Standards.xlsx]Lookups'!#REF!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Header>&amp;R&amp;"Calibri"&amp;12&amp;K000000 UNCLASSIFIED - NON CLASSIFIÉ&amp;1#_x000D_</oddHeader>
  </headerFooter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necb 2011</vt:lpstr>
      <vt:lpstr>necb 2015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Mottillo, Maria</dc:creator>
  <cp:lastModifiedBy>Kirney, Chris (he, him, his | il, le, lui)</cp:lastModifiedBy>
  <dcterms:created xsi:type="dcterms:W3CDTF">2016-02-16T16:37:36Z</dcterms:created>
  <dcterms:modified xsi:type="dcterms:W3CDTF">2024-11-13T20:04:22Z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0c9abbfd-423f-40ae-be8c-834d221f41fd</vt:lpwstr>
  </property>
</Properties>
</file>