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3256" windowHeight="1311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2" l="1"/>
  <c r="M10" i="2"/>
  <c r="M11" i="2"/>
  <c r="M8" i="2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<sst xmlns="http://schemas.openxmlformats.org/spreadsheetml/2006/main" count="2402" uniqueCount="815">
  <si>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</si>
  <si>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</si>
  <si>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</si>
  <si>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</si>
  <si>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</si>
  <si>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</si>
  <si>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</si>
  <si>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</si>
  <si>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</si>
  <si>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</si>
  <si>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</si>
  <si>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</si>
  <si>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</si>
  <si>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</si>
  <si>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</si>
  <si>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</si>
  <si>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</si>
  <si>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</si>
  <si>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</si>
  <si>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</si>
  <si>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</si>
  <si>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</si>
  <si>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</si>
  <si>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</si>
  <si>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</si>
  <si>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</si>
  <si>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</si>
  <si>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</si>
  <si>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</si>
  <si>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</si>
  <si>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</si>
  <si>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</si>
  <si>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</si>
  <si>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</si>
  <si>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</si>
  <si>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</si>
  <si>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</si>
  <si>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</si>
  <si>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</si>
  <si>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</si>
  <si>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</si>
  <si>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</si>
  <si>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</si>
  <si>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</si>
  <si>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</si>
  <si>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</si>
  <si>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</si>
  <si>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</si>
  <si>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</si>
  <si>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</si>
  <si>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</si>
  <si>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</si>
  <si>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</si>
  <si>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</si>
  <si>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</si>
  <si>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</si>
  <si>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</si>
  <si>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</si>
  <si>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</si>
  <si>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</si>
  <si>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</si>
  <si>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</si>
  <si>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</si>
  <si>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</si>
  <si>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</si>
  <si>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</si>
  <si>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</si>
  <si>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</si>
  <si>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</si>
  <si>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</si>
  <si>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</si>
  <si>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</si>
  <si>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</si>
  <si>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</si>
  <si>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</si>
  <si>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</si>
  <si>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</si>
  <si>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</si>
  <si>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</si>
  <si>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</si>
  <si>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</si>
  <si>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</si>
  <si>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</si>
  <si>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</si>
  <si>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</si>
  <si>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</si>
  <si>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</si>
  <si>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</si>
  <si>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</si>
  <si>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</si>
  <si>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</si>
  <si>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</si>
  <si>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</si>
  <si>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</si>
  <si>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</si>
  <si>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</si>
  <si>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</si>
  <si>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</si>
  <si>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</si>
  <si>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</si>
  <si>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</si>
  <si>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</si>
  <si>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</si>
  <si>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</si>
  <si>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</si>
  <si>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</si>
  <si>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</si>
  <si>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</si>
  <si>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</si>
  <si>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</si>
  <si>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</si>
  <si>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</si>
  <si>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</si>
  <si>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</si>
  <si>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</si>
  <si>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</si>
  <si>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</si>
  <si>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</si>
  <si>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</si>
  <si>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</si>
  <si>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</si>
  <si>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</si>
  <si>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</si>
  <si>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</si>
  <si>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</si>
  <si>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</si>
  <si>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</si>
  <si>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</si>
  <si>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</si>
  <si>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</si>
  <si>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</si>
  <si>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</si>
  <si>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</si>
  <si>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</si>
  <si>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</si>
  <si>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</si>
  <si>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</si>
  <si>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</si>
  <si>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</si>
  <si>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</si>
  <si>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</si>
  <si>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</si>
  <si>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</si>
  <si>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</si>
  <si>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</si>
  <si>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</si>
  <si>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</si>
  <si>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</si>
  <si>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</si>
  <si>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</si>
  <si>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</si>
  <si>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</si>
  <si>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</si>
  <si>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</si>
  <si>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</si>
  <si>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</si>
  <si>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</si>
  <si>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</si>
  <si>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</si>
  <si>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</si>
  <si>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</si>
  <si>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</si>
  <si>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</si>
  <si>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</si>
  <si>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</si>
  <si>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</si>
  <si>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</si>
  <si>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</si>
  <si>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</si>
  <si>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</si>
  <si>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</si>
  <si>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</si>
  <si>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</si>
  <si>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</si>
  <si>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</si>
  <si>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</si>
  <si>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</si>
  <si>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</si>
  <si>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</si>
  <si>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</si>
  <si>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</si>
  <si>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</si>
  <si>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</si>
  <si>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</si>
  <si>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</si>
  <si>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</si>
  <si>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</si>
  <si>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</si>
  <si>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</si>
  <si>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</si>
  <si>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</si>
  <si>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</si>
  <si>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</si>
  <si>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</si>
  <si>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</si>
  <si>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</si>
  <si>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</si>
  <si>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</si>
  <si>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</si>
  <si>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</si>
  <si>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</si>
  <si>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</si>
  <si>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</si>
  <si>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</si>
  <si>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</si>
  <si>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</si>
  <si>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</si>
  <si>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</si>
  <si>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</si>
  <si>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</si>
  <si>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</si>
  <si>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</si>
  <si>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</si>
  <si>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</si>
  <si>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</si>
  <si>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</si>
  <si>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</si>
  <si>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</si>
  <si>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</si>
  <si>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</si>
  <si>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</si>
  <si>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</si>
  <si>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</si>
  <si>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</si>
  <si>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</si>
  <si>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</si>
  <si>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</si>
  <si>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</si>
  <si>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</si>
  <si>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</si>
  <si>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</si>
  <si>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</si>
  <si>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</si>
  <si>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</si>
  <si>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</si>
  <si>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</si>
  <si>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</si>
  <si>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</si>
  <si>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</si>
  <si>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</si>
  <si>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</si>
  <si>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</si>
  <si>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</si>
  <si>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</si>
  <si>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</si>
  <si>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</si>
  <si>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</si>
  <si>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</si>
  <si>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</si>
  <si>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</si>
  <si>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</si>
  <si>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</si>
  <si>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</si>
  <si>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</si>
  <si>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</si>
  <si>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</si>
  <si>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</si>
  <si>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</si>
  <si>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</si>
  <si>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</si>
  <si>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</si>
  <si>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</si>
  <si>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</si>
  <si>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</si>
  <si>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</si>
  <si>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</si>
  <si>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</si>
  <si>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</si>
  <si>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</si>
  <si>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</si>
  <si>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</si>
  <si>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</si>
  <si>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</si>
  <si>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</si>
  <si>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</si>
  <si>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</si>
  <si>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</si>
  <si>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</si>
  <si>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</si>
  <si>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</si>
  <si>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</si>
  <si>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</si>
  <si>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</si>
  <si>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</si>
  <si>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</si>
  <si>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</si>
  <si>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</si>
  <si>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</si>
  <si>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</si>
  <si>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</si>
  <si>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</si>
  <si>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</si>
  <si>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</si>
  <si>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</si>
  <si>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</si>
  <si>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</si>
  <si>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</si>
  <si>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</si>
  <si>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</si>
  <si>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</si>
  <si>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</si>
  <si>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</si>
  <si>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</si>
  <si>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</si>
  <si>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</si>
  <si>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</si>
  <si>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</si>
  <si>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</si>
  <si>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</si>
  <si>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</si>
  <si>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</si>
  <si>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</si>
  <si>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</si>
  <si>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</si>
  <si>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</si>
  <si>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</si>
  <si>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</si>
  <si>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</si>
  <si>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</si>
  <si>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</si>
  <si>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</si>
  <si>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</si>
  <si>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</si>
  <si>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</si>
  <si>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</si>
  <si>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</si>
  <si>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</si>
  <si>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</si>
  <si>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</si>
  <si>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</si>
  <si>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</si>
  <si>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</si>
  <si>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</si>
  <si>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</si>
  <si>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</si>
  <si>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</si>
  <si>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</si>
  <si>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</si>
  <si>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</si>
  <si>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</si>
  <si>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</si>
  <si>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</si>
  <si>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</si>
  <si>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</si>
  <si>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</si>
  <si>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</si>
  <si>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</si>
  <si>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</si>
  <si>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</si>
  <si>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</si>
  <si>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</si>
  <si>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</si>
  <si>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</si>
  <si>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</si>
  <si>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</si>
  <si>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</si>
  <si>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</si>
  <si>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</si>
  <si>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</si>
  <si>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</si>
  <si>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</si>
  <si>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</si>
  <si>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</si>
  <si>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</si>
  <si>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</si>
  <si>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</si>
  <si>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</si>
  <si>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</si>
  <si>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</si>
  <si>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</si>
  <si>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</si>
  <si>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</si>
  <si>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</si>
  <si>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</si>
  <si>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</si>
  <si>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</si>
  <si>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</si>
  <si>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</si>
  <si>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</si>
  <si>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</si>
  <si>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</si>
  <si>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</si>
  <si>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</si>
  <si>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</si>
  <si>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</si>
  <si>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</si>
  <si>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</si>
  <si>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</si>
  <si>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</si>
  <si>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</si>
  <si>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</si>
  <si>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</si>
  <si>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</si>
  <si>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</si>
  <si>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</si>
  <si>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</si>
  <si>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</si>
  <si>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</si>
  <si>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</si>
  <si>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</si>
  <si>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</si>
  <si>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</si>
  <si>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</si>
  <si>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</si>
  <si>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</si>
  <si>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</si>
  <si>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</si>
  <si>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</si>
  <si>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</si>
  <si>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</si>
  <si>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</si>
  <si>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</si>
  <si>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</si>
  <si>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</si>
  <si>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</si>
  <si>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</si>
  <si>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</si>
  <si>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</si>
  <si>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</si>
  <si>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</si>
  <si>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</si>
  <si>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</si>
  <si>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</si>
  <si>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</si>
  <si>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</si>
  <si>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</si>
  <si>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</si>
  <si>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</si>
  <si>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</si>
  <si>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</si>
  <si>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</si>
  <si>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</si>
  <si>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</si>
  <si>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</si>
  <si>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</si>
  <si>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</si>
  <si>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</si>
  <si>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</si>
  <si>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</si>
  <si>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</si>
  <si>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</si>
  <si>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</si>
  <si>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</si>
  <si>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</si>
  <si>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</si>
  <si>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</si>
  <si>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</si>
  <si>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</si>
  <si>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</si>
  <si>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</si>
  <si>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</si>
  <si>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</si>
  <si>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</si>
  <si>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</si>
  <si>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</si>
  <si>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</si>
  <si>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</si>
  <si>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</si>
  <si>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</si>
  <si>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</si>
  <si>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</si>
  <si>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</si>
  <si>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</si>
  <si>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</si>
  <si>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</si>
  <si>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</si>
  <si>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</si>
  <si>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</si>
  <si>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</si>
  <si>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</si>
  <si>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</si>
  <si>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</si>
  <si>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</si>
  <si>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</si>
  <si>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</si>
  <si>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</si>
  <si>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</si>
  <si>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</si>
  <si>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</si>
  <si>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</si>
  <si>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</si>
  <si>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</si>
  <si>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</si>
  <si>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</si>
  <si>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</si>
  <si>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</si>
  <si>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</si>
  <si>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</si>
  <si>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</si>
  <si>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</si>
  <si>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</si>
  <si>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</si>
  <si>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</si>
  <si>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</si>
  <si>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</si>
  <si>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</si>
  <si>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</si>
  <si>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</si>
  <si>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</si>
  <si>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</si>
  <si>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</si>
  <si>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</si>
  <si>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</si>
  <si>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</si>
  <si>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</si>
  <si>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</si>
  <si>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</si>
  <si>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</si>
  <si>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</si>
  <si>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</si>
  <si>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</si>
  <si>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</si>
  <si>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</si>
  <si>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</si>
  <si>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</si>
  <si>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</si>
  <si>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</si>
  <si>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</si>
  <si>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</si>
  <si>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</si>
  <si>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</si>
  <si>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</si>
  <si>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</si>
  <si>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</si>
  <si>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</si>
  <si>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</si>
  <si>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</si>
  <si>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</si>
  <si>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</si>
  <si>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</si>
  <si>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</si>
  <si>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</si>
  <si>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</si>
  <si>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</si>
  <si>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</si>
  <si>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</si>
  <si>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</si>
  <si>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</si>
  <si>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</si>
  <si>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</si>
  <si>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</si>
  <si>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</si>
  <si>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</si>
  <si>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</si>
  <si>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</si>
  <si>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</si>
  <si>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</si>
  <si>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</si>
  <si>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</si>
  <si>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</si>
  <si>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</si>
  <si>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</si>
  <si>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</si>
  <si>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</si>
  <si>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</si>
  <si>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</si>
  <si>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</si>
  <si>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</si>
  <si>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</si>
  <si>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</si>
  <si>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</si>
  <si>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</si>
  <si>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</si>
  <si>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</si>
  <si>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</si>
  <si>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</si>
  <si>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</si>
  <si>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</si>
  <si>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</si>
  <si>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</si>
  <si>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</si>
  <si>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</si>
  <si>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</si>
  <si>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</si>
  <si>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</si>
  <si>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</si>
  <si>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</si>
  <si>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</si>
  <si>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</si>
  <si>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</si>
  <si>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</si>
  <si>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</si>
  <si>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</si>
  <si>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</si>
  <si>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</si>
  <si>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</si>
  <si>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</si>
  <si>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</si>
  <si>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</si>
  <si>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</si>
  <si>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</si>
  <si>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</si>
  <si>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</si>
  <si>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</si>
  <si>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</si>
  <si>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</si>
  <si>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</si>
  <si>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</si>
  <si>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</si>
  <si>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</si>
  <si>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</si>
  <si>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</si>
  <si>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</si>
  <si>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</si>
  <si>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</si>
  <si>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</si>
  <si>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</si>
  <si>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</si>
  <si>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</si>
  <si>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</si>
  <si>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</si>
  <si>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</si>
  <si>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</si>
  <si>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</si>
  <si>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</si>
  <si>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</si>
  <si>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</si>
  <si>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</si>
  <si>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</si>
  <si>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</si>
  <si>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</si>
  <si>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</si>
  <si>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</si>
  <si>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</si>
  <si>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</si>
  <si>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</si>
  <si>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</si>
  <si>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</si>
  <si>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</si>
  <si>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</si>
  <si>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</si>
  <si>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</si>
  <si>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</si>
  <si>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</si>
  <si>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</si>
  <si>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</si>
  <si>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</si>
  <si>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</si>
  <si>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</si>
  <si>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</si>
  <si>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</si>
  <si>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</si>
  <si>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</si>
  <si>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</si>
  <si>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</si>
  <si>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</si>
  <si>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</si>
  <si>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</si>
  <si>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</si>
  <si>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</si>
  <si>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</si>
  <si>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</si>
  <si>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</si>
  <si>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</si>
  <si>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</si>
  <si>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</si>
  <si>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</si>
  <si>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</si>
  <si>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</si>
  <si>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</si>
  <si>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</si>
  <si>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</si>
  <si>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</si>
  <si>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</si>
  <si>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</si>
  <si>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</si>
  <si>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</si>
  <si>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</si>
  <si>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</si>
  <si>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</si>
  <si>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</si>
  <si>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</si>
  <si>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</si>
  <si>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</si>
  <si>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</si>
  <si>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</si>
  <si>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</si>
  <si>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</si>
  <si>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</si>
  <si>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</si>
  <si>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</si>
  <si>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</si>
  <si>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</si>
  <si>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</si>
  <si>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</si>
  <si>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</si>
  <si>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</si>
  <si>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</si>
  <si>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</si>
  <si>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</si>
  <si>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</si>
  <si>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</si>
  <si>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</si>
  <si>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</si>
  <si>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</si>
  <si>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</si>
  <si>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</si>
  <si>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</si>
  <si>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</si>
  <si>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</si>
  <si>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</si>
  <si>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</si>
  <si>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</si>
  <si>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</si>
  <si>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</si>
  <si>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</si>
  <si>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</si>
  <si>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</si>
  <si>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</si>
  <si>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</si>
  <si>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</si>
  <si>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</si>
  <si>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</si>
  <si>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</si>
  <si>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</si>
  <si>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</si>
  <si>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</si>
  <si>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</si>
  <si>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</si>
  <si>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</si>
  <si>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</si>
  <si>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</si>
  <si>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</si>
  <si>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</si>
  <si>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</si>
  <si>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</si>
  <si>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</si>
  <si>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</si>
  <si>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</si>
  <si>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</si>
  <si>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</si>
  <si>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</si>
  <si>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</si>
  <si>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</si>
  <si>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</si>
  <si>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</si>
  <si>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</si>
  <si>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</si>
  <si>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</si>
  <si>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</si>
  <si>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</si>
  <si>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</si>
  <si>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</si>
  <si>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empty seed</t>
  </si>
  <si>
    <t>ChangeBuildingLocation</t>
  </si>
  <si>
    <t>Change Building Location</t>
  </si>
  <si>
    <t>weather_directory</t>
  </si>
  <si>
    <t>Weather Directory</t>
  </si>
  <si>
    <t>weather_file_name</t>
  </si>
  <si>
    <t>Weather File Name</t>
  </si>
  <si>
    <t>floor_area</t>
  </si>
  <si>
    <t>Total Building Floor Area</t>
  </si>
  <si>
    <t>./../../weather</t>
  </si>
  <si>
    <t>USA_CO_Denver.Intl.AP.725650_TMY3.epw</t>
  </si>
  <si>
    <t>window_to_wall_ratio</t>
  </si>
  <si>
    <t>Window to Wall Ratio</t>
  </si>
  <si>
    <t>number_of_stories</t>
  </si>
  <si>
    <t>Number of Floors</t>
  </si>
  <si>
    <t>Ratio of North/South Facade Length Relative to East/West Facade Length</t>
  </si>
  <si>
    <t>floor_to_floor_height</t>
  </si>
  <si>
    <t>Floor to Floor Height</t>
  </si>
  <si>
    <t>Surface Matching</t>
  </si>
  <si>
    <t>Make Thermal Zones from Spaces</t>
  </si>
  <si>
    <t>Boolean</t>
  </si>
  <si>
    <t>SetSpaceType</t>
  </si>
  <si>
    <t>Set Space Type</t>
  </si>
  <si>
    <t>Space Type</t>
  </si>
  <si>
    <t>number_of_residential_units</t>
  </si>
  <si>
    <t>Number of Residential Units</t>
  </si>
  <si>
    <t>Skip</t>
  </si>
  <si>
    <t>__SKIP__</t>
  </si>
  <si>
    <t>[0.5,0.5]</t>
  </si>
  <si>
    <t>AedgK12ElectricEquipmentControls</t>
  </si>
  <si>
    <t>AedgK12InteriorLightingControls</t>
  </si>
  <si>
    <t>AdjustSystemEfficiencies</t>
  </si>
  <si>
    <t>Electric Equipment Power Reduction (%)</t>
  </si>
  <si>
    <t>Lighting Power Reduction (%)</t>
  </si>
  <si>
    <t>heating_efficiency_multiplier</t>
  </si>
  <si>
    <t>cooling_cop_multiplier</t>
  </si>
  <si>
    <t>Cooling COP Multiplier</t>
  </si>
  <si>
    <t>Heating Efficiency Multiplier</t>
  </si>
  <si>
    <t>Air Loop to Alter</t>
  </si>
  <si>
    <t>Motor Efficiency Improvement Due to Fan Belt Improvements(%)</t>
  </si>
  <si>
    <t>Improve Motor Efficiency in Selected Fans and Pumps</t>
  </si>
  <si>
    <t>Plant or Air Loop to Alter</t>
  </si>
  <si>
    <t>Standard Reports</t>
  </si>
  <si>
    <t>StandardReports</t>
  </si>
  <si>
    <t>Office</t>
  </si>
  <si>
    <t>Set Motor Efficiency (%)</t>
  </si>
  <si>
    <t>Skip 1</t>
  </si>
  <si>
    <t>Skip 2</t>
  </si>
  <si>
    <t>Skip 3</t>
  </si>
  <si>
    <t>Skip 4</t>
  </si>
  <si>
    <t>Skip 5</t>
  </si>
  <si>
    <t>Skip 6</t>
  </si>
  <si>
    <t>Seeds</t>
  </si>
  <si>
    <t>../seed/empty.osm</t>
  </si>
  <si>
    <t>../seed/</t>
  </si>
  <si>
    <t>seed</t>
  </si>
  <si>
    <t>../weather/*.*</t>
  </si>
  <si>
    <t>[2, 3, 4]</t>
  </si>
  <si>
    <t>[0.33,0.34,0.33]</t>
  </si>
  <si>
    <t>[TRUE, FALSE]</t>
  </si>
  <si>
    <t>urban_building_type</t>
  </si>
  <si>
    <t>UrbanBuildingType</t>
  </si>
  <si>
    <t>Urban Building Type</t>
  </si>
  <si>
    <t>heating_source</t>
  </si>
  <si>
    <t>cooling_source</t>
  </si>
  <si>
    <t>Cooling source</t>
  </si>
  <si>
    <t>Gas</t>
  </si>
  <si>
    <t>Electric</t>
  </si>
  <si>
    <t>[0.25, 0.25, 0.25, 0.25]</t>
  </si>
  <si>
    <t>["Electric", "District Chilled Water", "District Ambient Water"]</t>
  </si>
  <si>
    <t>["Gas", "Electric", "District Hot Water", "District Ambient Water"]</t>
  </si>
  <si>
    <t xml:space="preserve">Heating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</si>
</sst>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7" borderId="0" xfId="0" applyFont="1" applyFill="1"/>
    <xf numFmtId="0" fontId="7" fillId="7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left" wrapText="1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 applyAlignment="1">
      <alignment horizontal="center"/>
    </xf>
    <xf numFmtId="0" fontId="0" fillId="0" borderId="0" xfId="0" applyFont="1" applyFill="1"/>
    <xf numFmtId="0" fontId="9" fillId="11" borderId="0" xfId="0" applyFont="1" applyFill="1"/>
    <xf numFmtId="0" fontId="10" fillId="2" borderId="0" xfId="0" applyFont="1" applyFill="1"/>
    <xf numFmtId="0" fontId="9" fillId="11" borderId="0" xfId="0" applyFont="1" applyFill="1" applyAlignment="1">
      <alignment wrapText="1"/>
    </xf>
    <xf numFmtId="0" fontId="9" fillId="11" borderId="0" xfId="0" applyFont="1" applyFill="1" applyAlignment="1">
      <alignment horizontal="center" wrapText="1"/>
    </xf>
    <xf numFmtId="0" fontId="9" fillId="11" borderId="0" xfId="0" applyFont="1" applyFill="1" applyAlignment="1">
      <alignment horizontal="left" wrapText="1"/>
    </xf>
    <xf numFmtId="0" fontId="9" fillId="11" borderId="0" xfId="0" applyFont="1" applyFill="1" applyAlignment="1">
      <alignment horizontal="right" wrapText="1"/>
    </xf>
    <xf numFmtId="0" fontId="10" fillId="2" borderId="0" xfId="0" applyFont="1" applyFill="1" applyAlignment="1">
      <alignment wrapText="1"/>
    </xf>
    <xf numFmtId="0" fontId="0" fillId="6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3" borderId="0" xfId="0" applyFill="1"/>
    <xf numFmtId="0" fontId="0" fillId="3" borderId="0" xfId="0" applyFill="1" applyAlignment="1"/>
    <xf numFmtId="0" fontId="0" fillId="0" borderId="0" xfId="0" applyFill="1" applyBorder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37" workbookViewId="0">
      <selection activeCell="C40" sqref="C40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710</v>
      </c>
      <c r="F3" s="1" t="s">
        <v>436</v>
      </c>
    </row>
    <row r="4" spans="1:6" ht="28.8" x14ac:dyDescent="0.3">
      <c r="A4" s="1" t="s">
        <v>457</v>
      </c>
      <c r="B4" s="17" t="s">
        <v>727</v>
      </c>
      <c r="F4" s="2" t="s">
        <v>458</v>
      </c>
    </row>
    <row r="5" spans="1:6" ht="72" x14ac:dyDescent="0.3">
      <c r="A5" s="1" t="s">
        <v>470</v>
      </c>
      <c r="B5" s="18" t="s">
        <v>734</v>
      </c>
      <c r="F5" s="2" t="s">
        <v>611</v>
      </c>
    </row>
    <row r="6" spans="1:6" ht="46.05" customHeight="1" x14ac:dyDescent="0.3">
      <c r="A6" s="1" t="s">
        <v>471</v>
      </c>
      <c r="B6" s="17" t="s">
        <v>728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0</v>
      </c>
      <c r="C9" s="3"/>
      <c r="D9" s="24" t="s">
        <v>651</v>
      </c>
      <c r="E9" s="24" t="str">
        <f>"$"&amp;VALUE(LEFT(E7,5))+B9*VALUE(LEFT(E8,5))&amp;"/hour"</f>
        <v>$0.28/hour</v>
      </c>
      <c r="F9" s="2" t="s">
        <v>708</v>
      </c>
    </row>
    <row r="10" spans="1:6" s="23" customFormat="1" ht="28.8" x14ac:dyDescent="0.3">
      <c r="A10" s="23" t="s">
        <v>698</v>
      </c>
      <c r="B10" s="17" t="s">
        <v>699</v>
      </c>
      <c r="C10" s="3"/>
      <c r="D10" s="24"/>
      <c r="E10" s="24"/>
      <c r="F10" s="2" t="s">
        <v>700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726</v>
      </c>
      <c r="F13" s="1" t="s">
        <v>472</v>
      </c>
    </row>
    <row r="14" spans="1:6" x14ac:dyDescent="0.3">
      <c r="A14" s="1" t="s">
        <v>24</v>
      </c>
      <c r="B14" s="17" t="s">
        <v>695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709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711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IF(LEN(INDEX(Lookups!$C$19:$AI$28,1,3*MATCH(Setup!$B22,Lookups!$A$19:$A$30,0)-2))=0,"",INDEX(Lookups!$C$19:$AI$28,1,3*MATCH(Setup!$B22,Lookups!$A$19:$A$30,0)-2))</f>
        <v/>
      </c>
      <c r="B25" s="18" t="str">
        <f>IF(D25&lt;&gt;"",D25,IF(LEN(INDEX(Lookups!$C$19:$AI$28,1,3*MATCH(Setup!$B22,Lookups!$A$19:$A$30,0)-1))=0,"",INDEX(Lookups!$C$19:$AI$28,1,3*MATCH(Setup!$B22,Lookups!$A$19:$A$30,0)-1)))</f>
        <v/>
      </c>
      <c r="C25" s="25" t="str">
        <f>IF(LEN(INDEX(Lookups!$C$19:$AI$28,1,3*MATCH(Setup!$B22,Lookups!$A$19:$A$30,0)))=0,"",INDEX(Lookups!$C$19:$AI$28,1,3*MATCH(Setup!$B22,Lookups!$A$19:$A$29,0)))</f>
        <v/>
      </c>
      <c r="D25" s="27"/>
      <c r="E25" s="23"/>
    </row>
    <row r="26" spans="1:6" ht="28.8" x14ac:dyDescent="0.3">
      <c r="A26" s="23" t="str">
        <f>IF(LEN(INDEX(Lookups!$C$19:$AI$28,2,3*MATCH(Setup!$B22,Lookups!$A$19:$A$30,0)-2))=0,"",INDEX(Lookups!$C$19:$AI$28,2,3*MATCH(Setup!$B22,Lookups!$A$19:$A$30,0)-2))</f>
        <v/>
      </c>
      <c r="B26" s="18">
        <f>IF(D26&lt;&gt;"",D26,IF(LEN(INDEX(Lookups!$C$19:$AI$28,2,3*MATCH(Setup!$B22,Lookups!$A$19:$A$30,0)-1))=0,"",INDEX(Lookups!$C$19:$AI$28,2,3*MATCH(Setup!$B22,Lookups!$A$19:$A$30,0)-1)))</f>
        <v>40</v>
      </c>
      <c r="C26" s="25" t="str">
        <f>IF(LEN(INDEX(Lookups!$C$19:$AI$28,2,3*MATCH(Setup!$B22,Lookups!$A$19:$A$30,0)))=0,"",INDEX(Lookups!$C$19:$AI$28,2,3*MATCH(Setup!$B22,Lookups!$A$19:$A$29,0)))</f>
        <v/>
      </c>
      <c r="D26" s="27">
        <v>40</v>
      </c>
      <c r="E26" s="23"/>
    </row>
    <row r="27" spans="1:6" x14ac:dyDescent="0.3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3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3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3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3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3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3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3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3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3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3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3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3">
      <c r="A40" s="1" t="s">
        <v>28</v>
      </c>
      <c r="B40" s="26" t="s">
        <v>799</v>
      </c>
    </row>
    <row r="42" spans="1:6" s="2" customFormat="1" ht="28.8" x14ac:dyDescent="0.3">
      <c r="A42" s="6" t="s">
        <v>29</v>
      </c>
      <c r="B42" s="37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743</v>
      </c>
      <c r="C43" s="14" t="s">
        <v>40</v>
      </c>
      <c r="D43" s="14" t="s">
        <v>796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3">
      <c r="A46" s="55" t="s">
        <v>795</v>
      </c>
      <c r="B46" s="18" t="s">
        <v>798</v>
      </c>
      <c r="C46" s="1" t="s">
        <v>797</v>
      </c>
    </row>
    <row r="48" spans="1:6" s="2" customFormat="1" ht="57.6" x14ac:dyDescent="0.3">
      <c r="A48" s="6" t="s">
        <v>701</v>
      </c>
      <c r="B48" s="19" t="s">
        <v>702</v>
      </c>
      <c r="C48" s="6" t="s">
        <v>703</v>
      </c>
      <c r="D48" s="19"/>
      <c r="E48" s="19"/>
      <c r="F48" s="8" t="s">
        <v>704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705</v>
      </c>
      <c r="B51" s="19" t="s">
        <v>706</v>
      </c>
      <c r="C51" s="6" t="s">
        <v>703</v>
      </c>
      <c r="D51" s="19"/>
      <c r="E51" s="19"/>
      <c r="F51" s="8" t="s">
        <v>707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A4" workbookViewId="0">
      <selection activeCell="B18" sqref="B18"/>
    </sheetView>
  </sheetViews>
  <sheetFormatPr defaultColWidth="11.44140625" defaultRowHeight="14.4" x14ac:dyDescent="0.3"/>
  <cols>
    <col min="1" max="1" width="9.109375" style="42" customWidth="1"/>
    <col min="2" max="2" width="47" style="42" bestFit="1" customWidth="1"/>
    <col min="3" max="3" width="47" style="42" customWidth="1"/>
    <col min="4" max="4" width="39.109375" style="42" customWidth="1"/>
    <col min="5" max="5" width="27.33203125" style="42" bestFit="1" customWidth="1"/>
    <col min="6" max="6" width="24.109375" style="42" customWidth="1"/>
    <col min="7" max="7" width="9.6640625" style="42" customWidth="1"/>
    <col min="8" max="8" width="6.6640625" style="42" customWidth="1"/>
    <col min="9" max="9" width="15.44140625" style="52" customWidth="1"/>
    <col min="10" max="10" width="11.109375" style="52" customWidth="1"/>
    <col min="11" max="11" width="7.109375" style="42" customWidth="1"/>
    <col min="12" max="12" width="8.109375" style="42" customWidth="1"/>
    <col min="13" max="13" width="6.6640625" style="42" customWidth="1"/>
    <col min="14" max="15" width="7.6640625" style="42" customWidth="1"/>
    <col min="16" max="16" width="11.44140625" style="42"/>
    <col min="17" max="17" width="15.77734375" style="42" bestFit="1" customWidth="1"/>
    <col min="18" max="18" width="15.6640625" style="42" bestFit="1" customWidth="1"/>
    <col min="19" max="19" width="11.44140625" style="42"/>
    <col min="20" max="20" width="46.109375" style="42" customWidth="1"/>
    <col min="21" max="23" width="11.44140625" style="42"/>
    <col min="24" max="24" width="13.33203125" style="42" bestFit="1" customWidth="1"/>
    <col min="25" max="16384" width="11.44140625" style="42"/>
  </cols>
  <sheetData>
    <row r="1" spans="1:26" x14ac:dyDescent="0.3">
      <c r="A1" s="28"/>
      <c r="B1" s="28"/>
      <c r="C1" s="28"/>
      <c r="D1" s="38" t="s">
        <v>39</v>
      </c>
      <c r="E1" s="28"/>
      <c r="F1" s="28"/>
      <c r="G1" s="28"/>
      <c r="H1" s="28"/>
      <c r="I1" s="28"/>
      <c r="J1" s="28"/>
      <c r="K1" s="39" t="s">
        <v>474</v>
      </c>
      <c r="L1" s="39"/>
      <c r="M1" s="39"/>
      <c r="N1" s="39"/>
      <c r="O1" s="39"/>
      <c r="P1" s="40" t="s">
        <v>475</v>
      </c>
      <c r="Q1" s="40"/>
      <c r="R1" s="40"/>
      <c r="S1" s="28"/>
      <c r="T1" s="28"/>
      <c r="U1" s="41" t="s">
        <v>60</v>
      </c>
      <c r="V1" s="41"/>
      <c r="W1" s="41"/>
      <c r="X1" s="41"/>
      <c r="Y1" s="41"/>
      <c r="Z1" s="41"/>
    </row>
    <row r="2" spans="1:26" s="44" customFormat="1" x14ac:dyDescent="0.3">
      <c r="A2" s="43" t="s">
        <v>3</v>
      </c>
      <c r="B2" s="43" t="s">
        <v>36</v>
      </c>
      <c r="C2" s="43" t="s">
        <v>548</v>
      </c>
      <c r="D2" s="43" t="s">
        <v>547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9" customFormat="1" ht="43.2" x14ac:dyDescent="0.3">
      <c r="A3" s="45" t="s">
        <v>1</v>
      </c>
      <c r="B3" s="45" t="s">
        <v>0</v>
      </c>
      <c r="C3" s="45" t="s">
        <v>24</v>
      </c>
      <c r="D3" s="45" t="s">
        <v>41</v>
      </c>
      <c r="E3" s="45" t="s">
        <v>35</v>
      </c>
      <c r="F3" s="46" t="s">
        <v>634</v>
      </c>
      <c r="G3" s="47" t="s">
        <v>11</v>
      </c>
      <c r="H3" s="45" t="s">
        <v>7</v>
      </c>
      <c r="I3" s="45" t="s">
        <v>84</v>
      </c>
      <c r="J3" s="45" t="s">
        <v>12</v>
      </c>
      <c r="K3" s="48" t="s">
        <v>13</v>
      </c>
      <c r="L3" s="48" t="s">
        <v>14</v>
      </c>
      <c r="M3" s="48" t="s">
        <v>10</v>
      </c>
      <c r="N3" s="48" t="s">
        <v>9</v>
      </c>
      <c r="O3" s="48" t="s">
        <v>546</v>
      </c>
      <c r="P3" s="48" t="s">
        <v>476</v>
      </c>
      <c r="Q3" s="48" t="s">
        <v>477</v>
      </c>
      <c r="R3" s="45" t="s">
        <v>8</v>
      </c>
      <c r="S3" s="45" t="s">
        <v>6</v>
      </c>
      <c r="T3" s="45" t="s">
        <v>5</v>
      </c>
      <c r="U3" s="45" t="s">
        <v>20</v>
      </c>
      <c r="V3" s="45" t="s">
        <v>16</v>
      </c>
      <c r="W3" s="45" t="s">
        <v>17</v>
      </c>
      <c r="X3" s="45" t="s">
        <v>18</v>
      </c>
      <c r="Y3" s="45" t="s">
        <v>19</v>
      </c>
      <c r="Z3" s="45"/>
    </row>
    <row r="4" spans="1:26" s="50" customFormat="1" x14ac:dyDescent="0.3">
      <c r="A4" s="32" t="b">
        <v>1</v>
      </c>
      <c r="B4" s="32" t="s">
        <v>745</v>
      </c>
      <c r="C4" s="32" t="s">
        <v>744</v>
      </c>
      <c r="D4" s="32" t="s">
        <v>744</v>
      </c>
      <c r="E4" s="32" t="s">
        <v>67</v>
      </c>
      <c r="F4" s="32"/>
      <c r="G4" s="32"/>
      <c r="H4" s="32"/>
      <c r="I4" s="32"/>
      <c r="J4" s="32"/>
      <c r="K4" s="33"/>
      <c r="L4" s="33"/>
      <c r="M4" s="33"/>
      <c r="N4" s="33"/>
      <c r="O4" s="33"/>
      <c r="P4" s="33"/>
      <c r="Q4" s="33"/>
      <c r="R4" s="32"/>
      <c r="S4" s="32"/>
      <c r="T4" s="32"/>
      <c r="U4" s="32"/>
      <c r="V4" s="32"/>
      <c r="W4" s="32"/>
      <c r="X4" s="32"/>
      <c r="Y4" s="32"/>
      <c r="Z4" s="32"/>
    </row>
    <row r="5" spans="1:26" s="51" customFormat="1" x14ac:dyDescent="0.3">
      <c r="A5" s="15"/>
      <c r="B5" s="15" t="s">
        <v>21</v>
      </c>
      <c r="C5" s="15"/>
      <c r="D5" s="15" t="s">
        <v>747</v>
      </c>
      <c r="E5" s="15" t="s">
        <v>746</v>
      </c>
      <c r="F5" s="15"/>
      <c r="G5" s="15" t="s">
        <v>103</v>
      </c>
      <c r="H5" s="15"/>
      <c r="I5" s="15" t="s">
        <v>752</v>
      </c>
      <c r="J5" s="15"/>
      <c r="K5" s="15"/>
      <c r="L5" s="34"/>
      <c r="M5" s="34"/>
      <c r="N5" s="34"/>
      <c r="O5" s="34"/>
      <c r="P5" s="34"/>
      <c r="Q5" s="34"/>
      <c r="R5" s="15"/>
      <c r="S5" s="15"/>
      <c r="T5" s="15"/>
      <c r="U5" s="15"/>
      <c r="V5" s="15"/>
      <c r="W5" s="15"/>
      <c r="X5" s="15"/>
      <c r="Y5" s="15"/>
      <c r="Z5" s="15"/>
    </row>
    <row r="6" spans="1:26" s="15" customFormat="1" x14ac:dyDescent="0.3">
      <c r="B6" s="15" t="s">
        <v>21</v>
      </c>
      <c r="D6" s="15" t="s">
        <v>749</v>
      </c>
      <c r="E6" s="15" t="s">
        <v>748</v>
      </c>
      <c r="G6" s="15" t="s">
        <v>103</v>
      </c>
      <c r="I6" s="15" t="s">
        <v>753</v>
      </c>
    </row>
    <row r="7" spans="1:26" s="51" customFormat="1" x14ac:dyDescent="0.3">
      <c r="A7" s="32" t="b">
        <v>1</v>
      </c>
      <c r="B7" s="32" t="s">
        <v>194</v>
      </c>
      <c r="C7" s="32" t="s">
        <v>195</v>
      </c>
      <c r="D7" s="32" t="s">
        <v>195</v>
      </c>
      <c r="E7" s="32" t="s">
        <v>67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s="51" customFormat="1" x14ac:dyDescent="0.3">
      <c r="A8" s="35"/>
      <c r="B8" s="35" t="s">
        <v>22</v>
      </c>
      <c r="C8" s="35"/>
      <c r="D8" s="35" t="s">
        <v>751</v>
      </c>
      <c r="E8" s="35" t="s">
        <v>750</v>
      </c>
      <c r="F8" s="35"/>
      <c r="G8" s="35" t="s">
        <v>63</v>
      </c>
      <c r="H8" s="35"/>
      <c r="I8" s="35">
        <v>20000</v>
      </c>
      <c r="J8" s="35"/>
      <c r="K8" s="35">
        <v>5000</v>
      </c>
      <c r="L8" s="35">
        <v>50000</v>
      </c>
      <c r="M8" s="35">
        <f>(L8+K8)/2</f>
        <v>27500</v>
      </c>
      <c r="N8" s="36">
        <v>1</v>
      </c>
      <c r="O8" s="36"/>
      <c r="P8" s="36"/>
      <c r="Q8" s="36"/>
      <c r="R8" s="35" t="s">
        <v>735</v>
      </c>
      <c r="S8" s="35"/>
      <c r="T8" s="35"/>
      <c r="U8" s="35"/>
      <c r="V8" s="35"/>
      <c r="W8" s="35"/>
      <c r="X8" s="35"/>
      <c r="Y8" s="35"/>
      <c r="Z8" s="35"/>
    </row>
    <row r="9" spans="1:26" s="51" customFormat="1" x14ac:dyDescent="0.3">
      <c r="A9" s="35"/>
      <c r="B9" s="35" t="s">
        <v>22</v>
      </c>
      <c r="C9" s="35"/>
      <c r="D9" s="35" t="s">
        <v>758</v>
      </c>
      <c r="E9" s="35" t="s">
        <v>199</v>
      </c>
      <c r="F9" s="35"/>
      <c r="G9" s="35" t="s">
        <v>63</v>
      </c>
      <c r="H9" s="35"/>
      <c r="I9" s="35">
        <v>1</v>
      </c>
      <c r="J9" s="35"/>
      <c r="K9" s="35">
        <v>0.25</v>
      </c>
      <c r="L9" s="35">
        <v>4</v>
      </c>
      <c r="M9" s="35">
        <f t="shared" ref="M9:M11" si="0">(L9+K9)/2</f>
        <v>2.125</v>
      </c>
      <c r="N9" s="36">
        <v>1</v>
      </c>
      <c r="O9" s="36"/>
      <c r="P9" s="36"/>
      <c r="Q9" s="36"/>
      <c r="R9" s="35" t="s">
        <v>735</v>
      </c>
      <c r="S9" s="35"/>
      <c r="T9" s="35"/>
      <c r="U9" s="35"/>
      <c r="V9" s="35"/>
      <c r="W9" s="35"/>
      <c r="X9" s="35"/>
      <c r="Y9" s="35"/>
      <c r="Z9" s="35"/>
    </row>
    <row r="10" spans="1:26" s="51" customFormat="1" x14ac:dyDescent="0.3">
      <c r="A10" s="35"/>
      <c r="B10" s="35" t="s">
        <v>22</v>
      </c>
      <c r="C10" s="35"/>
      <c r="D10" s="35" t="s">
        <v>755</v>
      </c>
      <c r="E10" s="35" t="s">
        <v>754</v>
      </c>
      <c r="F10" s="35"/>
      <c r="G10" s="35" t="s">
        <v>63</v>
      </c>
      <c r="H10" s="35"/>
      <c r="I10" s="35">
        <v>0.4</v>
      </c>
      <c r="J10" s="35"/>
      <c r="K10" s="35">
        <v>0.3</v>
      </c>
      <c r="L10" s="35">
        <v>0.8</v>
      </c>
      <c r="M10" s="35">
        <f t="shared" si="0"/>
        <v>0.55000000000000004</v>
      </c>
      <c r="N10" s="36">
        <v>1</v>
      </c>
      <c r="O10" s="36"/>
      <c r="P10" s="36"/>
      <c r="Q10" s="36"/>
      <c r="R10" s="35" t="s">
        <v>735</v>
      </c>
      <c r="S10" s="35"/>
      <c r="T10" s="35"/>
      <c r="U10" s="35"/>
      <c r="V10" s="35"/>
      <c r="W10" s="35"/>
      <c r="X10" s="35"/>
      <c r="Y10" s="35"/>
      <c r="Z10" s="35"/>
    </row>
    <row r="11" spans="1:26" s="51" customFormat="1" x14ac:dyDescent="0.3">
      <c r="A11" s="35"/>
      <c r="B11" s="35" t="s">
        <v>22</v>
      </c>
      <c r="C11" s="35"/>
      <c r="D11" s="35" t="s">
        <v>757</v>
      </c>
      <c r="E11" s="35" t="s">
        <v>756</v>
      </c>
      <c r="F11" s="35"/>
      <c r="G11" s="35" t="s">
        <v>64</v>
      </c>
      <c r="H11" s="35"/>
      <c r="I11" s="35">
        <v>2</v>
      </c>
      <c r="J11" s="35"/>
      <c r="K11" s="35">
        <v>2</v>
      </c>
      <c r="L11" s="35">
        <v>4</v>
      </c>
      <c r="M11" s="35">
        <f t="shared" si="0"/>
        <v>3</v>
      </c>
      <c r="N11" s="36">
        <v>1</v>
      </c>
      <c r="O11" s="36"/>
      <c r="P11" s="36" t="s">
        <v>800</v>
      </c>
      <c r="Q11" s="36" t="s">
        <v>801</v>
      </c>
      <c r="R11" s="35" t="s">
        <v>735</v>
      </c>
      <c r="S11" s="35"/>
      <c r="T11" s="35"/>
      <c r="U11" s="35"/>
      <c r="V11" s="35"/>
      <c r="W11" s="35"/>
      <c r="X11" s="35"/>
      <c r="Y11" s="35"/>
      <c r="Z11" s="35"/>
    </row>
    <row r="12" spans="1:26" s="15" customFormat="1" x14ac:dyDescent="0.3">
      <c r="B12" s="15" t="s">
        <v>21</v>
      </c>
      <c r="D12" s="15" t="s">
        <v>760</v>
      </c>
      <c r="E12" s="15" t="s">
        <v>759</v>
      </c>
      <c r="G12" s="15" t="s">
        <v>63</v>
      </c>
      <c r="I12" s="15">
        <v>3.3</v>
      </c>
    </row>
    <row r="13" spans="1:26" s="15" customFormat="1" x14ac:dyDescent="0.3">
      <c r="B13" s="15" t="s">
        <v>21</v>
      </c>
      <c r="D13" s="15" t="s">
        <v>761</v>
      </c>
      <c r="E13" s="15" t="s">
        <v>205</v>
      </c>
      <c r="G13" s="15" t="s">
        <v>763</v>
      </c>
      <c r="I13" s="15" t="b">
        <v>1</v>
      </c>
    </row>
    <row r="14" spans="1:26" s="15" customFormat="1" x14ac:dyDescent="0.3">
      <c r="B14" s="15" t="s">
        <v>21</v>
      </c>
      <c r="D14" s="15" t="s">
        <v>762</v>
      </c>
      <c r="E14" s="15" t="s">
        <v>207</v>
      </c>
      <c r="G14" s="15" t="s">
        <v>763</v>
      </c>
      <c r="I14" s="15" t="b">
        <v>1</v>
      </c>
    </row>
    <row r="15" spans="1:26" s="50" customFormat="1" x14ac:dyDescent="0.3">
      <c r="A15" s="32" t="b">
        <v>1</v>
      </c>
      <c r="B15" s="32" t="s">
        <v>765</v>
      </c>
      <c r="C15" s="32" t="s">
        <v>764</v>
      </c>
      <c r="D15" s="32" t="s">
        <v>764</v>
      </c>
      <c r="E15" s="32" t="s">
        <v>67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15" customFormat="1" x14ac:dyDescent="0.3">
      <c r="B16" s="15" t="s">
        <v>21</v>
      </c>
      <c r="D16" s="15" t="s">
        <v>766</v>
      </c>
      <c r="E16" s="15" t="s">
        <v>44</v>
      </c>
      <c r="G16" s="15" t="s">
        <v>103</v>
      </c>
      <c r="I16" s="15" t="s">
        <v>787</v>
      </c>
    </row>
    <row r="17" spans="1:26" s="51" customFormat="1" x14ac:dyDescent="0.3">
      <c r="A17" s="15"/>
      <c r="B17" s="15" t="s">
        <v>21</v>
      </c>
      <c r="C17" s="15"/>
      <c r="D17" s="15" t="s">
        <v>768</v>
      </c>
      <c r="E17" s="15" t="s">
        <v>767</v>
      </c>
      <c r="F17" s="15"/>
      <c r="G17" s="15" t="s">
        <v>64</v>
      </c>
      <c r="H17" s="15"/>
      <c r="I17" s="15">
        <v>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50" customFormat="1" x14ac:dyDescent="0.3">
      <c r="A18" s="32" t="b">
        <v>1</v>
      </c>
      <c r="B18" s="32" t="s">
        <v>805</v>
      </c>
      <c r="C18" s="32" t="s">
        <v>803</v>
      </c>
      <c r="D18" s="32" t="s">
        <v>804</v>
      </c>
      <c r="E18" s="32" t="s">
        <v>67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s="51" customFormat="1" x14ac:dyDescent="0.3">
      <c r="A19" s="35"/>
      <c r="B19" s="35" t="s">
        <v>22</v>
      </c>
      <c r="C19" s="35"/>
      <c r="D19" s="35" t="s">
        <v>814</v>
      </c>
      <c r="E19" s="35" t="s">
        <v>806</v>
      </c>
      <c r="F19" s="35"/>
      <c r="G19" s="35" t="s">
        <v>61</v>
      </c>
      <c r="H19" s="35"/>
      <c r="I19" s="35" t="s">
        <v>809</v>
      </c>
      <c r="J19" s="35" t="s">
        <v>813</v>
      </c>
      <c r="K19" s="35" t="s">
        <v>809</v>
      </c>
      <c r="L19" s="35" t="s">
        <v>809</v>
      </c>
      <c r="M19" s="35" t="s">
        <v>809</v>
      </c>
      <c r="N19" s="35" t="s">
        <v>809</v>
      </c>
      <c r="O19" s="36"/>
      <c r="P19" s="35" t="s">
        <v>813</v>
      </c>
      <c r="Q19" s="36" t="s">
        <v>811</v>
      </c>
      <c r="R19" s="35" t="s">
        <v>735</v>
      </c>
      <c r="S19" s="35"/>
      <c r="T19" s="35"/>
      <c r="U19" s="35"/>
      <c r="V19" s="35"/>
      <c r="W19" s="35"/>
      <c r="X19" s="35"/>
      <c r="Y19" s="35"/>
      <c r="Z19" s="35"/>
    </row>
    <row r="20" spans="1:26" s="51" customFormat="1" x14ac:dyDescent="0.3">
      <c r="A20" s="35"/>
      <c r="B20" s="35" t="s">
        <v>22</v>
      </c>
      <c r="C20" s="35"/>
      <c r="D20" s="35" t="s">
        <v>808</v>
      </c>
      <c r="E20" s="35" t="s">
        <v>807</v>
      </c>
      <c r="F20" s="35"/>
      <c r="G20" s="35" t="s">
        <v>61</v>
      </c>
      <c r="H20" s="35"/>
      <c r="I20" s="35" t="s">
        <v>810</v>
      </c>
      <c r="J20" s="35" t="s">
        <v>812</v>
      </c>
      <c r="K20" s="35" t="s">
        <v>810</v>
      </c>
      <c r="L20" s="35" t="s">
        <v>810</v>
      </c>
      <c r="M20" s="35" t="s">
        <v>810</v>
      </c>
      <c r="N20" s="35" t="s">
        <v>810</v>
      </c>
      <c r="O20" s="36"/>
      <c r="P20" s="35" t="s">
        <v>812</v>
      </c>
      <c r="Q20" s="36" t="s">
        <v>801</v>
      </c>
      <c r="R20" s="35" t="s">
        <v>735</v>
      </c>
      <c r="S20" s="35"/>
      <c r="T20" s="35"/>
      <c r="U20" s="35"/>
      <c r="V20" s="35"/>
      <c r="W20" s="35"/>
      <c r="X20" s="35"/>
      <c r="Y20" s="35"/>
      <c r="Z20" s="35"/>
    </row>
    <row r="21" spans="1:26" s="51" customFormat="1" x14ac:dyDescent="0.3">
      <c r="A21" s="32" t="b">
        <v>1</v>
      </c>
      <c r="B21" s="32" t="s">
        <v>284</v>
      </c>
      <c r="C21" s="32" t="s">
        <v>285</v>
      </c>
      <c r="D21" s="32" t="s">
        <v>285</v>
      </c>
      <c r="E21" s="32" t="s">
        <v>67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s="51" customFormat="1" x14ac:dyDescent="0.3">
      <c r="A22" s="35"/>
      <c r="B22" s="35" t="s">
        <v>22</v>
      </c>
      <c r="C22" s="35"/>
      <c r="D22" s="35" t="s">
        <v>769</v>
      </c>
      <c r="E22" s="35" t="s">
        <v>770</v>
      </c>
      <c r="F22" s="35"/>
      <c r="G22" s="35" t="s">
        <v>763</v>
      </c>
      <c r="H22" s="35"/>
      <c r="I22" s="35" t="b">
        <v>1</v>
      </c>
      <c r="J22" s="35"/>
      <c r="K22" s="35" t="b">
        <v>0</v>
      </c>
      <c r="L22" s="35" t="b">
        <v>1</v>
      </c>
      <c r="M22" s="35" t="b">
        <v>0</v>
      </c>
      <c r="N22" s="35" t="b">
        <v>0</v>
      </c>
      <c r="O22" s="35"/>
      <c r="P22" s="35" t="s">
        <v>802</v>
      </c>
      <c r="Q22" s="35" t="s">
        <v>771</v>
      </c>
      <c r="R22" s="35" t="s">
        <v>735</v>
      </c>
      <c r="S22" s="35"/>
      <c r="T22" s="35"/>
      <c r="U22" s="35"/>
      <c r="V22" s="35"/>
      <c r="W22" s="35"/>
      <c r="X22" s="35"/>
      <c r="Y22" s="35"/>
      <c r="Z22" s="35"/>
    </row>
    <row r="23" spans="1:26" s="15" customFormat="1" x14ac:dyDescent="0.3">
      <c r="B23" s="15" t="s">
        <v>21</v>
      </c>
      <c r="D23" s="15" t="s">
        <v>766</v>
      </c>
      <c r="E23" s="15" t="s">
        <v>44</v>
      </c>
      <c r="G23" s="15" t="s">
        <v>103</v>
      </c>
      <c r="I23" s="15" t="s">
        <v>65</v>
      </c>
    </row>
    <row r="24" spans="1:26" s="15" customFormat="1" x14ac:dyDescent="0.3">
      <c r="B24" s="15" t="s">
        <v>21</v>
      </c>
      <c r="D24" s="15" t="s">
        <v>775</v>
      </c>
      <c r="E24" s="15" t="s">
        <v>287</v>
      </c>
      <c r="G24" s="15" t="s">
        <v>63</v>
      </c>
      <c r="I24" s="15">
        <v>30</v>
      </c>
    </row>
    <row r="25" spans="1:26" s="51" customFormat="1" x14ac:dyDescent="0.3">
      <c r="A25" s="32" t="b">
        <v>1</v>
      </c>
      <c r="B25" s="32" t="s">
        <v>772</v>
      </c>
      <c r="C25" s="32" t="s">
        <v>772</v>
      </c>
      <c r="D25" s="32" t="s">
        <v>772</v>
      </c>
      <c r="E25" s="32" t="s">
        <v>67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51" customFormat="1" x14ac:dyDescent="0.3">
      <c r="A26" s="35"/>
      <c r="B26" s="35" t="s">
        <v>22</v>
      </c>
      <c r="C26" s="35"/>
      <c r="D26" s="35" t="s">
        <v>789</v>
      </c>
      <c r="E26" s="35" t="s">
        <v>770</v>
      </c>
      <c r="F26" s="35"/>
      <c r="G26" s="35" t="s">
        <v>763</v>
      </c>
      <c r="H26" s="35"/>
      <c r="I26" s="35" t="b">
        <v>1</v>
      </c>
      <c r="J26" s="35"/>
      <c r="K26" s="35" t="b">
        <v>0</v>
      </c>
      <c r="L26" s="35" t="b">
        <v>1</v>
      </c>
      <c r="M26" s="35" t="b">
        <v>0</v>
      </c>
      <c r="N26" s="35" t="b">
        <v>0</v>
      </c>
      <c r="O26" s="35"/>
      <c r="P26" s="35" t="s">
        <v>802</v>
      </c>
      <c r="Q26" s="35" t="s">
        <v>771</v>
      </c>
      <c r="R26" s="35" t="s">
        <v>735</v>
      </c>
      <c r="S26" s="35"/>
      <c r="T26" s="35"/>
      <c r="U26" s="35"/>
      <c r="V26" s="35"/>
      <c r="W26" s="35"/>
      <c r="X26" s="35"/>
      <c r="Y26" s="35"/>
      <c r="Z26" s="35"/>
    </row>
    <row r="27" spans="1:26" s="51" customFormat="1" x14ac:dyDescent="0.3">
      <c r="A27" s="32" t="b">
        <v>1</v>
      </c>
      <c r="B27" s="32" t="s">
        <v>66</v>
      </c>
      <c r="C27" s="32" t="s">
        <v>42</v>
      </c>
      <c r="D27" s="32" t="s">
        <v>42</v>
      </c>
      <c r="E27" s="32" t="s">
        <v>67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s="51" customFormat="1" x14ac:dyDescent="0.3">
      <c r="A28" s="35"/>
      <c r="B28" s="35" t="s">
        <v>22</v>
      </c>
      <c r="C28" s="35"/>
      <c r="D28" s="35" t="s">
        <v>790</v>
      </c>
      <c r="E28" s="35" t="s">
        <v>770</v>
      </c>
      <c r="F28" s="35"/>
      <c r="G28" s="35" t="s">
        <v>763</v>
      </c>
      <c r="H28" s="35"/>
      <c r="I28" s="35" t="b">
        <v>1</v>
      </c>
      <c r="J28" s="35"/>
      <c r="K28" s="35" t="b">
        <v>0</v>
      </c>
      <c r="L28" s="35" t="b">
        <v>1</v>
      </c>
      <c r="M28" s="35" t="b">
        <v>0</v>
      </c>
      <c r="N28" s="35" t="b">
        <v>0</v>
      </c>
      <c r="O28" s="35"/>
      <c r="P28" s="35" t="s">
        <v>802</v>
      </c>
      <c r="Q28" s="35" t="s">
        <v>771</v>
      </c>
      <c r="R28" s="35" t="s">
        <v>735</v>
      </c>
      <c r="S28" s="35"/>
      <c r="T28" s="35"/>
      <c r="U28" s="35"/>
      <c r="V28" s="35"/>
      <c r="W28" s="35"/>
      <c r="X28" s="35"/>
      <c r="Y28" s="35"/>
      <c r="Z28" s="35"/>
    </row>
    <row r="29" spans="1:26" s="15" customFormat="1" x14ac:dyDescent="0.3">
      <c r="B29" s="15" t="s">
        <v>21</v>
      </c>
      <c r="D29" s="15" t="s">
        <v>766</v>
      </c>
      <c r="E29" s="15" t="s">
        <v>44</v>
      </c>
      <c r="G29" s="15" t="s">
        <v>103</v>
      </c>
      <c r="I29" s="15" t="s">
        <v>65</v>
      </c>
    </row>
    <row r="30" spans="1:26" s="15" customFormat="1" x14ac:dyDescent="0.3">
      <c r="B30" s="15" t="s">
        <v>21</v>
      </c>
      <c r="D30" s="15" t="s">
        <v>776</v>
      </c>
      <c r="E30" s="15" t="s">
        <v>45</v>
      </c>
      <c r="G30" s="15" t="s">
        <v>63</v>
      </c>
      <c r="I30" s="15">
        <v>30</v>
      </c>
    </row>
    <row r="31" spans="1:26" s="51" customFormat="1" x14ac:dyDescent="0.3">
      <c r="A31" s="32" t="b">
        <v>1</v>
      </c>
      <c r="B31" s="32" t="s">
        <v>773</v>
      </c>
      <c r="C31" s="32" t="s">
        <v>773</v>
      </c>
      <c r="D31" s="32" t="s">
        <v>773</v>
      </c>
      <c r="E31" s="32" t="s">
        <v>67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s="51" customFormat="1" x14ac:dyDescent="0.3">
      <c r="A32" s="35"/>
      <c r="B32" s="35" t="s">
        <v>22</v>
      </c>
      <c r="C32" s="35"/>
      <c r="D32" s="35" t="s">
        <v>791</v>
      </c>
      <c r="E32" s="35" t="s">
        <v>770</v>
      </c>
      <c r="F32" s="35"/>
      <c r="G32" s="35" t="s">
        <v>763</v>
      </c>
      <c r="H32" s="35"/>
      <c r="I32" s="35" t="b">
        <v>1</v>
      </c>
      <c r="J32" s="35"/>
      <c r="K32" s="35" t="b">
        <v>0</v>
      </c>
      <c r="L32" s="35" t="b">
        <v>1</v>
      </c>
      <c r="M32" s="35" t="b">
        <v>0</v>
      </c>
      <c r="N32" s="35" t="b">
        <v>0</v>
      </c>
      <c r="O32" s="35"/>
      <c r="P32" s="35" t="s">
        <v>802</v>
      </c>
      <c r="Q32" s="35" t="s">
        <v>771</v>
      </c>
      <c r="R32" s="35" t="s">
        <v>735</v>
      </c>
      <c r="S32" s="35"/>
      <c r="T32" s="35"/>
      <c r="U32" s="35"/>
      <c r="V32" s="35"/>
      <c r="W32" s="35"/>
      <c r="X32" s="35"/>
      <c r="Y32" s="35"/>
      <c r="Z32" s="35"/>
    </row>
    <row r="33" spans="1:26" s="51" customFormat="1" x14ac:dyDescent="0.3">
      <c r="A33" s="32" t="b">
        <v>1</v>
      </c>
      <c r="B33" s="32" t="s">
        <v>774</v>
      </c>
      <c r="C33" s="32" t="s">
        <v>774</v>
      </c>
      <c r="D33" s="32" t="s">
        <v>774</v>
      </c>
      <c r="E33" s="32" t="s">
        <v>67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51" customFormat="1" x14ac:dyDescent="0.3">
      <c r="A34" s="35"/>
      <c r="B34" s="35" t="s">
        <v>22</v>
      </c>
      <c r="C34" s="35"/>
      <c r="D34" s="35" t="s">
        <v>792</v>
      </c>
      <c r="E34" s="35" t="s">
        <v>770</v>
      </c>
      <c r="F34" s="35"/>
      <c r="G34" s="35" t="s">
        <v>763</v>
      </c>
      <c r="H34" s="35"/>
      <c r="I34" s="35" t="b">
        <v>1</v>
      </c>
      <c r="J34" s="35"/>
      <c r="K34" s="35" t="b">
        <v>0</v>
      </c>
      <c r="L34" s="35" t="b">
        <v>1</v>
      </c>
      <c r="M34" s="35" t="b">
        <v>0</v>
      </c>
      <c r="N34" s="35" t="b">
        <v>0</v>
      </c>
      <c r="O34" s="35"/>
      <c r="P34" s="35" t="s">
        <v>802</v>
      </c>
      <c r="Q34" s="35" t="s">
        <v>771</v>
      </c>
      <c r="R34" s="35" t="s">
        <v>735</v>
      </c>
      <c r="S34" s="35"/>
      <c r="T34" s="35"/>
      <c r="U34" s="35"/>
      <c r="V34" s="35"/>
      <c r="W34" s="35"/>
      <c r="X34" s="35"/>
      <c r="Y34" s="35"/>
      <c r="Z34" s="35"/>
    </row>
    <row r="35" spans="1:26" x14ac:dyDescent="0.3">
      <c r="A35" s="15"/>
      <c r="B35" s="15" t="s">
        <v>21</v>
      </c>
      <c r="C35" s="15"/>
      <c r="D35" s="15" t="s">
        <v>780</v>
      </c>
      <c r="E35" s="15" t="s">
        <v>777</v>
      </c>
      <c r="F35" s="15"/>
      <c r="G35" s="15" t="s">
        <v>63</v>
      </c>
      <c r="H35" s="15"/>
      <c r="I35" s="15">
        <v>1.1000000000000001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 t="s">
        <v>21</v>
      </c>
      <c r="C36" s="15"/>
      <c r="D36" s="15" t="s">
        <v>779</v>
      </c>
      <c r="E36" s="15" t="s">
        <v>778</v>
      </c>
      <c r="F36" s="15"/>
      <c r="G36" s="15" t="s">
        <v>63</v>
      </c>
      <c r="H36" s="15"/>
      <c r="I36" s="15">
        <v>1.3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51" customFormat="1" x14ac:dyDescent="0.3">
      <c r="A37" s="32" t="b">
        <v>1</v>
      </c>
      <c r="B37" s="32" t="s">
        <v>241</v>
      </c>
      <c r="C37" s="32" t="s">
        <v>242</v>
      </c>
      <c r="D37" s="32" t="s">
        <v>242</v>
      </c>
      <c r="E37" s="32" t="s">
        <v>67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s="51" customFormat="1" x14ac:dyDescent="0.3">
      <c r="A38" s="35"/>
      <c r="B38" s="35" t="s">
        <v>22</v>
      </c>
      <c r="C38" s="35"/>
      <c r="D38" s="35" t="s">
        <v>793</v>
      </c>
      <c r="E38" s="35" t="s">
        <v>770</v>
      </c>
      <c r="F38" s="35"/>
      <c r="G38" s="35" t="s">
        <v>763</v>
      </c>
      <c r="H38" s="35"/>
      <c r="I38" s="35" t="b">
        <v>1</v>
      </c>
      <c r="J38" s="35"/>
      <c r="K38" s="35" t="b">
        <v>0</v>
      </c>
      <c r="L38" s="35" t="b">
        <v>1</v>
      </c>
      <c r="M38" s="35" t="b">
        <v>0</v>
      </c>
      <c r="N38" s="35" t="b">
        <v>0</v>
      </c>
      <c r="O38" s="35"/>
      <c r="P38" s="35" t="s">
        <v>802</v>
      </c>
      <c r="Q38" s="35" t="s">
        <v>771</v>
      </c>
      <c r="R38" s="35" t="s">
        <v>735</v>
      </c>
      <c r="S38" s="35"/>
      <c r="T38" s="35"/>
      <c r="U38" s="35"/>
      <c r="V38" s="35"/>
      <c r="W38" s="35"/>
      <c r="X38" s="35"/>
      <c r="Y38" s="35"/>
      <c r="Z38" s="35"/>
    </row>
    <row r="39" spans="1:26" s="15" customFormat="1" x14ac:dyDescent="0.3">
      <c r="B39" s="15" t="s">
        <v>21</v>
      </c>
      <c r="D39" s="15" t="s">
        <v>781</v>
      </c>
      <c r="E39" s="15" t="s">
        <v>125</v>
      </c>
      <c r="G39" s="15" t="s">
        <v>103</v>
      </c>
      <c r="I39" s="15" t="s">
        <v>416</v>
      </c>
    </row>
    <row r="40" spans="1:26" s="15" customFormat="1" x14ac:dyDescent="0.3">
      <c r="B40" s="15" t="s">
        <v>21</v>
      </c>
      <c r="D40" s="15" t="s">
        <v>782</v>
      </c>
      <c r="E40" s="15" t="s">
        <v>244</v>
      </c>
      <c r="G40" s="15" t="s">
        <v>63</v>
      </c>
      <c r="I40" s="15">
        <v>3</v>
      </c>
    </row>
    <row r="41" spans="1:26" s="51" customFormat="1" x14ac:dyDescent="0.3">
      <c r="A41" s="32" t="b">
        <v>1</v>
      </c>
      <c r="B41" s="32" t="s">
        <v>783</v>
      </c>
      <c r="C41" s="32" t="s">
        <v>250</v>
      </c>
      <c r="D41" s="32" t="s">
        <v>250</v>
      </c>
      <c r="E41" s="32" t="s">
        <v>67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s="51" customFormat="1" x14ac:dyDescent="0.3">
      <c r="A42" s="35"/>
      <c r="B42" s="35" t="s">
        <v>22</v>
      </c>
      <c r="C42" s="35"/>
      <c r="D42" s="35" t="s">
        <v>794</v>
      </c>
      <c r="E42" s="35" t="s">
        <v>770</v>
      </c>
      <c r="F42" s="35"/>
      <c r="G42" s="35" t="s">
        <v>763</v>
      </c>
      <c r="H42" s="35"/>
      <c r="I42" s="35" t="b">
        <v>1</v>
      </c>
      <c r="J42" s="35"/>
      <c r="K42" s="35" t="b">
        <v>0</v>
      </c>
      <c r="L42" s="35" t="b">
        <v>1</v>
      </c>
      <c r="M42" s="35" t="b">
        <v>0</v>
      </c>
      <c r="N42" s="35" t="b">
        <v>0</v>
      </c>
      <c r="O42" s="35"/>
      <c r="P42" s="35" t="s">
        <v>802</v>
      </c>
      <c r="Q42" s="35" t="s">
        <v>771</v>
      </c>
      <c r="R42" s="35" t="s">
        <v>735</v>
      </c>
      <c r="S42" s="35"/>
      <c r="T42" s="35"/>
      <c r="U42" s="35"/>
      <c r="V42" s="35"/>
      <c r="W42" s="35"/>
      <c r="X42" s="35"/>
      <c r="Y42" s="35"/>
      <c r="Z42" s="35"/>
    </row>
    <row r="43" spans="1:26" s="15" customFormat="1" x14ac:dyDescent="0.3">
      <c r="B43" s="15" t="s">
        <v>21</v>
      </c>
      <c r="D43" s="15" t="s">
        <v>784</v>
      </c>
      <c r="E43" s="15" t="s">
        <v>125</v>
      </c>
      <c r="G43" s="15" t="s">
        <v>103</v>
      </c>
      <c r="I43" s="15" t="s">
        <v>420</v>
      </c>
    </row>
    <row r="44" spans="1:26" s="15" customFormat="1" x14ac:dyDescent="0.3">
      <c r="B44" s="15" t="s">
        <v>21</v>
      </c>
      <c r="D44" s="15" t="s">
        <v>788</v>
      </c>
      <c r="E44" s="15" t="s">
        <v>244</v>
      </c>
      <c r="G44" s="15" t="s">
        <v>63</v>
      </c>
      <c r="I44" s="15">
        <v>96</v>
      </c>
    </row>
    <row r="45" spans="1:26" s="53" customFormat="1" x14ac:dyDescent="0.3">
      <c r="A45" s="53" t="b">
        <v>1</v>
      </c>
      <c r="B45" s="53" t="s">
        <v>785</v>
      </c>
      <c r="C45" s="53" t="s">
        <v>786</v>
      </c>
      <c r="D45" s="53" t="s">
        <v>786</v>
      </c>
      <c r="E45" s="53" t="s">
        <v>232</v>
      </c>
      <c r="H45" s="54"/>
      <c r="I45" s="54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4"/>
      <c r="P49" s="34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4"/>
      <c r="P55" s="34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/>
      <c r="P62" s="34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/>
      <c r="P64" s="34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/>
      <c r="P65" s="34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/>
      <c r="P67" s="34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/>
      <c r="P69" s="34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/>
      <c r="P71" s="34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/>
      <c r="P73" s="34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7" activePane="bottomLeft" state="frozen"/>
      <selection pane="bottomLeft" activeCell="D17" sqref="D17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28"/>
      <c r="B1" s="28"/>
      <c r="C1" s="28"/>
      <c r="D1" s="29"/>
      <c r="E1" s="29" t="s">
        <v>468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0" t="s">
        <v>460</v>
      </c>
      <c r="B2" s="30" t="s">
        <v>635</v>
      </c>
      <c r="C2" s="30" t="s">
        <v>615</v>
      </c>
      <c r="D2" s="30" t="s">
        <v>461</v>
      </c>
      <c r="E2" s="30" t="s">
        <v>7</v>
      </c>
      <c r="F2" s="30" t="s">
        <v>11</v>
      </c>
      <c r="G2" s="30" t="s">
        <v>616</v>
      </c>
      <c r="H2" s="30" t="s">
        <v>617</v>
      </c>
      <c r="I2" s="30" t="s">
        <v>618</v>
      </c>
      <c r="J2" s="30" t="s">
        <v>619</v>
      </c>
      <c r="K2" s="30" t="s">
        <v>620</v>
      </c>
      <c r="L2" s="30" t="s">
        <v>621</v>
      </c>
      <c r="M2" s="30"/>
    </row>
    <row r="3" spans="1:13" s="9" customFormat="1" ht="46.8" x14ac:dyDescent="0.3">
      <c r="A3" s="30" t="s">
        <v>622</v>
      </c>
      <c r="B3" s="30" t="s">
        <v>636</v>
      </c>
      <c r="C3" s="30" t="s">
        <v>623</v>
      </c>
      <c r="D3" s="30" t="s">
        <v>624</v>
      </c>
      <c r="E3" s="30"/>
      <c r="F3" s="30" t="s">
        <v>625</v>
      </c>
      <c r="G3" s="30" t="s">
        <v>462</v>
      </c>
      <c r="H3" s="30" t="s">
        <v>462</v>
      </c>
      <c r="I3" s="30" t="s">
        <v>462</v>
      </c>
      <c r="J3" s="31" t="s">
        <v>626</v>
      </c>
      <c r="K3" s="30" t="s">
        <v>626</v>
      </c>
      <c r="L3" s="30" t="s">
        <v>627</v>
      </c>
      <c r="M3" s="30"/>
    </row>
    <row r="4" spans="1:13" s="23" customFormat="1" x14ac:dyDescent="0.3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3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696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696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697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697</v>
      </c>
    </row>
    <row r="10" spans="1:7" x14ac:dyDescent="0.3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697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5" x14ac:dyDescent="0.3">
      <c r="A18" t="s">
        <v>549</v>
      </c>
      <c r="C18" t="s">
        <v>550</v>
      </c>
      <c r="F18" s="22" t="s">
        <v>736</v>
      </c>
      <c r="G18" s="22"/>
      <c r="H18" s="22"/>
      <c r="I18" t="s">
        <v>15</v>
      </c>
      <c r="L18" t="s">
        <v>557</v>
      </c>
      <c r="O18" t="s">
        <v>560</v>
      </c>
      <c r="R18" t="s">
        <v>564</v>
      </c>
      <c r="U18" s="22" t="s">
        <v>553</v>
      </c>
      <c r="X18" s="22" t="s">
        <v>716</v>
      </c>
      <c r="Y18" s="22"/>
      <c r="Z18" s="22"/>
      <c r="AA18" t="s">
        <v>711</v>
      </c>
      <c r="AD18" t="s">
        <v>712</v>
      </c>
      <c r="AG18" s="22" t="s">
        <v>729</v>
      </c>
      <c r="AH18" s="22"/>
      <c r="AI18" s="22"/>
    </row>
    <row r="19" spans="1:35" x14ac:dyDescent="0.3">
      <c r="A19" t="s">
        <v>550</v>
      </c>
      <c r="F19" s="22" t="s">
        <v>737</v>
      </c>
      <c r="G19" s="22">
        <v>10</v>
      </c>
      <c r="H19" t="s">
        <v>742</v>
      </c>
      <c r="I19" t="s">
        <v>571</v>
      </c>
      <c r="J19" t="s">
        <v>455</v>
      </c>
      <c r="K19" t="s">
        <v>573</v>
      </c>
      <c r="L19" s="1" t="s">
        <v>539</v>
      </c>
      <c r="M19" s="21">
        <v>0.01</v>
      </c>
      <c r="N19" s="23" t="s">
        <v>578</v>
      </c>
      <c r="O19" s="1" t="s">
        <v>562</v>
      </c>
      <c r="P19">
        <v>30</v>
      </c>
      <c r="Q19" t="s">
        <v>580</v>
      </c>
      <c r="R19" t="s">
        <v>4</v>
      </c>
      <c r="S19">
        <v>30</v>
      </c>
      <c r="T19" s="22" t="s">
        <v>580</v>
      </c>
      <c r="X19" s="22" t="s">
        <v>725</v>
      </c>
      <c r="Y19" s="22" t="s">
        <v>718</v>
      </c>
      <c r="Z19" s="22" t="s">
        <v>718</v>
      </c>
      <c r="AD19" s="22" t="s">
        <v>713</v>
      </c>
      <c r="AE19" s="22">
        <v>30</v>
      </c>
      <c r="AF19" s="22" t="s">
        <v>589</v>
      </c>
      <c r="AG19" s="22" t="s">
        <v>730</v>
      </c>
      <c r="AH19" s="22" t="b">
        <v>1</v>
      </c>
      <c r="AI19" s="22" t="s">
        <v>731</v>
      </c>
    </row>
    <row r="20" spans="1:35" x14ac:dyDescent="0.3">
      <c r="A20" s="22" t="s">
        <v>736</v>
      </c>
      <c r="F20" s="22" t="s">
        <v>738</v>
      </c>
      <c r="G20" s="22">
        <v>10</v>
      </c>
      <c r="H20" t="s">
        <v>741</v>
      </c>
      <c r="I20" t="s">
        <v>4</v>
      </c>
      <c r="J20">
        <v>30</v>
      </c>
      <c r="K20" t="s">
        <v>589</v>
      </c>
      <c r="L20" s="1" t="s">
        <v>544</v>
      </c>
      <c r="M20" s="21">
        <v>0.01</v>
      </c>
      <c r="N20" t="s">
        <v>577</v>
      </c>
      <c r="O20" s="23" t="s">
        <v>565</v>
      </c>
      <c r="P20">
        <v>5</v>
      </c>
      <c r="Q20" s="22" t="s">
        <v>579</v>
      </c>
      <c r="R20" s="23" t="s">
        <v>565</v>
      </c>
      <c r="S20">
        <v>3</v>
      </c>
      <c r="T20" t="s">
        <v>579</v>
      </c>
      <c r="X20" s="22" t="s">
        <v>4</v>
      </c>
      <c r="Y20" s="22">
        <v>2</v>
      </c>
      <c r="Z20" s="22" t="s">
        <v>717</v>
      </c>
      <c r="AG20" s="22" t="s">
        <v>732</v>
      </c>
      <c r="AH20" s="22" t="b">
        <v>1</v>
      </c>
      <c r="AI20" s="22" t="s">
        <v>733</v>
      </c>
    </row>
    <row r="21" spans="1:35" x14ac:dyDescent="0.3">
      <c r="A21" t="s">
        <v>15</v>
      </c>
      <c r="F21" s="22" t="s">
        <v>739</v>
      </c>
      <c r="G21" s="22">
        <v>1</v>
      </c>
      <c r="H21" s="22"/>
      <c r="L21" s="1" t="s">
        <v>558</v>
      </c>
      <c r="M21" s="21">
        <v>45036000000000</v>
      </c>
      <c r="N21" t="s">
        <v>576</v>
      </c>
      <c r="O21" s="1" t="s">
        <v>561</v>
      </c>
      <c r="P21">
        <v>2</v>
      </c>
      <c r="Q21" t="s">
        <v>584</v>
      </c>
      <c r="R21" s="23" t="s">
        <v>566</v>
      </c>
      <c r="S21">
        <v>0.85</v>
      </c>
      <c r="T21" t="s">
        <v>585</v>
      </c>
    </row>
    <row r="22" spans="1:35" x14ac:dyDescent="0.3">
      <c r="A22" t="s">
        <v>543</v>
      </c>
      <c r="F22" s="22" t="s">
        <v>0</v>
      </c>
      <c r="G22" s="22" t="s">
        <v>740</v>
      </c>
      <c r="H22" s="22" t="s">
        <v>740</v>
      </c>
      <c r="L22" s="1" t="s">
        <v>559</v>
      </c>
      <c r="M22">
        <v>100</v>
      </c>
      <c r="N22" t="s">
        <v>575</v>
      </c>
      <c r="O22" t="s">
        <v>581</v>
      </c>
      <c r="P22">
        <v>2</v>
      </c>
      <c r="Q22" t="s">
        <v>582</v>
      </c>
      <c r="R22" s="23" t="s">
        <v>567</v>
      </c>
      <c r="S22">
        <v>5</v>
      </c>
      <c r="T22" t="s">
        <v>587</v>
      </c>
    </row>
    <row r="23" spans="1:35" x14ac:dyDescent="0.3">
      <c r="A23" t="s">
        <v>552</v>
      </c>
      <c r="F23" s="22"/>
      <c r="G23" s="22"/>
      <c r="H23" s="22"/>
      <c r="L23" s="1" t="s">
        <v>540</v>
      </c>
      <c r="M23" s="23" t="s">
        <v>541</v>
      </c>
      <c r="O23" s="22" t="s">
        <v>721</v>
      </c>
      <c r="P23" s="22">
        <v>1</v>
      </c>
      <c r="Q23" s="23" t="s">
        <v>722</v>
      </c>
      <c r="R23" s="23" t="s">
        <v>568</v>
      </c>
      <c r="S23">
        <v>5</v>
      </c>
      <c r="T23" s="22" t="s">
        <v>588</v>
      </c>
    </row>
    <row r="24" spans="1:35" x14ac:dyDescent="0.3">
      <c r="A24" t="s">
        <v>551</v>
      </c>
      <c r="F24" s="22"/>
      <c r="G24" s="22"/>
      <c r="H24" s="22"/>
      <c r="L24" s="1" t="s">
        <v>542</v>
      </c>
      <c r="M24" s="23">
        <v>2</v>
      </c>
      <c r="N24" t="s">
        <v>574</v>
      </c>
      <c r="O24" s="1" t="s">
        <v>563</v>
      </c>
      <c r="P24" s="21">
        <v>0.01</v>
      </c>
      <c r="Q24" s="23" t="s">
        <v>583</v>
      </c>
      <c r="R24" s="23" t="s">
        <v>569</v>
      </c>
      <c r="S24">
        <v>0.8</v>
      </c>
      <c r="T24" t="s">
        <v>586</v>
      </c>
    </row>
    <row r="25" spans="1:35" x14ac:dyDescent="0.3">
      <c r="A25" t="s">
        <v>553</v>
      </c>
      <c r="F25" s="22"/>
      <c r="G25" s="22"/>
      <c r="H25" s="22"/>
      <c r="L25" s="22" t="s">
        <v>714</v>
      </c>
      <c r="M25" s="23">
        <v>0</v>
      </c>
      <c r="N25" s="23" t="s">
        <v>715</v>
      </c>
      <c r="O25" s="1" t="s">
        <v>539</v>
      </c>
      <c r="P25" s="21">
        <v>0.01</v>
      </c>
      <c r="Q25" s="23" t="s">
        <v>578</v>
      </c>
      <c r="R25" s="23" t="s">
        <v>723</v>
      </c>
      <c r="S25" s="22">
        <v>2</v>
      </c>
      <c r="T25" s="22" t="s">
        <v>724</v>
      </c>
    </row>
    <row r="26" spans="1:35" x14ac:dyDescent="0.3">
      <c r="A26" t="s">
        <v>716</v>
      </c>
      <c r="F26" s="22"/>
      <c r="G26" s="22"/>
      <c r="H26" s="22"/>
      <c r="O26" s="1" t="s">
        <v>544</v>
      </c>
      <c r="P26" s="21">
        <v>0.01</v>
      </c>
      <c r="Q26" s="22" t="s">
        <v>577</v>
      </c>
      <c r="R26" s="23" t="s">
        <v>540</v>
      </c>
      <c r="S26" s="23" t="s">
        <v>541</v>
      </c>
    </row>
    <row r="27" spans="1:35" x14ac:dyDescent="0.3">
      <c r="A27" t="s">
        <v>711</v>
      </c>
      <c r="F27" s="22"/>
      <c r="G27" s="22"/>
      <c r="H27" s="22"/>
      <c r="O27" s="1" t="s">
        <v>558</v>
      </c>
      <c r="P27" s="21">
        <v>45036000000000</v>
      </c>
      <c r="Q27" s="22" t="s">
        <v>576</v>
      </c>
      <c r="R27" s="23" t="s">
        <v>542</v>
      </c>
      <c r="S27" s="23">
        <v>2</v>
      </c>
      <c r="T27" s="22" t="s">
        <v>574</v>
      </c>
    </row>
    <row r="28" spans="1:35" x14ac:dyDescent="0.3">
      <c r="A28" t="s">
        <v>712</v>
      </c>
      <c r="F28" s="22"/>
      <c r="G28" s="22"/>
      <c r="H28" s="22"/>
      <c r="O28" s="1" t="s">
        <v>559</v>
      </c>
      <c r="P28" s="22">
        <v>100</v>
      </c>
      <c r="Q28" s="22" t="s">
        <v>575</v>
      </c>
      <c r="R28" t="s">
        <v>714</v>
      </c>
      <c r="S28" s="23">
        <v>0</v>
      </c>
      <c r="T28" s="23" t="s">
        <v>715</v>
      </c>
    </row>
    <row r="29" spans="1:35" x14ac:dyDescent="0.3">
      <c r="A29" s="22" t="s">
        <v>729</v>
      </c>
      <c r="F29" s="22"/>
      <c r="G29" s="22"/>
      <c r="H29" s="22"/>
      <c r="O29" s="1" t="s">
        <v>540</v>
      </c>
      <c r="P29" s="23" t="s">
        <v>541</v>
      </c>
    </row>
    <row r="30" spans="1:35" x14ac:dyDescent="0.3">
      <c r="F30" s="22"/>
      <c r="G30" s="22"/>
      <c r="H30" s="22"/>
      <c r="O30" s="1" t="s">
        <v>542</v>
      </c>
      <c r="P30" s="23">
        <v>2</v>
      </c>
      <c r="Q30" s="22" t="s">
        <v>574</v>
      </c>
    </row>
    <row r="31" spans="1:35" x14ac:dyDescent="0.3">
      <c r="F31" s="22"/>
      <c r="G31" s="22"/>
      <c r="H31" s="22"/>
      <c r="O31" s="22" t="s">
        <v>714</v>
      </c>
      <c r="P31" s="23">
        <v>0</v>
      </c>
      <c r="Q31" s="23" t="s">
        <v>715</v>
      </c>
    </row>
    <row r="32" spans="1:35" x14ac:dyDescent="0.3">
      <c r="F32" s="22"/>
      <c r="G32" s="22"/>
      <c r="H32" s="22"/>
      <c r="O32" t="s">
        <v>719</v>
      </c>
      <c r="P32" s="23">
        <v>1</v>
      </c>
      <c r="Q32" s="23" t="s">
        <v>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 Macumber</cp:lastModifiedBy>
  <dcterms:created xsi:type="dcterms:W3CDTF">2013-02-05T14:00:14Z</dcterms:created>
  <dcterms:modified xsi:type="dcterms:W3CDTF">2016-07-05T21:40:41Z</dcterms:modified>
</cp:coreProperties>
</file>