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ASamBaldwinActive2020\ZSam2020\AAonTheRoadSam\PythonModeling\"/>
    </mc:Choice>
  </mc:AlternateContent>
  <xr:revisionPtr revIDLastSave="0" documentId="13_ncr:1_{22281771-EF07-40FB-B938-DC1C6565347C}" xr6:coauthVersionLast="45" xr6:coauthVersionMax="45" xr10:uidLastSave="{00000000-0000-0000-0000-000000000000}"/>
  <bookViews>
    <workbookView xWindow="1125" yWindow="15" windowWidth="20415" windowHeight="16605" activeTab="1" xr2:uid="{00000000-000D-0000-FFFF-FFFF00000000}"/>
  </bookViews>
  <sheets>
    <sheet name="0" sheetId="2" r:id="rId1"/>
    <sheet name="1" sheetId="1" r:id="rId2"/>
    <sheet name="2" sheetId="5" r:id="rId3"/>
    <sheet name="3" sheetId="3" r:id="rId4"/>
    <sheet name="4" sheetId="4" r:id="rId5"/>
  </sheets>
  <definedNames>
    <definedName name="_xlnm.Print_Area" localSheetId="0">'0'!$A$1:$G$20</definedName>
    <definedName name="_xlnm.Print_Area" localSheetId="1">'1'!$B$1:$K$23</definedName>
    <definedName name="_xlnm.Print_Area" localSheetId="3">'3'!$B$1:$K$23</definedName>
    <definedName name="_xlnm.Print_Area" localSheetId="4">'4'!$B$1:$K$23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G22" i="1"/>
  <c r="E21" i="1"/>
  <c r="G21" i="1"/>
  <c r="E20" i="1"/>
  <c r="G20" i="1"/>
  <c r="E19" i="1"/>
  <c r="G19" i="1"/>
  <c r="E18" i="1"/>
  <c r="G18" i="1"/>
  <c r="E17" i="1"/>
  <c r="G17" i="1"/>
  <c r="E16" i="1"/>
  <c r="G16" i="1"/>
  <c r="E15" i="1"/>
  <c r="G15" i="1"/>
  <c r="E14" i="1"/>
  <c r="G14" i="1"/>
  <c r="E13" i="1"/>
  <c r="G13" i="1"/>
  <c r="E12" i="1"/>
  <c r="G12" i="1"/>
  <c r="E11" i="1"/>
  <c r="G11" i="1"/>
  <c r="E10" i="1"/>
  <c r="G10" i="1"/>
  <c r="E9" i="1"/>
  <c r="G9" i="1"/>
  <c r="E8" i="1"/>
  <c r="G8" i="1"/>
  <c r="E7" i="1"/>
  <c r="G7" i="1"/>
  <c r="E6" i="1"/>
  <c r="G6" i="1"/>
  <c r="E5" i="1"/>
  <c r="G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H18" i="5"/>
  <c r="J14" i="5"/>
  <c r="I14" i="5"/>
  <c r="H14" i="5"/>
  <c r="J13" i="5"/>
  <c r="I13" i="5"/>
  <c r="H13" i="5"/>
  <c r="J22" i="4"/>
  <c r="I22" i="4"/>
  <c r="H22" i="4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4" i="4"/>
  <c r="I14" i="4"/>
  <c r="H14" i="4"/>
  <c r="J13" i="4"/>
  <c r="I13" i="4"/>
  <c r="H13" i="4"/>
  <c r="D4" i="4"/>
  <c r="D4" i="3"/>
  <c r="D4" i="5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4" i="3"/>
  <c r="I14" i="3"/>
  <c r="H14" i="3"/>
  <c r="J13" i="3"/>
  <c r="I13" i="3"/>
  <c r="H13" i="3"/>
</calcChain>
</file>

<file path=xl/sharedStrings.xml><?xml version="1.0" encoding="utf-8"?>
<sst xmlns="http://schemas.openxmlformats.org/spreadsheetml/2006/main" count="226" uniqueCount="82">
  <si>
    <t>CarbonPrice</t>
  </si>
  <si>
    <t>Year $</t>
  </si>
  <si>
    <t xml:space="preserve"> </t>
  </si>
  <si>
    <t>Year</t>
  </si>
  <si>
    <t>DiscountRate</t>
  </si>
  <si>
    <t>SocialDiscount</t>
  </si>
  <si>
    <t>Coal Price</t>
  </si>
  <si>
    <t>$/MMbtu</t>
  </si>
  <si>
    <t>NatGasPrice</t>
  </si>
  <si>
    <t>$/MMBtu</t>
  </si>
  <si>
    <t>NuclearPrice</t>
  </si>
  <si>
    <t>BiomassPrice</t>
  </si>
  <si>
    <t>HydrogenPrice</t>
  </si>
  <si>
    <t>ConstructionLeadTimeCapitalFactor</t>
  </si>
  <si>
    <t>$/kWh</t>
  </si>
  <si>
    <t>CarbonInCoal</t>
  </si>
  <si>
    <t>kgC/MMBtu</t>
  </si>
  <si>
    <t>CarbonInNatGas</t>
  </si>
  <si>
    <t>$/TonneCO2</t>
  </si>
  <si>
    <t>T&amp;DCostAdderDist</t>
  </si>
  <si>
    <t>T&amp;DCostAdderTrans/100Miles</t>
  </si>
  <si>
    <t>MODULE</t>
  </si>
  <si>
    <t>INVERTER</t>
  </si>
  <si>
    <t>BALANCEofSYSTEM</t>
  </si>
  <si>
    <t>2015Actual</t>
  </si>
  <si>
    <t>Insolation</t>
  </si>
  <si>
    <t>W/m2</t>
  </si>
  <si>
    <t>SystemSize-m2</t>
  </si>
  <si>
    <t>CapitalCost--$/m2</t>
  </si>
  <si>
    <t>Lifetime--years</t>
  </si>
  <si>
    <t>Efficiency--%/100</t>
  </si>
  <si>
    <t>OMFixed--$/kWy</t>
  </si>
  <si>
    <t>DegradationRate--%/y/100</t>
  </si>
  <si>
    <t>LocationCapacityFactor--%/100</t>
  </si>
  <si>
    <t>2020--a</t>
  </si>
  <si>
    <t>2020--b</t>
  </si>
  <si>
    <t>2020--c</t>
  </si>
  <si>
    <t>2020--R&amp;Da</t>
  </si>
  <si>
    <t>2020--R&amp;Db</t>
  </si>
  <si>
    <t>2020--R&amp;Dc</t>
  </si>
  <si>
    <t>CapitalCost--$/W</t>
  </si>
  <si>
    <t>Lifetime--Years</t>
  </si>
  <si>
    <t>ReplacementCost--%/100</t>
  </si>
  <si>
    <t>InverterEfficiency--%/100</t>
  </si>
  <si>
    <t>DC-to-AC-PowerRatio</t>
  </si>
  <si>
    <t>SoilingLoss--%/100</t>
  </si>
  <si>
    <t>HardwareCapitalCost--$/m2</t>
  </si>
  <si>
    <t>DirectLabor--$/System</t>
  </si>
  <si>
    <t>Permitting--$/System</t>
  </si>
  <si>
    <t>CustomerAcquisition--$/System</t>
  </si>
  <si>
    <t>InstallerOverhead&amp;Profit--%/100</t>
  </si>
  <si>
    <t>Wind</t>
  </si>
  <si>
    <t>Aperture--%/100</t>
  </si>
  <si>
    <r>
      <t xml:space="preserve">BaldwinR&amp;DpathwaysToyModel1   ResidentialRooftopSystem     </t>
    </r>
    <r>
      <rPr>
        <b/>
        <sz val="11"/>
        <color rgb="FFFF0000"/>
        <rFont val="Calibri"/>
        <family val="2"/>
        <scheme val="minor"/>
      </rPr>
      <t>EXPERT C</t>
    </r>
  </si>
  <si>
    <r>
      <t xml:space="preserve">BaldwinR&amp;DpathwaysToyModel1   ResidentialRooftopSystem     </t>
    </r>
    <r>
      <rPr>
        <b/>
        <sz val="11"/>
        <color rgb="FFFF0000"/>
        <rFont val="Calibri"/>
        <family val="2"/>
        <scheme val="minor"/>
      </rPr>
      <t>EXPERT B</t>
    </r>
  </si>
  <si>
    <r>
      <t xml:space="preserve">BaldwinR&amp;DpathwaysToyModel1   ResidentialRooftopSystem     </t>
    </r>
    <r>
      <rPr>
        <b/>
        <sz val="11"/>
        <color rgb="FFFF0000"/>
        <rFont val="Calibri"/>
        <family val="2"/>
        <scheme val="minor"/>
      </rPr>
      <t>EXPERT A</t>
    </r>
  </si>
  <si>
    <r>
      <t xml:space="preserve">BaldwinR&amp;DpathwaysToyModel1   ResidentialRooftopSystem            </t>
    </r>
    <r>
      <rPr>
        <b/>
        <sz val="11"/>
        <color rgb="FFFF0000"/>
        <rFont val="Calibri"/>
        <family val="2"/>
        <scheme val="minor"/>
      </rPr>
      <t>2015ACTUAL</t>
    </r>
  </si>
  <si>
    <r>
      <t xml:space="preserve">BaldwinRDPathwaysToyModel1      </t>
    </r>
    <r>
      <rPr>
        <b/>
        <sz val="11"/>
        <color rgb="FFFF0000"/>
        <rFont val="Calibri"/>
        <family val="2"/>
        <scheme val="minor"/>
      </rPr>
      <t>GLOBAL PARAMETERS</t>
    </r>
  </si>
  <si>
    <t>delta</t>
  </si>
  <si>
    <t>2delta</t>
  </si>
  <si>
    <t>EXPERT WEIGHT</t>
  </si>
  <si>
    <t>a</t>
  </si>
  <si>
    <t>b</t>
  </si>
  <si>
    <t>c</t>
  </si>
  <si>
    <t>MCC</t>
  </si>
  <si>
    <t>MLT</t>
  </si>
  <si>
    <t>ICC</t>
  </si>
  <si>
    <t>MEF</t>
  </si>
  <si>
    <t>MAP</t>
  </si>
  <si>
    <t>MOM</t>
  </si>
  <si>
    <t>MDR</t>
  </si>
  <si>
    <t>MSL</t>
  </si>
  <si>
    <t>MCF</t>
  </si>
  <si>
    <t>ILT</t>
  </si>
  <si>
    <t>IRC</t>
  </si>
  <si>
    <t>IEF</t>
  </si>
  <si>
    <t>IDC</t>
  </si>
  <si>
    <t>BCC</t>
  </si>
  <si>
    <t>BLR</t>
  </si>
  <si>
    <t>BPR</t>
  </si>
  <si>
    <t>BCA</t>
  </si>
  <si>
    <t>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</si>
</sst>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C00000"/>
      </bottom>
      <diagonal/>
    </border>
    <border>
      <left style="thin">
        <color indexed="64"/>
      </left>
      <right/>
      <top style="medium">
        <color rgb="FFC00000"/>
      </top>
      <bottom style="medium">
        <color rgb="FFC00000"/>
      </bottom>
      <diagonal/>
    </border>
    <border>
      <left style="thin">
        <color indexed="64"/>
      </left>
      <right/>
      <top style="medium">
        <color rgb="FFC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rgb="FFC00000"/>
      </bottom>
      <diagonal/>
    </border>
    <border>
      <left style="thin">
        <color indexed="64"/>
      </left>
      <right/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FF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/>
      <bottom/>
      <diagonal/>
    </border>
    <border>
      <left/>
      <right style="medium">
        <color rgb="FFFF0000"/>
      </right>
      <top style="medium">
        <color rgb="FFC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164" fontId="0" fillId="3" borderId="1" xfId="0" applyNumberFormat="1" applyFont="1" applyFill="1" applyBorder="1" applyAlignment="1">
      <alignment vertical="center" wrapText="1"/>
    </xf>
    <xf numFmtId="164" fontId="0" fillId="4" borderId="1" xfId="0" applyNumberFormat="1" applyFont="1" applyFill="1" applyBorder="1" applyAlignment="1">
      <alignment vertical="center" wrapText="1"/>
    </xf>
    <xf numFmtId="165" fontId="0" fillId="3" borderId="1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vertical="center" wrapText="1"/>
    </xf>
    <xf numFmtId="2" fontId="0" fillId="3" borderId="1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164" fontId="0" fillId="3" borderId="2" xfId="0" applyNumberFormat="1" applyFont="1" applyFill="1" applyBorder="1" applyAlignment="1">
      <alignment vertical="center" wrapText="1"/>
    </xf>
    <xf numFmtId="164" fontId="0" fillId="4" borderId="2" xfId="0" applyNumberFormat="1" applyFont="1" applyFill="1" applyBorder="1" applyAlignment="1">
      <alignment vertical="center" wrapText="1"/>
    </xf>
    <xf numFmtId="0" fontId="1" fillId="0" borderId="9" xfId="0" applyFont="1" applyBorder="1"/>
    <xf numFmtId="164" fontId="0" fillId="8" borderId="2" xfId="0" applyNumberFormat="1" applyFont="1" applyFill="1" applyBorder="1" applyAlignment="1">
      <alignment vertical="center" wrapText="1"/>
    </xf>
    <xf numFmtId="164" fontId="0" fillId="9" borderId="2" xfId="0" applyNumberFormat="1" applyFont="1" applyFill="1" applyBorder="1" applyAlignment="1">
      <alignment vertical="center" wrapText="1"/>
    </xf>
    <xf numFmtId="164" fontId="0" fillId="9" borderId="4" xfId="0" applyNumberFormat="1" applyFont="1" applyFill="1" applyBorder="1" applyAlignment="1">
      <alignment vertical="center" wrapText="1"/>
    </xf>
    <xf numFmtId="164" fontId="0" fillId="5" borderId="2" xfId="0" applyNumberFormat="1" applyFont="1" applyFill="1" applyBorder="1" applyAlignment="1">
      <alignment vertical="center" wrapText="1"/>
    </xf>
    <xf numFmtId="164" fontId="0" fillId="10" borderId="2" xfId="0" applyNumberFormat="1" applyFont="1" applyFill="1" applyBorder="1" applyAlignment="1">
      <alignment vertical="center" wrapText="1"/>
    </xf>
    <xf numFmtId="164" fontId="0" fillId="10" borderId="4" xfId="0" applyNumberFormat="1" applyFont="1" applyFill="1" applyBorder="1" applyAlignment="1">
      <alignment vertical="center" wrapText="1"/>
    </xf>
    <xf numFmtId="0" fontId="0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49" fontId="2" fillId="4" borderId="11" xfId="0" applyNumberFormat="1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164" fontId="0" fillId="4" borderId="14" xfId="0" applyNumberFormat="1" applyFont="1" applyFill="1" applyBorder="1" applyAlignment="1">
      <alignment vertical="center" wrapText="1"/>
    </xf>
    <xf numFmtId="164" fontId="0" fillId="4" borderId="15" xfId="0" applyNumberFormat="1" applyFont="1" applyFill="1" applyBorder="1" applyAlignment="1">
      <alignment vertical="center" wrapText="1"/>
    </xf>
    <xf numFmtId="164" fontId="0" fillId="9" borderId="14" xfId="0" applyNumberFormat="1" applyFont="1" applyFill="1" applyBorder="1" applyAlignment="1">
      <alignment vertical="center" wrapText="1"/>
    </xf>
    <xf numFmtId="164" fontId="0" fillId="9" borderId="11" xfId="0" applyNumberFormat="1" applyFont="1" applyFill="1" applyBorder="1" applyAlignment="1">
      <alignment vertical="center" wrapText="1"/>
    </xf>
    <xf numFmtId="164" fontId="0" fillId="10" borderId="14" xfId="0" applyNumberFormat="1" applyFont="1" applyFill="1" applyBorder="1" applyAlignment="1">
      <alignment vertical="center" wrapText="1"/>
    </xf>
    <xf numFmtId="164" fontId="0" fillId="10" borderId="11" xfId="0" applyNumberFormat="1" applyFont="1" applyFill="1" applyBorder="1" applyAlignment="1">
      <alignment vertical="center" wrapText="1"/>
    </xf>
    <xf numFmtId="0" fontId="0" fillId="6" borderId="16" xfId="0" applyFill="1" applyBorder="1"/>
    <xf numFmtId="49" fontId="2" fillId="2" borderId="11" xfId="0" applyNumberFormat="1" applyFont="1" applyFill="1" applyBorder="1" applyAlignment="1">
      <alignment vertical="center" wrapText="1"/>
    </xf>
    <xf numFmtId="164" fontId="0" fillId="2" borderId="14" xfId="0" applyNumberFormat="1" applyFont="1" applyFill="1" applyBorder="1" applyAlignment="1">
      <alignment vertical="center" wrapText="1"/>
    </xf>
    <xf numFmtId="164" fontId="0" fillId="2" borderId="15" xfId="0" applyNumberFormat="1" applyFont="1" applyFill="1" applyBorder="1" applyAlignment="1">
      <alignment vertical="center" wrapText="1"/>
    </xf>
    <xf numFmtId="165" fontId="0" fillId="2" borderId="15" xfId="0" applyNumberFormat="1" applyFont="1" applyFill="1" applyBorder="1" applyAlignment="1">
      <alignment vertical="center" wrapText="1"/>
    </xf>
    <xf numFmtId="2" fontId="0" fillId="2" borderId="11" xfId="0" applyNumberFormat="1" applyFont="1" applyFill="1" applyBorder="1" applyAlignment="1">
      <alignment vertical="center" wrapText="1"/>
    </xf>
    <xf numFmtId="164" fontId="0" fillId="7" borderId="14" xfId="0" applyNumberFormat="1" applyFont="1" applyFill="1" applyBorder="1" applyAlignment="1">
      <alignment vertical="center" wrapText="1"/>
    </xf>
    <xf numFmtId="164" fontId="0" fillId="7" borderId="11" xfId="0" applyNumberFormat="1" applyFont="1" applyFill="1" applyBorder="1" applyAlignment="1">
      <alignment vertical="center" wrapText="1"/>
    </xf>
    <xf numFmtId="0" fontId="0" fillId="6" borderId="16" xfId="0" applyFill="1" applyBorder="1" applyAlignment="1">
      <alignment vertical="center"/>
    </xf>
    <xf numFmtId="2" fontId="0" fillId="2" borderId="15" xfId="0" applyNumberFormat="1" applyFont="1" applyFill="1" applyBorder="1" applyAlignment="1">
      <alignment vertical="center" wrapText="1"/>
    </xf>
    <xf numFmtId="2" fontId="0" fillId="6" borderId="16" xfId="0" applyNumberFormat="1" applyFill="1" applyBorder="1"/>
    <xf numFmtId="164" fontId="0" fillId="4" borderId="4" xfId="0" applyNumberFormat="1" applyFont="1" applyFill="1" applyBorder="1" applyAlignment="1">
      <alignment vertical="center" wrapText="1"/>
    </xf>
    <xf numFmtId="164" fontId="0" fillId="4" borderId="11" xfId="0" applyNumberFormat="1" applyFont="1" applyFill="1" applyBorder="1" applyAlignment="1">
      <alignment vertical="center" wrapText="1"/>
    </xf>
    <xf numFmtId="166" fontId="0" fillId="2" borderId="11" xfId="0" applyNumberFormat="1" applyFont="1" applyFill="1" applyBorder="1" applyAlignment="1">
      <alignment vertical="center" wrapText="1"/>
    </xf>
    <xf numFmtId="166" fontId="0" fillId="7" borderId="14" xfId="0" applyNumberFormat="1" applyFont="1" applyFill="1" applyBorder="1" applyAlignment="1">
      <alignment vertical="center" wrapText="1"/>
    </xf>
    <xf numFmtId="166" fontId="0" fillId="8" borderId="2" xfId="0" applyNumberFormat="1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2" fontId="0" fillId="7" borderId="14" xfId="0" applyNumberFormat="1" applyFont="1" applyFill="1" applyBorder="1" applyAlignment="1">
      <alignment vertical="center" wrapText="1"/>
    </xf>
    <xf numFmtId="2" fontId="0" fillId="8" borderId="2" xfId="0" applyNumberFormat="1" applyFont="1" applyFill="1" applyBorder="1" applyAlignment="1">
      <alignment vertical="center" wrapText="1"/>
    </xf>
    <xf numFmtId="49" fontId="2" fillId="6" borderId="11" xfId="0" applyNumberFormat="1" applyFont="1" applyFill="1" applyBorder="1" applyAlignment="1">
      <alignment vertical="center" wrapText="1"/>
    </xf>
    <xf numFmtId="2" fontId="0" fillId="5" borderId="4" xfId="0" applyNumberFormat="1" applyFont="1" applyFill="1" applyBorder="1" applyAlignment="1">
      <alignment vertical="center" wrapText="1"/>
    </xf>
    <xf numFmtId="167" fontId="0" fillId="3" borderId="1" xfId="0" applyNumberFormat="1" applyFont="1" applyFill="1" applyBorder="1" applyAlignment="1">
      <alignment vertical="center" wrapText="1"/>
    </xf>
    <xf numFmtId="167" fontId="0" fillId="3" borderId="4" xfId="0" applyNumberFormat="1" applyFont="1" applyFill="1" applyBorder="1" applyAlignment="1">
      <alignment vertical="center" wrapText="1"/>
    </xf>
    <xf numFmtId="165" fontId="0" fillId="8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6" fontId="0" fillId="3" borderId="1" xfId="0" applyNumberFormat="1" applyFont="1" applyFill="1" applyBorder="1" applyAlignment="1">
      <alignment vertical="center" wrapText="1"/>
    </xf>
    <xf numFmtId="166" fontId="0" fillId="5" borderId="4" xfId="0" applyNumberFormat="1" applyFont="1" applyFill="1" applyBorder="1" applyAlignment="1">
      <alignment vertical="center" wrapText="1"/>
    </xf>
    <xf numFmtId="166" fontId="0" fillId="3" borderId="2" xfId="0" applyNumberFormat="1" applyFont="1" applyFill="1" applyBorder="1" applyAlignment="1">
      <alignment vertical="center" wrapText="1"/>
    </xf>
    <xf numFmtId="2" fontId="0" fillId="2" borderId="14" xfId="0" applyNumberFormat="1" applyFont="1" applyFill="1" applyBorder="1" applyAlignment="1">
      <alignment vertical="center" wrapText="1"/>
    </xf>
    <xf numFmtId="2" fontId="0" fillId="5" borderId="2" xfId="0" applyNumberFormat="1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164" fontId="0" fillId="2" borderId="18" xfId="0" applyNumberFormat="1" applyFont="1" applyFill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49" fontId="2" fillId="4" borderId="21" xfId="0" applyNumberFormat="1" applyFont="1" applyFill="1" applyBorder="1" applyAlignment="1">
      <alignment vertical="center" wrapText="1"/>
    </xf>
    <xf numFmtId="49" fontId="2" fillId="4" borderId="20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49" fontId="2" fillId="4" borderId="10" xfId="0" applyNumberFormat="1" applyFont="1" applyFill="1" applyBorder="1" applyAlignment="1">
      <alignment vertical="center" wrapText="1"/>
    </xf>
    <xf numFmtId="49" fontId="2" fillId="4" borderId="23" xfId="0" applyNumberFormat="1" applyFont="1" applyFill="1" applyBorder="1" applyAlignment="1">
      <alignment vertical="center" wrapText="1"/>
    </xf>
    <xf numFmtId="0" fontId="2" fillId="6" borderId="24" xfId="0" applyFont="1" applyFill="1" applyBorder="1" applyAlignment="1">
      <alignment vertical="center" wrapText="1"/>
    </xf>
    <xf numFmtId="0" fontId="0" fillId="6" borderId="12" xfId="0" applyFill="1" applyBorder="1"/>
    <xf numFmtId="0" fontId="0" fillId="6" borderId="7" xfId="0" applyFill="1" applyBorder="1"/>
    <xf numFmtId="166" fontId="0" fillId="3" borderId="24" xfId="0" applyNumberFormat="1" applyFont="1" applyFill="1" applyBorder="1" applyAlignment="1">
      <alignment vertical="center" wrapText="1"/>
    </xf>
    <xf numFmtId="166" fontId="0" fillId="3" borderId="10" xfId="0" applyNumberFormat="1" applyFont="1" applyFill="1" applyBorder="1" applyAlignment="1">
      <alignment vertical="center" wrapText="1"/>
    </xf>
    <xf numFmtId="166" fontId="0" fillId="3" borderId="4" xfId="0" applyNumberFormat="1" applyFont="1" applyFill="1" applyBorder="1" applyAlignment="1">
      <alignment vertical="center" wrapText="1"/>
    </xf>
    <xf numFmtId="0" fontId="0" fillId="6" borderId="0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0" fillId="6" borderId="9" xfId="0" applyFill="1" applyBorder="1"/>
    <xf numFmtId="0" fontId="2" fillId="6" borderId="23" xfId="0" applyFont="1" applyFill="1" applyBorder="1" applyAlignment="1">
      <alignment vertical="center" wrapText="1"/>
    </xf>
    <xf numFmtId="0" fontId="0" fillId="6" borderId="10" xfId="0" applyFill="1" applyBorder="1"/>
    <xf numFmtId="0" fontId="2" fillId="6" borderId="25" xfId="0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6" borderId="13" xfId="0" applyNumberFormat="1" applyFont="1" applyFill="1" applyBorder="1" applyAlignment="1">
      <alignment vertical="center" wrapText="1"/>
    </xf>
    <xf numFmtId="49" fontId="2" fillId="6" borderId="10" xfId="0" applyNumberFormat="1" applyFont="1" applyFill="1" applyBorder="1" applyAlignment="1">
      <alignment vertical="center" wrapText="1"/>
    </xf>
    <xf numFmtId="49" fontId="2" fillId="6" borderId="20" xfId="0" applyNumberFormat="1" applyFont="1" applyFill="1" applyBorder="1" applyAlignment="1">
      <alignment vertical="center" wrapText="1"/>
    </xf>
    <xf numFmtId="49" fontId="2" fillId="6" borderId="21" xfId="0" applyNumberFormat="1" applyFont="1" applyFill="1" applyBorder="1" applyAlignment="1">
      <alignment vertical="center" wrapText="1"/>
    </xf>
    <xf numFmtId="0" fontId="0" fillId="6" borderId="22" xfId="0" applyFill="1" applyBorder="1"/>
    <xf numFmtId="0" fontId="0" fillId="6" borderId="10" xfId="0" applyFont="1" applyFill="1" applyBorder="1" applyAlignment="1">
      <alignment vertical="center" wrapText="1"/>
    </xf>
    <xf numFmtId="0" fontId="0" fillId="6" borderId="21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0" fillId="6" borderId="28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6" borderId="9" xfId="0" applyFont="1" applyFill="1" applyBorder="1" applyAlignment="1">
      <alignment vertical="center" wrapText="1"/>
    </xf>
    <xf numFmtId="0" fontId="0" fillId="6" borderId="27" xfId="0" applyFont="1" applyFill="1" applyBorder="1" applyAlignment="1">
      <alignment vertical="center" wrapText="1"/>
    </xf>
    <xf numFmtId="0" fontId="0" fillId="6" borderId="11" xfId="0" applyFont="1" applyFill="1" applyBorder="1" applyAlignment="1">
      <alignment vertical="center" wrapText="1"/>
    </xf>
    <xf numFmtId="0" fontId="0" fillId="6" borderId="14" xfId="0" applyFont="1" applyFill="1" applyBorder="1" applyAlignment="1">
      <alignment vertical="center" wrapText="1"/>
    </xf>
    <xf numFmtId="0" fontId="0" fillId="6" borderId="15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29" xfId="0" applyFill="1" applyBorder="1"/>
    <xf numFmtId="0" fontId="1" fillId="0" borderId="30" xfId="0" applyFont="1" applyBorder="1"/>
    <xf numFmtId="0" fontId="0" fillId="0" borderId="26" xfId="0" applyBorder="1"/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27" sqref="B27"/>
    </sheetView>
  </sheetViews>
  <sheetFormatPr defaultRowHeight="15" x14ac:dyDescent="0.25"/>
  <cols>
    <col min="1" max="1" width="32.5703125" customWidth="1"/>
    <col min="2" max="2" width="13" customWidth="1"/>
    <col min="4" max="4" width="11.28515625" customWidth="1"/>
  </cols>
  <sheetData>
    <row r="1" spans="1:6" ht="30" x14ac:dyDescent="0.25">
      <c r="A1" s="54" t="s">
        <v>57</v>
      </c>
      <c r="B1" s="55"/>
      <c r="C1" s="55"/>
      <c r="D1" s="55"/>
      <c r="E1" s="55"/>
      <c r="F1" s="55"/>
    </row>
    <row r="2" spans="1:6" x14ac:dyDescent="0.25">
      <c r="A2" s="56"/>
      <c r="B2" s="57"/>
      <c r="C2" s="57"/>
      <c r="D2" s="57"/>
      <c r="E2" s="57"/>
      <c r="F2" s="57"/>
    </row>
    <row r="3" spans="1:6" x14ac:dyDescent="0.25">
      <c r="A3" s="58" t="s">
        <v>1</v>
      </c>
      <c r="B3" s="54"/>
      <c r="C3" s="54">
        <v>2020</v>
      </c>
      <c r="D3" s="58" t="s">
        <v>2</v>
      </c>
      <c r="E3" s="54"/>
      <c r="F3" s="55"/>
    </row>
    <row r="4" spans="1:6" x14ac:dyDescent="0.25">
      <c r="A4" s="59" t="s">
        <v>3</v>
      </c>
      <c r="B4" s="60"/>
      <c r="C4" s="60">
        <v>2015</v>
      </c>
      <c r="D4" s="60">
        <v>2020</v>
      </c>
      <c r="E4" s="60"/>
      <c r="F4" s="61"/>
    </row>
    <row r="5" spans="1:6" x14ac:dyDescent="0.25">
      <c r="A5" s="61" t="s">
        <v>4</v>
      </c>
      <c r="B5" s="61"/>
      <c r="C5" s="61">
        <v>7.0000000000000007E-2</v>
      </c>
      <c r="D5" s="61"/>
      <c r="E5" s="61"/>
      <c r="F5" s="61"/>
    </row>
    <row r="6" spans="1:6" x14ac:dyDescent="0.25">
      <c r="A6" s="61" t="s">
        <v>5</v>
      </c>
      <c r="B6" s="61" t="s">
        <v>2</v>
      </c>
      <c r="C6" s="61">
        <v>0.03</v>
      </c>
      <c r="D6" s="61"/>
      <c r="E6" s="61"/>
      <c r="F6" s="61"/>
    </row>
    <row r="7" spans="1:6" x14ac:dyDescent="0.25">
      <c r="A7" s="61" t="s">
        <v>25</v>
      </c>
      <c r="B7" s="61" t="s">
        <v>26</v>
      </c>
      <c r="C7" s="57">
        <v>1000</v>
      </c>
      <c r="D7" s="57">
        <v>1000</v>
      </c>
      <c r="E7" s="57"/>
      <c r="F7" s="57"/>
    </row>
    <row r="8" spans="1:6" x14ac:dyDescent="0.25">
      <c r="A8" s="61" t="s">
        <v>51</v>
      </c>
      <c r="B8" s="61" t="s">
        <v>26</v>
      </c>
      <c r="C8" s="57">
        <v>300</v>
      </c>
      <c r="D8" s="57">
        <v>300</v>
      </c>
      <c r="E8" s="57"/>
      <c r="F8" s="57"/>
    </row>
    <row r="9" spans="1:6" x14ac:dyDescent="0.25">
      <c r="A9" s="61" t="s">
        <v>6</v>
      </c>
      <c r="B9" s="61" t="s">
        <v>7</v>
      </c>
      <c r="C9" s="57">
        <v>1.89</v>
      </c>
      <c r="D9" s="57">
        <v>1.92</v>
      </c>
      <c r="E9" s="57"/>
      <c r="F9" s="57"/>
    </row>
    <row r="10" spans="1:6" x14ac:dyDescent="0.25">
      <c r="A10" s="61" t="s">
        <v>8</v>
      </c>
      <c r="B10" s="61" t="s">
        <v>9</v>
      </c>
      <c r="C10" s="57">
        <v>6.59</v>
      </c>
      <c r="D10" s="57">
        <v>7.15</v>
      </c>
      <c r="E10" s="57"/>
      <c r="F10" s="57"/>
    </row>
    <row r="11" spans="1:6" x14ac:dyDescent="0.25">
      <c r="A11" s="61" t="s">
        <v>10</v>
      </c>
      <c r="B11" s="61" t="s">
        <v>9</v>
      </c>
      <c r="C11" s="57">
        <v>0.48</v>
      </c>
      <c r="D11" s="57"/>
      <c r="E11" s="57"/>
      <c r="F11" s="57"/>
    </row>
    <row r="12" spans="1:6" x14ac:dyDescent="0.25">
      <c r="A12" s="61" t="s">
        <v>11</v>
      </c>
      <c r="B12" s="61" t="s">
        <v>9</v>
      </c>
      <c r="C12" s="57">
        <v>1</v>
      </c>
      <c r="D12" s="57"/>
      <c r="E12" s="57"/>
      <c r="F12" s="57"/>
    </row>
    <row r="13" spans="1:6" x14ac:dyDescent="0.25">
      <c r="A13" s="61" t="s">
        <v>12</v>
      </c>
      <c r="B13" s="61" t="s">
        <v>9</v>
      </c>
      <c r="C13" s="57">
        <v>15</v>
      </c>
      <c r="D13" s="57"/>
      <c r="E13" s="57"/>
      <c r="F13" s="57"/>
    </row>
    <row r="14" spans="1:6" x14ac:dyDescent="0.25">
      <c r="A14" s="61" t="s">
        <v>13</v>
      </c>
      <c r="B14" s="61"/>
      <c r="C14" s="57">
        <v>0.5</v>
      </c>
      <c r="D14" s="57"/>
      <c r="E14" s="57"/>
      <c r="F14" s="57"/>
    </row>
    <row r="15" spans="1:6" x14ac:dyDescent="0.25">
      <c r="A15" s="61" t="s">
        <v>20</v>
      </c>
      <c r="B15" s="61" t="s">
        <v>14</v>
      </c>
      <c r="C15" s="57">
        <v>0.01</v>
      </c>
      <c r="D15" s="57"/>
      <c r="E15" s="57"/>
      <c r="F15" s="57"/>
    </row>
    <row r="16" spans="1:6" x14ac:dyDescent="0.25">
      <c r="A16" s="61" t="s">
        <v>19</v>
      </c>
      <c r="B16" s="61"/>
      <c r="C16" s="57">
        <v>0.03</v>
      </c>
      <c r="D16" s="57"/>
      <c r="E16" s="57"/>
      <c r="F16" s="57"/>
    </row>
    <row r="17" spans="1:6" x14ac:dyDescent="0.25">
      <c r="A17" s="61" t="s">
        <v>15</v>
      </c>
      <c r="B17" s="61" t="s">
        <v>16</v>
      </c>
      <c r="C17" s="57">
        <v>25.7</v>
      </c>
      <c r="D17" s="57"/>
      <c r="E17" s="57"/>
      <c r="F17" s="57"/>
    </row>
    <row r="18" spans="1:6" x14ac:dyDescent="0.25">
      <c r="A18" s="61" t="s">
        <v>17</v>
      </c>
      <c r="B18" s="61" t="s">
        <v>16</v>
      </c>
      <c r="C18" s="57">
        <v>14.3</v>
      </c>
      <c r="D18" s="57"/>
      <c r="E18" s="57"/>
      <c r="F18" s="57"/>
    </row>
    <row r="19" spans="1:6" x14ac:dyDescent="0.25">
      <c r="A19" s="61" t="s">
        <v>0</v>
      </c>
      <c r="B19" s="61" t="s">
        <v>18</v>
      </c>
      <c r="C19" s="57">
        <v>0</v>
      </c>
      <c r="D19" s="57">
        <v>25</v>
      </c>
      <c r="E19" s="57"/>
      <c r="F19" s="57"/>
    </row>
  </sheetData>
  <printOptions headings="1" gridLines="1"/>
  <pageMargins left="0.7" right="0.7" top="0.75" bottom="0.75" header="0.3" footer="0.3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4"/>
  <sheetViews>
    <sheetView tabSelected="1" zoomScaleNormal="100" workbookViewId="0">
      <selection activeCell="A24" sqref="A24"/>
    </sheetView>
  </sheetViews>
  <sheetFormatPr defaultRowHeight="15" x14ac:dyDescent="0.25"/>
  <cols>
    <col min="1" max="1" width="18.140625" customWidth="1"/>
    <col min="2" max="2" width="32.7109375" customWidth="1"/>
    <col min="3" max="3" width="7.28515625" customWidth="1"/>
    <col min="4" max="4" width="10.7109375" customWidth="1"/>
    <col min="5" max="11" width="8.7109375" customWidth="1"/>
  </cols>
  <sheetData>
    <row r="1" spans="1:11" ht="45" customHeight="1" thickBot="1" x14ac:dyDescent="0.3">
      <c r="B1" s="5" t="s">
        <v>56</v>
      </c>
      <c r="C1" s="98"/>
      <c r="D1" s="31" t="s">
        <v>24</v>
      </c>
      <c r="E1" s="90" t="s">
        <v>61</v>
      </c>
      <c r="F1" s="90" t="s">
        <v>62</v>
      </c>
      <c r="G1" s="90" t="s">
        <v>63</v>
      </c>
      <c r="H1" s="7"/>
      <c r="I1" s="7"/>
      <c r="J1" s="22"/>
      <c r="K1" s="38"/>
    </row>
    <row r="2" spans="1:11" ht="15" customHeight="1" x14ac:dyDescent="0.25">
      <c r="B2" s="75"/>
      <c r="C2" s="99"/>
      <c r="D2" s="91"/>
      <c r="E2" s="92"/>
      <c r="F2" s="46" t="s">
        <v>58</v>
      </c>
      <c r="G2" s="46" t="s">
        <v>59</v>
      </c>
      <c r="H2" s="76"/>
      <c r="I2" s="76"/>
      <c r="J2" s="77"/>
      <c r="K2" s="38"/>
    </row>
    <row r="3" spans="1:11" ht="15" customHeight="1" thickBot="1" x14ac:dyDescent="0.3">
      <c r="B3" s="69"/>
      <c r="C3" s="100"/>
      <c r="D3" s="93"/>
      <c r="E3" s="94"/>
      <c r="F3" s="78">
        <v>1E-4</v>
      </c>
      <c r="G3" s="78">
        <v>2.0000000000000001E-4</v>
      </c>
      <c r="H3" s="70"/>
      <c r="I3" s="70"/>
      <c r="J3" s="71"/>
      <c r="K3" s="38"/>
    </row>
    <row r="4" spans="1:11" ht="15" customHeight="1" thickBot="1" x14ac:dyDescent="0.3">
      <c r="B4" s="20" t="s">
        <v>27</v>
      </c>
      <c r="C4" s="101"/>
      <c r="D4" s="23">
        <v>36</v>
      </c>
      <c r="E4" s="21"/>
      <c r="F4" s="79"/>
      <c r="G4" s="80"/>
      <c r="H4" s="21"/>
      <c r="I4" s="21"/>
      <c r="J4" s="23"/>
      <c r="K4" s="30"/>
    </row>
    <row r="5" spans="1:11" ht="15" customHeight="1" x14ac:dyDescent="0.25">
      <c r="A5" s="13" t="s">
        <v>21</v>
      </c>
      <c r="B5" s="72" t="s">
        <v>28</v>
      </c>
      <c r="C5" s="102" t="s">
        <v>64</v>
      </c>
      <c r="D5" s="32">
        <v>110</v>
      </c>
      <c r="E5" s="64">
        <f>D5</f>
        <v>110</v>
      </c>
      <c r="F5" s="64">
        <f t="shared" ref="F5:F22" si="0">E5*(1+$F$3)</f>
        <v>110.011</v>
      </c>
      <c r="G5" s="64">
        <f t="shared" ref="G5:G22" si="1">E5*(1+$G$3)</f>
        <v>110.02199999999999</v>
      </c>
      <c r="H5" s="12"/>
      <c r="I5" s="12"/>
      <c r="J5" s="24"/>
      <c r="K5" s="30"/>
    </row>
    <row r="6" spans="1:11" ht="15" customHeight="1" x14ac:dyDescent="0.25">
      <c r="B6" s="73" t="s">
        <v>29</v>
      </c>
      <c r="C6" s="103" t="s">
        <v>65</v>
      </c>
      <c r="D6" s="33">
        <v>25</v>
      </c>
      <c r="E6" s="64">
        <f t="shared" ref="E6:E22" si="2">D6</f>
        <v>25</v>
      </c>
      <c r="F6" s="64">
        <f t="shared" si="0"/>
        <v>25.002500000000001</v>
      </c>
      <c r="G6" s="64">
        <f t="shared" si="1"/>
        <v>25.004999999999999</v>
      </c>
      <c r="H6" s="2"/>
      <c r="I6" s="2"/>
      <c r="J6" s="25"/>
      <c r="K6" s="30"/>
    </row>
    <row r="7" spans="1:11" ht="15" customHeight="1" x14ac:dyDescent="0.25">
      <c r="B7" s="73" t="s">
        <v>30</v>
      </c>
      <c r="C7" s="103" t="s">
        <v>67</v>
      </c>
      <c r="D7" s="39">
        <v>0.16</v>
      </c>
      <c r="E7" s="64">
        <f t="shared" si="2"/>
        <v>0.16</v>
      </c>
      <c r="F7" s="64">
        <f t="shared" si="0"/>
        <v>0.16001599999999999</v>
      </c>
      <c r="G7" s="64">
        <f t="shared" si="1"/>
        <v>0.16003200000000001</v>
      </c>
      <c r="H7" s="2"/>
      <c r="I7" s="2"/>
      <c r="J7" s="25"/>
      <c r="K7" s="30"/>
    </row>
    <row r="8" spans="1:11" ht="15" customHeight="1" x14ac:dyDescent="0.25">
      <c r="B8" s="73" t="s">
        <v>52</v>
      </c>
      <c r="C8" s="103" t="s">
        <v>68</v>
      </c>
      <c r="D8" s="39">
        <v>0.9</v>
      </c>
      <c r="E8" s="64">
        <f t="shared" si="2"/>
        <v>0.9</v>
      </c>
      <c r="F8" s="64">
        <f t="shared" si="0"/>
        <v>0.90009000000000006</v>
      </c>
      <c r="G8" s="64">
        <f t="shared" si="1"/>
        <v>0.90017999999999998</v>
      </c>
      <c r="H8" s="2"/>
      <c r="I8" s="2"/>
      <c r="J8" s="25"/>
      <c r="K8" s="30"/>
    </row>
    <row r="9" spans="1:11" ht="15" customHeight="1" x14ac:dyDescent="0.25">
      <c r="B9" s="73" t="s">
        <v>31</v>
      </c>
      <c r="C9" s="103" t="s">
        <v>69</v>
      </c>
      <c r="D9" s="39">
        <v>20</v>
      </c>
      <c r="E9" s="64">
        <f t="shared" si="2"/>
        <v>20</v>
      </c>
      <c r="F9" s="64">
        <f t="shared" si="0"/>
        <v>20.001999999999999</v>
      </c>
      <c r="G9" s="64">
        <f t="shared" si="1"/>
        <v>20.003999999999998</v>
      </c>
      <c r="H9" s="2"/>
      <c r="I9" s="2"/>
      <c r="J9" s="25"/>
      <c r="K9" s="40"/>
    </row>
    <row r="10" spans="1:11" ht="15" customHeight="1" x14ac:dyDescent="0.25">
      <c r="B10" s="73" t="s">
        <v>32</v>
      </c>
      <c r="C10" s="103" t="s">
        <v>70</v>
      </c>
      <c r="D10" s="34">
        <v>7.4999999999999997E-3</v>
      </c>
      <c r="E10" s="64">
        <f t="shared" si="2"/>
        <v>7.4999999999999997E-3</v>
      </c>
      <c r="F10" s="64">
        <f t="shared" si="0"/>
        <v>7.5007499999999996E-3</v>
      </c>
      <c r="G10" s="64">
        <f t="shared" si="1"/>
        <v>7.5014999999999995E-3</v>
      </c>
      <c r="H10" s="2"/>
      <c r="I10" s="2"/>
      <c r="J10" s="25"/>
      <c r="K10" s="30"/>
    </row>
    <row r="11" spans="1:11" ht="15" customHeight="1" x14ac:dyDescent="0.25">
      <c r="B11" s="73" t="s">
        <v>33</v>
      </c>
      <c r="C11" s="103" t="s">
        <v>72</v>
      </c>
      <c r="D11" s="39">
        <v>0.2</v>
      </c>
      <c r="E11" s="64">
        <f t="shared" si="2"/>
        <v>0.2</v>
      </c>
      <c r="F11" s="64">
        <f t="shared" si="0"/>
        <v>0.20002</v>
      </c>
      <c r="G11" s="64">
        <f t="shared" si="1"/>
        <v>0.20004</v>
      </c>
      <c r="H11" s="2"/>
      <c r="I11" s="2"/>
      <c r="J11" s="25"/>
      <c r="K11" s="30"/>
    </row>
    <row r="12" spans="1:11" ht="15" customHeight="1" thickBot="1" x14ac:dyDescent="0.3">
      <c r="B12" s="5" t="s">
        <v>45</v>
      </c>
      <c r="C12" s="98" t="s">
        <v>71</v>
      </c>
      <c r="D12" s="43">
        <v>0.05</v>
      </c>
      <c r="E12" s="81">
        <f t="shared" si="2"/>
        <v>0.05</v>
      </c>
      <c r="F12" s="81">
        <f t="shared" si="0"/>
        <v>5.0005000000000001E-2</v>
      </c>
      <c r="G12" s="81">
        <f t="shared" si="1"/>
        <v>5.0009999999999999E-2</v>
      </c>
      <c r="H12" s="41"/>
      <c r="I12" s="41"/>
      <c r="J12" s="42"/>
      <c r="K12" s="30"/>
    </row>
    <row r="13" spans="1:11" ht="15" customHeight="1" x14ac:dyDescent="0.25">
      <c r="A13" s="13" t="s">
        <v>22</v>
      </c>
      <c r="B13" s="74" t="s">
        <v>40</v>
      </c>
      <c r="C13" s="102" t="s">
        <v>66</v>
      </c>
      <c r="D13" s="47">
        <v>0.3</v>
      </c>
      <c r="E13" s="82">
        <f t="shared" si="2"/>
        <v>0.3</v>
      </c>
      <c r="F13" s="82">
        <f t="shared" si="0"/>
        <v>0.30002999999999996</v>
      </c>
      <c r="G13" s="82">
        <f t="shared" si="1"/>
        <v>0.30005999999999999</v>
      </c>
      <c r="H13" s="15"/>
      <c r="I13" s="15"/>
      <c r="J13" s="26"/>
      <c r="K13" s="30"/>
    </row>
    <row r="14" spans="1:11" ht="15" customHeight="1" x14ac:dyDescent="0.25">
      <c r="B14" s="73" t="s">
        <v>41</v>
      </c>
      <c r="C14" s="102" t="s">
        <v>73</v>
      </c>
      <c r="D14" s="36">
        <v>16</v>
      </c>
      <c r="E14" s="64">
        <f t="shared" si="2"/>
        <v>16</v>
      </c>
      <c r="F14" s="64">
        <f t="shared" si="0"/>
        <v>16.0016</v>
      </c>
      <c r="G14" s="64">
        <f t="shared" si="1"/>
        <v>16.0032</v>
      </c>
      <c r="H14" s="15"/>
      <c r="I14" s="15"/>
      <c r="J14" s="26"/>
      <c r="K14" s="30"/>
    </row>
    <row r="15" spans="1:11" ht="15" customHeight="1" x14ac:dyDescent="0.25">
      <c r="B15" s="73" t="s">
        <v>42</v>
      </c>
      <c r="C15" s="102" t="s">
        <v>74</v>
      </c>
      <c r="D15" s="36">
        <v>0.5</v>
      </c>
      <c r="E15" s="64">
        <f t="shared" si="2"/>
        <v>0.5</v>
      </c>
      <c r="F15" s="64">
        <f t="shared" si="0"/>
        <v>0.50004999999999999</v>
      </c>
      <c r="G15" s="64">
        <f t="shared" si="1"/>
        <v>0.50009999999999999</v>
      </c>
      <c r="H15" s="15"/>
      <c r="I15" s="15"/>
      <c r="J15" s="26"/>
      <c r="K15" s="30"/>
    </row>
    <row r="16" spans="1:11" ht="15" customHeight="1" x14ac:dyDescent="0.25">
      <c r="B16" s="73" t="s">
        <v>43</v>
      </c>
      <c r="C16" s="102" t="s">
        <v>75</v>
      </c>
      <c r="D16" s="44">
        <v>0.9</v>
      </c>
      <c r="E16" s="64">
        <f t="shared" si="2"/>
        <v>0.9</v>
      </c>
      <c r="F16" s="64">
        <f t="shared" si="0"/>
        <v>0.90009000000000006</v>
      </c>
      <c r="G16" s="64">
        <f t="shared" si="1"/>
        <v>0.90017999999999998</v>
      </c>
      <c r="H16" s="15"/>
      <c r="I16" s="15"/>
      <c r="J16" s="26"/>
      <c r="K16" s="30"/>
    </row>
    <row r="17" spans="1:11" ht="15" customHeight="1" thickBot="1" x14ac:dyDescent="0.3">
      <c r="B17" s="5" t="s">
        <v>44</v>
      </c>
      <c r="C17" s="98" t="s">
        <v>76</v>
      </c>
      <c r="D17" s="37">
        <v>1.4</v>
      </c>
      <c r="E17" s="81">
        <f t="shared" si="2"/>
        <v>1.4</v>
      </c>
      <c r="F17" s="81">
        <f t="shared" si="0"/>
        <v>1.4001399999999999</v>
      </c>
      <c r="G17" s="81">
        <f t="shared" si="1"/>
        <v>1.40028</v>
      </c>
      <c r="H17" s="16"/>
      <c r="I17" s="16"/>
      <c r="J17" s="27"/>
      <c r="K17" s="30"/>
    </row>
    <row r="18" spans="1:11" ht="15" customHeight="1" x14ac:dyDescent="0.25">
      <c r="A18" s="13" t="s">
        <v>23</v>
      </c>
      <c r="B18" s="74" t="s">
        <v>46</v>
      </c>
      <c r="C18" s="102" t="s">
        <v>77</v>
      </c>
      <c r="D18" s="32">
        <v>80</v>
      </c>
      <c r="E18" s="82">
        <f t="shared" si="2"/>
        <v>80</v>
      </c>
      <c r="F18" s="82">
        <f t="shared" si="0"/>
        <v>80.007999999999996</v>
      </c>
      <c r="G18" s="82">
        <f t="shared" si="1"/>
        <v>80.015999999999991</v>
      </c>
      <c r="H18" s="18"/>
      <c r="I18" s="18"/>
      <c r="J18" s="28"/>
      <c r="K18" s="30"/>
    </row>
    <row r="19" spans="1:11" ht="15" customHeight="1" x14ac:dyDescent="0.25">
      <c r="B19" s="73" t="s">
        <v>47</v>
      </c>
      <c r="C19" s="102" t="s">
        <v>78</v>
      </c>
      <c r="D19" s="32">
        <v>2000</v>
      </c>
      <c r="E19" s="64">
        <f t="shared" si="2"/>
        <v>2000</v>
      </c>
      <c r="F19" s="64">
        <f t="shared" si="0"/>
        <v>2000.2</v>
      </c>
      <c r="G19" s="64">
        <f t="shared" si="1"/>
        <v>2000.3999999999999</v>
      </c>
      <c r="H19" s="18"/>
      <c r="I19" s="18"/>
      <c r="J19" s="28"/>
      <c r="K19" s="30"/>
    </row>
    <row r="20" spans="1:11" ht="15" customHeight="1" x14ac:dyDescent="0.25">
      <c r="B20" s="73" t="s">
        <v>48</v>
      </c>
      <c r="C20" s="102" t="s">
        <v>79</v>
      </c>
      <c r="D20" s="32">
        <v>600</v>
      </c>
      <c r="E20" s="64">
        <f t="shared" si="2"/>
        <v>600</v>
      </c>
      <c r="F20" s="64">
        <f t="shared" si="0"/>
        <v>600.05999999999995</v>
      </c>
      <c r="G20" s="64">
        <f t="shared" si="1"/>
        <v>600.12</v>
      </c>
      <c r="H20" s="18"/>
      <c r="I20" s="18"/>
      <c r="J20" s="28"/>
      <c r="K20" s="30"/>
    </row>
    <row r="21" spans="1:11" ht="15" customHeight="1" x14ac:dyDescent="0.25">
      <c r="B21" s="73" t="s">
        <v>49</v>
      </c>
      <c r="C21" s="102" t="s">
        <v>80</v>
      </c>
      <c r="D21" s="32">
        <v>2000</v>
      </c>
      <c r="E21" s="64">
        <f t="shared" si="2"/>
        <v>2000</v>
      </c>
      <c r="F21" s="64">
        <f t="shared" si="0"/>
        <v>2000.2</v>
      </c>
      <c r="G21" s="64">
        <f t="shared" si="1"/>
        <v>2000.3999999999999</v>
      </c>
      <c r="H21" s="18"/>
      <c r="I21" s="18"/>
      <c r="J21" s="28"/>
      <c r="K21" s="30"/>
    </row>
    <row r="22" spans="1:11" ht="15" customHeight="1" thickBot="1" x14ac:dyDescent="0.3">
      <c r="B22" s="5" t="s">
        <v>50</v>
      </c>
      <c r="C22" s="98" t="s">
        <v>81</v>
      </c>
      <c r="D22" s="35">
        <v>0.35</v>
      </c>
      <c r="E22" s="83">
        <f t="shared" si="2"/>
        <v>0.35</v>
      </c>
      <c r="F22" s="83">
        <f t="shared" si="0"/>
        <v>0.35003499999999999</v>
      </c>
      <c r="G22" s="83">
        <f t="shared" si="1"/>
        <v>0.35006999999999999</v>
      </c>
      <c r="H22" s="19"/>
      <c r="I22" s="19"/>
      <c r="J22" s="29"/>
      <c r="K22" s="30"/>
    </row>
    <row r="23" spans="1:11" x14ac:dyDescent="0.25">
      <c r="A23" s="113"/>
    </row>
    <row r="24" spans="1:11" x14ac:dyDescent="0.25">
      <c r="A24" t="s">
        <v>2</v>
      </c>
    </row>
  </sheetData>
  <printOptions headings="1" gridLines="1"/>
  <pageMargins left="0.45" right="0.45" top="0.75" bottom="0.75" header="0.3" footer="0.3"/>
  <pageSetup fitToWidth="2" pageOrder="overThenDown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F6F2-C612-4A7B-A262-B01CD02C91B3}">
  <sheetPr>
    <pageSetUpPr fitToPage="1"/>
  </sheetPr>
  <dimension ref="A1:K23"/>
  <sheetViews>
    <sheetView workbookViewId="0">
      <selection activeCell="B12" sqref="B12"/>
    </sheetView>
  </sheetViews>
  <sheetFormatPr defaultRowHeight="15" x14ac:dyDescent="0.25"/>
  <cols>
    <col min="1" max="1" width="18.28515625" customWidth="1"/>
    <col min="2" max="2" width="32.7109375" customWidth="1"/>
    <col min="3" max="3" width="8.5703125" customWidth="1"/>
    <col min="4" max="4" width="10.7109375" customWidth="1"/>
    <col min="5" max="11" width="8.7109375" customWidth="1"/>
  </cols>
  <sheetData>
    <row r="1" spans="1:11" ht="45" customHeight="1" thickBot="1" x14ac:dyDescent="0.3">
      <c r="B1" s="5" t="s">
        <v>55</v>
      </c>
      <c r="C1" s="107"/>
      <c r="D1" s="49"/>
      <c r="E1" s="6" t="s">
        <v>34</v>
      </c>
      <c r="F1" s="6" t="s">
        <v>35</v>
      </c>
      <c r="G1" s="6" t="s">
        <v>36</v>
      </c>
      <c r="H1" s="7" t="s">
        <v>37</v>
      </c>
      <c r="I1" s="7" t="s">
        <v>38</v>
      </c>
      <c r="J1" s="22" t="s">
        <v>39</v>
      </c>
      <c r="K1" s="38"/>
    </row>
    <row r="2" spans="1:11" ht="15" customHeight="1" x14ac:dyDescent="0.25">
      <c r="B2" s="95"/>
      <c r="C2" s="105"/>
      <c r="D2" s="88"/>
      <c r="E2" s="46"/>
      <c r="F2" s="46"/>
      <c r="G2" s="46"/>
      <c r="H2" s="46"/>
      <c r="I2" s="46"/>
      <c r="J2" s="87"/>
      <c r="K2" s="30"/>
    </row>
    <row r="3" spans="1:11" ht="15" customHeight="1" thickBot="1" x14ac:dyDescent="0.3">
      <c r="B3" s="84"/>
      <c r="C3" s="110"/>
      <c r="D3" s="85"/>
      <c r="E3" s="78"/>
      <c r="F3" s="78"/>
      <c r="G3" s="78"/>
      <c r="H3" s="78"/>
      <c r="I3" s="78"/>
      <c r="J3" s="85"/>
      <c r="K3" s="30"/>
    </row>
    <row r="4" spans="1:11" ht="15" customHeight="1" thickBot="1" x14ac:dyDescent="0.3">
      <c r="B4" s="20" t="s">
        <v>27</v>
      </c>
      <c r="C4" s="101"/>
      <c r="D4" s="23">
        <f>'1'!D4</f>
        <v>36</v>
      </c>
      <c r="E4" s="21"/>
      <c r="F4" s="21"/>
      <c r="G4" s="21"/>
      <c r="H4" s="21"/>
      <c r="I4" s="21"/>
      <c r="J4" s="89"/>
      <c r="K4" s="30"/>
    </row>
    <row r="5" spans="1:11" ht="15" customHeight="1" x14ac:dyDescent="0.25">
      <c r="A5" s="13" t="s">
        <v>21</v>
      </c>
      <c r="B5" s="10" t="s">
        <v>28</v>
      </c>
      <c r="C5" s="108" t="s">
        <v>64</v>
      </c>
      <c r="D5" s="32">
        <v>110</v>
      </c>
      <c r="E5" s="11">
        <v>80</v>
      </c>
      <c r="F5" s="11">
        <v>85</v>
      </c>
      <c r="G5" s="11">
        <v>90</v>
      </c>
      <c r="H5" s="12">
        <v>50</v>
      </c>
      <c r="I5" s="12">
        <v>60</v>
      </c>
      <c r="J5" s="24">
        <v>70</v>
      </c>
      <c r="K5" s="30"/>
    </row>
    <row r="6" spans="1:11" ht="15" customHeight="1" x14ac:dyDescent="0.25">
      <c r="B6" s="4" t="s">
        <v>29</v>
      </c>
      <c r="C6" s="109" t="s">
        <v>65</v>
      </c>
      <c r="D6" s="33">
        <v>25</v>
      </c>
      <c r="E6" s="1">
        <v>30</v>
      </c>
      <c r="F6" s="1">
        <v>32</v>
      </c>
      <c r="G6" s="1">
        <v>34</v>
      </c>
      <c r="H6" s="2">
        <v>20</v>
      </c>
      <c r="I6" s="2">
        <v>30</v>
      </c>
      <c r="J6" s="25">
        <v>40</v>
      </c>
      <c r="K6" s="30"/>
    </row>
    <row r="7" spans="1:11" ht="15" customHeight="1" x14ac:dyDescent="0.25">
      <c r="B7" s="4" t="s">
        <v>30</v>
      </c>
      <c r="C7" s="109" t="s">
        <v>67</v>
      </c>
      <c r="D7" s="39">
        <v>0.16</v>
      </c>
      <c r="E7" s="8">
        <v>0.18</v>
      </c>
      <c r="F7" s="8">
        <v>0.2</v>
      </c>
      <c r="G7" s="8">
        <v>0.22</v>
      </c>
      <c r="H7" s="2">
        <v>60</v>
      </c>
      <c r="I7" s="2">
        <v>80</v>
      </c>
      <c r="J7" s="25">
        <v>100</v>
      </c>
      <c r="K7" s="30"/>
    </row>
    <row r="8" spans="1:11" ht="15" customHeight="1" x14ac:dyDescent="0.25">
      <c r="B8" s="4" t="s">
        <v>52</v>
      </c>
      <c r="C8" s="109" t="s">
        <v>68</v>
      </c>
      <c r="D8" s="39">
        <v>0.9</v>
      </c>
      <c r="E8" s="8">
        <v>0.92</v>
      </c>
      <c r="F8" s="8">
        <v>0.93</v>
      </c>
      <c r="G8" s="8">
        <v>0.94</v>
      </c>
      <c r="H8" s="2">
        <v>6</v>
      </c>
      <c r="I8" s="2">
        <v>8</v>
      </c>
      <c r="J8" s="25">
        <v>10</v>
      </c>
      <c r="K8" s="30"/>
    </row>
    <row r="9" spans="1:11" ht="15" customHeight="1" x14ac:dyDescent="0.25">
      <c r="B9" s="4" t="s">
        <v>31</v>
      </c>
      <c r="C9" s="109" t="s">
        <v>69</v>
      </c>
      <c r="D9" s="39">
        <v>20</v>
      </c>
      <c r="E9" s="8">
        <v>17</v>
      </c>
      <c r="F9" s="8">
        <v>18</v>
      </c>
      <c r="G9" s="8">
        <v>19</v>
      </c>
      <c r="H9" s="2">
        <v>10</v>
      </c>
      <c r="I9" s="2">
        <v>15</v>
      </c>
      <c r="J9" s="25">
        <v>20</v>
      </c>
      <c r="K9" s="40"/>
    </row>
    <row r="10" spans="1:11" ht="15" customHeight="1" x14ac:dyDescent="0.25">
      <c r="B10" s="4" t="s">
        <v>32</v>
      </c>
      <c r="C10" s="109" t="s">
        <v>70</v>
      </c>
      <c r="D10" s="34">
        <v>7.4999999999999997E-3</v>
      </c>
      <c r="E10" s="3">
        <v>6.0000000000000001E-3</v>
      </c>
      <c r="F10" s="3">
        <v>6.4999999999999997E-3</v>
      </c>
      <c r="G10" s="3">
        <v>7.0000000000000001E-3</v>
      </c>
      <c r="H10" s="2">
        <v>22</v>
      </c>
      <c r="I10" s="2">
        <v>24</v>
      </c>
      <c r="J10" s="25">
        <v>26</v>
      </c>
      <c r="K10" s="30"/>
    </row>
    <row r="11" spans="1:11" ht="15" customHeight="1" x14ac:dyDescent="0.25">
      <c r="B11" s="115" t="s">
        <v>33</v>
      </c>
      <c r="C11" s="109" t="s">
        <v>72</v>
      </c>
      <c r="D11" s="39">
        <v>0.2</v>
      </c>
      <c r="E11" s="51">
        <v>0.2</v>
      </c>
      <c r="F11" s="51">
        <v>0.2001</v>
      </c>
      <c r="G11" s="51">
        <v>0.20019999999999999</v>
      </c>
      <c r="H11" s="2">
        <v>0</v>
      </c>
      <c r="I11" s="2">
        <v>0</v>
      </c>
      <c r="J11" s="25">
        <v>0</v>
      </c>
      <c r="K11" s="30"/>
    </row>
    <row r="12" spans="1:11" ht="15" customHeight="1" thickBot="1" x14ac:dyDescent="0.3">
      <c r="B12" s="114" t="s">
        <v>45</v>
      </c>
      <c r="C12" s="107" t="s">
        <v>71</v>
      </c>
      <c r="D12" s="43">
        <v>0.05</v>
      </c>
      <c r="E12" s="52">
        <v>0.05</v>
      </c>
      <c r="F12" s="52">
        <v>5.0009999999999999E-2</v>
      </c>
      <c r="G12" s="52">
        <v>5.0020000000000002E-2</v>
      </c>
      <c r="H12" s="41">
        <v>0</v>
      </c>
      <c r="I12" s="41">
        <v>0</v>
      </c>
      <c r="J12" s="42">
        <v>0</v>
      </c>
      <c r="K12" s="30"/>
    </row>
    <row r="13" spans="1:11" ht="15" customHeight="1" x14ac:dyDescent="0.25">
      <c r="A13" s="13" t="s">
        <v>22</v>
      </c>
      <c r="B13" s="10" t="s">
        <v>40</v>
      </c>
      <c r="C13" s="108" t="s">
        <v>66</v>
      </c>
      <c r="D13" s="47">
        <v>0.3</v>
      </c>
      <c r="E13" s="48">
        <v>0.2</v>
      </c>
      <c r="F13" s="48">
        <v>0.24</v>
      </c>
      <c r="G13" s="48">
        <v>0.28000000000000003</v>
      </c>
      <c r="H13" s="15">
        <f t="shared" ref="H13:J13" si="0">0.4*H5</f>
        <v>20</v>
      </c>
      <c r="I13" s="15">
        <f t="shared" si="0"/>
        <v>24</v>
      </c>
      <c r="J13" s="26">
        <f t="shared" si="0"/>
        <v>28</v>
      </c>
      <c r="K13" s="30"/>
    </row>
    <row r="14" spans="1:11" ht="15" customHeight="1" x14ac:dyDescent="0.25">
      <c r="B14" s="4" t="s">
        <v>41</v>
      </c>
      <c r="C14" s="108" t="s">
        <v>73</v>
      </c>
      <c r="D14" s="36">
        <v>16</v>
      </c>
      <c r="E14" s="14">
        <v>20</v>
      </c>
      <c r="F14" s="14">
        <v>22</v>
      </c>
      <c r="G14" s="14">
        <v>24</v>
      </c>
      <c r="H14" s="15">
        <f t="shared" ref="H14:J14" si="1">0.4*H7</f>
        <v>24</v>
      </c>
      <c r="I14" s="15">
        <f t="shared" si="1"/>
        <v>32</v>
      </c>
      <c r="J14" s="26">
        <f t="shared" si="1"/>
        <v>40</v>
      </c>
      <c r="K14" s="30"/>
    </row>
    <row r="15" spans="1:11" ht="15" customHeight="1" x14ac:dyDescent="0.25">
      <c r="B15" s="4" t="s">
        <v>42</v>
      </c>
      <c r="C15" s="108" t="s">
        <v>74</v>
      </c>
      <c r="D15" s="36">
        <v>0.5</v>
      </c>
      <c r="E15" s="14">
        <v>0.3</v>
      </c>
      <c r="F15" s="14">
        <v>0.4</v>
      </c>
      <c r="G15" s="14">
        <v>0.5</v>
      </c>
      <c r="H15" s="15">
        <v>5</v>
      </c>
      <c r="I15" s="15">
        <v>8</v>
      </c>
      <c r="J15" s="26">
        <v>10</v>
      </c>
      <c r="K15" s="30"/>
    </row>
    <row r="16" spans="1:11" ht="15" customHeight="1" x14ac:dyDescent="0.25">
      <c r="B16" s="4" t="s">
        <v>43</v>
      </c>
      <c r="C16" s="108" t="s">
        <v>75</v>
      </c>
      <c r="D16" s="44">
        <v>0.9</v>
      </c>
      <c r="E16" s="45">
        <v>0.92</v>
      </c>
      <c r="F16" s="45">
        <v>0.93</v>
      </c>
      <c r="G16" s="45">
        <v>0.94</v>
      </c>
      <c r="H16" s="15">
        <v>8</v>
      </c>
      <c r="I16" s="15">
        <v>10</v>
      </c>
      <c r="J16" s="26">
        <v>12</v>
      </c>
      <c r="K16" s="30"/>
    </row>
    <row r="17" spans="1:11" ht="15" customHeight="1" thickBot="1" x14ac:dyDescent="0.3">
      <c r="B17" s="114" t="s">
        <v>44</v>
      </c>
      <c r="C17" s="107" t="s">
        <v>76</v>
      </c>
      <c r="D17" s="37">
        <v>1.4</v>
      </c>
      <c r="E17" s="53">
        <v>1.4</v>
      </c>
      <c r="F17" s="53">
        <v>1.4000999999999999</v>
      </c>
      <c r="G17" s="53">
        <v>1.4001999999999999</v>
      </c>
      <c r="H17" s="16">
        <v>0</v>
      </c>
      <c r="I17" s="16">
        <v>0</v>
      </c>
      <c r="J17" s="27">
        <v>0</v>
      </c>
      <c r="K17" s="30"/>
    </row>
    <row r="18" spans="1:11" ht="15" customHeight="1" x14ac:dyDescent="0.25">
      <c r="A18" s="13" t="s">
        <v>23</v>
      </c>
      <c r="B18" s="10" t="s">
        <v>46</v>
      </c>
      <c r="C18" s="108" t="s">
        <v>77</v>
      </c>
      <c r="D18" s="32">
        <v>80</v>
      </c>
      <c r="E18" s="17">
        <v>71</v>
      </c>
      <c r="F18" s="17">
        <v>73</v>
      </c>
      <c r="G18" s="17">
        <v>75</v>
      </c>
      <c r="H18" s="18">
        <f>1.4*H5</f>
        <v>70</v>
      </c>
      <c r="I18" s="18">
        <v>80</v>
      </c>
      <c r="J18" s="28">
        <v>90</v>
      </c>
      <c r="K18" s="30"/>
    </row>
    <row r="19" spans="1:11" ht="15" customHeight="1" x14ac:dyDescent="0.25">
      <c r="B19" s="4" t="s">
        <v>47</v>
      </c>
      <c r="C19" s="108" t="s">
        <v>78</v>
      </c>
      <c r="D19" s="32">
        <v>2000</v>
      </c>
      <c r="E19" s="17">
        <v>1600</v>
      </c>
      <c r="F19" s="17">
        <v>1800</v>
      </c>
      <c r="G19" s="17">
        <v>1900</v>
      </c>
      <c r="H19" s="18">
        <v>30</v>
      </c>
      <c r="I19" s="18">
        <v>40</v>
      </c>
      <c r="J19" s="28">
        <v>50</v>
      </c>
      <c r="K19" s="30"/>
    </row>
    <row r="20" spans="1:11" ht="15" customHeight="1" x14ac:dyDescent="0.25">
      <c r="B20" s="4" t="s">
        <v>48</v>
      </c>
      <c r="C20" s="108" t="s">
        <v>79</v>
      </c>
      <c r="D20" s="32">
        <v>600</v>
      </c>
      <c r="E20" s="17">
        <v>530</v>
      </c>
      <c r="F20" s="17">
        <v>540</v>
      </c>
      <c r="G20" s="17">
        <v>550</v>
      </c>
      <c r="H20" s="18">
        <v>80</v>
      </c>
      <c r="I20" s="18">
        <v>100</v>
      </c>
      <c r="J20" s="28">
        <v>120</v>
      </c>
      <c r="K20" s="30"/>
    </row>
    <row r="21" spans="1:11" ht="15" customHeight="1" x14ac:dyDescent="0.25">
      <c r="B21" s="4" t="s">
        <v>49</v>
      </c>
      <c r="C21" s="108" t="s">
        <v>80</v>
      </c>
      <c r="D21" s="32">
        <v>2000</v>
      </c>
      <c r="E21" s="17">
        <v>1700</v>
      </c>
      <c r="F21" s="17">
        <v>1800</v>
      </c>
      <c r="G21" s="17">
        <v>1900</v>
      </c>
      <c r="H21" s="18">
        <v>20</v>
      </c>
      <c r="I21" s="18">
        <v>40</v>
      </c>
      <c r="J21" s="28">
        <v>60</v>
      </c>
      <c r="K21" s="30"/>
    </row>
    <row r="22" spans="1:11" ht="15" customHeight="1" thickBot="1" x14ac:dyDescent="0.3">
      <c r="B22" s="9" t="s">
        <v>50</v>
      </c>
      <c r="C22" s="107" t="s">
        <v>81</v>
      </c>
      <c r="D22" s="35">
        <v>0.35</v>
      </c>
      <c r="E22" s="50">
        <v>0.31</v>
      </c>
      <c r="F22" s="50">
        <v>0.33</v>
      </c>
      <c r="G22" s="50">
        <v>0.35</v>
      </c>
      <c r="H22" s="19">
        <v>10</v>
      </c>
      <c r="I22" s="19">
        <v>20</v>
      </c>
      <c r="J22" s="29">
        <v>30</v>
      </c>
      <c r="K22" s="30"/>
    </row>
    <row r="23" spans="1:11" x14ac:dyDescent="0.25">
      <c r="A23" s="112" t="s">
        <v>60</v>
      </c>
      <c r="B23" s="67" t="s">
        <v>60</v>
      </c>
      <c r="C23" s="104"/>
      <c r="D23" s="68">
        <v>1</v>
      </c>
    </row>
  </sheetData>
  <printOptions headings="1" gridLines="1"/>
  <pageMargins left="0.7" right="0.7" top="0.75" bottom="0.75" header="0.3" footer="0.3"/>
  <pageSetup scale="91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B28" sqref="B28"/>
    </sheetView>
  </sheetViews>
  <sheetFormatPr defaultRowHeight="15" x14ac:dyDescent="0.25"/>
  <cols>
    <col min="1" max="1" width="18.140625" customWidth="1"/>
    <col min="2" max="2" width="32.7109375" customWidth="1"/>
    <col min="3" max="3" width="8" customWidth="1"/>
    <col min="4" max="4" width="10.7109375" customWidth="1"/>
    <col min="5" max="11" width="8.7109375" customWidth="1"/>
  </cols>
  <sheetData>
    <row r="1" spans="1:11" ht="45" customHeight="1" thickBot="1" x14ac:dyDescent="0.3">
      <c r="B1" s="5" t="s">
        <v>54</v>
      </c>
      <c r="C1" s="107"/>
      <c r="D1" s="49"/>
      <c r="E1" s="6" t="s">
        <v>34</v>
      </c>
      <c r="F1" s="6" t="s">
        <v>35</v>
      </c>
      <c r="G1" s="6" t="s">
        <v>36</v>
      </c>
      <c r="H1" s="7" t="s">
        <v>37</v>
      </c>
      <c r="I1" s="7" t="s">
        <v>38</v>
      </c>
      <c r="J1" s="22" t="s">
        <v>39</v>
      </c>
      <c r="K1" s="38"/>
    </row>
    <row r="2" spans="1:11" x14ac:dyDescent="0.25">
      <c r="B2" s="86"/>
      <c r="C2" s="96"/>
      <c r="D2" s="88"/>
      <c r="E2" s="46"/>
      <c r="F2" s="46"/>
      <c r="G2" s="46"/>
      <c r="H2" s="46"/>
      <c r="I2" s="46"/>
      <c r="J2" s="87"/>
      <c r="K2" s="30"/>
    </row>
    <row r="3" spans="1:11" ht="15.75" thickBot="1" x14ac:dyDescent="0.3">
      <c r="B3" s="84"/>
      <c r="C3" s="97"/>
      <c r="D3" s="85"/>
      <c r="E3" s="78"/>
      <c r="F3" s="78"/>
      <c r="G3" s="78"/>
      <c r="H3" s="78"/>
      <c r="I3" s="78"/>
      <c r="J3" s="85"/>
      <c r="K3" s="30"/>
    </row>
    <row r="4" spans="1:11" ht="15.75" thickBot="1" x14ac:dyDescent="0.3">
      <c r="B4" s="20" t="s">
        <v>27</v>
      </c>
      <c r="C4" s="101"/>
      <c r="D4" s="23">
        <f>'1'!D4</f>
        <v>36</v>
      </c>
      <c r="E4" s="21"/>
      <c r="F4" s="21"/>
      <c r="G4" s="21"/>
      <c r="H4" s="21"/>
      <c r="I4" s="21"/>
      <c r="J4" s="89"/>
      <c r="K4" s="30"/>
    </row>
    <row r="5" spans="1:11" x14ac:dyDescent="0.25">
      <c r="A5" s="13" t="s">
        <v>21</v>
      </c>
      <c r="B5" s="10" t="s">
        <v>28</v>
      </c>
      <c r="C5" s="108" t="s">
        <v>64</v>
      </c>
      <c r="D5" s="32">
        <v>110</v>
      </c>
      <c r="E5" s="64">
        <v>100</v>
      </c>
      <c r="F5" s="64">
        <v>104</v>
      </c>
      <c r="G5" s="64">
        <v>110</v>
      </c>
      <c r="H5" s="12">
        <v>60</v>
      </c>
      <c r="I5" s="12">
        <v>70</v>
      </c>
      <c r="J5" s="24">
        <v>80</v>
      </c>
      <c r="K5" s="30"/>
    </row>
    <row r="6" spans="1:11" x14ac:dyDescent="0.25">
      <c r="B6" s="4" t="s">
        <v>29</v>
      </c>
      <c r="C6" s="109" t="s">
        <v>65</v>
      </c>
      <c r="D6" s="33">
        <v>25</v>
      </c>
      <c r="E6" s="62">
        <v>26</v>
      </c>
      <c r="F6" s="62">
        <v>27</v>
      </c>
      <c r="G6" s="62">
        <v>28</v>
      </c>
      <c r="H6" s="2">
        <v>30</v>
      </c>
      <c r="I6" s="2">
        <v>40</v>
      </c>
      <c r="J6" s="25">
        <v>50</v>
      </c>
      <c r="K6" s="30"/>
    </row>
    <row r="7" spans="1:11" x14ac:dyDescent="0.25">
      <c r="B7" s="4" t="s">
        <v>30</v>
      </c>
      <c r="C7" s="109" t="s">
        <v>67</v>
      </c>
      <c r="D7" s="39">
        <v>0.16</v>
      </c>
      <c r="E7" s="62">
        <v>0.17</v>
      </c>
      <c r="F7" s="62">
        <v>0.18</v>
      </c>
      <c r="G7" s="62">
        <v>0.19</v>
      </c>
      <c r="H7" s="2">
        <v>50</v>
      </c>
      <c r="I7" s="2">
        <v>60</v>
      </c>
      <c r="J7" s="25">
        <v>70</v>
      </c>
      <c r="K7" s="30"/>
    </row>
    <row r="8" spans="1:11" x14ac:dyDescent="0.25">
      <c r="B8" s="4" t="s">
        <v>52</v>
      </c>
      <c r="C8" s="109" t="s">
        <v>68</v>
      </c>
      <c r="D8" s="39">
        <v>0.9</v>
      </c>
      <c r="E8" s="62">
        <v>0.91</v>
      </c>
      <c r="F8" s="62">
        <v>0.91500000000000004</v>
      </c>
      <c r="G8" s="62">
        <v>0.92</v>
      </c>
      <c r="H8" s="2">
        <v>6</v>
      </c>
      <c r="I8" s="2">
        <v>8</v>
      </c>
      <c r="J8" s="25">
        <v>10</v>
      </c>
      <c r="K8" s="30"/>
    </row>
    <row r="9" spans="1:11" x14ac:dyDescent="0.25">
      <c r="B9" s="4" t="s">
        <v>31</v>
      </c>
      <c r="C9" s="109" t="s">
        <v>69</v>
      </c>
      <c r="D9" s="39">
        <v>20</v>
      </c>
      <c r="E9" s="62">
        <v>19</v>
      </c>
      <c r="F9" s="62">
        <v>19.5</v>
      </c>
      <c r="G9" s="62">
        <v>20</v>
      </c>
      <c r="H9" s="2">
        <v>25</v>
      </c>
      <c r="I9" s="2">
        <v>30</v>
      </c>
      <c r="J9" s="25">
        <v>35</v>
      </c>
      <c r="K9" s="40"/>
    </row>
    <row r="10" spans="1:11" x14ac:dyDescent="0.25">
      <c r="B10" s="4" t="s">
        <v>32</v>
      </c>
      <c r="C10" s="109" t="s">
        <v>70</v>
      </c>
      <c r="D10" s="34">
        <v>7.4999999999999997E-3</v>
      </c>
      <c r="E10" s="3">
        <v>7.0000000000000001E-3</v>
      </c>
      <c r="F10" s="3">
        <v>7.3000000000000001E-3</v>
      </c>
      <c r="G10" s="3">
        <v>7.4999999999999997E-3</v>
      </c>
      <c r="H10" s="2">
        <v>22</v>
      </c>
      <c r="I10" s="2">
        <v>26</v>
      </c>
      <c r="J10" s="25">
        <v>24</v>
      </c>
      <c r="K10" s="30"/>
    </row>
    <row r="11" spans="1:11" x14ac:dyDescent="0.25">
      <c r="B11" s="4" t="s">
        <v>33</v>
      </c>
      <c r="C11" s="109" t="s">
        <v>72</v>
      </c>
      <c r="D11" s="39">
        <v>0.2</v>
      </c>
      <c r="E11" s="51">
        <v>0.2</v>
      </c>
      <c r="F11" s="51">
        <v>0.2001</v>
      </c>
      <c r="G11" s="51">
        <v>0.20019999999999999</v>
      </c>
      <c r="H11" s="2">
        <v>0</v>
      </c>
      <c r="I11" s="2">
        <v>0</v>
      </c>
      <c r="J11" s="25">
        <v>0</v>
      </c>
      <c r="K11" s="30"/>
    </row>
    <row r="12" spans="1:11" ht="15.75" thickBot="1" x14ac:dyDescent="0.3">
      <c r="B12" s="9" t="s">
        <v>45</v>
      </c>
      <c r="C12" s="107" t="s">
        <v>71</v>
      </c>
      <c r="D12" s="43">
        <v>0.05</v>
      </c>
      <c r="E12" s="52">
        <v>0.05</v>
      </c>
      <c r="F12" s="52">
        <v>5.0009999999999999E-2</v>
      </c>
      <c r="G12" s="52">
        <v>5.0020000000000002E-2</v>
      </c>
      <c r="H12" s="41">
        <v>0</v>
      </c>
      <c r="I12" s="41">
        <v>0</v>
      </c>
      <c r="J12" s="42">
        <v>0</v>
      </c>
      <c r="K12" s="30"/>
    </row>
    <row r="13" spans="1:11" x14ac:dyDescent="0.25">
      <c r="A13" s="13" t="s">
        <v>22</v>
      </c>
      <c r="B13" s="10" t="s">
        <v>40</v>
      </c>
      <c r="C13" s="108" t="s">
        <v>66</v>
      </c>
      <c r="D13" s="47">
        <v>0.3</v>
      </c>
      <c r="E13" s="45">
        <v>0.27</v>
      </c>
      <c r="F13" s="45">
        <v>0.28000000000000003</v>
      </c>
      <c r="G13" s="45">
        <v>0.28999999999999998</v>
      </c>
      <c r="H13" s="15">
        <f t="shared" ref="H13:J13" si="0">0.4*H5</f>
        <v>24</v>
      </c>
      <c r="I13" s="15">
        <f t="shared" si="0"/>
        <v>28</v>
      </c>
      <c r="J13" s="26">
        <f t="shared" si="0"/>
        <v>32</v>
      </c>
      <c r="K13" s="30"/>
    </row>
    <row r="14" spans="1:11" x14ac:dyDescent="0.25">
      <c r="B14" s="4" t="s">
        <v>41</v>
      </c>
      <c r="C14" s="108" t="s">
        <v>73</v>
      </c>
      <c r="D14" s="36">
        <v>16</v>
      </c>
      <c r="E14" s="45">
        <v>16.5</v>
      </c>
      <c r="F14" s="45">
        <v>17</v>
      </c>
      <c r="G14" s="45">
        <v>17.5</v>
      </c>
      <c r="H14" s="15">
        <f t="shared" ref="H14:J14" si="1">0.4*H7</f>
        <v>20</v>
      </c>
      <c r="I14" s="15">
        <f t="shared" si="1"/>
        <v>24</v>
      </c>
      <c r="J14" s="26">
        <f t="shared" si="1"/>
        <v>28</v>
      </c>
      <c r="K14" s="30"/>
    </row>
    <row r="15" spans="1:11" x14ac:dyDescent="0.25">
      <c r="B15" s="4" t="s">
        <v>42</v>
      </c>
      <c r="C15" s="108" t="s">
        <v>74</v>
      </c>
      <c r="D15" s="36">
        <v>0.5</v>
      </c>
      <c r="E15" s="45">
        <v>0.4</v>
      </c>
      <c r="F15" s="45">
        <v>0.45</v>
      </c>
      <c r="G15" s="45">
        <v>0.5</v>
      </c>
      <c r="H15" s="15"/>
      <c r="I15" s="15"/>
      <c r="J15" s="26"/>
      <c r="K15" s="30"/>
    </row>
    <row r="16" spans="1:11" x14ac:dyDescent="0.25">
      <c r="B16" s="4" t="s">
        <v>43</v>
      </c>
      <c r="C16" s="108" t="s">
        <v>75</v>
      </c>
      <c r="D16" s="44">
        <v>0.9</v>
      </c>
      <c r="E16" s="45">
        <v>0.92</v>
      </c>
      <c r="F16" s="45">
        <v>0.93</v>
      </c>
      <c r="G16" s="45">
        <v>0.94</v>
      </c>
      <c r="H16" s="15">
        <f t="shared" ref="H16:J17" si="2">0.4*H9</f>
        <v>10</v>
      </c>
      <c r="I16" s="15">
        <f t="shared" si="2"/>
        <v>12</v>
      </c>
      <c r="J16" s="26">
        <f t="shared" si="2"/>
        <v>14</v>
      </c>
      <c r="K16" s="30"/>
    </row>
    <row r="17" spans="1:11" ht="15.75" thickBot="1" x14ac:dyDescent="0.3">
      <c r="B17" s="9" t="s">
        <v>44</v>
      </c>
      <c r="C17" s="107" t="s">
        <v>76</v>
      </c>
      <c r="D17" s="37">
        <v>1.4</v>
      </c>
      <c r="E17" s="53">
        <v>1.4</v>
      </c>
      <c r="F17" s="53">
        <v>1.4000999999999999</v>
      </c>
      <c r="G17" s="53">
        <v>1.4001999999999999</v>
      </c>
      <c r="H17" s="16">
        <f t="shared" si="2"/>
        <v>8.8000000000000007</v>
      </c>
      <c r="I17" s="16">
        <f t="shared" si="2"/>
        <v>10.4</v>
      </c>
      <c r="J17" s="27">
        <f t="shared" si="2"/>
        <v>9.6000000000000014</v>
      </c>
      <c r="K17" s="30"/>
    </row>
    <row r="18" spans="1:11" x14ac:dyDescent="0.25">
      <c r="A18" s="13" t="s">
        <v>23</v>
      </c>
      <c r="B18" s="10" t="s">
        <v>46</v>
      </c>
      <c r="C18" s="108" t="s">
        <v>77</v>
      </c>
      <c r="D18" s="65">
        <v>80</v>
      </c>
      <c r="E18" s="66">
        <v>78</v>
      </c>
      <c r="F18" s="66">
        <v>79</v>
      </c>
      <c r="G18" s="66">
        <v>80</v>
      </c>
      <c r="H18" s="18">
        <f t="shared" ref="H18:J20" si="3">1.4*H5</f>
        <v>84</v>
      </c>
      <c r="I18" s="18">
        <f t="shared" si="3"/>
        <v>98</v>
      </c>
      <c r="J18" s="28">
        <f t="shared" si="3"/>
        <v>112</v>
      </c>
      <c r="K18" s="30"/>
    </row>
    <row r="19" spans="1:11" x14ac:dyDescent="0.25">
      <c r="B19" s="4" t="s">
        <v>47</v>
      </c>
      <c r="C19" s="108" t="s">
        <v>78</v>
      </c>
      <c r="D19" s="65">
        <v>2000</v>
      </c>
      <c r="E19" s="66">
        <v>1800</v>
      </c>
      <c r="F19" s="66">
        <v>1900</v>
      </c>
      <c r="G19" s="66">
        <v>2000</v>
      </c>
      <c r="H19" s="18">
        <f t="shared" si="3"/>
        <v>42</v>
      </c>
      <c r="I19" s="18">
        <f t="shared" si="3"/>
        <v>56</v>
      </c>
      <c r="J19" s="28">
        <f t="shared" si="3"/>
        <v>70</v>
      </c>
      <c r="K19" s="30"/>
    </row>
    <row r="20" spans="1:11" x14ac:dyDescent="0.25">
      <c r="B20" s="4" t="s">
        <v>48</v>
      </c>
      <c r="C20" s="108" t="s">
        <v>79</v>
      </c>
      <c r="D20" s="65">
        <v>600</v>
      </c>
      <c r="E20" s="66">
        <v>570</v>
      </c>
      <c r="F20" s="66">
        <v>580</v>
      </c>
      <c r="G20" s="66">
        <v>590</v>
      </c>
      <c r="H20" s="18">
        <f t="shared" si="3"/>
        <v>70</v>
      </c>
      <c r="I20" s="18">
        <f t="shared" si="3"/>
        <v>84</v>
      </c>
      <c r="J20" s="28">
        <f t="shared" si="3"/>
        <v>98</v>
      </c>
      <c r="K20" s="30"/>
    </row>
    <row r="21" spans="1:11" x14ac:dyDescent="0.25">
      <c r="B21" s="4" t="s">
        <v>49</v>
      </c>
      <c r="C21" s="108" t="s">
        <v>80</v>
      </c>
      <c r="D21" s="65">
        <v>2000</v>
      </c>
      <c r="E21" s="66">
        <v>1900</v>
      </c>
      <c r="F21" s="66">
        <v>1950</v>
      </c>
      <c r="G21" s="66">
        <v>2000</v>
      </c>
      <c r="H21" s="18">
        <f t="shared" ref="H21:J22" si="4">1.4*H9</f>
        <v>35</v>
      </c>
      <c r="I21" s="18">
        <f t="shared" si="4"/>
        <v>42</v>
      </c>
      <c r="J21" s="28">
        <f t="shared" si="4"/>
        <v>49</v>
      </c>
      <c r="K21" s="30"/>
    </row>
    <row r="22" spans="1:11" ht="15.75" thickBot="1" x14ac:dyDescent="0.3">
      <c r="B22" s="9" t="s">
        <v>50</v>
      </c>
      <c r="C22" s="107" t="s">
        <v>81</v>
      </c>
      <c r="D22" s="43">
        <v>0.35</v>
      </c>
      <c r="E22" s="63">
        <v>0.34</v>
      </c>
      <c r="F22" s="63">
        <v>0.34499999999999997</v>
      </c>
      <c r="G22" s="63">
        <v>0.35</v>
      </c>
      <c r="H22" s="19">
        <f t="shared" si="4"/>
        <v>30.799999999999997</v>
      </c>
      <c r="I22" s="19">
        <f t="shared" si="4"/>
        <v>36.4</v>
      </c>
      <c r="J22" s="29">
        <f t="shared" si="4"/>
        <v>33.599999999999994</v>
      </c>
      <c r="K22" s="30"/>
    </row>
    <row r="23" spans="1:11" x14ac:dyDescent="0.25">
      <c r="A23" s="112" t="s">
        <v>60</v>
      </c>
      <c r="B23" s="67" t="s">
        <v>60</v>
      </c>
      <c r="C23" s="104"/>
      <c r="D23" s="68">
        <v>0.5</v>
      </c>
    </row>
  </sheetData>
  <printOptions headings="1" gridLines="1"/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>
      <selection activeCell="B27" sqref="B27"/>
    </sheetView>
  </sheetViews>
  <sheetFormatPr defaultRowHeight="15" x14ac:dyDescent="0.25"/>
  <cols>
    <col min="1" max="1" width="19.42578125" customWidth="1"/>
    <col min="2" max="2" width="32.7109375" customWidth="1"/>
    <col min="3" max="3" width="8" customWidth="1"/>
    <col min="4" max="4" width="10.7109375" customWidth="1"/>
    <col min="5" max="10" width="8.7109375" customWidth="1"/>
  </cols>
  <sheetData>
    <row r="1" spans="1:11" ht="45" customHeight="1" thickBot="1" x14ac:dyDescent="0.3">
      <c r="B1" s="5" t="s">
        <v>53</v>
      </c>
      <c r="C1" s="107"/>
      <c r="D1" s="49"/>
      <c r="E1" s="6" t="s">
        <v>34</v>
      </c>
      <c r="F1" s="6" t="s">
        <v>35</v>
      </c>
      <c r="G1" s="6" t="s">
        <v>36</v>
      </c>
      <c r="H1" s="7" t="s">
        <v>37</v>
      </c>
      <c r="I1" s="7" t="s">
        <v>38</v>
      </c>
      <c r="J1" s="22" t="s">
        <v>39</v>
      </c>
      <c r="K1" s="111"/>
    </row>
    <row r="2" spans="1:11" ht="15" customHeight="1" x14ac:dyDescent="0.25">
      <c r="B2" s="96"/>
      <c r="C2" s="105"/>
      <c r="D2" s="91"/>
      <c r="E2" s="92"/>
      <c r="F2" s="92"/>
      <c r="G2" s="92"/>
      <c r="H2" s="92"/>
      <c r="I2" s="92"/>
      <c r="J2" s="91"/>
      <c r="K2" s="111"/>
    </row>
    <row r="3" spans="1:11" ht="15" customHeight="1" thickBot="1" x14ac:dyDescent="0.3">
      <c r="B3" s="97"/>
      <c r="C3" s="106"/>
      <c r="D3" s="93"/>
      <c r="E3" s="94"/>
      <c r="F3" s="94"/>
      <c r="G3" s="94"/>
      <c r="H3" s="94"/>
      <c r="I3" s="94"/>
      <c r="J3" s="93"/>
      <c r="K3" s="111"/>
    </row>
    <row r="4" spans="1:11" ht="15.75" thickBot="1" x14ac:dyDescent="0.3">
      <c r="B4" s="20" t="s">
        <v>27</v>
      </c>
      <c r="C4" s="101"/>
      <c r="D4" s="23">
        <f>'1'!D4</f>
        <v>36</v>
      </c>
      <c r="E4" s="21"/>
      <c r="F4" s="21"/>
      <c r="G4" s="21"/>
      <c r="H4" s="21"/>
      <c r="I4" s="21"/>
      <c r="J4" s="23"/>
      <c r="K4" s="111"/>
    </row>
    <row r="5" spans="1:11" x14ac:dyDescent="0.25">
      <c r="A5" s="13" t="s">
        <v>21</v>
      </c>
      <c r="B5" s="10" t="s">
        <v>28</v>
      </c>
      <c r="C5" s="108" t="s">
        <v>64</v>
      </c>
      <c r="D5" s="32">
        <v>110</v>
      </c>
      <c r="E5" s="11">
        <v>70</v>
      </c>
      <c r="F5" s="11">
        <v>80</v>
      </c>
      <c r="G5" s="11">
        <v>90</v>
      </c>
      <c r="H5" s="12">
        <v>60</v>
      </c>
      <c r="I5" s="12">
        <v>70</v>
      </c>
      <c r="J5" s="24">
        <v>80</v>
      </c>
      <c r="K5" s="111"/>
    </row>
    <row r="6" spans="1:11" x14ac:dyDescent="0.25">
      <c r="B6" s="4" t="s">
        <v>29</v>
      </c>
      <c r="C6" s="109" t="s">
        <v>65</v>
      </c>
      <c r="D6" s="33">
        <v>25</v>
      </c>
      <c r="E6" s="1">
        <v>28</v>
      </c>
      <c r="F6" s="1">
        <v>31</v>
      </c>
      <c r="G6" s="1">
        <v>34</v>
      </c>
      <c r="H6" s="2">
        <v>30</v>
      </c>
      <c r="I6" s="2">
        <v>40</v>
      </c>
      <c r="J6" s="25">
        <v>50</v>
      </c>
      <c r="K6" s="111"/>
    </row>
    <row r="7" spans="1:11" x14ac:dyDescent="0.25">
      <c r="B7" s="4" t="s">
        <v>30</v>
      </c>
      <c r="C7" s="109" t="s">
        <v>67</v>
      </c>
      <c r="D7" s="39">
        <v>0.16</v>
      </c>
      <c r="E7" s="8">
        <v>0.2</v>
      </c>
      <c r="F7" s="8">
        <v>0.24</v>
      </c>
      <c r="G7" s="8">
        <v>0.25</v>
      </c>
      <c r="H7" s="2">
        <v>50</v>
      </c>
      <c r="I7" s="2">
        <v>60</v>
      </c>
      <c r="J7" s="25">
        <v>70</v>
      </c>
      <c r="K7" s="111"/>
    </row>
    <row r="8" spans="1:11" x14ac:dyDescent="0.25">
      <c r="B8" s="4" t="s">
        <v>52</v>
      </c>
      <c r="C8" s="109" t="s">
        <v>68</v>
      </c>
      <c r="D8" s="39">
        <v>0.9</v>
      </c>
      <c r="E8" s="8">
        <v>0.93</v>
      </c>
      <c r="F8" s="8">
        <v>0.95</v>
      </c>
      <c r="G8" s="8">
        <v>0.96</v>
      </c>
      <c r="H8" s="2">
        <v>6</v>
      </c>
      <c r="I8" s="2">
        <v>8</v>
      </c>
      <c r="J8" s="25">
        <v>10</v>
      </c>
      <c r="K8" s="111"/>
    </row>
    <row r="9" spans="1:11" x14ac:dyDescent="0.25">
      <c r="B9" s="4" t="s">
        <v>31</v>
      </c>
      <c r="C9" s="109" t="s">
        <v>69</v>
      </c>
      <c r="D9" s="39">
        <v>20</v>
      </c>
      <c r="E9" s="8">
        <v>15</v>
      </c>
      <c r="F9" s="8">
        <v>16</v>
      </c>
      <c r="G9" s="8">
        <v>17</v>
      </c>
      <c r="H9" s="2">
        <v>25</v>
      </c>
      <c r="I9" s="2">
        <v>30</v>
      </c>
      <c r="J9" s="25">
        <v>35</v>
      </c>
      <c r="K9" s="111"/>
    </row>
    <row r="10" spans="1:11" x14ac:dyDescent="0.25">
      <c r="B10" s="4" t="s">
        <v>32</v>
      </c>
      <c r="C10" s="109" t="s">
        <v>70</v>
      </c>
      <c r="D10" s="34">
        <v>7.4999999999999997E-3</v>
      </c>
      <c r="E10" s="3">
        <v>6.0000000000000001E-3</v>
      </c>
      <c r="F10" s="3">
        <v>6.4999999999999997E-3</v>
      </c>
      <c r="G10" s="3">
        <v>7.0000000000000001E-3</v>
      </c>
      <c r="H10" s="2">
        <v>22</v>
      </c>
      <c r="I10" s="2">
        <v>26</v>
      </c>
      <c r="J10" s="25">
        <v>24</v>
      </c>
      <c r="K10" s="111"/>
    </row>
    <row r="11" spans="1:11" x14ac:dyDescent="0.25">
      <c r="B11" s="4" t="s">
        <v>33</v>
      </c>
      <c r="C11" s="109" t="s">
        <v>72</v>
      </c>
      <c r="D11" s="39">
        <v>0.2</v>
      </c>
      <c r="E11" s="51">
        <v>0.2</v>
      </c>
      <c r="F11" s="51">
        <v>0.2001</v>
      </c>
      <c r="G11" s="51">
        <v>0.20019999999999999</v>
      </c>
      <c r="H11" s="2">
        <v>0</v>
      </c>
      <c r="I11" s="2">
        <v>0</v>
      </c>
      <c r="J11" s="25">
        <v>0</v>
      </c>
      <c r="K11" s="111"/>
    </row>
    <row r="12" spans="1:11" ht="15.75" thickBot="1" x14ac:dyDescent="0.3">
      <c r="B12" s="9" t="s">
        <v>45</v>
      </c>
      <c r="C12" s="107" t="s">
        <v>71</v>
      </c>
      <c r="D12" s="43">
        <v>0.05</v>
      </c>
      <c r="E12" s="52">
        <v>0.05</v>
      </c>
      <c r="F12" s="52">
        <v>5.0009999999999999E-2</v>
      </c>
      <c r="G12" s="52">
        <v>5.0020000000000002E-2</v>
      </c>
      <c r="H12" s="41">
        <v>0</v>
      </c>
      <c r="I12" s="41">
        <v>0</v>
      </c>
      <c r="J12" s="42">
        <v>0</v>
      </c>
      <c r="K12" s="111"/>
    </row>
    <row r="13" spans="1:11" x14ac:dyDescent="0.25">
      <c r="A13" s="13" t="s">
        <v>22</v>
      </c>
      <c r="B13" s="10" t="s">
        <v>40</v>
      </c>
      <c r="C13" s="108" t="s">
        <v>66</v>
      </c>
      <c r="D13" s="47">
        <v>0.3</v>
      </c>
      <c r="E13" s="48">
        <v>0.1</v>
      </c>
      <c r="F13" s="48">
        <v>0.15</v>
      </c>
      <c r="G13" s="48">
        <v>0.2</v>
      </c>
      <c r="H13" s="15">
        <f t="shared" ref="H13:J13" si="0">0.4*H5</f>
        <v>24</v>
      </c>
      <c r="I13" s="15">
        <f t="shared" si="0"/>
        <v>28</v>
      </c>
      <c r="J13" s="26">
        <f t="shared" si="0"/>
        <v>32</v>
      </c>
      <c r="K13" s="111"/>
    </row>
    <row r="14" spans="1:11" x14ac:dyDescent="0.25">
      <c r="B14" s="4" t="s">
        <v>41</v>
      </c>
      <c r="C14" s="108" t="s">
        <v>73</v>
      </c>
      <c r="D14" s="36">
        <v>16</v>
      </c>
      <c r="E14" s="14">
        <v>20</v>
      </c>
      <c r="F14" s="14">
        <v>22</v>
      </c>
      <c r="G14" s="14">
        <v>24</v>
      </c>
      <c r="H14" s="15">
        <f t="shared" ref="H14:J14" si="1">0.4*H7</f>
        <v>20</v>
      </c>
      <c r="I14" s="15">
        <f t="shared" si="1"/>
        <v>24</v>
      </c>
      <c r="J14" s="26">
        <f t="shared" si="1"/>
        <v>28</v>
      </c>
      <c r="K14" s="111"/>
    </row>
    <row r="15" spans="1:11" x14ac:dyDescent="0.25">
      <c r="B15" s="4" t="s">
        <v>42</v>
      </c>
      <c r="C15" s="108" t="s">
        <v>74</v>
      </c>
      <c r="D15" s="36">
        <v>0.5</v>
      </c>
      <c r="E15" s="14">
        <v>0.3</v>
      </c>
      <c r="F15" s="14">
        <v>0.4</v>
      </c>
      <c r="G15" s="14">
        <v>0.5</v>
      </c>
      <c r="H15" s="15"/>
      <c r="I15" s="15"/>
      <c r="J15" s="26"/>
      <c r="K15" s="111"/>
    </row>
    <row r="16" spans="1:11" x14ac:dyDescent="0.25">
      <c r="B16" s="4" t="s">
        <v>43</v>
      </c>
      <c r="C16" s="108" t="s">
        <v>75</v>
      </c>
      <c r="D16" s="44">
        <v>0.9</v>
      </c>
      <c r="E16" s="45">
        <v>0.92</v>
      </c>
      <c r="F16" s="45">
        <v>0.93</v>
      </c>
      <c r="G16" s="45">
        <v>0.94</v>
      </c>
      <c r="H16" s="15">
        <f t="shared" ref="H16:J17" si="2">0.4*H9</f>
        <v>10</v>
      </c>
      <c r="I16" s="15">
        <f t="shared" si="2"/>
        <v>12</v>
      </c>
      <c r="J16" s="26">
        <f t="shared" si="2"/>
        <v>14</v>
      </c>
      <c r="K16" s="111"/>
    </row>
    <row r="17" spans="1:11" ht="15.75" thickBot="1" x14ac:dyDescent="0.3">
      <c r="B17" s="9" t="s">
        <v>44</v>
      </c>
      <c r="C17" s="107" t="s">
        <v>76</v>
      </c>
      <c r="D17" s="37">
        <v>1.4</v>
      </c>
      <c r="E17" s="53">
        <v>1.4</v>
      </c>
      <c r="F17" s="53">
        <v>1.4000999999999999</v>
      </c>
      <c r="G17" s="53">
        <v>1.4001999999999999</v>
      </c>
      <c r="H17" s="16">
        <f t="shared" si="2"/>
        <v>8.8000000000000007</v>
      </c>
      <c r="I17" s="16">
        <f t="shared" si="2"/>
        <v>10.4</v>
      </c>
      <c r="J17" s="27">
        <f t="shared" si="2"/>
        <v>9.6000000000000014</v>
      </c>
      <c r="K17" s="111"/>
    </row>
    <row r="18" spans="1:11" x14ac:dyDescent="0.25">
      <c r="A18" s="13" t="s">
        <v>23</v>
      </c>
      <c r="B18" s="10" t="s">
        <v>46</v>
      </c>
      <c r="C18" s="108" t="s">
        <v>77</v>
      </c>
      <c r="D18" s="32">
        <v>80</v>
      </c>
      <c r="E18" s="17">
        <v>71</v>
      </c>
      <c r="F18" s="17">
        <v>73</v>
      </c>
      <c r="G18" s="17">
        <v>75</v>
      </c>
      <c r="H18" s="18">
        <f t="shared" ref="H18:J20" si="3">1.4*H5</f>
        <v>84</v>
      </c>
      <c r="I18" s="18">
        <f t="shared" si="3"/>
        <v>98</v>
      </c>
      <c r="J18" s="28">
        <f t="shared" si="3"/>
        <v>112</v>
      </c>
      <c r="K18" s="111"/>
    </row>
    <row r="19" spans="1:11" x14ac:dyDescent="0.25">
      <c r="B19" s="4" t="s">
        <v>47</v>
      </c>
      <c r="C19" s="108" t="s">
        <v>78</v>
      </c>
      <c r="D19" s="32">
        <v>2000</v>
      </c>
      <c r="E19" s="17">
        <v>1400</v>
      </c>
      <c r="F19" s="17">
        <v>1600</v>
      </c>
      <c r="G19" s="17">
        <v>1800</v>
      </c>
      <c r="H19" s="18">
        <f t="shared" si="3"/>
        <v>42</v>
      </c>
      <c r="I19" s="18">
        <f t="shared" si="3"/>
        <v>56</v>
      </c>
      <c r="J19" s="28">
        <f t="shared" si="3"/>
        <v>70</v>
      </c>
      <c r="K19" s="111"/>
    </row>
    <row r="20" spans="1:11" x14ac:dyDescent="0.25">
      <c r="B20" s="4" t="s">
        <v>48</v>
      </c>
      <c r="C20" s="108" t="s">
        <v>79</v>
      </c>
      <c r="D20" s="32">
        <v>600</v>
      </c>
      <c r="E20" s="17">
        <v>530</v>
      </c>
      <c r="F20" s="17">
        <v>540</v>
      </c>
      <c r="G20" s="17">
        <v>550</v>
      </c>
      <c r="H20" s="18">
        <f t="shared" si="3"/>
        <v>70</v>
      </c>
      <c r="I20" s="18">
        <f t="shared" si="3"/>
        <v>84</v>
      </c>
      <c r="J20" s="28">
        <f t="shared" si="3"/>
        <v>98</v>
      </c>
      <c r="K20" s="111"/>
    </row>
    <row r="21" spans="1:11" x14ac:dyDescent="0.25">
      <c r="B21" s="4" t="s">
        <v>49</v>
      </c>
      <c r="C21" s="108" t="s">
        <v>80</v>
      </c>
      <c r="D21" s="32">
        <v>2000</v>
      </c>
      <c r="E21" s="17">
        <v>1700</v>
      </c>
      <c r="F21" s="17">
        <v>1800</v>
      </c>
      <c r="G21" s="17">
        <v>1900</v>
      </c>
      <c r="H21" s="18">
        <f t="shared" ref="H21:J22" si="4">1.4*H9</f>
        <v>35</v>
      </c>
      <c r="I21" s="18">
        <f t="shared" si="4"/>
        <v>42</v>
      </c>
      <c r="J21" s="28">
        <f t="shared" si="4"/>
        <v>49</v>
      </c>
      <c r="K21" s="111"/>
    </row>
    <row r="22" spans="1:11" ht="15.75" thickBot="1" x14ac:dyDescent="0.3">
      <c r="B22" s="9" t="s">
        <v>50</v>
      </c>
      <c r="C22" s="107" t="s">
        <v>81</v>
      </c>
      <c r="D22" s="35">
        <v>0.35</v>
      </c>
      <c r="E22" s="50">
        <v>0.31</v>
      </c>
      <c r="F22" s="50">
        <v>0.33</v>
      </c>
      <c r="G22" s="50">
        <v>0.35</v>
      </c>
      <c r="H22" s="19">
        <f t="shared" si="4"/>
        <v>30.799999999999997</v>
      </c>
      <c r="I22" s="19">
        <f t="shared" si="4"/>
        <v>36.4</v>
      </c>
      <c r="J22" s="29">
        <f t="shared" si="4"/>
        <v>33.599999999999994</v>
      </c>
      <c r="K22" s="111"/>
    </row>
    <row r="23" spans="1:11" x14ac:dyDescent="0.25">
      <c r="A23" s="112" t="s">
        <v>60</v>
      </c>
      <c r="B23" s="67" t="s">
        <v>60</v>
      </c>
      <c r="C23" s="104"/>
      <c r="D23" s="68">
        <v>1</v>
      </c>
    </row>
  </sheetData>
  <printOptions headings="1" gridLines="1"/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'0'!Print_Area</vt:lpstr>
      <vt:lpstr>'1'!Print_Area</vt:lpstr>
      <vt:lpstr>'3'!Print_Area</vt:lpstr>
      <vt:lpstr>'4'!Print_Area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sb</cp:lastModifiedBy>
  <cp:lastPrinted>2020-03-25T20:06:17Z</cp:lastPrinted>
  <dcterms:created xsi:type="dcterms:W3CDTF">2019-09-13T20:36:32Z</dcterms:created>
  <dcterms:modified xsi:type="dcterms:W3CDTF">2020-04-13T01:42:26Z</dcterms:modified>
</cp:coreProperties>
</file>