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hklo\Documents\harvard\franfran\nature\descriptives\"/>
    </mc:Choice>
  </mc:AlternateContent>
  <bookViews>
    <workbookView xWindow="0" yWindow="0" windowWidth="19200" windowHeight="11460" activeTab="1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N2" i="2" l="1"/>
  <c r="N22" i="2" l="1"/>
  <c r="N21" i="2"/>
  <c r="N18" i="2"/>
  <c r="N17" i="2"/>
  <c r="N16" i="2"/>
  <c r="N15" i="2"/>
  <c r="N14" i="2"/>
  <c r="N9" i="2"/>
  <c r="N13" i="2"/>
  <c r="N11" i="2"/>
  <c r="N8" i="2"/>
  <c r="N12" i="2"/>
  <c r="N7" i="2"/>
  <c r="N6" i="2"/>
  <c r="N10" i="2"/>
  <c r="N4" i="2"/>
  <c r="N5" i="2"/>
  <c r="N3" i="2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<sst xmlns="http://schemas.openxmlformats.org/spreadsheetml/2006/main" count="68" uniqueCount="37">
  <si>
    <t>pol</t>
  </si>
  <si>
    <t>n</t>
  </si>
  <si>
    <t>mean</t>
  </si>
  <si>
    <t>sd</t>
  </si>
  <si>
    <t>min</t>
  </si>
  <si>
    <t>per5</t>
  </si>
  <si>
    <t>per25</t>
  </si>
  <si>
    <t>median</t>
  </si>
  <si>
    <t>per75</t>
  </si>
  <si>
    <t>per95</t>
  </si>
  <si>
    <t>max</t>
  </si>
  <si>
    <t>iqr</t>
  </si>
  <si>
    <t>ndvi_summer</t>
  </si>
  <si>
    <t>ndvi_fall</t>
  </si>
  <si>
    <t>ndvi_winter</t>
  </si>
  <si>
    <t>ndvi_spring</t>
  </si>
  <si>
    <t>ndvi_year</t>
  </si>
  <si>
    <t>occur_bs</t>
  </si>
  <si>
    <t>occur_bs_300m</t>
  </si>
  <si>
    <t>occur_bs_1000m</t>
  </si>
  <si>
    <t>trns_bs_300m</t>
  </si>
  <si>
    <t>park</t>
  </si>
  <si>
    <t>poverty</t>
  </si>
  <si>
    <t>popdensity</t>
  </si>
  <si>
    <t>medianhousevalue</t>
  </si>
  <si>
    <t>pct_blk</t>
  </si>
  <si>
    <t>medhouseholdincome</t>
  </si>
  <si>
    <t>pct_owner_occ</t>
  </si>
  <si>
    <t>hispanic</t>
  </si>
  <si>
    <t>education</t>
  </si>
  <si>
    <t>smoke_rate</t>
  </si>
  <si>
    <t>mean_bmi</t>
  </si>
  <si>
    <t>summer_tmmx</t>
  </si>
  <si>
    <t>summer_sph</t>
  </si>
  <si>
    <t>summer_pr</t>
  </si>
  <si>
    <t>pm25</t>
  </si>
  <si>
    <t>no2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</si>
</sst>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sqref="A1:N26"/>
    </sheetView>
  </sheetViews>
  <sheetFormatPr defaultRowHeight="15" x14ac:dyDescent="0.25"/>
  <sheetData>
    <row r="1" spans="1:1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4" x14ac:dyDescent="0.25">
      <c r="A2" t="s">
        <v>12</v>
      </c>
      <c r="B2">
        <v>59709727</v>
      </c>
      <c r="C2">
        <v>0.48623300786968471</v>
      </c>
      <c r="D2">
        <v>0.17434719623172121</v>
      </c>
      <c r="E2">
        <v>0</v>
      </c>
      <c r="F2">
        <v>0.16770555578931279</v>
      </c>
      <c r="G2">
        <v>0.35485318793102311</v>
      </c>
      <c r="H2">
        <v>0.51961437040306557</v>
      </c>
      <c r="I2">
        <v>0.62962064570866405</v>
      </c>
      <c r="J2">
        <v>0.72000767168030122</v>
      </c>
      <c r="K2">
        <v>0.84360740732153772</v>
      </c>
      <c r="L2">
        <v>0.274767457777641</v>
      </c>
      <c r="N2" t="str">
        <f>ROUND(H2,2)&amp;" ("&amp;ROUND(L2,2)&amp;")"</f>
        <v>0.52 (0.27)</v>
      </c>
    </row>
    <row r="3" spans="1:14" x14ac:dyDescent="0.25">
      <c r="A3" t="s">
        <v>13</v>
      </c>
      <c r="B3">
        <v>59689297</v>
      </c>
      <c r="C3">
        <v>0.41072711484210311</v>
      </c>
      <c r="D3">
        <v>0.1422224104943326</v>
      </c>
      <c r="E3">
        <v>0</v>
      </c>
      <c r="F3">
        <v>0.15498282512771361</v>
      </c>
      <c r="G3">
        <v>0.31048384294161391</v>
      </c>
      <c r="H3">
        <v>0.42716054130737668</v>
      </c>
      <c r="I3">
        <v>0.52191473451109749</v>
      </c>
      <c r="J3">
        <v>0.61547759902988708</v>
      </c>
      <c r="K3">
        <v>0.7895701008346625</v>
      </c>
      <c r="L3">
        <v>0.21143089156948361</v>
      </c>
      <c r="N3" t="str">
        <f t="shared" ref="N3:N6" si="0">ROUND(H3,2)&amp;" ("&amp;ROUND(L3,2)&amp;")"</f>
        <v>0.43 (0.21)</v>
      </c>
    </row>
    <row r="4" spans="1:14" x14ac:dyDescent="0.25">
      <c r="A4" t="s">
        <v>14</v>
      </c>
      <c r="B4">
        <v>59582879</v>
      </c>
      <c r="C4">
        <v>0.2308305448478834</v>
      </c>
      <c r="D4">
        <v>0.1225433043596857</v>
      </c>
      <c r="E4">
        <v>0</v>
      </c>
      <c r="F4">
        <v>3.8692817251668322E-2</v>
      </c>
      <c r="G4">
        <v>0.13386887792006161</v>
      </c>
      <c r="H4">
        <v>0.22844132004537149</v>
      </c>
      <c r="I4">
        <v>0.32172430262905077</v>
      </c>
      <c r="J4">
        <v>0.43648257700040999</v>
      </c>
      <c r="K4">
        <v>0.6694109972675818</v>
      </c>
      <c r="L4">
        <v>0.18785542470898919</v>
      </c>
      <c r="N4" t="str">
        <f t="shared" si="0"/>
        <v>0.23 (0.19)</v>
      </c>
    </row>
    <row r="5" spans="1:14" x14ac:dyDescent="0.25">
      <c r="A5" t="s">
        <v>15</v>
      </c>
      <c r="B5">
        <v>59659693</v>
      </c>
      <c r="C5">
        <v>0.37481243744251252</v>
      </c>
      <c r="D5">
        <v>0.13689269901063891</v>
      </c>
      <c r="E5">
        <v>0</v>
      </c>
      <c r="F5">
        <v>0.14186005891982459</v>
      </c>
      <c r="G5">
        <v>0.27583131307201902</v>
      </c>
      <c r="H5">
        <v>0.3818559259862549</v>
      </c>
      <c r="I5">
        <v>0.47504512948235089</v>
      </c>
      <c r="J5">
        <v>0.59195042257372388</v>
      </c>
      <c r="K5">
        <v>0.83543627919963948</v>
      </c>
      <c r="L5">
        <v>0.1992138164103319</v>
      </c>
      <c r="N5" t="str">
        <f t="shared" si="0"/>
        <v>0.38 (0.2)</v>
      </c>
    </row>
    <row r="6" spans="1:14" x14ac:dyDescent="0.25">
      <c r="A6" t="s">
        <v>16</v>
      </c>
      <c r="B6">
        <v>59712977</v>
      </c>
      <c r="C6">
        <v>0.37577632836101049</v>
      </c>
      <c r="D6">
        <v>0.12036666353870371</v>
      </c>
      <c r="E6">
        <v>1.097051248934602E-3</v>
      </c>
      <c r="F6">
        <v>0.15189994499392331</v>
      </c>
      <c r="G6">
        <v>0.29747427564220258</v>
      </c>
      <c r="H6">
        <v>0.38843897585761378</v>
      </c>
      <c r="I6">
        <v>0.4677885477558571</v>
      </c>
      <c r="J6">
        <v>0.54977946602847194</v>
      </c>
      <c r="K6">
        <v>0.70412336921011953</v>
      </c>
      <c r="L6">
        <v>0.17031427211365449</v>
      </c>
      <c r="N6" t="str">
        <f t="shared" si="0"/>
        <v>0.39 (0.17)</v>
      </c>
    </row>
    <row r="7" spans="1:14" x14ac:dyDescent="0.25">
      <c r="A7" t="s">
        <v>17</v>
      </c>
      <c r="B7">
        <v>59712977</v>
      </c>
      <c r="C7">
        <v>1.728318481924921E-2</v>
      </c>
      <c r="D7">
        <v>4.5809674819823912E-2</v>
      </c>
      <c r="E7">
        <v>0</v>
      </c>
      <c r="F7">
        <v>0</v>
      </c>
      <c r="G7">
        <v>2.8978090480204829E-4</v>
      </c>
      <c r="H7">
        <v>2.5290265947831921E-3</v>
      </c>
      <c r="I7">
        <v>1.294645557696792E-2</v>
      </c>
      <c r="J7">
        <v>8.4005912380331407E-2</v>
      </c>
      <c r="K7">
        <v>0.99828385688957588</v>
      </c>
      <c r="L7">
        <v>1.265667467216587E-2</v>
      </c>
      <c r="N7" t="str">
        <f>ROUND(H7*100,1)&amp;" ("&amp;ROUND(L7*100,1)&amp;")"</f>
        <v>0.3 (1.3)</v>
      </c>
    </row>
    <row r="8" spans="1:14" x14ac:dyDescent="0.25">
      <c r="A8" t="s">
        <v>18</v>
      </c>
      <c r="B8">
        <v>59712977</v>
      </c>
      <c r="C8">
        <v>3.1450267392280233E-2</v>
      </c>
      <c r="D8">
        <v>6.7182770757369781E-2</v>
      </c>
      <c r="E8">
        <v>0</v>
      </c>
      <c r="F8">
        <v>0</v>
      </c>
      <c r="G8">
        <v>4.824914426666911E-4</v>
      </c>
      <c r="H8">
        <v>4.2883343049746293E-3</v>
      </c>
      <c r="I8">
        <v>2.8675135771181269E-2</v>
      </c>
      <c r="J8">
        <v>0.16063248466011579</v>
      </c>
      <c r="K8">
        <v>0.90935042648847397</v>
      </c>
      <c r="L8">
        <v>2.8192644328514579E-2</v>
      </c>
      <c r="N8" t="str">
        <f t="shared" ref="N8:N10" si="1">ROUND(H8*100,1)&amp;" ("&amp;ROUND(L8*100,1)&amp;")"</f>
        <v>0.4 (2.8)</v>
      </c>
    </row>
    <row r="9" spans="1:14" x14ac:dyDescent="0.25">
      <c r="A9" t="s">
        <v>19</v>
      </c>
      <c r="B9">
        <v>59712977</v>
      </c>
      <c r="C9">
        <v>4.1219811850094268E-2</v>
      </c>
      <c r="D9">
        <v>8.8610216864605115E-2</v>
      </c>
      <c r="E9">
        <v>0</v>
      </c>
      <c r="F9">
        <v>0</v>
      </c>
      <c r="G9">
        <v>6.9903957271869814E-4</v>
      </c>
      <c r="H9">
        <v>5.1267851666928661E-3</v>
      </c>
      <c r="I9">
        <v>3.2924466408615218E-2</v>
      </c>
      <c r="J9">
        <v>0.22337846746473849</v>
      </c>
      <c r="K9">
        <v>0.90851652014896256</v>
      </c>
      <c r="L9">
        <v>3.222542683589652E-2</v>
      </c>
      <c r="N9" t="str">
        <f t="shared" si="1"/>
        <v>0.5 (3.2)</v>
      </c>
    </row>
    <row r="10" spans="1:14" x14ac:dyDescent="0.25">
      <c r="A10" t="s">
        <v>20</v>
      </c>
      <c r="B10">
        <v>59712977</v>
      </c>
      <c r="C10">
        <v>3.7596086385084243E-2</v>
      </c>
      <c r="D10">
        <v>7.2473042487328138E-2</v>
      </c>
      <c r="E10">
        <v>0</v>
      </c>
      <c r="F10">
        <v>0</v>
      </c>
      <c r="G10">
        <v>1.680157260784331E-3</v>
      </c>
      <c r="H10">
        <v>8.584438649943819E-3</v>
      </c>
      <c r="I10">
        <v>3.8245620324887181E-2</v>
      </c>
      <c r="J10">
        <v>0.17761441873076711</v>
      </c>
      <c r="K10">
        <v>0.91311941973019095</v>
      </c>
      <c r="L10">
        <v>3.6565463064102847E-2</v>
      </c>
      <c r="N10" t="str">
        <f t="shared" si="1"/>
        <v>0.9 (3.7)</v>
      </c>
    </row>
    <row r="11" spans="1:14" x14ac:dyDescent="0.25">
      <c r="A11" t="s">
        <v>21</v>
      </c>
      <c r="B11">
        <v>59712977</v>
      </c>
      <c r="C11">
        <v>0.13236663144344779</v>
      </c>
      <c r="D11">
        <v>0.164265594760616</v>
      </c>
      <c r="E11">
        <v>0</v>
      </c>
      <c r="F11">
        <v>0</v>
      </c>
      <c r="G11">
        <v>1.959462841407935E-2</v>
      </c>
      <c r="H11">
        <v>7.5244272889860117E-2</v>
      </c>
      <c r="I11">
        <v>0.1787134991688703</v>
      </c>
      <c r="J11">
        <v>0.48014860971339629</v>
      </c>
      <c r="K11">
        <v>1</v>
      </c>
      <c r="L11">
        <v>0.15911887075479089</v>
      </c>
      <c r="N11" t="str">
        <f>ROUND(H11,2)&amp;" ("&amp;ROUND(L11,2)&amp;")"</f>
        <v>0.08 (0.16)</v>
      </c>
    </row>
    <row r="12" spans="1:14" x14ac:dyDescent="0.25">
      <c r="A12" t="s">
        <v>22</v>
      </c>
      <c r="B12">
        <v>59538610</v>
      </c>
      <c r="C12">
        <v>0.1064302183688542</v>
      </c>
      <c r="D12">
        <v>8.2119245120579762E-2</v>
      </c>
      <c r="E12">
        <v>0</v>
      </c>
      <c r="F12">
        <v>1.76895429665818E-2</v>
      </c>
      <c r="G12">
        <v>5.4420520334579399E-2</v>
      </c>
      <c r="H12">
        <v>8.6445074168030406E-2</v>
      </c>
      <c r="I12">
        <v>0.13640380879545599</v>
      </c>
      <c r="J12">
        <v>0.25789298446058201</v>
      </c>
      <c r="K12">
        <v>1</v>
      </c>
      <c r="L12">
        <v>8.1983288460876602E-2</v>
      </c>
      <c r="N12" t="str">
        <f>ROUND(H12*100,1)&amp;" ("&amp;ROUND(L12*100,1)&amp;")"</f>
        <v>8.6 (8.2)</v>
      </c>
    </row>
    <row r="13" spans="1:14" x14ac:dyDescent="0.25">
      <c r="A13" t="s">
        <v>23</v>
      </c>
      <c r="B13">
        <v>59538610</v>
      </c>
      <c r="C13">
        <v>2955.9391502688568</v>
      </c>
      <c r="D13">
        <v>8074.7478485238462</v>
      </c>
      <c r="E13">
        <v>0</v>
      </c>
      <c r="F13">
        <v>10.33724</v>
      </c>
      <c r="G13">
        <v>68.768860000000004</v>
      </c>
      <c r="H13">
        <v>517.3596</v>
      </c>
      <c r="I13">
        <v>2987.8110000000001</v>
      </c>
      <c r="J13">
        <v>11154.560085769999</v>
      </c>
      <c r="K13">
        <v>153867.70000000001</v>
      </c>
      <c r="L13">
        <v>2919.04214</v>
      </c>
      <c r="N13" t="str">
        <f t="shared" ref="N13:N26" si="2">ROUND(H13,1)&amp;" ("&amp;ROUND(L13,1)&amp;")"</f>
        <v>517.4 (2919)</v>
      </c>
    </row>
    <row r="14" spans="1:14" x14ac:dyDescent="0.25">
      <c r="A14" t="s">
        <v>24</v>
      </c>
      <c r="B14">
        <v>59538610</v>
      </c>
      <c r="C14">
        <v>191918.5654564008</v>
      </c>
      <c r="D14">
        <v>162484.72530757589</v>
      </c>
      <c r="E14">
        <v>0</v>
      </c>
      <c r="F14">
        <v>53266.666666666701</v>
      </c>
      <c r="G14">
        <v>88553.333333333299</v>
      </c>
      <c r="H14">
        <v>139418.51851851901</v>
      </c>
      <c r="I14">
        <v>233900</v>
      </c>
      <c r="J14">
        <v>520125</v>
      </c>
      <c r="K14">
        <v>2000001</v>
      </c>
      <c r="L14">
        <v>145346.66666666669</v>
      </c>
      <c r="N14" t="str">
        <f>ROUND(H14/1000,1)&amp;" ("&amp;ROUND(L14/1000,1)&amp;")"</f>
        <v>139.4 (145.3)</v>
      </c>
    </row>
    <row r="15" spans="1:14" x14ac:dyDescent="0.25">
      <c r="A15" t="s">
        <v>25</v>
      </c>
      <c r="B15">
        <v>59538610</v>
      </c>
      <c r="C15">
        <v>0.1198857423555147</v>
      </c>
      <c r="D15">
        <v>0.18776910310879941</v>
      </c>
      <c r="E15">
        <v>0</v>
      </c>
      <c r="F15">
        <v>0</v>
      </c>
      <c r="G15">
        <v>7.2929468722063504E-3</v>
      </c>
      <c r="H15">
        <v>3.7196922977052203E-2</v>
      </c>
      <c r="I15">
        <v>0.14198509592516301</v>
      </c>
      <c r="J15">
        <v>0.56434951620197804</v>
      </c>
      <c r="K15">
        <v>1</v>
      </c>
      <c r="L15">
        <v>0.13469214905295671</v>
      </c>
      <c r="N15" t="str">
        <f>ROUND(H15*100,1)&amp;" ("&amp;ROUND(L15*100,1)&amp;")"</f>
        <v>3.7 (13.5)</v>
      </c>
    </row>
    <row r="16" spans="1:14" x14ac:dyDescent="0.25">
      <c r="A16" t="s">
        <v>26</v>
      </c>
      <c r="B16">
        <v>59538610</v>
      </c>
      <c r="C16">
        <v>51366.736845547297</v>
      </c>
      <c r="D16">
        <v>22686.752978539749</v>
      </c>
      <c r="E16">
        <v>0</v>
      </c>
      <c r="F16">
        <v>25396</v>
      </c>
      <c r="G16">
        <v>36091</v>
      </c>
      <c r="H16">
        <v>46023</v>
      </c>
      <c r="I16">
        <v>61012.666666666701</v>
      </c>
      <c r="J16">
        <v>95676</v>
      </c>
      <c r="K16">
        <v>250001</v>
      </c>
      <c r="L16">
        <v>24921.666666666701</v>
      </c>
      <c r="N16" t="str">
        <f>ROUND(H16/1000,1)&amp;" ("&amp;ROUND(L16/1000,1)&amp;")"</f>
        <v>46 (24.9)</v>
      </c>
    </row>
    <row r="17" spans="1:14" x14ac:dyDescent="0.25">
      <c r="A17" t="s">
        <v>27</v>
      </c>
      <c r="B17">
        <v>59538610</v>
      </c>
      <c r="C17">
        <v>0.6817330817092081</v>
      </c>
      <c r="D17">
        <v>0.17459375093049101</v>
      </c>
      <c r="E17">
        <v>0</v>
      </c>
      <c r="F17">
        <v>0.330948338588406</v>
      </c>
      <c r="G17">
        <v>0.59258939791384002</v>
      </c>
      <c r="H17">
        <v>0.71823612957857397</v>
      </c>
      <c r="I17">
        <v>0.80645161290322598</v>
      </c>
      <c r="J17">
        <v>0.89961880559085095</v>
      </c>
      <c r="K17">
        <v>1</v>
      </c>
      <c r="L17">
        <v>0.21386221498938601</v>
      </c>
      <c r="N17" t="str">
        <f>ROUND(H17*100,1)&amp;" ("&amp;ROUND(L17*100,1)&amp;")"</f>
        <v>71.8 (21.4)</v>
      </c>
    </row>
    <row r="18" spans="1:14" x14ac:dyDescent="0.25">
      <c r="A18" t="s">
        <v>28</v>
      </c>
      <c r="B18">
        <v>59538610</v>
      </c>
      <c r="C18">
        <v>0.1312475601682204</v>
      </c>
      <c r="D18">
        <v>0.1890848066192472</v>
      </c>
      <c r="E18">
        <v>0</v>
      </c>
      <c r="F18">
        <v>1.4921023488954899E-3</v>
      </c>
      <c r="G18">
        <v>1.6858179618989999E-2</v>
      </c>
      <c r="H18">
        <v>5.0391422253450002E-2</v>
      </c>
      <c r="I18">
        <v>0.15636627812116899</v>
      </c>
      <c r="J18">
        <v>0.57937370238492203</v>
      </c>
      <c r="K18">
        <v>1</v>
      </c>
      <c r="L18">
        <v>0.13950809850217899</v>
      </c>
      <c r="N18" t="str">
        <f t="shared" ref="N18:N20" si="3">ROUND(H18*100,1)&amp;" ("&amp;ROUND(L18*100,1)&amp;")"</f>
        <v>5 (14)</v>
      </c>
    </row>
    <row r="19" spans="1:14" x14ac:dyDescent="0.25">
      <c r="A19" t="s">
        <v>29</v>
      </c>
      <c r="B19">
        <v>59538610</v>
      </c>
      <c r="C19">
        <v>0.27413018693204738</v>
      </c>
      <c r="D19">
        <v>0.16261530801489091</v>
      </c>
      <c r="E19">
        <v>0</v>
      </c>
      <c r="F19">
        <v>6.0828740559297802E-2</v>
      </c>
      <c r="G19">
        <v>0.15283054572979901</v>
      </c>
      <c r="H19">
        <v>0.24651536619359601</v>
      </c>
      <c r="I19">
        <v>0.368573586330596</v>
      </c>
      <c r="J19">
        <v>0.57854406130268199</v>
      </c>
      <c r="K19">
        <v>1</v>
      </c>
      <c r="L19">
        <v>0.21574304060079699</v>
      </c>
      <c r="N19" t="str">
        <f t="shared" si="3"/>
        <v>24.7 (21.6)</v>
      </c>
    </row>
    <row r="20" spans="1:14" x14ac:dyDescent="0.25">
      <c r="A20" t="s">
        <v>30</v>
      </c>
      <c r="B20">
        <v>57006663</v>
      </c>
      <c r="C20">
        <v>0.46184545073285438</v>
      </c>
      <c r="D20">
        <v>7.1702895874901904E-2</v>
      </c>
      <c r="E20">
        <v>0</v>
      </c>
      <c r="F20">
        <v>0.35697399527186802</v>
      </c>
      <c r="G20">
        <v>0.41426603104191601</v>
      </c>
      <c r="H20">
        <v>0.46169354838709697</v>
      </c>
      <c r="I20">
        <v>0.50515463917525805</v>
      </c>
      <c r="J20">
        <v>0.57861635220125796</v>
      </c>
      <c r="K20">
        <v>1</v>
      </c>
      <c r="L20">
        <v>9.0888608133342041E-2</v>
      </c>
      <c r="N20" t="str">
        <f t="shared" si="3"/>
        <v>46.2 (9.1)</v>
      </c>
    </row>
    <row r="21" spans="1:14" x14ac:dyDescent="0.25">
      <c r="A21" t="s">
        <v>31</v>
      </c>
      <c r="B21">
        <v>57006663</v>
      </c>
      <c r="C21">
        <v>27.469777800723591</v>
      </c>
      <c r="D21">
        <v>1.001540938969437</v>
      </c>
      <c r="E21">
        <v>20.7</v>
      </c>
      <c r="F21">
        <v>25.981176470588199</v>
      </c>
      <c r="G21">
        <v>26.802290906823799</v>
      </c>
      <c r="H21">
        <v>27.403869115958699</v>
      </c>
      <c r="I21">
        <v>28.064666123778501</v>
      </c>
      <c r="J21">
        <v>29.183911335577999</v>
      </c>
      <c r="K21">
        <v>43.064999999999998</v>
      </c>
      <c r="L21">
        <v>1.262375216954702</v>
      </c>
      <c r="N21" t="str">
        <f t="shared" si="2"/>
        <v>27.4 (1.3)</v>
      </c>
    </row>
    <row r="22" spans="1:14" x14ac:dyDescent="0.25">
      <c r="A22" t="s">
        <v>32</v>
      </c>
      <c r="B22">
        <v>59725607</v>
      </c>
      <c r="C22">
        <v>303.11032607229691</v>
      </c>
      <c r="D22">
        <v>3.706041915326673</v>
      </c>
      <c r="E22">
        <v>287.96732529349998</v>
      </c>
      <c r="F22">
        <v>297.34173206854501</v>
      </c>
      <c r="G22">
        <v>300.48944629651498</v>
      </c>
      <c r="H22">
        <v>303.01726948204498</v>
      </c>
      <c r="I22">
        <v>305.64834971671098</v>
      </c>
      <c r="J22">
        <v>309.14956443059998</v>
      </c>
      <c r="K22">
        <v>317.07337686289901</v>
      </c>
      <c r="L22">
        <v>5.1589034201959976</v>
      </c>
      <c r="N22" t="str">
        <f>ROUND(H22-273.15,1)&amp;" ("&amp;ROUND(L22,1)&amp;")"</f>
        <v>29.9 (5.2)</v>
      </c>
    </row>
    <row r="23" spans="1:14" x14ac:dyDescent="0.25">
      <c r="A23" t="s">
        <v>33</v>
      </c>
      <c r="B23">
        <v>59725607</v>
      </c>
      <c r="C23">
        <v>1.217822270639971E-2</v>
      </c>
      <c r="D23">
        <v>3.0041953447784392E-3</v>
      </c>
      <c r="E23">
        <v>3.4406262145221501E-3</v>
      </c>
      <c r="F23">
        <v>7.0562892497673599E-3</v>
      </c>
      <c r="G23">
        <v>1.03552761104836E-2</v>
      </c>
      <c r="H23">
        <v>1.20389135365756E-2</v>
      </c>
      <c r="I23">
        <v>1.43487111807031E-2</v>
      </c>
      <c r="J23">
        <v>1.7246589182705399E-2</v>
      </c>
      <c r="K23">
        <v>2.1902873120068202E-2</v>
      </c>
      <c r="L23">
        <v>3.9934350702195004E-3</v>
      </c>
      <c r="N23" t="str">
        <f>ROUND(H23*1000,1)&amp;" ("&amp;ROUND(L23*1000,1)&amp;")"</f>
        <v>12 (4)</v>
      </c>
    </row>
    <row r="24" spans="1:14" x14ac:dyDescent="0.25">
      <c r="A24" t="s">
        <v>34</v>
      </c>
      <c r="B24">
        <v>59725607</v>
      </c>
      <c r="C24">
        <v>3.0909908129884389</v>
      </c>
      <c r="D24">
        <v>1.9429338540447521</v>
      </c>
      <c r="E24">
        <v>0</v>
      </c>
      <c r="F24">
        <v>9.0392585220926795E-3</v>
      </c>
      <c r="G24">
        <v>1.8864536783736101</v>
      </c>
      <c r="H24">
        <v>3.08567230345218</v>
      </c>
      <c r="I24">
        <v>4.2073957069715799</v>
      </c>
      <c r="J24">
        <v>6.4163780118697398</v>
      </c>
      <c r="K24">
        <v>14.0117628493387</v>
      </c>
      <c r="L24">
        <v>2.3209420285979698</v>
      </c>
      <c r="N24" t="str">
        <f t="shared" si="2"/>
        <v>3.1 (2.3)</v>
      </c>
    </row>
    <row r="25" spans="1:14" x14ac:dyDescent="0.25">
      <c r="A25" t="s">
        <v>35</v>
      </c>
      <c r="B25">
        <v>59615551</v>
      </c>
      <c r="C25">
        <v>9.8030744040200233</v>
      </c>
      <c r="D25">
        <v>3.0865601536487679</v>
      </c>
      <c r="E25">
        <v>7.8303799806151795E-3</v>
      </c>
      <c r="F25">
        <v>4.7305935195672504</v>
      </c>
      <c r="G25">
        <v>7.7985440689247998</v>
      </c>
      <c r="H25">
        <v>9.6630247861094691</v>
      </c>
      <c r="I25">
        <v>11.7654708540262</v>
      </c>
      <c r="J25">
        <v>14.9342751549606</v>
      </c>
      <c r="K25">
        <v>30.924927283787699</v>
      </c>
      <c r="L25">
        <v>3.9669267851013998</v>
      </c>
      <c r="N25" t="str">
        <f t="shared" si="2"/>
        <v>9.7 (4)</v>
      </c>
    </row>
    <row r="26" spans="1:14" x14ac:dyDescent="0.25">
      <c r="A26" t="s">
        <v>36</v>
      </c>
      <c r="B26">
        <v>59615551</v>
      </c>
      <c r="C26">
        <v>18.45515949692804</v>
      </c>
      <c r="D26">
        <v>10.031088866453571</v>
      </c>
      <c r="E26">
        <v>1.08124818601045E-2</v>
      </c>
      <c r="F26">
        <v>6.1023407241856003</v>
      </c>
      <c r="G26">
        <v>10.650976694512901</v>
      </c>
      <c r="H26">
        <v>16.258054044210301</v>
      </c>
      <c r="I26">
        <v>24.569224332230799</v>
      </c>
      <c r="J26">
        <v>37.718240367413799</v>
      </c>
      <c r="K26">
        <v>127.626410809231</v>
      </c>
      <c r="L26">
        <v>13.918247637717901</v>
      </c>
      <c r="N26" t="str">
        <f t="shared" si="2"/>
        <v>16.3 (13.9)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N3" sqref="N3"/>
    </sheetView>
  </sheetViews>
  <sheetFormatPr defaultRowHeight="15" x14ac:dyDescent="0.25"/>
  <cols>
    <col min="1" max="1" width="21.425781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</row>
    <row r="2" spans="1:14" x14ac:dyDescent="0.25">
      <c r="A2" t="s">
        <v>21</v>
      </c>
      <c r="B2">
        <v>59712977</v>
      </c>
      <c r="C2">
        <v>0.13236663144344779</v>
      </c>
      <c r="D2">
        <v>0.164265594760616</v>
      </c>
      <c r="E2">
        <v>0</v>
      </c>
      <c r="F2">
        <v>0</v>
      </c>
      <c r="G2">
        <v>1.959462841407935E-2</v>
      </c>
      <c r="H2">
        <v>7.5244272889860117E-2</v>
      </c>
      <c r="I2">
        <v>0.1787134991688703</v>
      </c>
      <c r="J2">
        <v>0.48014860971339629</v>
      </c>
      <c r="K2">
        <v>1</v>
      </c>
      <c r="L2">
        <v>0.15911887075479089</v>
      </c>
      <c r="N2" t="str">
        <f>ROUND(H2*100,1)&amp;" ("&amp;ROUND(L2*100,1)&amp;")"</f>
        <v>7.5 (15.9)</v>
      </c>
    </row>
    <row r="3" spans="1:14" x14ac:dyDescent="0.25">
      <c r="A3" t="s">
        <v>12</v>
      </c>
      <c r="B3">
        <v>59709727</v>
      </c>
      <c r="C3">
        <v>0.48623300786968471</v>
      </c>
      <c r="D3">
        <v>0.17434719623172121</v>
      </c>
      <c r="E3">
        <v>0</v>
      </c>
      <c r="F3">
        <v>0.16770555578931279</v>
      </c>
      <c r="G3">
        <v>0.35485318793102311</v>
      </c>
      <c r="H3">
        <v>0.51961437040306557</v>
      </c>
      <c r="I3">
        <v>0.62962064570866405</v>
      </c>
      <c r="J3">
        <v>0.72000767168030122</v>
      </c>
      <c r="K3">
        <v>0.84360740732153772</v>
      </c>
      <c r="L3">
        <v>0.274767457777641</v>
      </c>
      <c r="N3" t="str">
        <f>ROUND(H3,2)&amp;" ("&amp;ROUND(L3,2)&amp;")"</f>
        <v>0.52 (0.27)</v>
      </c>
    </row>
    <row r="4" spans="1:14" x14ac:dyDescent="0.25">
      <c r="A4" t="s">
        <v>19</v>
      </c>
      <c r="B4">
        <v>59712977</v>
      </c>
      <c r="C4">
        <v>4.1219811850094268E-2</v>
      </c>
      <c r="D4">
        <v>8.8610216864605115E-2</v>
      </c>
      <c r="E4">
        <v>0</v>
      </c>
      <c r="F4">
        <v>0</v>
      </c>
      <c r="G4">
        <v>6.9903957271869814E-4</v>
      </c>
      <c r="H4">
        <v>5.1267851666928661E-3</v>
      </c>
      <c r="I4">
        <v>3.2924466408615218E-2</v>
      </c>
      <c r="J4">
        <v>0.22337846746473849</v>
      </c>
      <c r="K4">
        <v>0.90851652014896256</v>
      </c>
      <c r="L4">
        <v>3.222542683589652E-2</v>
      </c>
      <c r="N4" t="str">
        <f t="shared" ref="N4" si="0">ROUND(H4*100,1)&amp;" ("&amp;ROUND(L4*100,1)&amp;")"</f>
        <v>0.5 (3.2)</v>
      </c>
    </row>
    <row r="5" spans="1:14" x14ac:dyDescent="0.25">
      <c r="A5" t="s">
        <v>17</v>
      </c>
      <c r="B5">
        <v>59712977</v>
      </c>
      <c r="C5">
        <v>1.728318481924921E-2</v>
      </c>
      <c r="D5">
        <v>4.5809674819823912E-2</v>
      </c>
      <c r="E5">
        <v>0</v>
      </c>
      <c r="F5">
        <v>0</v>
      </c>
      <c r="G5">
        <v>2.8978090480204829E-4</v>
      </c>
      <c r="H5">
        <v>2.5290265947831921E-3</v>
      </c>
      <c r="I5">
        <v>1.294645557696792E-2</v>
      </c>
      <c r="J5">
        <v>8.4005912380331407E-2</v>
      </c>
      <c r="K5">
        <v>0.99828385688957588</v>
      </c>
      <c r="L5">
        <v>1.265667467216587E-2</v>
      </c>
      <c r="N5" t="str">
        <f>ROUND(H5*100,1)&amp;" ("&amp;ROUND(L5*100,1)&amp;")"</f>
        <v>0.3 (1.3)</v>
      </c>
    </row>
    <row r="6" spans="1:14" x14ac:dyDescent="0.25">
      <c r="A6" t="s">
        <v>23</v>
      </c>
      <c r="B6">
        <v>59538610</v>
      </c>
      <c r="C6">
        <v>2955.9391502688568</v>
      </c>
      <c r="D6">
        <v>8074.7478485238462</v>
      </c>
      <c r="E6">
        <v>0</v>
      </c>
      <c r="F6">
        <v>10.33724</v>
      </c>
      <c r="G6">
        <v>68.768860000000004</v>
      </c>
      <c r="H6">
        <v>517.3596</v>
      </c>
      <c r="I6">
        <v>2987.8110000000001</v>
      </c>
      <c r="J6">
        <v>11154.560085769999</v>
      </c>
      <c r="K6">
        <v>153867.70000000001</v>
      </c>
      <c r="L6">
        <v>2919.04214</v>
      </c>
      <c r="N6" t="str">
        <f>ROUND(H6,1)&amp;" ("&amp;ROUND(L6,1)&amp;")"</f>
        <v>517.4 (2919)</v>
      </c>
    </row>
    <row r="7" spans="1:14" x14ac:dyDescent="0.25">
      <c r="A7" t="s">
        <v>24</v>
      </c>
      <c r="B7">
        <v>59538610</v>
      </c>
      <c r="C7">
        <v>191918.5654564008</v>
      </c>
      <c r="D7">
        <v>162484.72530757589</v>
      </c>
      <c r="E7">
        <v>0</v>
      </c>
      <c r="F7">
        <v>53266.666666666701</v>
      </c>
      <c r="G7">
        <v>88553.333333333299</v>
      </c>
      <c r="H7">
        <v>139418.51851851901</v>
      </c>
      <c r="I7">
        <v>233900</v>
      </c>
      <c r="J7">
        <v>520125</v>
      </c>
      <c r="K7">
        <v>2000001</v>
      </c>
      <c r="L7">
        <v>145346.66666666669</v>
      </c>
      <c r="N7" t="str">
        <f>ROUND(H7/1000,1)&amp;" ("&amp;ROUND(L7/1000,1)&amp;")"</f>
        <v>139.4 (145.3)</v>
      </c>
    </row>
    <row r="8" spans="1:14" x14ac:dyDescent="0.25">
      <c r="A8" t="s">
        <v>26</v>
      </c>
      <c r="B8">
        <v>59538610</v>
      </c>
      <c r="C8">
        <v>51366.736845547297</v>
      </c>
      <c r="D8">
        <v>22686.752978539749</v>
      </c>
      <c r="E8">
        <v>0</v>
      </c>
      <c r="F8">
        <v>25396</v>
      </c>
      <c r="G8">
        <v>36091</v>
      </c>
      <c r="H8">
        <v>46023</v>
      </c>
      <c r="I8">
        <v>61012.666666666701</v>
      </c>
      <c r="J8">
        <v>95676</v>
      </c>
      <c r="K8">
        <v>250001</v>
      </c>
      <c r="L8">
        <v>24921.666666666701</v>
      </c>
      <c r="N8" t="str">
        <f>ROUND(H8/1000,1)&amp;" ("&amp;ROUND(L8/1000,1)&amp;")"</f>
        <v>46 (24.9)</v>
      </c>
    </row>
    <row r="9" spans="1:14" x14ac:dyDescent="0.25">
      <c r="A9" t="s">
        <v>29</v>
      </c>
      <c r="B9">
        <v>59538610</v>
      </c>
      <c r="C9">
        <v>0.27413018693204738</v>
      </c>
      <c r="D9">
        <v>0.16261530801489091</v>
      </c>
      <c r="E9">
        <v>0</v>
      </c>
      <c r="F9">
        <v>6.0828740559297802E-2</v>
      </c>
      <c r="G9">
        <v>0.15283054572979901</v>
      </c>
      <c r="H9">
        <v>0.24651536619359601</v>
      </c>
      <c r="I9">
        <v>0.368573586330596</v>
      </c>
      <c r="J9">
        <v>0.57854406130268199</v>
      </c>
      <c r="K9">
        <v>1</v>
      </c>
      <c r="L9">
        <v>0.21574304060079699</v>
      </c>
      <c r="N9" t="str">
        <f t="shared" ref="N9:N14" si="1">ROUND(H9*100,1)&amp;" ("&amp;ROUND(L9*100,1)&amp;")"</f>
        <v>24.7 (21.6)</v>
      </c>
    </row>
    <row r="10" spans="1:14" x14ac:dyDescent="0.25">
      <c r="A10" t="s">
        <v>22</v>
      </c>
      <c r="B10">
        <v>59538610</v>
      </c>
      <c r="C10">
        <v>0.1064302183688542</v>
      </c>
      <c r="D10">
        <v>8.2119245120579762E-2</v>
      </c>
      <c r="E10">
        <v>0</v>
      </c>
      <c r="F10">
        <v>1.76895429665818E-2</v>
      </c>
      <c r="G10">
        <v>5.4420520334579399E-2</v>
      </c>
      <c r="H10">
        <v>8.6445074168030406E-2</v>
      </c>
      <c r="I10">
        <v>0.13640380879545599</v>
      </c>
      <c r="J10">
        <v>0.25789298446058201</v>
      </c>
      <c r="K10">
        <v>1</v>
      </c>
      <c r="L10">
        <v>8.1983288460876602E-2</v>
      </c>
      <c r="N10" t="str">
        <f t="shared" si="1"/>
        <v>8.6 (8.2)</v>
      </c>
    </row>
    <row r="11" spans="1:14" x14ac:dyDescent="0.25">
      <c r="A11" t="s">
        <v>27</v>
      </c>
      <c r="B11">
        <v>59538610</v>
      </c>
      <c r="C11">
        <v>0.6817330817092081</v>
      </c>
      <c r="D11">
        <v>0.17459375093049101</v>
      </c>
      <c r="E11">
        <v>0</v>
      </c>
      <c r="F11">
        <v>0.330948338588406</v>
      </c>
      <c r="G11">
        <v>0.59258939791384002</v>
      </c>
      <c r="H11">
        <v>0.71823612957857397</v>
      </c>
      <c r="I11">
        <v>0.80645161290322598</v>
      </c>
      <c r="J11">
        <v>0.89961880559085095</v>
      </c>
      <c r="K11">
        <v>1</v>
      </c>
      <c r="L11">
        <v>0.21386221498938601</v>
      </c>
      <c r="N11" t="str">
        <f t="shared" si="1"/>
        <v>71.8 (21.4)</v>
      </c>
    </row>
    <row r="12" spans="1:14" x14ac:dyDescent="0.25">
      <c r="A12" t="s">
        <v>25</v>
      </c>
      <c r="B12">
        <v>59538610</v>
      </c>
      <c r="C12">
        <v>0.1198857423555147</v>
      </c>
      <c r="D12">
        <v>0.18776910310879941</v>
      </c>
      <c r="E12">
        <v>0</v>
      </c>
      <c r="F12">
        <v>0</v>
      </c>
      <c r="G12">
        <v>7.2929468722063504E-3</v>
      </c>
      <c r="H12">
        <v>3.7196922977052203E-2</v>
      </c>
      <c r="I12">
        <v>0.14198509592516301</v>
      </c>
      <c r="J12">
        <v>0.56434951620197804</v>
      </c>
      <c r="K12">
        <v>1</v>
      </c>
      <c r="L12">
        <v>0.13469214905295671</v>
      </c>
      <c r="N12" t="str">
        <f t="shared" si="1"/>
        <v>3.7 (13.5)</v>
      </c>
    </row>
    <row r="13" spans="1:14" x14ac:dyDescent="0.25">
      <c r="A13" t="s">
        <v>28</v>
      </c>
      <c r="B13">
        <v>59538610</v>
      </c>
      <c r="C13">
        <v>0.1312475601682204</v>
      </c>
      <c r="D13">
        <v>0.1890848066192472</v>
      </c>
      <c r="E13">
        <v>0</v>
      </c>
      <c r="F13">
        <v>1.4921023488954899E-3</v>
      </c>
      <c r="G13">
        <v>1.6858179618989999E-2</v>
      </c>
      <c r="H13">
        <v>5.0391422253450002E-2</v>
      </c>
      <c r="I13">
        <v>0.15636627812116899</v>
      </c>
      <c r="J13">
        <v>0.57937370238492203</v>
      </c>
      <c r="K13">
        <v>1</v>
      </c>
      <c r="L13">
        <v>0.13950809850217899</v>
      </c>
      <c r="N13" t="str">
        <f t="shared" si="1"/>
        <v>5 (14)</v>
      </c>
    </row>
    <row r="14" spans="1:14" x14ac:dyDescent="0.25">
      <c r="A14" t="s">
        <v>30</v>
      </c>
      <c r="B14">
        <v>57006663</v>
      </c>
      <c r="C14">
        <v>0.46184545073285438</v>
      </c>
      <c r="D14">
        <v>7.1702895874901904E-2</v>
      </c>
      <c r="E14">
        <v>0</v>
      </c>
      <c r="F14">
        <v>0.35697399527186802</v>
      </c>
      <c r="G14">
        <v>0.41426603104191601</v>
      </c>
      <c r="H14">
        <v>0.46169354838709697</v>
      </c>
      <c r="I14">
        <v>0.50515463917525805</v>
      </c>
      <c r="J14">
        <v>0.57861635220125796</v>
      </c>
      <c r="K14">
        <v>1</v>
      </c>
      <c r="L14">
        <v>9.0888608133342041E-2</v>
      </c>
      <c r="N14" t="str">
        <f t="shared" si="1"/>
        <v>46.2 (9.1)</v>
      </c>
    </row>
    <row r="15" spans="1:14" x14ac:dyDescent="0.25">
      <c r="A15" t="s">
        <v>31</v>
      </c>
      <c r="B15">
        <v>57006663</v>
      </c>
      <c r="C15">
        <v>27.469777800723591</v>
      </c>
      <c r="D15">
        <v>1.001540938969437</v>
      </c>
      <c r="E15">
        <v>20.7</v>
      </c>
      <c r="F15">
        <v>25.981176470588199</v>
      </c>
      <c r="G15">
        <v>26.802290906823799</v>
      </c>
      <c r="H15">
        <v>27.403869115958699</v>
      </c>
      <c r="I15">
        <v>28.064666123778501</v>
      </c>
      <c r="J15">
        <v>29.183911335577999</v>
      </c>
      <c r="K15">
        <v>43.064999999999998</v>
      </c>
      <c r="L15">
        <v>1.262375216954702</v>
      </c>
      <c r="N15" t="str">
        <f>ROUND(H15,1)&amp;" ("&amp;ROUND(L15,1)&amp;")"</f>
        <v>27.4 (1.3)</v>
      </c>
    </row>
    <row r="16" spans="1:14" x14ac:dyDescent="0.25">
      <c r="A16" t="s">
        <v>32</v>
      </c>
      <c r="B16">
        <v>59725607</v>
      </c>
      <c r="C16">
        <v>303.11032607229691</v>
      </c>
      <c r="D16">
        <v>3.706041915326673</v>
      </c>
      <c r="E16">
        <v>287.96732529349998</v>
      </c>
      <c r="F16">
        <v>297.34173206854501</v>
      </c>
      <c r="G16">
        <v>300.48944629651498</v>
      </c>
      <c r="H16">
        <v>303.01726948204498</v>
      </c>
      <c r="I16">
        <v>305.64834971671098</v>
      </c>
      <c r="J16">
        <v>309.14956443059998</v>
      </c>
      <c r="K16">
        <v>317.07337686289901</v>
      </c>
      <c r="L16">
        <v>5.1589034201959976</v>
      </c>
      <c r="N16" t="str">
        <f>ROUND(H16-273.15,1)&amp;" ("&amp;ROUND(L16,1)&amp;")"</f>
        <v>29.9 (5.2)</v>
      </c>
    </row>
    <row r="17" spans="1:14" x14ac:dyDescent="0.25">
      <c r="A17" t="s">
        <v>33</v>
      </c>
      <c r="B17">
        <v>59725607</v>
      </c>
      <c r="C17">
        <v>1.217822270639971E-2</v>
      </c>
      <c r="D17">
        <v>3.0041953447784392E-3</v>
      </c>
      <c r="E17">
        <v>3.4406262145221501E-3</v>
      </c>
      <c r="F17">
        <v>7.0562892497673599E-3</v>
      </c>
      <c r="G17">
        <v>1.03552761104836E-2</v>
      </c>
      <c r="H17">
        <v>1.20389135365756E-2</v>
      </c>
      <c r="I17">
        <v>1.43487111807031E-2</v>
      </c>
      <c r="J17">
        <v>1.7246589182705399E-2</v>
      </c>
      <c r="K17">
        <v>2.1902873120068202E-2</v>
      </c>
      <c r="L17">
        <v>3.9934350702195004E-3</v>
      </c>
      <c r="N17" t="str">
        <f>ROUND(H17*1000,1)&amp;" ("&amp;ROUND(L17*1000,1)&amp;")"</f>
        <v>12 (4)</v>
      </c>
    </row>
    <row r="18" spans="1:14" x14ac:dyDescent="0.25">
      <c r="A18" t="s">
        <v>34</v>
      </c>
      <c r="B18">
        <v>59725607</v>
      </c>
      <c r="C18">
        <v>3.0909908129884389</v>
      </c>
      <c r="D18">
        <v>1.9429338540447521</v>
      </c>
      <c r="E18">
        <v>0</v>
      </c>
      <c r="F18">
        <v>9.0392585220926795E-3</v>
      </c>
      <c r="G18">
        <v>1.8864536783736101</v>
      </c>
      <c r="H18">
        <v>3.08567230345218</v>
      </c>
      <c r="I18">
        <v>4.2073957069715799</v>
      </c>
      <c r="J18">
        <v>6.4163780118697398</v>
      </c>
      <c r="K18">
        <v>14.0117628493387</v>
      </c>
      <c r="L18">
        <v>2.3209420285979698</v>
      </c>
      <c r="N18" t="str">
        <f>ROUND(H18,1)&amp;" ("&amp;ROUND(L18,1)&amp;")"</f>
        <v>3.1 (2.3)</v>
      </c>
    </row>
    <row r="21" spans="1:14" x14ac:dyDescent="0.25">
      <c r="A21" t="s">
        <v>35</v>
      </c>
      <c r="B21">
        <v>59615551</v>
      </c>
      <c r="C21">
        <v>9.8030744040200233</v>
      </c>
      <c r="D21">
        <v>3.0865601536487679</v>
      </c>
      <c r="E21">
        <v>7.8303799806151795E-3</v>
      </c>
      <c r="F21">
        <v>4.7305935195672504</v>
      </c>
      <c r="G21">
        <v>7.7985440689247998</v>
      </c>
      <c r="H21">
        <v>9.6630247861094691</v>
      </c>
      <c r="I21">
        <v>11.7654708540262</v>
      </c>
      <c r="J21">
        <v>14.9342751549606</v>
      </c>
      <c r="K21">
        <v>30.924927283787699</v>
      </c>
      <c r="L21">
        <v>3.9669267851013998</v>
      </c>
      <c r="N21" t="str">
        <f t="shared" ref="N21:N22" si="2">ROUND(H21,1)&amp;" ("&amp;ROUND(L21,1)&amp;")"</f>
        <v>9.7 (4)</v>
      </c>
    </row>
    <row r="22" spans="1:14" x14ac:dyDescent="0.25">
      <c r="A22" t="s">
        <v>36</v>
      </c>
      <c r="B22">
        <v>59615551</v>
      </c>
      <c r="C22">
        <v>18.45515949692804</v>
      </c>
      <c r="D22">
        <v>10.031088866453571</v>
      </c>
      <c r="E22">
        <v>1.08124818601045E-2</v>
      </c>
      <c r="F22">
        <v>6.1023407241856003</v>
      </c>
      <c r="G22">
        <v>10.650976694512901</v>
      </c>
      <c r="H22">
        <v>16.258054044210301</v>
      </c>
      <c r="I22">
        <v>24.569224332230799</v>
      </c>
      <c r="J22">
        <v>37.718240367413799</v>
      </c>
      <c r="K22">
        <v>127.626410809231</v>
      </c>
      <c r="L22">
        <v>13.918247637717901</v>
      </c>
      <c r="N22" t="str">
        <f t="shared" si="2"/>
        <v>16.3 (13.9)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Jochem O. Klompmaker</cp:lastModifiedBy>
  <dcterms:created xsi:type="dcterms:W3CDTF">2021-10-06T15:50:05Z</dcterms:created>
  <dcterms:modified xsi:type="dcterms:W3CDTF">2021-11-16T22:48:10Z</dcterms:modified>
</cp:coreProperties>
</file>