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klo\Documents\harvard\franfran\nature\descriptive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1" i="1" l="1"/>
  <c r="N16" i="1" l="1"/>
  <c r="N14" i="1"/>
  <c r="N15" i="1"/>
  <c r="N26" i="1"/>
  <c r="N25" i="1"/>
  <c r="N24" i="1"/>
  <c r="N23" i="1"/>
  <c r="N22" i="1"/>
  <c r="N21" i="1"/>
  <c r="N20" i="1"/>
  <c r="N19" i="1"/>
  <c r="N18" i="1"/>
  <c r="N17" i="1"/>
  <c r="N13" i="1"/>
  <c r="N12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<sst xmlns="http://schemas.openxmlformats.org/spreadsheetml/2006/main" count="37" uniqueCount="37">
  <si>
    <t>pol</t>
  </si>
  <si>
    <t>n</t>
  </si>
  <si>
    <t>mean</t>
  </si>
  <si>
    <t>sd</t>
  </si>
  <si>
    <t>min</t>
  </si>
  <si>
    <t>per5</t>
  </si>
  <si>
    <t>per25</t>
  </si>
  <si>
    <t>median</t>
  </si>
  <si>
    <t>per75</t>
  </si>
  <si>
    <t>per95</t>
  </si>
  <si>
    <t>max</t>
  </si>
  <si>
    <t>iqr</t>
  </si>
  <si>
    <t>ndvi_summer</t>
  </si>
  <si>
    <t>ndvi_fall</t>
  </si>
  <si>
    <t>ndvi_winter</t>
  </si>
  <si>
    <t>ndvi_spring</t>
  </si>
  <si>
    <t>ndvi_year</t>
  </si>
  <si>
    <t>occur_bs</t>
  </si>
  <si>
    <t>occur_bs_300m</t>
  </si>
  <si>
    <t>occur_bs_1000m</t>
  </si>
  <si>
    <t>trns_bs_300m</t>
  </si>
  <si>
    <t>park</t>
  </si>
  <si>
    <t>poverty</t>
  </si>
  <si>
    <t>popdensity</t>
  </si>
  <si>
    <t>medianhousevalue</t>
  </si>
  <si>
    <t>pct_blk</t>
  </si>
  <si>
    <t>medhouseholdincome</t>
  </si>
  <si>
    <t>pct_owner_occ</t>
  </si>
  <si>
    <t>hispanic</t>
  </si>
  <si>
    <t>education</t>
  </si>
  <si>
    <t>smoke_rate</t>
  </si>
  <si>
    <t>mean_bmi</t>
  </si>
  <si>
    <t>summer_tmmx</t>
  </si>
  <si>
    <t>summer_sph</t>
  </si>
  <si>
    <t>summer_pr</t>
  </si>
  <si>
    <t>pm25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</si>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</sst>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1" sqref="N11"/>
    </sheetView>
  </sheetViews>
  <sheetFormatPr defaultRowHeight="15" x14ac:dyDescent="0.25"/>
  <cols>
    <col min="1" max="1" width="21.425781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t="s">
        <v>12</v>
      </c>
      <c r="B2">
        <v>63880697</v>
      </c>
      <c r="C2">
        <v>0.48755829776968301</v>
      </c>
      <c r="D2">
        <v>0.1739590606421948</v>
      </c>
      <c r="E2">
        <v>0</v>
      </c>
      <c r="F2">
        <v>0.16857980857271709</v>
      </c>
      <c r="G2">
        <v>0.35728768969424762</v>
      </c>
      <c r="H2">
        <v>0.52115597006398695</v>
      </c>
      <c r="I2">
        <v>0.63041973682667107</v>
      </c>
      <c r="J2">
        <v>0.72049171428450431</v>
      </c>
      <c r="K2">
        <v>0.84360740732153772</v>
      </c>
      <c r="L2">
        <v>0.27313204713242351</v>
      </c>
      <c r="N2" s="2" t="str">
        <f>ROUND(H2,2)&amp;" ("&amp;ROUND(L2,2)&amp;")"</f>
        <v>0.52 (0.27)</v>
      </c>
    </row>
    <row r="3" spans="1:14" x14ac:dyDescent="0.25">
      <c r="A3" t="s">
        <v>13</v>
      </c>
      <c r="B3">
        <v>63859264</v>
      </c>
      <c r="C3">
        <v>0.41178912477457891</v>
      </c>
      <c r="D3">
        <v>0.14194474465038989</v>
      </c>
      <c r="E3">
        <v>0</v>
      </c>
      <c r="F3">
        <v>0.1558714331924913</v>
      </c>
      <c r="G3">
        <v>0.31217940775639152</v>
      </c>
      <c r="H3">
        <v>0.42834608453456863</v>
      </c>
      <c r="I3">
        <v>0.52265277399434273</v>
      </c>
      <c r="J3">
        <v>0.61601635048072845</v>
      </c>
      <c r="K3">
        <v>0.7895701008346625</v>
      </c>
      <c r="L3">
        <v>0.21047336623795129</v>
      </c>
      <c r="N3" s="2" t="str">
        <f t="shared" ref="N3:N26" si="0">ROUND(H3,2)&amp;" ("&amp;ROUND(L3,2)&amp;")"</f>
        <v>0.43 (0.21)</v>
      </c>
    </row>
    <row r="4" spans="1:14" x14ac:dyDescent="0.25">
      <c r="A4" t="s">
        <v>14</v>
      </c>
      <c r="B4">
        <v>63744904</v>
      </c>
      <c r="C4">
        <v>0.23134460274422861</v>
      </c>
      <c r="D4">
        <v>0.12269671488728209</v>
      </c>
      <c r="E4">
        <v>0</v>
      </c>
      <c r="F4">
        <v>3.881672102152816E-2</v>
      </c>
      <c r="G4">
        <v>0.13425631038711569</v>
      </c>
      <c r="H4">
        <v>0.22903128895577571</v>
      </c>
      <c r="I4">
        <v>0.32241654958757648</v>
      </c>
      <c r="J4">
        <v>0.43705947888506869</v>
      </c>
      <c r="K4">
        <v>0.6694109972675818</v>
      </c>
      <c r="L4">
        <v>0.18816023920046079</v>
      </c>
      <c r="N4" s="2" t="str">
        <f t="shared" si="0"/>
        <v>0.23 (0.19)</v>
      </c>
    </row>
    <row r="5" spans="1:14" x14ac:dyDescent="0.25">
      <c r="A5" t="s">
        <v>15</v>
      </c>
      <c r="B5">
        <v>63825990</v>
      </c>
      <c r="C5">
        <v>0.37572629997728052</v>
      </c>
      <c r="D5">
        <v>0.13684203753198429</v>
      </c>
      <c r="E5">
        <v>0</v>
      </c>
      <c r="F5">
        <v>0.14246855610330131</v>
      </c>
      <c r="G5">
        <v>0.27706504490886508</v>
      </c>
      <c r="H5">
        <v>0.38283112202701658</v>
      </c>
      <c r="I5">
        <v>0.47593279148543999</v>
      </c>
      <c r="J5">
        <v>0.59251897343015014</v>
      </c>
      <c r="K5">
        <v>0.83543627919963948</v>
      </c>
      <c r="L5">
        <v>0.19886774657657491</v>
      </c>
      <c r="N5" s="2" t="str">
        <f t="shared" si="0"/>
        <v>0.38 (0.2)</v>
      </c>
    </row>
    <row r="6" spans="1:14" x14ac:dyDescent="0.25">
      <c r="A6" t="s">
        <v>16</v>
      </c>
      <c r="B6">
        <v>63884303</v>
      </c>
      <c r="C6">
        <v>0.37672977995358953</v>
      </c>
      <c r="D6">
        <v>0.12016931844345401</v>
      </c>
      <c r="E6">
        <v>1.097051248934602E-3</v>
      </c>
      <c r="F6">
        <v>0.15274005799434481</v>
      </c>
      <c r="G6">
        <v>0.2987931870425794</v>
      </c>
      <c r="H6">
        <v>0.38943819012387842</v>
      </c>
      <c r="I6">
        <v>0.4684777965459746</v>
      </c>
      <c r="J6">
        <v>0.55049955325994571</v>
      </c>
      <c r="K6">
        <v>0.70412336921011953</v>
      </c>
      <c r="L6">
        <v>0.1696846095033952</v>
      </c>
      <c r="N6" s="2" t="str">
        <f t="shared" si="0"/>
        <v>0.39 (0.17)</v>
      </c>
    </row>
    <row r="7" spans="1:14" x14ac:dyDescent="0.25">
      <c r="A7" t="s">
        <v>17</v>
      </c>
      <c r="B7">
        <v>63884303</v>
      </c>
      <c r="C7">
        <v>1.738648017217161E-2</v>
      </c>
      <c r="D7">
        <v>4.6040153157071183E-2</v>
      </c>
      <c r="E7">
        <v>0</v>
      </c>
      <c r="F7">
        <v>0</v>
      </c>
      <c r="G7">
        <v>2.9485921223052018E-4</v>
      </c>
      <c r="H7">
        <v>2.5416341698398862E-3</v>
      </c>
      <c r="I7">
        <v>1.301751371240998E-2</v>
      </c>
      <c r="J7">
        <v>8.482141586093199E-2</v>
      </c>
      <c r="K7">
        <v>0.99828385688957588</v>
      </c>
      <c r="L7">
        <v>1.272265450017946E-2</v>
      </c>
      <c r="N7" s="2" t="str">
        <f>ROUND(H7*100,2)&amp;" ("&amp;ROUND(L7*100,2)&amp;")"</f>
        <v>0.25 (1.27)</v>
      </c>
    </row>
    <row r="8" spans="1:14" x14ac:dyDescent="0.25">
      <c r="A8" t="s">
        <v>18</v>
      </c>
      <c r="B8">
        <v>63884303</v>
      </c>
      <c r="C8">
        <v>3.1527360355207007E-2</v>
      </c>
      <c r="D8">
        <v>6.7345028346973923E-2</v>
      </c>
      <c r="E8">
        <v>0</v>
      </c>
      <c r="F8">
        <v>0</v>
      </c>
      <c r="G8">
        <v>4.8685999866606561E-4</v>
      </c>
      <c r="H8">
        <v>4.3026406758972418E-3</v>
      </c>
      <c r="I8">
        <v>2.8754072244572899E-2</v>
      </c>
      <c r="J8">
        <v>0.16109432426529349</v>
      </c>
      <c r="K8">
        <v>0.90935042648847397</v>
      </c>
      <c r="L8">
        <v>2.826721224590683E-2</v>
      </c>
      <c r="N8" s="2" t="str">
        <f t="shared" si="0"/>
        <v>0 (0.03)</v>
      </c>
    </row>
    <row r="9" spans="1:14" x14ac:dyDescent="0.25">
      <c r="A9" t="s">
        <v>19</v>
      </c>
      <c r="B9">
        <v>63884303</v>
      </c>
      <c r="C9">
        <v>4.1262398853863992E-2</v>
      </c>
      <c r="D9">
        <v>8.8690494002638218E-2</v>
      </c>
      <c r="E9">
        <v>0</v>
      </c>
      <c r="F9">
        <v>0</v>
      </c>
      <c r="G9">
        <v>7.0283851275489552E-4</v>
      </c>
      <c r="H9">
        <v>5.1383320508646422E-3</v>
      </c>
      <c r="I9">
        <v>3.2953118308699417E-2</v>
      </c>
      <c r="J9">
        <v>0.2234536034074604</v>
      </c>
      <c r="K9">
        <v>0.90851652014896256</v>
      </c>
      <c r="L9">
        <v>3.2250279795944518E-2</v>
      </c>
      <c r="N9" s="2" t="str">
        <f>ROUND(H9*100,2)&amp;" ("&amp;ROUND(L9*100,2)&amp;")"</f>
        <v>0.51 (3.23)</v>
      </c>
    </row>
    <row r="10" spans="1:14" x14ac:dyDescent="0.25">
      <c r="A10" t="s">
        <v>20</v>
      </c>
      <c r="B10">
        <v>63884303</v>
      </c>
      <c r="C10">
        <v>3.7698483722961668E-2</v>
      </c>
      <c r="D10">
        <v>7.264794757402912E-2</v>
      </c>
      <c r="E10">
        <v>0</v>
      </c>
      <c r="F10">
        <v>0</v>
      </c>
      <c r="G10">
        <v>1.6951919769507141E-3</v>
      </c>
      <c r="H10">
        <v>8.6180014524675237E-3</v>
      </c>
      <c r="I10">
        <v>3.8353765007612943E-2</v>
      </c>
      <c r="J10">
        <v>0.17832212179599269</v>
      </c>
      <c r="K10">
        <v>0.91311941973019095</v>
      </c>
      <c r="L10">
        <v>3.6658573030662223E-2</v>
      </c>
      <c r="N10" s="2" t="str">
        <f t="shared" si="0"/>
        <v>0.01 (0.04)</v>
      </c>
    </row>
    <row r="11" spans="1:14" x14ac:dyDescent="0.25">
      <c r="A11" t="s">
        <v>21</v>
      </c>
      <c r="B11">
        <v>63884303</v>
      </c>
      <c r="C11">
        <v>0.13190842283483281</v>
      </c>
      <c r="D11">
        <v>0.16398010020492401</v>
      </c>
      <c r="E11">
        <v>0</v>
      </c>
      <c r="F11">
        <v>0</v>
      </c>
      <c r="G11">
        <v>1.9350247384949049E-2</v>
      </c>
      <c r="H11">
        <v>7.4806284568251058E-2</v>
      </c>
      <c r="I11">
        <v>0.17791948452124839</v>
      </c>
      <c r="J11">
        <v>0.47909088923698168</v>
      </c>
      <c r="K11">
        <v>1</v>
      </c>
      <c r="L11">
        <v>0.15856923713629931</v>
      </c>
      <c r="N11" s="2" t="str">
        <f>ROUND(H11*100,2)&amp;" ("&amp;ROUND(L11*100,2)&amp;")"</f>
        <v>7.48 (15.86)</v>
      </c>
    </row>
    <row r="12" spans="1:14" x14ac:dyDescent="0.25">
      <c r="A12" t="s">
        <v>22</v>
      </c>
      <c r="B12">
        <v>63697194</v>
      </c>
      <c r="C12">
        <v>0.10622246628156019</v>
      </c>
      <c r="D12">
        <v>8.2171014633967504E-2</v>
      </c>
      <c r="E12">
        <v>0</v>
      </c>
      <c r="F12">
        <v>1.7340243012691998E-2</v>
      </c>
      <c r="G12">
        <v>5.4269915256578503E-2</v>
      </c>
      <c r="H12">
        <v>8.6294416243654803E-2</v>
      </c>
      <c r="I12">
        <v>0.13611640884368101</v>
      </c>
      <c r="J12">
        <v>0.25755030929449602</v>
      </c>
      <c r="K12">
        <v>1</v>
      </c>
      <c r="L12">
        <v>8.1846493587102498E-2</v>
      </c>
      <c r="N12" s="2" t="str">
        <f t="shared" si="0"/>
        <v>0.09 (0.08)</v>
      </c>
    </row>
    <row r="13" spans="1:14" x14ac:dyDescent="0.25">
      <c r="A13" t="s">
        <v>23</v>
      </c>
      <c r="B13">
        <v>63697194</v>
      </c>
      <c r="C13">
        <v>2923.3915608438679</v>
      </c>
      <c r="D13">
        <v>8003.8051009495312</v>
      </c>
      <c r="E13">
        <v>0</v>
      </c>
      <c r="F13">
        <v>10.297521472868199</v>
      </c>
      <c r="G13">
        <v>68.452039999999997</v>
      </c>
      <c r="H13">
        <v>511.66910000000001</v>
      </c>
      <c r="I13">
        <v>2959.22</v>
      </c>
      <c r="J13">
        <v>10986.0827272727</v>
      </c>
      <c r="K13">
        <v>153867.70000000001</v>
      </c>
      <c r="L13">
        <v>2890.7679600000001</v>
      </c>
      <c r="N13" s="2" t="str">
        <f t="shared" si="0"/>
        <v>511.67 (2890.77)</v>
      </c>
    </row>
    <row r="14" spans="1:14" x14ac:dyDescent="0.25">
      <c r="A14" t="s">
        <v>24</v>
      </c>
      <c r="B14">
        <v>63697194</v>
      </c>
      <c r="C14">
        <v>191906.039769706</v>
      </c>
      <c r="D14">
        <v>162086.72888909499</v>
      </c>
      <c r="E14">
        <v>0</v>
      </c>
      <c r="F14">
        <v>53500</v>
      </c>
      <c r="G14">
        <v>88800</v>
      </c>
      <c r="H14">
        <v>139604.09356725099</v>
      </c>
      <c r="I14">
        <v>233800</v>
      </c>
      <c r="J14">
        <v>519000</v>
      </c>
      <c r="K14">
        <v>2000001</v>
      </c>
      <c r="L14">
        <v>145000</v>
      </c>
      <c r="N14" s="2" t="str">
        <f>ROUND(H14/1000,2)&amp;" ("&amp;ROUND(L14/1000,2)&amp;")"</f>
        <v>139.6 (145)</v>
      </c>
    </row>
    <row r="15" spans="1:14" x14ac:dyDescent="0.25">
      <c r="A15" t="s">
        <v>25</v>
      </c>
      <c r="B15">
        <v>63697194</v>
      </c>
      <c r="C15">
        <v>0.120309284051796</v>
      </c>
      <c r="D15">
        <v>0.18807545462501629</v>
      </c>
      <c r="E15">
        <v>0</v>
      </c>
      <c r="F15">
        <v>0</v>
      </c>
      <c r="G15">
        <v>7.3193046660567198E-3</v>
      </c>
      <c r="H15">
        <v>3.7486597607409099E-2</v>
      </c>
      <c r="I15">
        <v>0.142789820923657</v>
      </c>
      <c r="J15">
        <v>0.56565797828305997</v>
      </c>
      <c r="K15">
        <v>1</v>
      </c>
      <c r="L15">
        <v>0.13547051625760029</v>
      </c>
      <c r="N15" s="2" t="str">
        <f>ROUND(H15,2)&amp;" ("&amp;ROUND(L15,2)&amp;")"</f>
        <v>0.04 (0.14)</v>
      </c>
    </row>
    <row r="16" spans="1:14" x14ac:dyDescent="0.25">
      <c r="A16" t="s">
        <v>26</v>
      </c>
      <c r="B16">
        <v>63697194</v>
      </c>
      <c r="C16">
        <v>51467.201258321627</v>
      </c>
      <c r="D16">
        <v>22686.958007727691</v>
      </c>
      <c r="E16">
        <v>0</v>
      </c>
      <c r="F16">
        <v>25448.294573643401</v>
      </c>
      <c r="G16">
        <v>36182.193798449603</v>
      </c>
      <c r="H16">
        <v>46128.909090909103</v>
      </c>
      <c r="I16">
        <v>61119</v>
      </c>
      <c r="J16">
        <v>95775</v>
      </c>
      <c r="K16">
        <v>250001</v>
      </c>
      <c r="L16">
        <v>24936.8062015504</v>
      </c>
      <c r="N16" s="2" t="str">
        <f>ROUND(H16/1000,2)&amp;" ("&amp;ROUND(L16/1000,2)&amp;")"</f>
        <v>46.13 (24.94)</v>
      </c>
    </row>
    <row r="17" spans="1:14" x14ac:dyDescent="0.25">
      <c r="A17" t="s">
        <v>27</v>
      </c>
      <c r="B17">
        <v>63697194</v>
      </c>
      <c r="C17">
        <v>0.68246638309178165</v>
      </c>
      <c r="D17">
        <v>0.17425507596910289</v>
      </c>
      <c r="E17">
        <v>0</v>
      </c>
      <c r="F17">
        <v>0.33250651182492402</v>
      </c>
      <c r="G17">
        <v>0.59367336929867598</v>
      </c>
      <c r="H17">
        <v>0.71875797008569797</v>
      </c>
      <c r="I17">
        <v>0.80684070445665101</v>
      </c>
      <c r="J17">
        <v>0.90008987906345195</v>
      </c>
      <c r="K17">
        <v>1</v>
      </c>
      <c r="L17">
        <v>0.21316733515797501</v>
      </c>
      <c r="N17" s="2" t="str">
        <f t="shared" si="0"/>
        <v>0.72 (0.21)</v>
      </c>
    </row>
    <row r="18" spans="1:14" x14ac:dyDescent="0.25">
      <c r="A18" t="s">
        <v>28</v>
      </c>
      <c r="B18">
        <v>63697194</v>
      </c>
      <c r="C18">
        <v>0.1305782490411122</v>
      </c>
      <c r="D18">
        <v>0.1882380821638969</v>
      </c>
      <c r="E18">
        <v>0</v>
      </c>
      <c r="F18">
        <v>1.32345156167284E-3</v>
      </c>
      <c r="G18">
        <v>1.68842880698758E-2</v>
      </c>
      <c r="H18">
        <v>5.0280567040756098E-2</v>
      </c>
      <c r="I18">
        <v>0.15544225332782</v>
      </c>
      <c r="J18">
        <v>0.57629403306973404</v>
      </c>
      <c r="K18">
        <v>1</v>
      </c>
      <c r="L18">
        <v>0.1385579652579442</v>
      </c>
      <c r="N18" s="2" t="str">
        <f t="shared" si="0"/>
        <v>0.05 (0.14)</v>
      </c>
    </row>
    <row r="19" spans="1:14" x14ac:dyDescent="0.25">
      <c r="A19" t="s">
        <v>29</v>
      </c>
      <c r="B19">
        <v>63697194</v>
      </c>
      <c r="C19">
        <v>0.27253428897977938</v>
      </c>
      <c r="D19">
        <v>0.1620487837076372</v>
      </c>
      <c r="E19">
        <v>0</v>
      </c>
      <c r="F19">
        <v>6.0380887752672301E-2</v>
      </c>
      <c r="G19">
        <v>0.15192743764172301</v>
      </c>
      <c r="H19">
        <v>0.24482637670992599</v>
      </c>
      <c r="I19">
        <v>0.36608862236527301</v>
      </c>
      <c r="J19">
        <v>0.57606765327695597</v>
      </c>
      <c r="K19">
        <v>1</v>
      </c>
      <c r="L19">
        <v>0.21416118472355</v>
      </c>
      <c r="N19" s="2" t="str">
        <f t="shared" si="0"/>
        <v>0.24 (0.21)</v>
      </c>
    </row>
    <row r="20" spans="1:14" x14ac:dyDescent="0.25">
      <c r="A20" t="s">
        <v>30</v>
      </c>
      <c r="B20">
        <v>60981057</v>
      </c>
      <c r="C20">
        <v>0.46189421337292352</v>
      </c>
      <c r="D20">
        <v>7.1673415478796354E-2</v>
      </c>
      <c r="E20">
        <v>0</v>
      </c>
      <c r="F20">
        <v>0.35697399527186802</v>
      </c>
      <c r="G20">
        <v>0.41439369043706897</v>
      </c>
      <c r="H20">
        <v>0.46174578334202698</v>
      </c>
      <c r="I20">
        <v>0.50515463917525805</v>
      </c>
      <c r="J20">
        <v>0.57857142857142896</v>
      </c>
      <c r="K20">
        <v>1</v>
      </c>
      <c r="L20">
        <v>9.0760948738189073E-2</v>
      </c>
      <c r="N20" s="2" t="str">
        <f t="shared" si="0"/>
        <v>0.46 (0.09)</v>
      </c>
    </row>
    <row r="21" spans="1:14" x14ac:dyDescent="0.25">
      <c r="A21" t="s">
        <v>31</v>
      </c>
      <c r="B21">
        <v>60981057</v>
      </c>
      <c r="C21">
        <v>27.48298627939138</v>
      </c>
      <c r="D21">
        <v>1.0008385899607231</v>
      </c>
      <c r="E21">
        <v>20.7</v>
      </c>
      <c r="F21">
        <v>25.9940196078431</v>
      </c>
      <c r="G21">
        <v>26.820585543766601</v>
      </c>
      <c r="H21">
        <v>27.416934503713701</v>
      </c>
      <c r="I21">
        <v>28.075228758169899</v>
      </c>
      <c r="J21">
        <v>29.194758454106299</v>
      </c>
      <c r="K21">
        <v>43.064999999999998</v>
      </c>
      <c r="L21">
        <v>1.254643214403298</v>
      </c>
      <c r="N21" s="2" t="str">
        <f t="shared" si="0"/>
        <v>27.42 (1.25)</v>
      </c>
    </row>
    <row r="22" spans="1:14" x14ac:dyDescent="0.25">
      <c r="A22" t="s">
        <v>32</v>
      </c>
      <c r="B22">
        <v>63897950</v>
      </c>
      <c r="C22">
        <v>303.13352411286428</v>
      </c>
      <c r="D22">
        <v>3.7041694499650109</v>
      </c>
      <c r="E22">
        <v>287.96732529349998</v>
      </c>
      <c r="F22">
        <v>297.36428218123399</v>
      </c>
      <c r="G22">
        <v>300.51141970098399</v>
      </c>
      <c r="H22">
        <v>303.04417394452503</v>
      </c>
      <c r="I22">
        <v>305.668350924099</v>
      </c>
      <c r="J22">
        <v>309.18306143020402</v>
      </c>
      <c r="K22">
        <v>317.07337686289901</v>
      </c>
      <c r="L22">
        <v>5.1569312231150093</v>
      </c>
      <c r="N22" s="2" t="str">
        <f>ROUND(H22-273.15,2)&amp;" ("&amp;ROUND(L22,2)&amp;")"</f>
        <v>29.89 (5.16)</v>
      </c>
    </row>
    <row r="23" spans="1:14" x14ac:dyDescent="0.25">
      <c r="A23" t="s">
        <v>33</v>
      </c>
      <c r="B23">
        <v>63897950</v>
      </c>
      <c r="C23">
        <v>1.21973195138536E-2</v>
      </c>
      <c r="D23">
        <v>3.003217832361414E-3</v>
      </c>
      <c r="E23">
        <v>3.4406262145221501E-3</v>
      </c>
      <c r="F23">
        <v>7.0722514758130199E-3</v>
      </c>
      <c r="G23">
        <v>1.0375830902088899E-2</v>
      </c>
      <c r="H23">
        <v>1.20562097330437E-2</v>
      </c>
      <c r="I23">
        <v>1.43721500996274E-2</v>
      </c>
      <c r="J23">
        <v>1.7258146331608701E-2</v>
      </c>
      <c r="K23">
        <v>2.1902873120068202E-2</v>
      </c>
      <c r="L23">
        <v>3.9963191975385011E-3</v>
      </c>
      <c r="N23" s="2" t="str">
        <f>ROUND(H23*1000,2)&amp;" ("&amp;ROUND(L23*1000,2)&amp;")"</f>
        <v>12.06 (4)</v>
      </c>
    </row>
    <row r="24" spans="1:14" x14ac:dyDescent="0.25">
      <c r="A24" t="s">
        <v>34</v>
      </c>
      <c r="B24">
        <v>63897950</v>
      </c>
      <c r="C24">
        <v>3.1036469909142781</v>
      </c>
      <c r="D24">
        <v>1.9418753665123081</v>
      </c>
      <c r="E24">
        <v>0</v>
      </c>
      <c r="F24">
        <v>9.4927675565648992E-3</v>
      </c>
      <c r="G24">
        <v>1.90842129436347</v>
      </c>
      <c r="H24">
        <v>3.0939777854211101</v>
      </c>
      <c r="I24">
        <v>4.2155081552223397</v>
      </c>
      <c r="J24">
        <v>6.4319801637702403</v>
      </c>
      <c r="K24">
        <v>14.0117628493387</v>
      </c>
      <c r="L24">
        <v>2.307086860858869</v>
      </c>
      <c r="N24" s="2" t="str">
        <f>ROUND(H24,2)&amp;" ("&amp;ROUND(L24,2)&amp;")"</f>
        <v>3.09 (2.31)</v>
      </c>
    </row>
    <row r="25" spans="1:14" x14ac:dyDescent="0.25">
      <c r="A25" t="s">
        <v>35</v>
      </c>
      <c r="B25">
        <v>63780985</v>
      </c>
      <c r="C25">
        <v>9.7688171446785361</v>
      </c>
      <c r="D25">
        <v>3.0627395514976148</v>
      </c>
      <c r="E25">
        <v>7.8303799806151795E-3</v>
      </c>
      <c r="F25">
        <v>4.7383839536603096</v>
      </c>
      <c r="G25">
        <v>7.7850212928718499</v>
      </c>
      <c r="H25">
        <v>9.6286163048823195</v>
      </c>
      <c r="I25">
        <v>11.7083450570856</v>
      </c>
      <c r="J25">
        <v>14.8798707377196</v>
      </c>
      <c r="K25">
        <v>30.924927283787699</v>
      </c>
      <c r="L25">
        <v>3.92332376421375</v>
      </c>
      <c r="N25" s="2" t="str">
        <f t="shared" si="0"/>
        <v>9.63 (3.92)</v>
      </c>
    </row>
    <row r="26" spans="1:14" x14ac:dyDescent="0.25">
      <c r="A26" t="s">
        <v>36</v>
      </c>
      <c r="B26">
        <v>63780985</v>
      </c>
      <c r="C26">
        <v>18.340543056880559</v>
      </c>
      <c r="D26">
        <v>9.9705514307847096</v>
      </c>
      <c r="E26">
        <v>1.08124818601045E-2</v>
      </c>
      <c r="F26">
        <v>6.0833960629520698</v>
      </c>
      <c r="G26">
        <v>10.593087772338899</v>
      </c>
      <c r="H26">
        <v>16.1402629653562</v>
      </c>
      <c r="I26">
        <v>24.4044738339628</v>
      </c>
      <c r="J26">
        <v>37.495167761833699</v>
      </c>
      <c r="K26">
        <v>127.626410809231</v>
      </c>
      <c r="L26">
        <v>13.811386061623899</v>
      </c>
      <c r="N26" s="2" t="str">
        <f t="shared" si="0"/>
        <v>16.14 (13.81)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Jochem O. Klompmaker</cp:lastModifiedBy>
  <dcterms:created xsi:type="dcterms:W3CDTF">2021-10-14T15:06:53Z</dcterms:created>
  <dcterms:modified xsi:type="dcterms:W3CDTF">2021-11-05T19:50:12Z</dcterms:modified>
</cp:coreProperties>
</file>