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klo\Documents\harvard\franfran\nature\descriptives\"/>
    </mc:Choice>
  </mc:AlternateContent>
  <bookViews>
    <workbookView xWindow="0" yWindow="0" windowWidth="19200" windowHeight="11460" activeTab="1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N2" i="2" l="1"/>
  <c r="N20" i="2" l="1"/>
  <c r="N19" i="2"/>
  <c r="N18" i="2"/>
  <c r="N17" i="2"/>
  <c r="N16" i="2"/>
  <c r="N15" i="2"/>
  <c r="N14" i="2"/>
  <c r="N9" i="2"/>
  <c r="N13" i="2"/>
  <c r="N11" i="2"/>
  <c r="N8" i="2"/>
  <c r="N12" i="2"/>
  <c r="N7" i="2"/>
  <c r="N6" i="2"/>
  <c r="N10" i="2"/>
  <c r="N4" i="2"/>
  <c r="N5" i="2"/>
  <c r="N3" i="2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<sst xmlns="http://schemas.openxmlformats.org/spreadsheetml/2006/main" count="68" uniqueCount="37">
  <si>
    <t>pol</t>
  </si>
  <si>
    <t>n</t>
  </si>
  <si>
    <t>mean</t>
  </si>
  <si>
    <t>sd</t>
  </si>
  <si>
    <t>min</t>
  </si>
  <si>
    <t>per5</t>
  </si>
  <si>
    <t>per25</t>
  </si>
  <si>
    <t>median</t>
  </si>
  <si>
    <t>per75</t>
  </si>
  <si>
    <t>per95</t>
  </si>
  <si>
    <t>max</t>
  </si>
  <si>
    <t>iqr</t>
  </si>
  <si>
    <t>ndvi_summer</t>
  </si>
  <si>
    <t>ndvi_fall</t>
  </si>
  <si>
    <t>ndvi_winter</t>
  </si>
  <si>
    <t>ndvi_spring</t>
  </si>
  <si>
    <t>ndvi_year</t>
  </si>
  <si>
    <t>occur_bs</t>
  </si>
  <si>
    <t>occur_bs_300m</t>
  </si>
  <si>
    <t>occur_bs_1000m</t>
  </si>
  <si>
    <t>trns_bs_300m</t>
  </si>
  <si>
    <t>park</t>
  </si>
  <si>
    <t>poverty</t>
  </si>
  <si>
    <t>popdensity</t>
  </si>
  <si>
    <t>medianhousevalue</t>
  </si>
  <si>
    <t>pct_blk</t>
  </si>
  <si>
    <t>medhouseholdincome</t>
  </si>
  <si>
    <t>pct_owner_occ</t>
  </si>
  <si>
    <t>hispanic</t>
  </si>
  <si>
    <t>education</t>
  </si>
  <si>
    <t>smoke_rate</t>
  </si>
  <si>
    <t>mean_bmi</t>
  </si>
  <si>
    <t>summer_tmmx</t>
  </si>
  <si>
    <t>summer_sph</t>
  </si>
  <si>
    <t>summer_pr</t>
  </si>
  <si>
    <t>pm25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</si>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</sst>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sqref="A1:N26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x14ac:dyDescent="0.25">
      <c r="A2" t="s">
        <v>12</v>
      </c>
      <c r="B2">
        <v>25148222</v>
      </c>
      <c r="C2">
        <v>0.38185455617375957</v>
      </c>
      <c r="D2">
        <v>0.14758664304271421</v>
      </c>
      <c r="E2">
        <v>0</v>
      </c>
      <c r="F2">
        <v>0.1395761223889864</v>
      </c>
      <c r="G2">
        <v>0.26568166371058349</v>
      </c>
      <c r="H2">
        <v>0.38749076005297262</v>
      </c>
      <c r="I2">
        <v>0.49917331597426262</v>
      </c>
      <c r="J2">
        <v>0.6114945944819945</v>
      </c>
      <c r="K2">
        <v>0.80689308008813065</v>
      </c>
      <c r="L2">
        <v>0.23349165226367899</v>
      </c>
      <c r="N2" t="str">
        <f>ROUND(H2,2)&amp;" ("&amp;ROUND(L2,2)&amp;")"</f>
        <v>0.39 (0.23)</v>
      </c>
    </row>
    <row r="3" spans="1:14" x14ac:dyDescent="0.25">
      <c r="A3" t="s">
        <v>13</v>
      </c>
      <c r="B3">
        <v>25138000</v>
      </c>
      <c r="C3">
        <v>0.34094734425547257</v>
      </c>
      <c r="D3">
        <v>0.12743170675151369</v>
      </c>
      <c r="E3">
        <v>0</v>
      </c>
      <c r="F3">
        <v>0.1245780585468062</v>
      </c>
      <c r="G3">
        <v>0.2441940934138844</v>
      </c>
      <c r="H3">
        <v>0.35057826271575032</v>
      </c>
      <c r="I3">
        <v>0.43823307787191468</v>
      </c>
      <c r="J3">
        <v>0.53621286162494741</v>
      </c>
      <c r="K3">
        <v>0.75796516477958131</v>
      </c>
      <c r="L3">
        <v>0.19403898445803031</v>
      </c>
      <c r="N3" t="str">
        <f t="shared" ref="N3:N6" si="0">ROUND(H3,2)&amp;" ("&amp;ROUND(L3,2)&amp;")"</f>
        <v>0.35 (0.19)</v>
      </c>
    </row>
    <row r="4" spans="1:14" x14ac:dyDescent="0.25">
      <c r="A4" t="s">
        <v>14</v>
      </c>
      <c r="B4">
        <v>25104253</v>
      </c>
      <c r="C4">
        <v>0.2000699356417707</v>
      </c>
      <c r="D4">
        <v>0.1059823270454707</v>
      </c>
      <c r="E4">
        <v>0</v>
      </c>
      <c r="F4">
        <v>3.2279932693631573E-2</v>
      </c>
      <c r="G4">
        <v>0.1168967960157264</v>
      </c>
      <c r="H4">
        <v>0.20022219055909249</v>
      </c>
      <c r="I4">
        <v>0.2781697762603102</v>
      </c>
      <c r="J4">
        <v>0.37448315182346747</v>
      </c>
      <c r="K4">
        <v>0.66411085110407919</v>
      </c>
      <c r="L4">
        <v>0.16127298024458381</v>
      </c>
      <c r="N4" t="str">
        <f t="shared" si="0"/>
        <v>0.2 (0.16)</v>
      </c>
    </row>
    <row r="5" spans="1:14" x14ac:dyDescent="0.25">
      <c r="A5" t="s">
        <v>15</v>
      </c>
      <c r="B5">
        <v>25123652</v>
      </c>
      <c r="C5">
        <v>0.32097929223274291</v>
      </c>
      <c r="D5">
        <v>0.11976891136372431</v>
      </c>
      <c r="E5">
        <v>5.7269631546779287E-4</v>
      </c>
      <c r="F5">
        <v>0.1163471845350003</v>
      </c>
      <c r="G5">
        <v>0.23399220902076559</v>
      </c>
      <c r="H5">
        <v>0.3290634947418643</v>
      </c>
      <c r="I5">
        <v>0.4080446950554209</v>
      </c>
      <c r="J5">
        <v>0.50928093625382165</v>
      </c>
      <c r="K5">
        <v>0.80927546119652971</v>
      </c>
      <c r="L5">
        <v>0.17405248603465531</v>
      </c>
      <c r="N5" t="str">
        <f t="shared" si="0"/>
        <v>0.33 (0.17)</v>
      </c>
    </row>
    <row r="6" spans="1:14" x14ac:dyDescent="0.25">
      <c r="A6" t="s">
        <v>16</v>
      </c>
      <c r="B6">
        <v>25148284</v>
      </c>
      <c r="C6">
        <v>0.31105689131077568</v>
      </c>
      <c r="D6">
        <v>0.1073523257099597</v>
      </c>
      <c r="E6">
        <v>1.097051248934602E-3</v>
      </c>
      <c r="F6">
        <v>0.1191472901144076</v>
      </c>
      <c r="G6">
        <v>0.2357399614701684</v>
      </c>
      <c r="H6">
        <v>0.32027368027312292</v>
      </c>
      <c r="I6">
        <v>0.39280590852522168</v>
      </c>
      <c r="J6">
        <v>0.47126565921268859</v>
      </c>
      <c r="K6">
        <v>0.68732996659007595</v>
      </c>
      <c r="L6">
        <v>0.15706594705505331</v>
      </c>
      <c r="N6" t="str">
        <f t="shared" si="0"/>
        <v>0.32 (0.16)</v>
      </c>
    </row>
    <row r="7" spans="1:14" x14ac:dyDescent="0.25">
      <c r="A7" t="s">
        <v>17</v>
      </c>
      <c r="B7">
        <v>25148284</v>
      </c>
      <c r="C7">
        <v>1.845300287898256E-2</v>
      </c>
      <c r="D7">
        <v>5.004727953873226E-2</v>
      </c>
      <c r="E7">
        <v>0</v>
      </c>
      <c r="F7">
        <v>0</v>
      </c>
      <c r="G7">
        <v>0</v>
      </c>
      <c r="H7">
        <v>1.973026051173873E-3</v>
      </c>
      <c r="I7">
        <v>1.3289263807630521E-2</v>
      </c>
      <c r="J7">
        <v>9.2878881770784114E-2</v>
      </c>
      <c r="K7">
        <v>0.91928543175847088</v>
      </c>
      <c r="L7">
        <v>1.3289263807630521E-2</v>
      </c>
      <c r="N7" t="str">
        <f>ROUND(H7*100,1)&amp;" ("&amp;ROUND(L7*100,1)&amp;")"</f>
        <v>0.2 (1.3)</v>
      </c>
    </row>
    <row r="8" spans="1:14" x14ac:dyDescent="0.25">
      <c r="A8" t="s">
        <v>18</v>
      </c>
      <c r="B8">
        <v>25148284</v>
      </c>
      <c r="C8">
        <v>4.0729187956410097E-2</v>
      </c>
      <c r="D8">
        <v>7.8838234134984433E-2</v>
      </c>
      <c r="E8">
        <v>0</v>
      </c>
      <c r="F8">
        <v>0</v>
      </c>
      <c r="G8">
        <v>1.5696889233586639E-4</v>
      </c>
      <c r="H8">
        <v>4.7188980773189048E-3</v>
      </c>
      <c r="I8">
        <v>4.4474075626967258E-2</v>
      </c>
      <c r="J8">
        <v>0.2030866663681376</v>
      </c>
      <c r="K8">
        <v>0.90452970595217741</v>
      </c>
      <c r="L8">
        <v>4.4317106734631399E-2</v>
      </c>
      <c r="N8" t="str">
        <f t="shared" ref="N8:N10" si="1">ROUND(H8*100,1)&amp;" ("&amp;ROUND(L8*100,1)&amp;")"</f>
        <v>0.5 (4.4)</v>
      </c>
    </row>
    <row r="9" spans="1:14" x14ac:dyDescent="0.25">
      <c r="A9" t="s">
        <v>19</v>
      </c>
      <c r="B9">
        <v>25148284</v>
      </c>
      <c r="C9">
        <v>5.5120618535302243E-2</v>
      </c>
      <c r="D9">
        <v>0.1045741794777001</v>
      </c>
      <c r="E9">
        <v>0</v>
      </c>
      <c r="F9">
        <v>0</v>
      </c>
      <c r="G9">
        <v>5.0042287312712056E-4</v>
      </c>
      <c r="H9">
        <v>6.6316497127984512E-3</v>
      </c>
      <c r="I9">
        <v>5.2539538375041377E-2</v>
      </c>
      <c r="J9">
        <v>0.28108002421883183</v>
      </c>
      <c r="K9">
        <v>0.8796055291564735</v>
      </c>
      <c r="L9">
        <v>5.2039115501914257E-2</v>
      </c>
      <c r="N9" t="str">
        <f t="shared" si="1"/>
        <v>0.7 (5.2)</v>
      </c>
    </row>
    <row r="10" spans="1:14" x14ac:dyDescent="0.25">
      <c r="A10" t="s">
        <v>20</v>
      </c>
      <c r="B10">
        <v>25148284</v>
      </c>
      <c r="C10">
        <v>4.5641105127152762E-2</v>
      </c>
      <c r="D10">
        <v>8.2683736347742315E-2</v>
      </c>
      <c r="E10">
        <v>0</v>
      </c>
      <c r="F10">
        <v>0</v>
      </c>
      <c r="G10">
        <v>7.4322893083472155E-4</v>
      </c>
      <c r="H10">
        <v>8.7020027533391605E-3</v>
      </c>
      <c r="I10">
        <v>5.27709946923526E-2</v>
      </c>
      <c r="J10">
        <v>0.2151106178728803</v>
      </c>
      <c r="K10">
        <v>0.90429634347967014</v>
      </c>
      <c r="L10">
        <v>5.202776576151788E-2</v>
      </c>
      <c r="N10" t="str">
        <f t="shared" si="1"/>
        <v>0.9 (5.2)</v>
      </c>
    </row>
    <row r="11" spans="1:14" x14ac:dyDescent="0.25">
      <c r="A11" t="s">
        <v>21</v>
      </c>
      <c r="B11">
        <v>25148284</v>
      </c>
      <c r="C11">
        <v>0.14630673238672559</v>
      </c>
      <c r="D11">
        <v>0.1216532971338109</v>
      </c>
      <c r="E11">
        <v>0</v>
      </c>
      <c r="F11">
        <v>1.996832355201859E-2</v>
      </c>
      <c r="G11">
        <v>5.8846630411961212E-2</v>
      </c>
      <c r="H11">
        <v>0.1143231802016811</v>
      </c>
      <c r="I11">
        <v>0.19668828162477869</v>
      </c>
      <c r="J11">
        <v>0.38478865192119671</v>
      </c>
      <c r="K11">
        <v>0.99880311190903648</v>
      </c>
      <c r="L11">
        <v>0.13784165121281741</v>
      </c>
      <c r="N11" t="str">
        <f>ROUND(H11,2)&amp;" ("&amp;ROUND(L11,2)&amp;")"</f>
        <v>0.11 (0.14)</v>
      </c>
    </row>
    <row r="12" spans="1:14" x14ac:dyDescent="0.25">
      <c r="A12" t="s">
        <v>22</v>
      </c>
      <c r="B12">
        <v>25164069</v>
      </c>
      <c r="C12">
        <v>0.10976385733826741</v>
      </c>
      <c r="D12">
        <v>8.110660227974989E-2</v>
      </c>
      <c r="E12">
        <v>0</v>
      </c>
      <c r="F12">
        <v>2.7720314439387699E-2</v>
      </c>
      <c r="G12">
        <v>5.5698876643730598E-2</v>
      </c>
      <c r="H12">
        <v>8.5998489132791706E-2</v>
      </c>
      <c r="I12">
        <v>0.13934537081495199</v>
      </c>
      <c r="J12">
        <v>0.27311557004701198</v>
      </c>
      <c r="K12">
        <v>1</v>
      </c>
      <c r="L12">
        <v>8.3646494171221386E-2</v>
      </c>
      <c r="N12" t="str">
        <f>ROUND(H12*100,1)&amp;" ("&amp;ROUND(L12*100,1)&amp;")"</f>
        <v>8.6 (8.4)</v>
      </c>
    </row>
    <row r="13" spans="1:14" x14ac:dyDescent="0.25">
      <c r="A13" t="s">
        <v>23</v>
      </c>
      <c r="B13">
        <v>25164069</v>
      </c>
      <c r="C13">
        <v>6715.275327853461</v>
      </c>
      <c r="D13">
        <v>11388.888256676861</v>
      </c>
      <c r="E13">
        <v>1000.0269714285701</v>
      </c>
      <c r="F13">
        <v>1189.6116666666701</v>
      </c>
      <c r="G13">
        <v>2111.9630000000002</v>
      </c>
      <c r="H13">
        <v>3602.01763565891</v>
      </c>
      <c r="I13">
        <v>6381.02966666667</v>
      </c>
      <c r="J13">
        <v>21391.266666666699</v>
      </c>
      <c r="K13">
        <v>153867.70000000001</v>
      </c>
      <c r="L13">
        <v>4269.0666666666693</v>
      </c>
      <c r="N13" t="str">
        <f t="shared" ref="N13:N26" si="2">ROUND(H13,1)&amp;" ("&amp;ROUND(L13,1)&amp;")"</f>
        <v>3602 (4269.1)</v>
      </c>
    </row>
    <row r="14" spans="1:14" x14ac:dyDescent="0.25">
      <c r="A14" t="s">
        <v>24</v>
      </c>
      <c r="B14">
        <v>25164069</v>
      </c>
      <c r="C14">
        <v>257176.88759550211</v>
      </c>
      <c r="D14">
        <v>193127.5691258506</v>
      </c>
      <c r="E14">
        <v>0</v>
      </c>
      <c r="F14">
        <v>65644.444444444394</v>
      </c>
      <c r="G14">
        <v>123233.33333333299</v>
      </c>
      <c r="H14">
        <v>198000</v>
      </c>
      <c r="I14">
        <v>333600</v>
      </c>
      <c r="J14">
        <v>645985.71428571397</v>
      </c>
      <c r="K14">
        <v>2000001</v>
      </c>
      <c r="L14">
        <v>210366.66666666701</v>
      </c>
      <c r="N14" t="str">
        <f>ROUND(H14/1000,1)&amp;" ("&amp;ROUND(L14/1000,1)&amp;")"</f>
        <v>198 (210.4)</v>
      </c>
    </row>
    <row r="15" spans="1:14" x14ac:dyDescent="0.25">
      <c r="A15" t="s">
        <v>25</v>
      </c>
      <c r="B15">
        <v>25164069</v>
      </c>
      <c r="C15">
        <v>0.1661628776139043</v>
      </c>
      <c r="D15">
        <v>0.21662867072953301</v>
      </c>
      <c r="E15">
        <v>0</v>
      </c>
      <c r="F15">
        <v>7.2014614109373503E-3</v>
      </c>
      <c r="G15">
        <v>2.7526808272141701E-2</v>
      </c>
      <c r="H15">
        <v>7.2877715013127495E-2</v>
      </c>
      <c r="I15">
        <v>0.206988581666424</v>
      </c>
      <c r="J15">
        <v>0.71138105027097698</v>
      </c>
      <c r="K15">
        <v>1</v>
      </c>
      <c r="L15">
        <v>0.17946177339428229</v>
      </c>
      <c r="N15" t="str">
        <f>ROUND(H15*100,1)&amp;" ("&amp;ROUND(L15*100,1)&amp;")"</f>
        <v>7.3 (17.9)</v>
      </c>
    </row>
    <row r="16" spans="1:14" x14ac:dyDescent="0.25">
      <c r="A16" t="s">
        <v>26</v>
      </c>
      <c r="B16">
        <v>25164069</v>
      </c>
      <c r="C16">
        <v>56558.599538804483</v>
      </c>
      <c r="D16">
        <v>25636.1070574769</v>
      </c>
      <c r="E16">
        <v>0</v>
      </c>
      <c r="F16">
        <v>24624.484848484801</v>
      </c>
      <c r="G16">
        <v>38287</v>
      </c>
      <c r="H16">
        <v>51537</v>
      </c>
      <c r="I16">
        <v>69738.142857142899</v>
      </c>
      <c r="J16">
        <v>104676</v>
      </c>
      <c r="K16">
        <v>250001</v>
      </c>
      <c r="L16">
        <v>31451.142857142899</v>
      </c>
      <c r="N16" t="str">
        <f>ROUND(H16/1000,1)&amp;" ("&amp;ROUND(L16/1000,1)&amp;")"</f>
        <v>51.5 (31.5)</v>
      </c>
    </row>
    <row r="17" spans="1:14" x14ac:dyDescent="0.25">
      <c r="A17" t="s">
        <v>27</v>
      </c>
      <c r="B17">
        <v>25164069</v>
      </c>
      <c r="C17">
        <v>0.58137999223478232</v>
      </c>
      <c r="D17">
        <v>0.1922652437176737</v>
      </c>
      <c r="E17">
        <v>0</v>
      </c>
      <c r="F17">
        <v>0.22452027739248301</v>
      </c>
      <c r="G17">
        <v>0.46318036286019199</v>
      </c>
      <c r="H17">
        <v>0.600689688420462</v>
      </c>
      <c r="I17">
        <v>0.72366475050299295</v>
      </c>
      <c r="J17">
        <v>0.86318348950302504</v>
      </c>
      <c r="K17">
        <v>1</v>
      </c>
      <c r="L17">
        <v>0.26048438764280102</v>
      </c>
      <c r="N17" t="str">
        <f>ROUND(H17*100,1)&amp;" ("&amp;ROUND(L17*100,1)&amp;")"</f>
        <v>60.1 (26)</v>
      </c>
    </row>
    <row r="18" spans="1:14" x14ac:dyDescent="0.25">
      <c r="A18" t="s">
        <v>28</v>
      </c>
      <c r="B18">
        <v>25164069</v>
      </c>
      <c r="C18">
        <v>0.19890190802176719</v>
      </c>
      <c r="D18">
        <v>0.21382686845109219</v>
      </c>
      <c r="E18">
        <v>0</v>
      </c>
      <c r="F18">
        <v>1.3726062831156899E-2</v>
      </c>
      <c r="G18">
        <v>4.6676332812848498E-2</v>
      </c>
      <c r="H18">
        <v>0.11270763273209</v>
      </c>
      <c r="I18">
        <v>0.274829624366138</v>
      </c>
      <c r="J18">
        <v>0.68403961490296905</v>
      </c>
      <c r="K18">
        <v>1</v>
      </c>
      <c r="L18">
        <v>0.22815329155328951</v>
      </c>
      <c r="N18" t="str">
        <f t="shared" ref="N18:N20" si="3">ROUND(H18*100,1)&amp;" ("&amp;ROUND(L18*100,1)&amp;")"</f>
        <v>11.3 (22.8)</v>
      </c>
    </row>
    <row r="19" spans="1:14" x14ac:dyDescent="0.25">
      <c r="A19" t="s">
        <v>29</v>
      </c>
      <c r="B19">
        <v>25164069</v>
      </c>
      <c r="C19">
        <v>0.25886772602150893</v>
      </c>
      <c r="D19">
        <v>0.1570177818421368</v>
      </c>
      <c r="E19">
        <v>0</v>
      </c>
      <c r="F19">
        <v>5.9628618813235702E-2</v>
      </c>
      <c r="G19">
        <v>0.13865455332035501</v>
      </c>
      <c r="H19">
        <v>0.22740315638450501</v>
      </c>
      <c r="I19">
        <v>0.34954697186456801</v>
      </c>
      <c r="J19">
        <v>0.56402811193671099</v>
      </c>
      <c r="K19">
        <v>1</v>
      </c>
      <c r="L19">
        <v>0.21089241854421301</v>
      </c>
      <c r="N19" t="str">
        <f t="shared" si="3"/>
        <v>22.7 (21.1)</v>
      </c>
    </row>
    <row r="20" spans="1:14" x14ac:dyDescent="0.25">
      <c r="A20" t="s">
        <v>30</v>
      </c>
      <c r="B20">
        <v>25141054</v>
      </c>
      <c r="C20">
        <v>0.44170028966500952</v>
      </c>
      <c r="D20">
        <v>5.7987818217255002E-2</v>
      </c>
      <c r="E20">
        <v>0</v>
      </c>
      <c r="F20">
        <v>0.357074569789675</v>
      </c>
      <c r="G20">
        <v>0.400195694716243</v>
      </c>
      <c r="H20">
        <v>0.44290123456790098</v>
      </c>
      <c r="I20">
        <v>0.480582524271845</v>
      </c>
      <c r="J20">
        <v>0.53600000000000003</v>
      </c>
      <c r="K20">
        <v>1</v>
      </c>
      <c r="L20">
        <v>8.0386829555602002E-2</v>
      </c>
      <c r="N20" t="str">
        <f t="shared" si="3"/>
        <v>44.3 (8)</v>
      </c>
    </row>
    <row r="21" spans="1:14" x14ac:dyDescent="0.25">
      <c r="A21" t="s">
        <v>31</v>
      </c>
      <c r="B21">
        <v>25141054</v>
      </c>
      <c r="C21">
        <v>27.141602638177741</v>
      </c>
      <c r="D21">
        <v>0.80757669205986504</v>
      </c>
      <c r="E21">
        <v>20.7</v>
      </c>
      <c r="F21">
        <v>25.840768918918901</v>
      </c>
      <c r="G21">
        <v>26.619068219633899</v>
      </c>
      <c r="H21">
        <v>27.085643835616398</v>
      </c>
      <c r="I21">
        <v>27.6710911439455</v>
      </c>
      <c r="J21">
        <v>28.512333709131902</v>
      </c>
      <c r="K21">
        <v>34.155833333333298</v>
      </c>
      <c r="L21">
        <v>1.052022924311601</v>
      </c>
      <c r="N21" t="str">
        <f t="shared" si="2"/>
        <v>27.1 (1.1)</v>
      </c>
    </row>
    <row r="22" spans="1:14" x14ac:dyDescent="0.25">
      <c r="A22" t="s">
        <v>32</v>
      </c>
      <c r="B22">
        <v>25151755</v>
      </c>
      <c r="C22">
        <v>302.99807218858138</v>
      </c>
      <c r="D22">
        <v>3.707417926399398</v>
      </c>
      <c r="E22">
        <v>289.76955878216302</v>
      </c>
      <c r="F22">
        <v>297.36296436219101</v>
      </c>
      <c r="G22">
        <v>300.53203268605199</v>
      </c>
      <c r="H22">
        <v>302.70754582299497</v>
      </c>
      <c r="I22">
        <v>305.37785972311099</v>
      </c>
      <c r="J22">
        <v>309.40838235054099</v>
      </c>
      <c r="K22">
        <v>316.30327705715001</v>
      </c>
      <c r="L22">
        <v>4.8458270370589958</v>
      </c>
      <c r="N22" t="str">
        <f>ROUND(H22-273.15,1)&amp;" ("&amp;ROUND(L22,1)&amp;")"</f>
        <v>29.6 (4.8)</v>
      </c>
    </row>
    <row r="23" spans="1:14" x14ac:dyDescent="0.25">
      <c r="A23" t="s">
        <v>33</v>
      </c>
      <c r="B23">
        <v>25151755</v>
      </c>
      <c r="C23">
        <v>1.205978144877431E-2</v>
      </c>
      <c r="D23">
        <v>2.955756582341144E-3</v>
      </c>
      <c r="E23">
        <v>3.54749764032338E-3</v>
      </c>
      <c r="F23">
        <v>7.6574214638120601E-3</v>
      </c>
      <c r="G23">
        <v>1.03671335775285E-2</v>
      </c>
      <c r="H23">
        <v>1.1726279224276E-2</v>
      </c>
      <c r="I23">
        <v>1.3599201287750299E-2</v>
      </c>
      <c r="J23">
        <v>1.7665035080941201E-2</v>
      </c>
      <c r="K23">
        <v>2.0348963323365402E-2</v>
      </c>
      <c r="L23">
        <v>3.2320677102218001E-3</v>
      </c>
      <c r="N23" t="str">
        <f>ROUND(H23*1000,1)&amp;" ("&amp;ROUND(L23*1000,1)&amp;")"</f>
        <v>11.7 (3.2)</v>
      </c>
    </row>
    <row r="24" spans="1:14" x14ac:dyDescent="0.25">
      <c r="A24" t="s">
        <v>34</v>
      </c>
      <c r="B24">
        <v>25151755</v>
      </c>
      <c r="C24">
        <v>2.9759183482566431</v>
      </c>
      <c r="D24">
        <v>2.195898549388827</v>
      </c>
      <c r="E24">
        <v>0</v>
      </c>
      <c r="F24">
        <v>0</v>
      </c>
      <c r="G24">
        <v>1.11166066190505</v>
      </c>
      <c r="H24">
        <v>2.9975031905629499</v>
      </c>
      <c r="I24">
        <v>4.2693800941125204</v>
      </c>
      <c r="J24">
        <v>6.8725237220503903</v>
      </c>
      <c r="K24">
        <v>13.879010428229099</v>
      </c>
      <c r="L24">
        <v>3.15771943220747</v>
      </c>
      <c r="N24" t="str">
        <f t="shared" si="2"/>
        <v>3 (3.2)</v>
      </c>
    </row>
    <row r="25" spans="1:14" x14ac:dyDescent="0.25">
      <c r="A25" t="s">
        <v>35</v>
      </c>
      <c r="B25">
        <v>25073023</v>
      </c>
      <c r="C25">
        <v>10.54470459679383</v>
      </c>
      <c r="D25">
        <v>2.9574071410263958</v>
      </c>
      <c r="E25">
        <v>7.8303799806151795E-3</v>
      </c>
      <c r="F25">
        <v>6.3970958730007199</v>
      </c>
      <c r="G25">
        <v>8.4368776738478708</v>
      </c>
      <c r="H25">
        <v>10.159749711898</v>
      </c>
      <c r="I25">
        <v>12.3160806056329</v>
      </c>
      <c r="J25">
        <v>15.658093176849601</v>
      </c>
      <c r="K25">
        <v>29.527566173753499</v>
      </c>
      <c r="L25">
        <v>3.879202931785029</v>
      </c>
      <c r="N25" t="str">
        <f t="shared" si="2"/>
        <v>10.2 (3.9)</v>
      </c>
    </row>
    <row r="26" spans="1:14" x14ac:dyDescent="0.25">
      <c r="A26" t="s">
        <v>36</v>
      </c>
      <c r="B26">
        <v>25073023</v>
      </c>
      <c r="C26">
        <v>25.885997615873869</v>
      </c>
      <c r="D26">
        <v>9.4415128495549183</v>
      </c>
      <c r="E26">
        <v>1.08124818601045E-2</v>
      </c>
      <c r="F26">
        <v>12.3026292616173</v>
      </c>
      <c r="G26">
        <v>18.894249392002202</v>
      </c>
      <c r="H26">
        <v>25.0386159527385</v>
      </c>
      <c r="I26">
        <v>31.927520459183199</v>
      </c>
      <c r="J26">
        <v>42.296637016949703</v>
      </c>
      <c r="K26">
        <v>127.626410809231</v>
      </c>
      <c r="L26">
        <v>13.033271067180999</v>
      </c>
      <c r="N26" t="str">
        <f t="shared" si="2"/>
        <v>25 (13)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N3" sqref="N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 x14ac:dyDescent="0.25">
      <c r="A2" t="s">
        <v>21</v>
      </c>
      <c r="B2">
        <v>25148284</v>
      </c>
      <c r="C2">
        <v>0.14630673238672559</v>
      </c>
      <c r="D2">
        <v>0.1216532971338109</v>
      </c>
      <c r="E2">
        <v>0</v>
      </c>
      <c r="F2">
        <v>1.996832355201859E-2</v>
      </c>
      <c r="G2">
        <v>5.8846630411961212E-2</v>
      </c>
      <c r="H2">
        <v>0.1143231802016811</v>
      </c>
      <c r="I2">
        <v>0.19668828162477869</v>
      </c>
      <c r="J2">
        <v>0.38478865192119671</v>
      </c>
      <c r="K2">
        <v>0.99880311190903648</v>
      </c>
      <c r="L2">
        <v>0.13784165121281741</v>
      </c>
      <c r="N2" t="str">
        <f>ROUND(H2*100,2)&amp;" ("&amp;ROUND(L2*100,2)&amp;")"</f>
        <v>11.43 (13.78)</v>
      </c>
    </row>
    <row r="3" spans="1:14" x14ac:dyDescent="0.25">
      <c r="A3" t="s">
        <v>12</v>
      </c>
      <c r="B3">
        <v>25148222</v>
      </c>
      <c r="C3">
        <v>0.38185455617375957</v>
      </c>
      <c r="D3">
        <v>0.14758664304271421</v>
      </c>
      <c r="E3">
        <v>0</v>
      </c>
      <c r="F3">
        <v>0.1395761223889864</v>
      </c>
      <c r="G3">
        <v>0.26568166371058349</v>
      </c>
      <c r="H3">
        <v>0.38749076005297262</v>
      </c>
      <c r="I3">
        <v>0.49917331597426262</v>
      </c>
      <c r="J3">
        <v>0.6114945944819945</v>
      </c>
      <c r="K3">
        <v>0.80689308008813065</v>
      </c>
      <c r="L3">
        <v>0.23349165226367899</v>
      </c>
      <c r="N3" t="str">
        <f>ROUND(H3,2)&amp;" ("&amp;ROUND(L3,2)&amp;")"</f>
        <v>0.39 (0.23)</v>
      </c>
    </row>
    <row r="4" spans="1:14" x14ac:dyDescent="0.25">
      <c r="A4" t="s">
        <v>19</v>
      </c>
      <c r="B4">
        <v>25148284</v>
      </c>
      <c r="C4">
        <v>5.5120618535302243E-2</v>
      </c>
      <c r="D4">
        <v>0.1045741794777001</v>
      </c>
      <c r="E4">
        <v>0</v>
      </c>
      <c r="F4">
        <v>0</v>
      </c>
      <c r="G4">
        <v>5.0042287312712056E-4</v>
      </c>
      <c r="H4">
        <v>6.6316497127984512E-3</v>
      </c>
      <c r="I4">
        <v>5.2539538375041377E-2</v>
      </c>
      <c r="J4">
        <v>0.28108002421883183</v>
      </c>
      <c r="K4">
        <v>0.8796055291564735</v>
      </c>
      <c r="L4">
        <v>5.2039115501914257E-2</v>
      </c>
      <c r="N4" t="str">
        <f t="shared" ref="N4" si="0">ROUND(H4*100,1)&amp;" ("&amp;ROUND(L4*100,1)&amp;")"</f>
        <v>0.7 (5.2)</v>
      </c>
    </row>
    <row r="5" spans="1:14" x14ac:dyDescent="0.25">
      <c r="A5" t="s">
        <v>17</v>
      </c>
      <c r="B5">
        <v>25148284</v>
      </c>
      <c r="C5">
        <v>1.845300287898256E-2</v>
      </c>
      <c r="D5">
        <v>5.004727953873226E-2</v>
      </c>
      <c r="E5">
        <v>0</v>
      </c>
      <c r="F5">
        <v>0</v>
      </c>
      <c r="G5">
        <v>0</v>
      </c>
      <c r="H5">
        <v>1.973026051173873E-3</v>
      </c>
      <c r="I5">
        <v>1.3289263807630521E-2</v>
      </c>
      <c r="J5">
        <v>9.2878881770784114E-2</v>
      </c>
      <c r="K5">
        <v>0.91928543175847088</v>
      </c>
      <c r="L5">
        <v>1.3289263807630521E-2</v>
      </c>
      <c r="N5" t="str">
        <f>ROUND(H5*100,1)&amp;" ("&amp;ROUND(L5*100,1)&amp;")"</f>
        <v>0.2 (1.3)</v>
      </c>
    </row>
    <row r="6" spans="1:14" x14ac:dyDescent="0.25">
      <c r="A6" t="s">
        <v>23</v>
      </c>
      <c r="B6">
        <v>25164069</v>
      </c>
      <c r="C6">
        <v>6715.275327853461</v>
      </c>
      <c r="D6">
        <v>11388.888256676861</v>
      </c>
      <c r="E6">
        <v>1000.0269714285701</v>
      </c>
      <c r="F6">
        <v>1189.6116666666701</v>
      </c>
      <c r="G6">
        <v>2111.9630000000002</v>
      </c>
      <c r="H6">
        <v>3602.01763565891</v>
      </c>
      <c r="I6">
        <v>6381.02966666667</v>
      </c>
      <c r="J6">
        <v>21391.266666666699</v>
      </c>
      <c r="K6">
        <v>153867.70000000001</v>
      </c>
      <c r="L6">
        <v>4269.0666666666693</v>
      </c>
      <c r="N6" t="str">
        <f>ROUND(H6,1)&amp;" ("&amp;ROUND(L6,1)&amp;")"</f>
        <v>3602 (4269.1)</v>
      </c>
    </row>
    <row r="7" spans="1:14" x14ac:dyDescent="0.25">
      <c r="A7" t="s">
        <v>24</v>
      </c>
      <c r="B7">
        <v>25164069</v>
      </c>
      <c r="C7">
        <v>257176.88759550211</v>
      </c>
      <c r="D7">
        <v>193127.5691258506</v>
      </c>
      <c r="E7">
        <v>0</v>
      </c>
      <c r="F7">
        <v>65644.444444444394</v>
      </c>
      <c r="G7">
        <v>123233.33333333299</v>
      </c>
      <c r="H7">
        <v>198000</v>
      </c>
      <c r="I7">
        <v>333600</v>
      </c>
      <c r="J7">
        <v>645985.71428571397</v>
      </c>
      <c r="K7">
        <v>2000001</v>
      </c>
      <c r="L7">
        <v>210366.66666666701</v>
      </c>
      <c r="N7" t="str">
        <f>ROUND(H7/1000,1)&amp;" ("&amp;ROUND(L7/1000,1)&amp;")"</f>
        <v>198 (210.4)</v>
      </c>
    </row>
    <row r="8" spans="1:14" x14ac:dyDescent="0.25">
      <c r="A8" t="s">
        <v>26</v>
      </c>
      <c r="B8">
        <v>25164069</v>
      </c>
      <c r="C8">
        <v>56558.599538804483</v>
      </c>
      <c r="D8">
        <v>25636.1070574769</v>
      </c>
      <c r="E8">
        <v>0</v>
      </c>
      <c r="F8">
        <v>24624.484848484801</v>
      </c>
      <c r="G8">
        <v>38287</v>
      </c>
      <c r="H8">
        <v>51537</v>
      </c>
      <c r="I8">
        <v>69738.142857142899</v>
      </c>
      <c r="J8">
        <v>104676</v>
      </c>
      <c r="K8">
        <v>250001</v>
      </c>
      <c r="L8">
        <v>31451.142857142899</v>
      </c>
      <c r="N8" t="str">
        <f>ROUND(H8/1000,1)&amp;" ("&amp;ROUND(L8/1000,1)&amp;")"</f>
        <v>51.5 (31.5)</v>
      </c>
    </row>
    <row r="9" spans="1:14" x14ac:dyDescent="0.25">
      <c r="A9" t="s">
        <v>29</v>
      </c>
      <c r="B9">
        <v>25164069</v>
      </c>
      <c r="C9">
        <v>0.25886772602150893</v>
      </c>
      <c r="D9">
        <v>0.1570177818421368</v>
      </c>
      <c r="E9">
        <v>0</v>
      </c>
      <c r="F9">
        <v>5.9628618813235702E-2</v>
      </c>
      <c r="G9">
        <v>0.13865455332035501</v>
      </c>
      <c r="H9">
        <v>0.22740315638450501</v>
      </c>
      <c r="I9">
        <v>0.34954697186456801</v>
      </c>
      <c r="J9">
        <v>0.56402811193671099</v>
      </c>
      <c r="K9">
        <v>1</v>
      </c>
      <c r="L9">
        <v>0.21089241854421301</v>
      </c>
      <c r="N9" t="str">
        <f>ROUND(H9*100,1)&amp;" ("&amp;ROUND(L9*100,1)&amp;")"</f>
        <v>22.7 (21.1)</v>
      </c>
    </row>
    <row r="10" spans="1:14" x14ac:dyDescent="0.25">
      <c r="A10" t="s">
        <v>22</v>
      </c>
      <c r="B10">
        <v>25164069</v>
      </c>
      <c r="C10">
        <v>0.10976385733826741</v>
      </c>
      <c r="D10">
        <v>8.110660227974989E-2</v>
      </c>
      <c r="E10">
        <v>0</v>
      </c>
      <c r="F10">
        <v>2.7720314439387699E-2</v>
      </c>
      <c r="G10">
        <v>5.5698876643730598E-2</v>
      </c>
      <c r="H10">
        <v>8.5998489132791706E-2</v>
      </c>
      <c r="I10">
        <v>0.13934537081495199</v>
      </c>
      <c r="J10">
        <v>0.27311557004701198</v>
      </c>
      <c r="K10">
        <v>1</v>
      </c>
      <c r="L10">
        <v>8.3646494171221386E-2</v>
      </c>
      <c r="N10" t="str">
        <f>ROUND(H10*100,1)&amp;" ("&amp;ROUND(L10*100,1)&amp;")"</f>
        <v>8.6 (8.4)</v>
      </c>
    </row>
    <row r="11" spans="1:14" x14ac:dyDescent="0.25">
      <c r="A11" t="s">
        <v>27</v>
      </c>
      <c r="B11">
        <v>25164069</v>
      </c>
      <c r="C11">
        <v>0.58137999223478232</v>
      </c>
      <c r="D11">
        <v>0.1922652437176737</v>
      </c>
      <c r="E11">
        <v>0</v>
      </c>
      <c r="F11">
        <v>0.22452027739248301</v>
      </c>
      <c r="G11">
        <v>0.46318036286019199</v>
      </c>
      <c r="H11">
        <v>0.600689688420462</v>
      </c>
      <c r="I11">
        <v>0.72366475050299295</v>
      </c>
      <c r="J11">
        <v>0.86318348950302504</v>
      </c>
      <c r="K11">
        <v>1</v>
      </c>
      <c r="L11">
        <v>0.26048438764280102</v>
      </c>
      <c r="N11" t="str">
        <f>ROUND(H11*100,1)&amp;" ("&amp;ROUND(L11*100,1)&amp;")"</f>
        <v>60.1 (26)</v>
      </c>
    </row>
    <row r="12" spans="1:14" x14ac:dyDescent="0.25">
      <c r="A12" t="s">
        <v>25</v>
      </c>
      <c r="B12">
        <v>25164069</v>
      </c>
      <c r="C12">
        <v>0.1661628776139043</v>
      </c>
      <c r="D12">
        <v>0.21662867072953301</v>
      </c>
      <c r="E12">
        <v>0</v>
      </c>
      <c r="F12">
        <v>7.2014614109373503E-3</v>
      </c>
      <c r="G12">
        <v>2.7526808272141701E-2</v>
      </c>
      <c r="H12">
        <v>7.2877715013127495E-2</v>
      </c>
      <c r="I12">
        <v>0.206988581666424</v>
      </c>
      <c r="J12">
        <v>0.71138105027097698</v>
      </c>
      <c r="K12">
        <v>1</v>
      </c>
      <c r="L12">
        <v>0.17946177339428229</v>
      </c>
      <c r="N12" t="str">
        <f>ROUND(H12*100,1)&amp;" ("&amp;ROUND(L12*100,1)&amp;")"</f>
        <v>7.3 (17.9)</v>
      </c>
    </row>
    <row r="13" spans="1:14" x14ac:dyDescent="0.25">
      <c r="A13" t="s">
        <v>28</v>
      </c>
      <c r="B13">
        <v>25164069</v>
      </c>
      <c r="C13">
        <v>0.19890190802176719</v>
      </c>
      <c r="D13">
        <v>0.21382686845109219</v>
      </c>
      <c r="E13">
        <v>0</v>
      </c>
      <c r="F13">
        <v>1.3726062831156899E-2</v>
      </c>
      <c r="G13">
        <v>4.6676332812848498E-2</v>
      </c>
      <c r="H13">
        <v>0.11270763273209</v>
      </c>
      <c r="I13">
        <v>0.274829624366138</v>
      </c>
      <c r="J13">
        <v>0.68403961490296905</v>
      </c>
      <c r="K13">
        <v>1</v>
      </c>
      <c r="L13">
        <v>0.22815329155328951</v>
      </c>
      <c r="N13" t="str">
        <f>ROUND(H13*100,1)&amp;" ("&amp;ROUND(L13*100,1)&amp;")"</f>
        <v>11.3 (22.8)</v>
      </c>
    </row>
    <row r="14" spans="1:14" x14ac:dyDescent="0.25">
      <c r="A14" t="s">
        <v>30</v>
      </c>
      <c r="B14">
        <v>25141054</v>
      </c>
      <c r="C14">
        <v>0.44170028966500952</v>
      </c>
      <c r="D14">
        <v>5.7987818217255002E-2</v>
      </c>
      <c r="E14">
        <v>0</v>
      </c>
      <c r="F14">
        <v>0.357074569789675</v>
      </c>
      <c r="G14">
        <v>0.400195694716243</v>
      </c>
      <c r="H14">
        <v>0.44290123456790098</v>
      </c>
      <c r="I14">
        <v>0.480582524271845</v>
      </c>
      <c r="J14">
        <v>0.53600000000000003</v>
      </c>
      <c r="K14">
        <v>1</v>
      </c>
      <c r="L14">
        <v>8.0386829555602002E-2</v>
      </c>
      <c r="N14" t="str">
        <f t="shared" ref="N14" si="1">ROUND(H14*100,1)&amp;" ("&amp;ROUND(L14*100,1)&amp;")"</f>
        <v>44.3 (8)</v>
      </c>
    </row>
    <row r="15" spans="1:14" x14ac:dyDescent="0.25">
      <c r="A15" t="s">
        <v>31</v>
      </c>
      <c r="B15">
        <v>25141054</v>
      </c>
      <c r="C15">
        <v>27.141602638177741</v>
      </c>
      <c r="D15">
        <v>0.80757669205986504</v>
      </c>
      <c r="E15">
        <v>20.7</v>
      </c>
      <c r="F15">
        <v>25.840768918918901</v>
      </c>
      <c r="G15">
        <v>26.619068219633899</v>
      </c>
      <c r="H15">
        <v>27.085643835616398</v>
      </c>
      <c r="I15">
        <v>27.6710911439455</v>
      </c>
      <c r="J15">
        <v>28.512333709131902</v>
      </c>
      <c r="K15">
        <v>34.155833333333298</v>
      </c>
      <c r="L15">
        <v>1.052022924311601</v>
      </c>
      <c r="N15" t="str">
        <f t="shared" ref="N15:N20" si="2">ROUND(H15,1)&amp;" ("&amp;ROUND(L15,1)&amp;")"</f>
        <v>27.1 (1.1)</v>
      </c>
    </row>
    <row r="16" spans="1:14" x14ac:dyDescent="0.25">
      <c r="A16" t="s">
        <v>32</v>
      </c>
      <c r="B16">
        <v>25151755</v>
      </c>
      <c r="C16">
        <v>302.99807218858138</v>
      </c>
      <c r="D16">
        <v>3.707417926399398</v>
      </c>
      <c r="E16">
        <v>289.76955878216302</v>
      </c>
      <c r="F16">
        <v>297.36296436219101</v>
      </c>
      <c r="G16">
        <v>300.53203268605199</v>
      </c>
      <c r="H16">
        <v>302.70754582299497</v>
      </c>
      <c r="I16">
        <v>305.37785972311099</v>
      </c>
      <c r="J16">
        <v>309.40838235054099</v>
      </c>
      <c r="K16">
        <v>316.30327705715001</v>
      </c>
      <c r="L16">
        <v>4.8458270370589958</v>
      </c>
      <c r="N16" t="str">
        <f>ROUND(H16-273.15,1)&amp;" ("&amp;ROUND(L16,1)&amp;")"</f>
        <v>29.6 (4.8)</v>
      </c>
    </row>
    <row r="17" spans="1:14" x14ac:dyDescent="0.25">
      <c r="A17" t="s">
        <v>33</v>
      </c>
      <c r="B17">
        <v>25151755</v>
      </c>
      <c r="C17">
        <v>1.205978144877431E-2</v>
      </c>
      <c r="D17">
        <v>2.955756582341144E-3</v>
      </c>
      <c r="E17">
        <v>3.54749764032338E-3</v>
      </c>
      <c r="F17">
        <v>7.6574214638120601E-3</v>
      </c>
      <c r="G17">
        <v>1.03671335775285E-2</v>
      </c>
      <c r="H17">
        <v>1.1726279224276E-2</v>
      </c>
      <c r="I17">
        <v>1.3599201287750299E-2</v>
      </c>
      <c r="J17">
        <v>1.7665035080941201E-2</v>
      </c>
      <c r="K17">
        <v>2.0348963323365402E-2</v>
      </c>
      <c r="L17">
        <v>3.2320677102218001E-3</v>
      </c>
      <c r="N17" t="str">
        <f>ROUND(H17*1000,1)&amp;" ("&amp;ROUND(L17*1000,1)&amp;")"</f>
        <v>11.7 (3.2)</v>
      </c>
    </row>
    <row r="18" spans="1:14" x14ac:dyDescent="0.25">
      <c r="A18" t="s">
        <v>34</v>
      </c>
      <c r="B18">
        <v>25151755</v>
      </c>
      <c r="C18">
        <v>2.9759183482566431</v>
      </c>
      <c r="D18">
        <v>2.195898549388827</v>
      </c>
      <c r="E18">
        <v>0</v>
      </c>
      <c r="F18">
        <v>0</v>
      </c>
      <c r="G18">
        <v>1.11166066190505</v>
      </c>
      <c r="H18">
        <v>2.9975031905629499</v>
      </c>
      <c r="I18">
        <v>4.2693800941125204</v>
      </c>
      <c r="J18">
        <v>6.8725237220503903</v>
      </c>
      <c r="K18">
        <v>13.879010428229099</v>
      </c>
      <c r="L18">
        <v>3.15771943220747</v>
      </c>
      <c r="N18" t="str">
        <f t="shared" si="2"/>
        <v>3 (3.2)</v>
      </c>
    </row>
    <row r="19" spans="1:14" x14ac:dyDescent="0.25">
      <c r="A19" t="s">
        <v>35</v>
      </c>
      <c r="B19">
        <v>25073023</v>
      </c>
      <c r="C19">
        <v>10.54470459679383</v>
      </c>
      <c r="D19">
        <v>2.9574071410263958</v>
      </c>
      <c r="E19">
        <v>7.8303799806151795E-3</v>
      </c>
      <c r="F19">
        <v>6.3970958730007199</v>
      </c>
      <c r="G19">
        <v>8.4368776738478708</v>
      </c>
      <c r="H19">
        <v>10.159749711898</v>
      </c>
      <c r="I19">
        <v>12.3160806056329</v>
      </c>
      <c r="J19">
        <v>15.658093176849601</v>
      </c>
      <c r="K19">
        <v>29.527566173753499</v>
      </c>
      <c r="L19">
        <v>3.879202931785029</v>
      </c>
      <c r="N19" t="str">
        <f t="shared" si="2"/>
        <v>10.2 (3.9)</v>
      </c>
    </row>
    <row r="20" spans="1:14" x14ac:dyDescent="0.25">
      <c r="A20" t="s">
        <v>36</v>
      </c>
      <c r="B20">
        <v>25073023</v>
      </c>
      <c r="C20">
        <v>25.885997615873869</v>
      </c>
      <c r="D20">
        <v>9.4415128495549183</v>
      </c>
      <c r="E20">
        <v>1.08124818601045E-2</v>
      </c>
      <c r="F20">
        <v>12.3026292616173</v>
      </c>
      <c r="G20">
        <v>18.894249392002202</v>
      </c>
      <c r="H20">
        <v>25.0386159527385</v>
      </c>
      <c r="I20">
        <v>31.927520459183199</v>
      </c>
      <c r="J20">
        <v>42.296637016949703</v>
      </c>
      <c r="K20">
        <v>127.626410809231</v>
      </c>
      <c r="L20">
        <v>13.033271067180999</v>
      </c>
      <c r="N20" t="str">
        <f t="shared" si="2"/>
        <v>25 (13)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Jochem O. Klompmaker</cp:lastModifiedBy>
  <dcterms:created xsi:type="dcterms:W3CDTF">2021-10-07T13:47:05Z</dcterms:created>
  <dcterms:modified xsi:type="dcterms:W3CDTF">2021-11-05T19:45:33Z</dcterms:modified>
</cp:coreProperties>
</file>