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filterPrivacy="1" codeName="ThisWorkbook"/>
  <xr:revisionPtr revIDLastSave="0" documentId="13_ncr:11_{1A309919-F51A-4C8A-8FEA-7901A4144161}" xr6:coauthVersionLast="47" xr6:coauthVersionMax="47" xr10:uidLastSave="{00000000-0000-0000-0000-000000000000}"/>
  <bookViews>
    <workbookView xWindow="-110" yWindow="-110" windowWidth="19420" windowHeight="11500" tabRatio="504" xr2:uid="{00000000-000D-0000-FFFF-FFFF00000000}"/>
  </bookViews>
  <sheets>
    <sheet name="CASA-Student List" sheetId="2" r:id="rId1"/>
    <sheet name="Class Excel" sheetId="1" r:id="rId2"/>
    <sheet name="Student Details" sheetId="5" r:id="rId3"/>
  </sheets>
  <definedNames>
    <definedName name="_xlnm.Print_Titles" localSheetId="0">'CASA-Student List'!$1:$4</definedName>
    <definedName name="RowTitleRegion1..D13">'Student Details'!$C$5</definedName>
    <definedName name="RowTitleRegion1..D6">'Class Excel'!$C$4</definedName>
    <definedName name="RowTitleRegion2..F5">'Class Excel'!$E$4</definedName>
    <definedName name="StudentList">Students[STUDENT NAME]</definedName>
    <definedName name="StudentName">'Student Details'!$D$5</definedName>
    <definedName name="Title1">Students[[#Headers],[STUDENT NAME]]</definedName>
    <definedName name="Title2">StudentRoster[[#Headers],[STUDENT NAME]]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2" l="1"/>
  <c r="C15" i="2"/>
  <c r="C16" i="2"/>
  <c r="C17" i="2"/>
  <c r="C12" i="2"/>
  <c r="C13" i="2" s="1"/>
  <c r="C7" i="2"/>
  <c r="C8" i="2"/>
  <c r="C9" i="2"/>
  <c r="C10" i="2"/>
  <c r="C11" i="2"/>
  <c r="C6" i="2"/>
  <c r="F13" i="1"/>
  <c r="F12" i="1"/>
  <c r="F11" i="1"/>
  <c r="F10" i="1"/>
  <c r="F9" i="1"/>
  <c r="E13" i="1"/>
  <c r="E12" i="1"/>
  <c r="E11" i="1"/>
  <c r="E10" i="1"/>
  <c r="E9" i="1"/>
  <c r="D13" i="1"/>
  <c r="D12" i="1"/>
  <c r="D11" i="1"/>
  <c r="D10" i="1"/>
  <c r="D9" i="1"/>
  <c r="D7" i="5" l="1"/>
  <c r="D6" i="5"/>
  <c r="D8" i="5"/>
  <c r="D9" i="5"/>
  <c r="D10" i="5"/>
  <c r="D11" i="5"/>
  <c r="D12" i="5"/>
  <c r="D13" i="5"/>
  <c r="D6" i="1" l="1"/>
</calcChain>
</file>

<file path=xl/sharedStrings.xml><?xml version="1.0" encoding="utf-8"?>
<sst xmlns="http://schemas.openxmlformats.org/spreadsheetml/2006/main" count="167" uniqueCount="56">
  <si>
    <t>DOB</t>
  </si>
  <si>
    <t>STUDENT NAME</t>
  </si>
  <si>
    <t>EMAIL</t>
  </si>
  <si>
    <t>HOME PHONE</t>
  </si>
  <si>
    <t>CELL PHONE</t>
  </si>
  <si>
    <t>EMERGENCY CONTACT</t>
  </si>
  <si>
    <t>EMERGENCY PHONE</t>
  </si>
  <si>
    <t>PHYSICIAN</t>
  </si>
  <si>
    <t>PHYSICIAN PHONE</t>
  </si>
  <si>
    <t xml:space="preserve">  </t>
  </si>
  <si>
    <t>COURSE</t>
  </si>
  <si>
    <t>INSTRUCTOR</t>
  </si>
  <si>
    <t>START DATE</t>
  </si>
  <si>
    <t>END DATE</t>
  </si>
  <si>
    <t>STUDENTS ENROLLED</t>
  </si>
  <si>
    <t>Name 1</t>
  </si>
  <si>
    <t>Name 2</t>
  </si>
  <si>
    <t>Name 3</t>
  </si>
  <si>
    <t>Name 4</t>
  </si>
  <si>
    <t>Date</t>
  </si>
  <si>
    <t>Contact 1</t>
  </si>
  <si>
    <t>Contact 2</t>
  </si>
  <si>
    <t>Contact 3</t>
  </si>
  <si>
    <t>Contact 4</t>
  </si>
  <si>
    <t>Physician 1</t>
  </si>
  <si>
    <t>Physician 2</t>
  </si>
  <si>
    <t>Physician 3</t>
  </si>
  <si>
    <t>Physician 4</t>
  </si>
  <si>
    <t>Tip:To add more students, in the last cell of the table, press the tab key.</t>
  </si>
  <si>
    <t>GO TO CLASS ROSTER</t>
  </si>
  <si>
    <t>GO TO STUDENT DETAILS</t>
  </si>
  <si>
    <t>GO TO STUDENT LIST</t>
  </si>
  <si>
    <t>Student List</t>
  </si>
  <si>
    <t>Class Roster</t>
  </si>
  <si>
    <t>Student Details</t>
  </si>
  <si>
    <t>Home phone</t>
  </si>
  <si>
    <t>Cell phone</t>
  </si>
  <si>
    <t>Emergency phone</t>
  </si>
  <si>
    <t>Physician phone</t>
  </si>
  <si>
    <t>Instructor 1</t>
  </si>
  <si>
    <t>Course name</t>
  </si>
  <si>
    <t>TIP: SELECT A STUDENT FROM THE DROP DOWN LIST IN CELL D5 TO UPDATE THE STUDENT DETAILS</t>
  </si>
  <si>
    <t>laguilar@wearecasa.org</t>
  </si>
  <si>
    <t>mmartinez@wearecasa.org</t>
  </si>
  <si>
    <t>dpastora@wearecasa.org</t>
  </si>
  <si>
    <t>rrubio@wearecasa.org</t>
  </si>
  <si>
    <t>jromero@wearecasa.org</t>
  </si>
  <si>
    <t>Luis Aguilar</t>
  </si>
  <si>
    <t>niniromero@gmail.com</t>
  </si>
  <si>
    <t xml:space="preserve">ykaduli@wearecasa.org    </t>
  </si>
  <si>
    <t xml:space="preserve">acedillo@wearecasa.org    </t>
  </si>
  <si>
    <t>amendez@wearecasa.org</t>
  </si>
  <si>
    <t xml:space="preserve">mcerrato@wearecasa.org   </t>
  </si>
  <si>
    <t xml:space="preserve">actntelevision@aol.com </t>
  </si>
  <si>
    <t>kgonzalez@wearecasa.org</t>
  </si>
  <si>
    <t>corianojacqueline@gmail.com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</si>
</sst>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 \ *-"/>
    <numFmt numFmtId="169" formatCode="[&lt;=9999999]###\-####;\(###\)\ ###\-####"/>
    <numFmt numFmtId="170" formatCode="[$-409]\ mmm\ d\,\ yy"/>
    <numFmt numFmtId="171" formatCode="mm/dd/yy;@"/>
    <numFmt numFmtId="172" formatCode=";;;"/>
  </numFmts>
  <fonts count="21" x14ac:knownFonts="1">
    <font>
      <sz val="11"/>
      <color theme="1"/>
      <name val="Century Gothic"/>
      <family val="2"/>
      <scheme val="minor"/>
    </font>
    <font>
      <sz val="11"/>
      <color rgb="FF3F3F76"/>
      <name val="Century Gothic"/>
      <family val="2"/>
      <scheme val="minor"/>
    </font>
    <font>
      <sz val="11"/>
      <color rgb="FFFA7D00"/>
      <name val="Century Gothic"/>
      <family val="2"/>
      <scheme val="minor"/>
    </font>
    <font>
      <b/>
      <sz val="11"/>
      <color theme="1" tint="0.34998626667073579"/>
      <name val="Bookman Old Style"/>
      <family val="1"/>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b/>
      <sz val="11"/>
      <color theme="1"/>
      <name val="Century Gothic"/>
      <family val="2"/>
      <scheme val="minor"/>
    </font>
    <font>
      <sz val="11"/>
      <color theme="1" tint="0.34998626667073579"/>
      <name val="Century Gothic"/>
      <family val="2"/>
      <scheme val="minor"/>
    </font>
    <font>
      <i/>
      <sz val="11"/>
      <color theme="1" tint="0.34998626667073579"/>
      <name val="Century Gothic"/>
      <family val="2"/>
      <scheme val="minor"/>
    </font>
    <font>
      <u/>
      <sz val="11"/>
      <color theme="11"/>
      <name val="Century Gothic"/>
      <family val="2"/>
      <scheme val="minor"/>
    </font>
    <font>
      <u/>
      <sz val="11"/>
      <color theme="4" tint="-0.499984740745262"/>
      <name val="Century Gothic"/>
      <family val="2"/>
      <scheme val="minor"/>
    </font>
    <font>
      <sz val="11"/>
      <color theme="1"/>
      <name val="Century Gothic"/>
      <family val="2"/>
      <scheme val="minor"/>
    </font>
    <font>
      <sz val="11"/>
      <color theme="1"/>
      <name val="Bookman Old Style"/>
      <family val="1"/>
      <scheme val="major"/>
    </font>
    <font>
      <b/>
      <sz val="16"/>
      <color theme="4" tint="-0.499984740745262"/>
      <name val="Bookman Old Style"/>
      <family val="1"/>
      <scheme val="major"/>
    </font>
    <font>
      <b/>
      <sz val="11"/>
      <color theme="4" tint="-0.499984740745262"/>
      <name val="Bookman Old Style"/>
      <family val="1"/>
      <scheme val="major"/>
    </font>
    <font>
      <b/>
      <sz val="11"/>
      <color theme="1" tint="0.34998626667073579"/>
      <name val="Century Gothic"/>
      <family val="2"/>
      <scheme val="minor"/>
    </font>
    <font>
      <u/>
      <sz val="11"/>
      <color theme="1"/>
      <name val="Century Gothic"/>
      <family val="2"/>
      <scheme val="minor"/>
    </font>
    <font>
      <b/>
      <sz val="28"/>
      <color theme="1"/>
      <name val="Bookman Old Style"/>
      <family val="1"/>
      <scheme val="major"/>
    </font>
    <font>
      <sz val="11"/>
      <color theme="1"/>
      <name val="Calibri"/>
      <family val="2"/>
    </font>
    <font>
      <sz val="11"/>
      <color rgb="FFC00000"/>
      <name val="Calibri"/>
      <family val="2"/>
    </font>
  </fonts>
  <fills count="7">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CC"/>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bottom style="thick">
        <color theme="4" tint="-0.499984740745262"/>
      </bottom>
      <diagonal/>
    </border>
    <border>
      <left/>
      <right/>
      <top/>
      <bottom style="medium">
        <color theme="4" tint="-0.499984740745262"/>
      </bottom>
      <diagonal/>
    </border>
    <border>
      <left/>
      <right/>
      <top style="thin">
        <color theme="4" tint="-0.499984740745262"/>
      </top>
      <bottom style="double">
        <color theme="4" tint="-0.499984740745262"/>
      </bottom>
      <diagonal/>
    </border>
    <border>
      <left/>
      <right/>
      <top style="thin">
        <color theme="4" tint="-0.499984740745262"/>
      </top>
      <bottom style="thin">
        <color theme="4" tint="-0.499984740745262"/>
      </bottom>
      <diagonal/>
    </border>
    <border>
      <left style="thick">
        <color theme="4" tint="-0.499984740745262"/>
      </left>
      <right/>
      <top style="thick">
        <color theme="4" tint="-0.499984740745262"/>
      </top>
      <bottom/>
      <diagonal/>
    </border>
    <border>
      <left/>
      <right/>
      <top style="thick">
        <color theme="4" tint="-0.499984740745262"/>
      </top>
      <bottom/>
      <diagonal/>
    </border>
    <border>
      <left/>
      <right style="thick">
        <color theme="4" tint="-0.499984740745262"/>
      </right>
      <top style="thick">
        <color theme="4" tint="-0.499984740745262"/>
      </top>
      <bottom/>
      <diagonal/>
    </border>
    <border>
      <left style="thick">
        <color theme="4" tint="-0.499984740745262"/>
      </left>
      <right/>
      <top/>
      <bottom/>
      <diagonal/>
    </border>
    <border>
      <left/>
      <right style="thick">
        <color theme="4" tint="-0.499984740745262"/>
      </right>
      <top/>
      <bottom/>
      <diagonal/>
    </border>
    <border>
      <left style="thick">
        <color theme="4" tint="-0.499984740745262"/>
      </left>
      <right/>
      <top/>
      <bottom style="thick">
        <color theme="4" tint="-0.499984740745262"/>
      </bottom>
      <diagonal/>
    </border>
    <border>
      <left/>
      <right style="thick">
        <color theme="4" tint="-0.499984740745262"/>
      </right>
      <top/>
      <bottom style="thick">
        <color theme="4" tint="-0.499984740745262"/>
      </bottom>
      <diagonal/>
    </border>
    <border>
      <left/>
      <right/>
      <top/>
      <bottom style="thin">
        <color theme="4" tint="-0.499984740745262"/>
      </bottom>
      <diagonal/>
    </border>
  </borders>
  <cellStyleXfs count="16">
    <xf numFmtId="0" fontId="0" fillId="0" borderId="0">
      <alignment vertical="center" wrapText="1"/>
    </xf>
    <xf numFmtId="0" fontId="1" fillId="3" borderId="1" applyNumberFormat="0" applyProtection="0">
      <alignment wrapText="1"/>
    </xf>
    <xf numFmtId="0" fontId="2" fillId="2" borderId="1" applyNumberFormat="0" applyAlignment="0" applyProtection="0"/>
    <xf numFmtId="168" fontId="9" fillId="0" borderId="3" applyFill="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center"/>
    </xf>
    <xf numFmtId="167" fontId="12" fillId="0" borderId="0" applyFill="0" applyBorder="0" applyAlignment="0" applyProtection="0"/>
    <xf numFmtId="165" fontId="12" fillId="0" borderId="0" applyFill="0" applyBorder="0" applyAlignment="0" applyProtection="0"/>
    <xf numFmtId="166" fontId="12" fillId="0" borderId="0" applyFill="0" applyBorder="0" applyAlignment="0" applyProtection="0"/>
    <xf numFmtId="164" fontId="12" fillId="0" borderId="0" applyFill="0" applyBorder="0" applyAlignment="0" applyProtection="0"/>
    <xf numFmtId="9" fontId="12" fillId="0" borderId="0" applyFill="0" applyBorder="0" applyAlignment="0" applyProtection="0"/>
    <xf numFmtId="0" fontId="4" fillId="0" borderId="4" applyNumberFormat="0" applyFill="0" applyAlignment="0" applyProtection="0"/>
    <xf numFmtId="0" fontId="5" fillId="0" borderId="4" applyNumberFormat="0" applyFill="0" applyAlignment="0" applyProtection="0"/>
    <xf numFmtId="0" fontId="6" fillId="0" borderId="5" applyNumberFormat="0" applyFill="0" applyAlignment="0" applyProtection="0"/>
    <xf numFmtId="0" fontId="12" fillId="6" borderId="2" applyNumberFormat="0" applyAlignment="0" applyProtection="0"/>
    <xf numFmtId="0" fontId="7" fillId="0" borderId="6" applyNumberFormat="0" applyFill="0" applyAlignment="0" applyProtection="0"/>
  </cellStyleXfs>
  <cellXfs count="52">
    <xf numFmtId="0" fontId="0" fillId="0" borderId="0" xfId="0">
      <alignment vertical="center" wrapText="1"/>
    </xf>
    <xf numFmtId="169" fontId="0" fillId="0" borderId="0" xfId="0" applyNumberFormat="1" applyAlignment="1">
      <alignment horizontal="left" vertical="center"/>
    </xf>
    <xf numFmtId="0" fontId="0" fillId="0" borderId="0" xfId="0" applyAlignment="1">
      <alignment vertical="center"/>
    </xf>
    <xf numFmtId="0" fontId="0" fillId="0" borderId="0" xfId="0" applyAlignment="1">
      <alignment horizontal="left" vertical="center" indent="1"/>
    </xf>
    <xf numFmtId="0" fontId="0" fillId="0" borderId="8" xfId="0" applyBorder="1">
      <alignment vertical="center" wrapText="1"/>
    </xf>
    <xf numFmtId="0" fontId="0" fillId="0" borderId="12" xfId="0" applyBorder="1">
      <alignment vertical="center" wrapText="1"/>
    </xf>
    <xf numFmtId="0" fontId="13" fillId="0" borderId="0" xfId="0" applyFont="1" applyAlignment="1">
      <alignment horizontal="left" vertical="center" indent="1"/>
    </xf>
    <xf numFmtId="0" fontId="13" fillId="0" borderId="0" xfId="0" applyFont="1" applyAlignment="1">
      <alignment vertical="center"/>
    </xf>
    <xf numFmtId="14" fontId="0" fillId="0" borderId="0" xfId="0" applyNumberFormat="1" applyAlignment="1">
      <alignment horizontal="left" vertical="center"/>
    </xf>
    <xf numFmtId="0" fontId="0" fillId="0" borderId="11" xfId="0" applyBorder="1" applyAlignment="1">
      <alignment vertical="center"/>
    </xf>
    <xf numFmtId="0" fontId="0" fillId="0" borderId="11" xfId="0" applyBorder="1">
      <alignment vertical="center" wrapText="1"/>
    </xf>
    <xf numFmtId="0" fontId="0" fillId="0" borderId="12" xfId="0" applyBorder="1" applyAlignment="1">
      <alignment vertical="center"/>
    </xf>
    <xf numFmtId="0" fontId="3" fillId="5" borderId="0" xfId="0" applyFont="1" applyFill="1" applyAlignment="1">
      <alignment horizontal="left" vertical="center" wrapText="1" indent="1"/>
    </xf>
    <xf numFmtId="0" fontId="8" fillId="5" borderId="0" xfId="0" applyFont="1" applyFill="1" applyAlignment="1">
      <alignment horizontal="left" vertical="center" wrapText="1"/>
    </xf>
    <xf numFmtId="0" fontId="3" fillId="5" borderId="0" xfId="0" applyFont="1" applyFill="1">
      <alignment vertical="center" wrapText="1"/>
    </xf>
    <xf numFmtId="170" fontId="8" fillId="5" borderId="0" xfId="0" applyNumberFormat="1" applyFont="1" applyFill="1" applyAlignment="1">
      <alignment horizontal="left" vertical="center" wrapText="1"/>
    </xf>
    <xf numFmtId="0" fontId="0" fillId="5" borderId="0" xfId="0" applyFill="1" applyAlignment="1">
      <alignment vertical="center"/>
    </xf>
    <xf numFmtId="0" fontId="15" fillId="0" borderId="15" xfId="0" applyFont="1" applyBorder="1" applyAlignment="1">
      <alignment horizontal="left" vertical="center" indent="1"/>
    </xf>
    <xf numFmtId="0" fontId="16" fillId="0" borderId="15" xfId="0" applyFont="1" applyBorder="1" applyAlignment="1">
      <alignment horizontal="left" vertical="center"/>
    </xf>
    <xf numFmtId="0" fontId="15" fillId="0" borderId="7" xfId="0" applyFont="1" applyBorder="1" applyAlignment="1">
      <alignment horizontal="left" vertical="center" indent="1"/>
    </xf>
    <xf numFmtId="0" fontId="8" fillId="0" borderId="7" xfId="0" applyFont="1" applyBorder="1" applyAlignment="1">
      <alignment horizontal="left" vertical="center"/>
    </xf>
    <xf numFmtId="169" fontId="8" fillId="0" borderId="7" xfId="0" applyNumberFormat="1" applyFont="1" applyBorder="1" applyAlignment="1">
      <alignment horizontal="left" vertical="center"/>
    </xf>
    <xf numFmtId="171" fontId="8" fillId="0" borderId="7" xfId="0" applyNumberFormat="1" applyFont="1" applyBorder="1" applyAlignment="1">
      <alignment horizontal="left" vertical="center"/>
    </xf>
    <xf numFmtId="0" fontId="0" fillId="0" borderId="13" xfId="0" applyBorder="1">
      <alignment vertical="center" wrapText="1"/>
    </xf>
    <xf numFmtId="0" fontId="15" fillId="0" borderId="4" xfId="0" applyFont="1" applyBorder="1" applyAlignment="1">
      <alignment horizontal="left" vertical="center" indent="1"/>
    </xf>
    <xf numFmtId="169" fontId="8" fillId="0" borderId="4" xfId="0" applyNumberFormat="1" applyFont="1" applyBorder="1" applyAlignment="1">
      <alignment horizontal="left" vertical="center"/>
    </xf>
    <xf numFmtId="0" fontId="0" fillId="0" borderId="14" xfId="0" applyBorder="1">
      <alignment vertical="center" wrapText="1"/>
    </xf>
    <xf numFmtId="0" fontId="0" fillId="0" borderId="4" xfId="0" applyBorder="1" applyAlignment="1">
      <alignment horizontal="center"/>
    </xf>
    <xf numFmtId="0" fontId="0" fillId="0" borderId="14" xfId="0" applyBorder="1" applyAlignment="1">
      <alignment horizontal="center"/>
    </xf>
    <xf numFmtId="0" fontId="0" fillId="0" borderId="4" xfId="0" applyBorder="1" applyAlignment="1"/>
    <xf numFmtId="0" fontId="0" fillId="0" borderId="14" xfId="0" applyBorder="1" applyAlignment="1"/>
    <xf numFmtId="172" fontId="18" fillId="0" borderId="9" xfId="0" applyNumberFormat="1" applyFont="1" applyBorder="1" applyAlignment="1">
      <alignment horizontal="center" vertical="center" wrapText="1"/>
    </xf>
    <xf numFmtId="172" fontId="18" fillId="0" borderId="0" xfId="0" applyNumberFormat="1" applyFont="1" applyAlignment="1">
      <alignment horizontal="center" vertical="center" wrapText="1"/>
    </xf>
    <xf numFmtId="172" fontId="17" fillId="0" borderId="9" xfId="4" applyNumberFormat="1" applyFont="1" applyBorder="1" applyAlignment="1">
      <alignment horizontal="right" vertical="center" wrapText="1"/>
    </xf>
    <xf numFmtId="172" fontId="17" fillId="0" borderId="10" xfId="4" applyNumberFormat="1" applyFont="1" applyBorder="1" applyAlignment="1">
      <alignment horizontal="right" vertical="center" wrapText="1"/>
    </xf>
    <xf numFmtId="172" fontId="17" fillId="0" borderId="0" xfId="4" applyNumberFormat="1" applyFont="1" applyBorder="1" applyAlignment="1">
      <alignment horizontal="right" vertical="center" wrapText="1" indent="1"/>
    </xf>
    <xf numFmtId="172" fontId="17" fillId="0" borderId="12" xfId="4" applyNumberFormat="1" applyFont="1" applyBorder="1" applyAlignment="1">
      <alignment horizontal="right" vertical="center" wrapText="1" indent="1"/>
    </xf>
    <xf numFmtId="0" fontId="8" fillId="4" borderId="11" xfId="0" applyFont="1" applyFill="1" applyBorder="1" applyAlignment="1">
      <alignment horizontal="center" vertical="center" wrapText="1"/>
    </xf>
    <xf numFmtId="0" fontId="8" fillId="4" borderId="0" xfId="0" applyFont="1" applyFill="1" applyAlignment="1">
      <alignment horizontal="center" vertical="center" wrapText="1"/>
    </xf>
    <xf numFmtId="172" fontId="17" fillId="0" borderId="0" xfId="4" applyNumberFormat="1" applyFont="1" applyBorder="1" applyAlignment="1">
      <alignment horizontal="center" vertical="center" wrapText="1"/>
    </xf>
    <xf numFmtId="172" fontId="17" fillId="0" borderId="12" xfId="4" applyNumberFormat="1" applyFont="1" applyBorder="1" applyAlignment="1">
      <alignment horizontal="center" vertical="center" wrapText="1"/>
    </xf>
    <xf numFmtId="172" fontId="17" fillId="0" borderId="9" xfId="4" applyNumberFormat="1" applyFont="1" applyBorder="1" applyAlignment="1">
      <alignment horizontal="center" vertical="center" wrapText="1"/>
    </xf>
    <xf numFmtId="172" fontId="17" fillId="0" borderId="10" xfId="4" applyNumberFormat="1" applyFont="1" applyBorder="1" applyAlignment="1">
      <alignment horizontal="center" vertical="center" wrapText="1"/>
    </xf>
    <xf numFmtId="0" fontId="14" fillId="0" borderId="9" xfId="0" applyFont="1" applyBorder="1" applyAlignment="1">
      <alignment horizontal="center" vertical="top" wrapText="1"/>
    </xf>
    <xf numFmtId="0" fontId="14" fillId="0" borderId="0" xfId="0" applyFont="1" applyAlignment="1">
      <alignment horizontal="center" vertical="top" wrapText="1"/>
    </xf>
    <xf numFmtId="172" fontId="17" fillId="0" borderId="0" xfId="4" applyNumberFormat="1" applyFont="1" applyBorder="1" applyAlignment="1">
      <alignment horizontal="right" vertical="center" wrapText="1"/>
    </xf>
    <xf numFmtId="172" fontId="17" fillId="0" borderId="12" xfId="4" applyNumberFormat="1" applyFont="1" applyBorder="1" applyAlignment="1">
      <alignment horizontal="right" vertical="center" wrapText="1"/>
    </xf>
    <xf numFmtId="0" fontId="19" fillId="0" borderId="0" xfId="0" applyFont="1">
      <alignment vertical="center" wrapText="1"/>
    </xf>
    <xf numFmtId="0" fontId="20" fillId="0" borderId="0" xfId="0" applyFont="1" applyFill="1">
      <alignment vertical="center" wrapText="1"/>
    </xf>
    <xf numFmtId="0" fontId="0" fillId="0" borderId="9" xfId="0" applyBorder="1">
      <alignment vertical="center" wrapText="1"/>
    </xf>
    <xf numFmtId="0" fontId="0" fillId="0" borderId="0" xfId="0" applyBorder="1">
      <alignment vertical="center" wrapText="1"/>
    </xf>
    <xf numFmtId="0" fontId="0" fillId="0" borderId="4" xfId="0" applyBorder="1">
      <alignment vertical="center" wrapText="1"/>
    </xf>
  </cellXfs>
  <cellStyles count="16">
    <cellStyle name="Calculation" xfId="2" builtinId="22" customBuiltin="1"/>
    <cellStyle name="Comma" xfId="6" builtinId="3" customBuiltin="1"/>
    <cellStyle name="Comma [0]" xfId="7" builtinId="6" customBuiltin="1"/>
    <cellStyle name="Currency" xfId="8" builtinId="4" customBuiltin="1"/>
    <cellStyle name="Currency [0]" xfId="9" builtinId="7" customBuiltin="1"/>
    <cellStyle name="Explanatory Text" xfId="3" builtinId="53" customBuiltin="1"/>
    <cellStyle name="Followed Hyperlink" xfId="5" builtinId="9" customBuiltin="1"/>
    <cellStyle name="Heading 1" xfId="11" builtinId="16" customBuiltin="1"/>
    <cellStyle name="Heading 2" xfId="12" builtinId="17" customBuiltin="1"/>
    <cellStyle name="Heading 3" xfId="13" builtinId="18" customBuiltin="1"/>
    <cellStyle name="Hyperlink" xfId="4" builtinId="8" customBuiltin="1"/>
    <cellStyle name="Input" xfId="1" builtinId="20" customBuiltin="1"/>
    <cellStyle name="Normal" xfId="0" builtinId="0" customBuiltin="1"/>
    <cellStyle name="Note" xfId="14" builtinId="10" customBuiltin="1"/>
    <cellStyle name="Percent" xfId="10" builtinId="5" customBuiltin="1"/>
    <cellStyle name="Total" xfId="15" builtinId="25" customBuiltin="1"/>
  </cellStyles>
  <dxfs count="24">
    <dxf>
      <font>
        <strike val="0"/>
        <outline val="0"/>
        <shadow val="0"/>
        <u val="none"/>
        <vertAlign val="baseline"/>
        <sz val="11"/>
        <color theme="1"/>
        <name val="Century Gothic"/>
        <scheme val="minor"/>
      </font>
      <numFmt numFmtId="0" formatCode="General"/>
      <alignment horizontal="general" vertical="center" textRotation="0" wrapText="0" indent="0" justifyLastLine="0" shrinkToFit="0" readingOrder="0"/>
      <border diagonalUp="0" diagonalDown="0" outline="0">
        <left/>
        <right style="thick">
          <color theme="4" tint="-0.499984740745262"/>
        </right>
        <top/>
        <bottom/>
      </border>
    </dxf>
    <dxf>
      <font>
        <strike val="0"/>
        <outline val="0"/>
        <shadow val="0"/>
        <u val="none"/>
        <vertAlign val="baseline"/>
        <sz val="11"/>
        <color theme="1"/>
        <name val="Century Gothic"/>
        <scheme val="minor"/>
      </font>
      <numFmt numFmtId="169" formatCode="[&lt;=9999999]###\-####;\(###\)\ ###\-####"/>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169" formatCode="[&lt;=9999999]###\-####;\(###\)\ ###\-####"/>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0" formatCode="General"/>
      <alignment horizontal="general" vertical="center" textRotation="0" wrapText="0" indent="0" justifyLastLine="0" shrinkToFit="0" readingOrder="0"/>
    </dxf>
    <dxf>
      <font>
        <strike val="0"/>
        <outline val="0"/>
        <shadow val="0"/>
        <u val="none"/>
        <vertAlign val="baseline"/>
        <sz val="11"/>
        <color theme="1"/>
        <name val="Century Gothic"/>
        <scheme val="minor"/>
      </font>
      <alignment horizontal="left" vertical="center" textRotation="0" wrapText="0" indent="1" justifyLastLine="0" shrinkToFit="0" readingOrder="0"/>
    </dxf>
    <dxf>
      <font>
        <strike val="0"/>
        <outline val="0"/>
        <shadow val="0"/>
        <u val="none"/>
        <vertAlign val="baseline"/>
        <sz val="11"/>
        <color theme="1"/>
        <name val="Century Gothic"/>
        <scheme val="minor"/>
      </font>
      <alignment horizontal="general" vertical="center" textRotation="0" wrapText="0" indent="0" justifyLastLine="0" shrinkToFit="0" readingOrder="0"/>
    </dxf>
    <dxf>
      <font>
        <strike val="0"/>
        <outline val="0"/>
        <shadow val="0"/>
        <u val="none"/>
        <vertAlign val="baseline"/>
        <sz val="11"/>
        <color theme="1"/>
        <name val="Bookman Old Style"/>
        <scheme val="maj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11"/>
        <color theme="1"/>
        <name val="Century Gothic"/>
        <scheme val="minor"/>
      </font>
      <numFmt numFmtId="169"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entury Gothic"/>
        <scheme val="minor"/>
      </font>
      <alignment vertical="center" textRotation="0" wrapText="0" indent="0" justifyLastLine="0" shrinkToFit="0" readingOrder="0"/>
    </dxf>
    <dxf>
      <font>
        <b val="0"/>
        <i val="0"/>
        <strike val="0"/>
        <condense val="0"/>
        <extend val="0"/>
        <outline val="0"/>
        <shadow val="0"/>
        <u val="none"/>
        <vertAlign val="baseline"/>
        <sz val="11"/>
        <color theme="1"/>
        <name val="Century Gothic"/>
        <scheme val="minor"/>
      </font>
      <numFmt numFmtId="169"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entury Gothic"/>
        <scheme val="minor"/>
      </font>
      <alignment vertical="center" textRotation="0" wrapText="0" indent="0" justifyLastLine="0" shrinkToFit="0" readingOrder="0"/>
    </dxf>
    <dxf>
      <font>
        <strike val="0"/>
        <outline val="0"/>
        <shadow val="0"/>
        <u val="none"/>
        <vertAlign val="baseline"/>
        <sz val="11"/>
        <color theme="1"/>
        <name val="Century Gothic"/>
        <scheme val="minor"/>
      </font>
      <numFmt numFmtId="19" formatCode="m/d/yyyy"/>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169"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169"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1"/>
        <color theme="1"/>
        <name val="Century Gothic"/>
        <scheme val="minor"/>
      </font>
      <alignment vertical="center" textRotation="0" wrapText="0" indent="0" justifyLastLine="0" shrinkToFit="0" readingOrder="0"/>
    </dxf>
    <dxf>
      <font>
        <strike val="0"/>
        <outline val="0"/>
        <shadow val="0"/>
        <u val="none"/>
        <vertAlign val="baseline"/>
        <sz val="11"/>
        <color theme="1"/>
        <name val="Century Gothic"/>
        <scheme val="minor"/>
      </font>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1"/>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499984740745262"/>
        </right>
        <top/>
        <bottom/>
        <vertical/>
        <horizontal/>
      </border>
    </dxf>
    <dxf>
      <font>
        <color theme="0"/>
      </font>
      <fill>
        <patternFill>
          <bgColor theme="0"/>
        </patternFill>
      </fill>
      <border>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right style="thick">
          <color theme="4" tint="-0.499984740745262"/>
        </right>
        <top style="thick">
          <color theme="4" tint="-0.499984740745262"/>
        </top>
        <bottom style="thick">
          <color theme="4" tint="-0.499984740745262"/>
        </bottom>
        <vertical/>
        <horizontal style="thin">
          <color theme="4" tint="-0.499984740745262"/>
        </horizontal>
      </border>
    </dxf>
  </dxfs>
  <tableStyles count="1" defaultTableStyle="ClassRoster_table1" defaultPivotStyle="PivotStyleLight16">
    <tableStyle name="ClassRoster_table1" pivot="0" count="6" xr9:uid="{00000000-0011-0000-FFFF-FFFF00000000}">
      <tableStyleElement type="wholeTable" dxfId="23"/>
      <tableStyleElement type="headerRow" dxfId="22"/>
      <tableStyleElement type="firstColumn" dxfId="21"/>
      <tableStyleElement type="lastColumn" dxfId="20"/>
      <tableStyleElement type="firstHeaderCell" dxfId="19"/>
      <tableStyleElement type="lastHeaderCell"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hyperlink" Target="#'Class Excel'!A1"/><Relationship Id="rId2" Type="http://schemas.openxmlformats.org/officeDocument/2006/relationships/hyperlink" Target="#'Class Roster'!A1"/><Relationship Id="rId1" Type="http://schemas.openxmlformats.org/officeDocument/2006/relationships/hyperlink" Target="#'Student Details'!A1"/></Relationships>
</file>

<file path=xl/drawings/_rels/drawing2.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hyperlink" Target="#'Student List'!A1"/><Relationship Id="rId1" Type="http://schemas.openxmlformats.org/officeDocument/2006/relationships/hyperlink" Target="#'Student Details'!A1"/></Relationships>
</file>

<file path=xl/drawings/_rels/drawing3.xml.rels><?xml version="1.0" encoding="UTF-8" standalone="yes"?>
<Relationships xmlns="http://schemas.openxmlformats.org/package/2006/relationships"><Relationship Id="rId2" Type="http://schemas.openxmlformats.org/officeDocument/2006/relationships/hyperlink" Target="#'Student List'!A1"/><Relationship Id="rId1" Type="http://schemas.openxmlformats.org/officeDocument/2006/relationships/hyperlink" Target="#'Class Roster'!A1"/></Relationships>
</file>

<file path=xl/drawings/drawing1.xml><?xml version="1.0" encoding="utf-8"?>
<xdr:wsDr xmlns:xdr="http://schemas.openxmlformats.org/drawingml/2006/spreadsheetDrawing" xmlns:a="http://schemas.openxmlformats.org/drawingml/2006/main">
  <xdr:twoCellAnchor editAs="oneCell">
    <xdr:from>
      <xdr:col>10</xdr:col>
      <xdr:colOff>1169779</xdr:colOff>
      <xdr:row>2</xdr:row>
      <xdr:rowOff>29576</xdr:rowOff>
    </xdr:from>
    <xdr:to>
      <xdr:col>13</xdr:col>
      <xdr:colOff>5443</xdr:colOff>
      <xdr:row>2</xdr:row>
      <xdr:rowOff>221600</xdr:rowOff>
    </xdr:to>
    <xdr:sp macro="" textlink="">
      <xdr:nvSpPr>
        <xdr:cNvPr id="4" name="Go to student details" descr="Student Details navigation button">
          <a:hlinkClick xmlns:r="http://schemas.openxmlformats.org/officeDocument/2006/relationships" r:id="rId1" tooltip="Select to navigate to Student Details worksheet"/>
          <a:extLst>
            <a:ext uri="{FF2B5EF4-FFF2-40B4-BE49-F238E27FC236}">
              <a16:creationId xmlns:a16="http://schemas.microsoft.com/office/drawing/2014/main" id="{00000000-0008-0000-0000-000004000000}"/>
            </a:ext>
          </a:extLst>
        </xdr:cNvPr>
        <xdr:cNvSpPr/>
      </xdr:nvSpPr>
      <xdr:spPr>
        <a:xfrm>
          <a:off x="12218779" y="658226"/>
          <a:ext cx="2417064" cy="192024"/>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100" b="1">
              <a:solidFill>
                <a:schemeClr val="bg1"/>
              </a:solidFill>
              <a:latin typeface="+mj-lt"/>
            </a:rPr>
            <a:t>GO TO STUDENT DETAILS</a:t>
          </a:r>
        </a:p>
      </xdr:txBody>
    </xdr:sp>
    <xdr:clientData fPrintsWithSheet="0"/>
  </xdr:twoCellAnchor>
  <xdr:twoCellAnchor editAs="oneCell">
    <xdr:from>
      <xdr:col>3</xdr:col>
      <xdr:colOff>0</xdr:colOff>
      <xdr:row>1</xdr:row>
      <xdr:rowOff>0</xdr:rowOff>
    </xdr:from>
    <xdr:to>
      <xdr:col>5</xdr:col>
      <xdr:colOff>1549400</xdr:colOff>
      <xdr:row>2</xdr:row>
      <xdr:rowOff>274572</xdr:rowOff>
    </xdr:to>
    <xdr:sp macro="" textlink="D2">
      <xdr:nvSpPr>
        <xdr:cNvPr id="7" name="Student List" descr="Student List">
          <a:extLst>
            <a:ext uri="{FF2B5EF4-FFF2-40B4-BE49-F238E27FC236}">
              <a16:creationId xmlns:a16="http://schemas.microsoft.com/office/drawing/2014/main" id="{00000000-0008-0000-0000-000007000000}"/>
            </a:ext>
          </a:extLst>
        </xdr:cNvPr>
        <xdr:cNvSpPr txBox="1"/>
      </xdr:nvSpPr>
      <xdr:spPr>
        <a:xfrm>
          <a:off x="241300" y="177800"/>
          <a:ext cx="5003800" cy="680972"/>
        </a:xfrm>
        <a:prstGeom prst="rect">
          <a:avLst/>
        </a:prstGeom>
        <a:solidFill>
          <a:schemeClr val="accent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CASA</a:t>
          </a:r>
          <a:r>
            <a:rPr lang="en-US" sz="2800" b="1" baseline="0">
              <a:solidFill>
                <a:schemeClr val="bg1"/>
              </a:solidFill>
              <a:latin typeface="+mj-lt"/>
            </a:rPr>
            <a:t> - EXCEL TRAINING</a:t>
          </a:r>
          <a:endParaRPr lang="en-US" sz="2800" b="1">
            <a:solidFill>
              <a:schemeClr val="bg1"/>
            </a:solidFill>
            <a:latin typeface="+mj-lt"/>
          </a:endParaRPr>
        </a:p>
      </xdr:txBody>
    </xdr:sp>
    <xdr:clientData/>
  </xdr:twoCellAnchor>
  <xdr:twoCellAnchor editAs="oneCell">
    <xdr:from>
      <xdr:col>10</xdr:col>
      <xdr:colOff>1168605</xdr:colOff>
      <xdr:row>1</xdr:row>
      <xdr:rowOff>132433</xdr:rowOff>
    </xdr:from>
    <xdr:to>
      <xdr:col>13</xdr:col>
      <xdr:colOff>4350</xdr:colOff>
      <xdr:row>1</xdr:row>
      <xdr:rowOff>324457</xdr:rowOff>
    </xdr:to>
    <xdr:sp macro="" textlink="">
      <xdr:nvSpPr>
        <xdr:cNvPr id="3" name="Go to class roster" descr="Class Roster navigation button">
          <a:hlinkClick xmlns:r="http://schemas.openxmlformats.org/officeDocument/2006/relationships" r:id="rId2" tooltip="Select to navigate to Class Roster worksheet"/>
          <a:extLst>
            <a:ext uri="{FF2B5EF4-FFF2-40B4-BE49-F238E27FC236}">
              <a16:creationId xmlns:a16="http://schemas.microsoft.com/office/drawing/2014/main" id="{00000000-0008-0000-0000-000003000000}"/>
            </a:ext>
          </a:extLst>
        </xdr:cNvPr>
        <xdr:cNvSpPr/>
      </xdr:nvSpPr>
      <xdr:spPr>
        <a:xfrm>
          <a:off x="12217605" y="351508"/>
          <a:ext cx="2417145" cy="192024"/>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100" b="1">
              <a:solidFill>
                <a:schemeClr val="bg1"/>
              </a:solidFill>
              <a:latin typeface="+mj-lt"/>
            </a:rPr>
            <a:t>GO TO CLASS ROSTER</a:t>
          </a:r>
        </a:p>
      </xdr:txBody>
    </xdr:sp>
    <xdr:clientData fPrintsWithSheet="0"/>
  </xdr:twoCellAnchor>
  <xdr:twoCellAnchor>
    <xdr:from>
      <xdr:col>9</xdr:col>
      <xdr:colOff>831850</xdr:colOff>
      <xdr:row>1</xdr:row>
      <xdr:rowOff>114300</xdr:rowOff>
    </xdr:from>
    <xdr:to>
      <xdr:col>10</xdr:col>
      <xdr:colOff>762000</xdr:colOff>
      <xdr:row>1</xdr:row>
      <xdr:rowOff>317500</xdr:rowOff>
    </xdr:to>
    <xdr:sp macro="" textlink="">
      <xdr:nvSpPr>
        <xdr:cNvPr id="2" name="Rectangle 1">
          <a:hlinkClick xmlns:r="http://schemas.openxmlformats.org/officeDocument/2006/relationships" r:id="rId3"/>
          <a:extLst>
            <a:ext uri="{FF2B5EF4-FFF2-40B4-BE49-F238E27FC236}">
              <a16:creationId xmlns:a16="http://schemas.microsoft.com/office/drawing/2014/main" id="{468CBB7F-FC61-8E6A-B0EB-62AB7D658F3F}"/>
            </a:ext>
          </a:extLst>
        </xdr:cNvPr>
        <xdr:cNvSpPr/>
      </xdr:nvSpPr>
      <xdr:spPr>
        <a:xfrm>
          <a:off x="11099800" y="292100"/>
          <a:ext cx="2032000" cy="203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GO TO CLASS</a:t>
          </a:r>
          <a:r>
            <a:rPr lang="en-US" sz="1100" b="1" baseline="0"/>
            <a:t> EXCEL</a:t>
          </a:r>
          <a:endParaRPr lang="en-US" sz="1100" b="1"/>
        </a:p>
      </xdr:txBody>
    </xdr:sp>
    <xdr:clientData/>
  </xdr:twoCellAnchor>
  <xdr:twoCellAnchor>
    <xdr:from>
      <xdr:col>9</xdr:col>
      <xdr:colOff>819150</xdr:colOff>
      <xdr:row>2</xdr:row>
      <xdr:rowOff>38100</xdr:rowOff>
    </xdr:from>
    <xdr:to>
      <xdr:col>10</xdr:col>
      <xdr:colOff>749300</xdr:colOff>
      <xdr:row>2</xdr:row>
      <xdr:rowOff>292100</xdr:rowOff>
    </xdr:to>
    <xdr:sp macro="" textlink="">
      <xdr:nvSpPr>
        <xdr:cNvPr id="5" name="Rectangle 4">
          <a:hlinkClick xmlns:r="http://schemas.openxmlformats.org/officeDocument/2006/relationships" r:id="rId1"/>
          <a:extLst>
            <a:ext uri="{FF2B5EF4-FFF2-40B4-BE49-F238E27FC236}">
              <a16:creationId xmlns:a16="http://schemas.microsoft.com/office/drawing/2014/main" id="{687EA456-2BAD-4ADF-8D4F-4E01EA4CCD07}"/>
            </a:ext>
          </a:extLst>
        </xdr:cNvPr>
        <xdr:cNvSpPr/>
      </xdr:nvSpPr>
      <xdr:spPr>
        <a:xfrm>
          <a:off x="11087100" y="622300"/>
          <a:ext cx="2032000" cy="25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mn-lt"/>
            </a:rPr>
            <a:t>STUDENT</a:t>
          </a:r>
          <a:r>
            <a:rPr lang="en-US" sz="1100" b="1" baseline="0">
              <a:latin typeface="+mn-lt"/>
            </a:rPr>
            <a:t> DETAILS </a:t>
          </a:r>
          <a:endParaRPr lang="en-US" sz="1100" b="1">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xdr:row>
      <xdr:rowOff>5715</xdr:rowOff>
    </xdr:from>
    <xdr:to>
      <xdr:col>3</xdr:col>
      <xdr:colOff>375</xdr:colOff>
      <xdr:row>2</xdr:row>
      <xdr:rowOff>280140</xdr:rowOff>
    </xdr:to>
    <xdr:sp macro="" textlink="C2">
      <xdr:nvSpPr>
        <xdr:cNvPr id="4" name="Class Roster" descr="Class Roster">
          <a:extLst>
            <a:ext uri="{FF2B5EF4-FFF2-40B4-BE49-F238E27FC236}">
              <a16:creationId xmlns:a16="http://schemas.microsoft.com/office/drawing/2014/main" id="{00000000-0008-0000-0100-000004000000}"/>
            </a:ext>
          </a:extLst>
        </xdr:cNvPr>
        <xdr:cNvSpPr txBox="1"/>
      </xdr:nvSpPr>
      <xdr:spPr>
        <a:xfrm>
          <a:off x="241300" y="183515"/>
          <a:ext cx="3092825" cy="680825"/>
        </a:xfrm>
        <a:prstGeom prst="rect">
          <a:avLst/>
        </a:prstGeom>
        <a:solidFill>
          <a:schemeClr val="accent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EXCEL</a:t>
          </a:r>
        </a:p>
      </xdr:txBody>
    </xdr:sp>
    <xdr:clientData/>
  </xdr:twoCellAnchor>
  <xdr:twoCellAnchor editAs="oneCell">
    <xdr:from>
      <xdr:col>4</xdr:col>
      <xdr:colOff>549004</xdr:colOff>
      <xdr:row>2</xdr:row>
      <xdr:rowOff>33984</xdr:rowOff>
    </xdr:from>
    <xdr:to>
      <xdr:col>7</xdr:col>
      <xdr:colOff>4174</xdr:colOff>
      <xdr:row>2</xdr:row>
      <xdr:rowOff>224784</xdr:rowOff>
    </xdr:to>
    <xdr:sp macro="" textlink="">
      <xdr:nvSpPr>
        <xdr:cNvPr id="5" name="Go to Student Details" descr="Student Details navigation button">
          <a:hlinkClick xmlns:r="http://schemas.openxmlformats.org/officeDocument/2006/relationships" r:id="rId1" tooltip="Select to navigate to Student Details worksheet"/>
          <a:extLst>
            <a:ext uri="{FF2B5EF4-FFF2-40B4-BE49-F238E27FC236}">
              <a16:creationId xmlns:a16="http://schemas.microsoft.com/office/drawing/2014/main" id="{00000000-0008-0000-0100-000005000000}"/>
            </a:ext>
          </a:extLst>
        </xdr:cNvPr>
        <xdr:cNvSpPr/>
      </xdr:nvSpPr>
      <xdr:spPr>
        <a:xfrm>
          <a:off x="7159354" y="662634"/>
          <a:ext cx="2465070" cy="190800"/>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lvl="0" algn="l"/>
          <a:r>
            <a:rPr lang="en-US" sz="1100" b="1">
              <a:solidFill>
                <a:schemeClr val="bg1"/>
              </a:solidFill>
              <a:latin typeface="+mj-lt"/>
            </a:rPr>
            <a:t>GO TO STUDENT DETAILS</a:t>
          </a:r>
        </a:p>
      </xdr:txBody>
    </xdr:sp>
    <xdr:clientData fPrintsWithSheet="0"/>
  </xdr:twoCellAnchor>
  <xdr:twoCellAnchor editAs="oneCell">
    <xdr:from>
      <xdr:col>4</xdr:col>
      <xdr:colOff>549004</xdr:colOff>
      <xdr:row>1</xdr:row>
      <xdr:rowOff>130722</xdr:rowOff>
    </xdr:from>
    <xdr:to>
      <xdr:col>7</xdr:col>
      <xdr:colOff>4174</xdr:colOff>
      <xdr:row>1</xdr:row>
      <xdr:rowOff>321522</xdr:rowOff>
    </xdr:to>
    <xdr:sp macro="" textlink="">
      <xdr:nvSpPr>
        <xdr:cNvPr id="3" name="Go to Student List" descr="Student List navigation button">
          <a:hlinkClick xmlns:r="http://schemas.openxmlformats.org/officeDocument/2006/relationships" r:id="rId2" tooltip="Select to navigate to Student List worksheet"/>
          <a:extLst>
            <a:ext uri="{FF2B5EF4-FFF2-40B4-BE49-F238E27FC236}">
              <a16:creationId xmlns:a16="http://schemas.microsoft.com/office/drawing/2014/main" id="{00000000-0008-0000-0100-000003000000}"/>
            </a:ext>
          </a:extLst>
        </xdr:cNvPr>
        <xdr:cNvSpPr/>
      </xdr:nvSpPr>
      <xdr:spPr>
        <a:xfrm>
          <a:off x="6259789" y="311950"/>
          <a:ext cx="2101940" cy="190800"/>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100" b="1">
              <a:solidFill>
                <a:schemeClr val="bg1"/>
              </a:solidFill>
              <a:latin typeface="+mj-lt"/>
            </a:rPr>
            <a:t>GO TO STUDENT LIST</a:t>
          </a:r>
        </a:p>
      </xdr:txBody>
    </xdr:sp>
    <xdr:clientData fPrintsWithSheet="0"/>
  </xdr:twoCellAnchor>
  <xdr:twoCellAnchor editAs="oneCell">
    <xdr:from>
      <xdr:col>3</xdr:col>
      <xdr:colOff>1511301</xdr:colOff>
      <xdr:row>1</xdr:row>
      <xdr:rowOff>25401</xdr:rowOff>
    </xdr:from>
    <xdr:to>
      <xdr:col>3</xdr:col>
      <xdr:colOff>2374901</xdr:colOff>
      <xdr:row>3</xdr:row>
      <xdr:rowOff>6350</xdr:rowOff>
    </xdr:to>
    <xdr:pic>
      <xdr:nvPicPr>
        <xdr:cNvPr id="6" name="Picture 5">
          <a:extLst>
            <a:ext uri="{FF2B5EF4-FFF2-40B4-BE49-F238E27FC236}">
              <a16:creationId xmlns:a16="http://schemas.microsoft.com/office/drawing/2014/main" id="{F6BE3FA2-948E-212C-7460-835F2378AD0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845051" y="203201"/>
          <a:ext cx="863600" cy="7683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10259</xdr:colOff>
      <xdr:row>1</xdr:row>
      <xdr:rowOff>7481</xdr:rowOff>
    </xdr:from>
    <xdr:to>
      <xdr:col>2</xdr:col>
      <xdr:colOff>3106259</xdr:colOff>
      <xdr:row>2</xdr:row>
      <xdr:rowOff>281906</xdr:rowOff>
    </xdr:to>
    <xdr:sp macro="" textlink="C2">
      <xdr:nvSpPr>
        <xdr:cNvPr id="27" name="Student Details" descr="Student details">
          <a:extLst>
            <a:ext uri="{FF2B5EF4-FFF2-40B4-BE49-F238E27FC236}">
              <a16:creationId xmlns:a16="http://schemas.microsoft.com/office/drawing/2014/main" id="{00000000-0008-0000-0200-00001B000000}"/>
            </a:ext>
          </a:extLst>
        </xdr:cNvPr>
        <xdr:cNvSpPr txBox="1"/>
      </xdr:nvSpPr>
      <xdr:spPr>
        <a:xfrm>
          <a:off x="257909" y="226556"/>
          <a:ext cx="3096000" cy="684000"/>
        </a:xfrm>
        <a:prstGeom prst="rect">
          <a:avLst/>
        </a:prstGeom>
        <a:solidFill>
          <a:schemeClr val="accent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Ins="91440" rtlCol="0" anchor="ctr">
          <a:noAutofit/>
        </a:bodyPr>
        <a:lstStyle/>
        <a:p>
          <a:pPr algn="ctr"/>
          <a:fld id="{66EE8BF1-1BB7-40B6-BD43-5DE580D9C20E}" type="TxLink">
            <a:rPr lang="en-US" sz="2800" b="1" i="0" u="none" strike="noStrike">
              <a:solidFill>
                <a:srgbClr val="FFFFFF"/>
              </a:solidFill>
              <a:latin typeface="Bookman Old Style"/>
            </a:rPr>
            <a:pPr algn="ctr"/>
            <a:t>Student Details</a:t>
          </a:fld>
          <a:endParaRPr lang="en-US" sz="2800" b="1">
            <a:solidFill>
              <a:schemeClr val="bg1"/>
            </a:solidFill>
            <a:latin typeface="+mj-lt"/>
          </a:endParaRPr>
        </a:p>
      </xdr:txBody>
    </xdr:sp>
    <xdr:clientData/>
  </xdr:twoCellAnchor>
  <xdr:twoCellAnchor editAs="oneCell">
    <xdr:from>
      <xdr:col>3</xdr:col>
      <xdr:colOff>1104069</xdr:colOff>
      <xdr:row>2</xdr:row>
      <xdr:rowOff>51613</xdr:rowOff>
    </xdr:from>
    <xdr:to>
      <xdr:col>4</xdr:col>
      <xdr:colOff>119095</xdr:colOff>
      <xdr:row>2</xdr:row>
      <xdr:rowOff>243637</xdr:rowOff>
    </xdr:to>
    <xdr:sp macro="" textlink="">
      <xdr:nvSpPr>
        <xdr:cNvPr id="3" name="Go to Class Roster" descr="Class Roster navigation button">
          <a:hlinkClick xmlns:r="http://schemas.openxmlformats.org/officeDocument/2006/relationships" r:id="rId1" tooltip="Select to navigate to Class Roster worksheet"/>
          <a:extLst>
            <a:ext uri="{FF2B5EF4-FFF2-40B4-BE49-F238E27FC236}">
              <a16:creationId xmlns:a16="http://schemas.microsoft.com/office/drawing/2014/main" id="{00000000-0008-0000-0200-000003000000}"/>
            </a:ext>
          </a:extLst>
        </xdr:cNvPr>
        <xdr:cNvSpPr/>
      </xdr:nvSpPr>
      <xdr:spPr>
        <a:xfrm>
          <a:off x="4466394" y="680263"/>
          <a:ext cx="2282101" cy="192024"/>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050" b="1">
              <a:solidFill>
                <a:schemeClr val="bg1"/>
              </a:solidFill>
              <a:latin typeface="+mj-lt"/>
            </a:rPr>
            <a:t>GO TO CLASS EXCEL</a:t>
          </a:r>
        </a:p>
      </xdr:txBody>
    </xdr:sp>
    <xdr:clientData fPrintsWithSheet="0"/>
  </xdr:twoCellAnchor>
  <xdr:twoCellAnchor editAs="oneCell">
    <xdr:from>
      <xdr:col>3</xdr:col>
      <xdr:colOff>1106450</xdr:colOff>
      <xdr:row>1</xdr:row>
      <xdr:rowOff>140866</xdr:rowOff>
    </xdr:from>
    <xdr:to>
      <xdr:col>4</xdr:col>
      <xdr:colOff>121476</xdr:colOff>
      <xdr:row>1</xdr:row>
      <xdr:rowOff>332890</xdr:rowOff>
    </xdr:to>
    <xdr:sp macro="" textlink="">
      <xdr:nvSpPr>
        <xdr:cNvPr id="2" name="Go to Studen List" descr="Student List navigation button">
          <a:hlinkClick xmlns:r="http://schemas.openxmlformats.org/officeDocument/2006/relationships" r:id="rId2" tooltip="Select to navigate to Student List worksheet"/>
          <a:extLst>
            <a:ext uri="{FF2B5EF4-FFF2-40B4-BE49-F238E27FC236}">
              <a16:creationId xmlns:a16="http://schemas.microsoft.com/office/drawing/2014/main" id="{00000000-0008-0000-0200-000002000000}"/>
            </a:ext>
          </a:extLst>
        </xdr:cNvPr>
        <xdr:cNvSpPr/>
      </xdr:nvSpPr>
      <xdr:spPr>
        <a:xfrm>
          <a:off x="4468775" y="359941"/>
          <a:ext cx="2282101" cy="192024"/>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050" b="1">
              <a:solidFill>
                <a:schemeClr val="bg1"/>
              </a:solidFill>
              <a:latin typeface="+mj-lt"/>
            </a:rPr>
            <a:t>GO TO CASA-STUDENT LIST</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tudents" displayName="Students" ref="D4:M17" totalsRowShown="0" headerRowDxfId="17" dataDxfId="16">
  <tableColumns count="10">
    <tableColumn id="15" xr3:uid="{00000000-0010-0000-0000-00000F000000}" name="STUDENT NAME" dataDxfId="15"/>
    <tableColumn id="3" xr3:uid="{00000000-0010-0000-0000-000003000000}" name="EMAIL" dataDxfId="14"/>
    <tableColumn id="4" xr3:uid="{00000000-0010-0000-0000-000004000000}" name="HOME PHONE" dataDxfId="13"/>
    <tableColumn id="5" xr3:uid="{00000000-0010-0000-0000-000005000000}" name="CELL PHONE" dataDxfId="12"/>
    <tableColumn id="6" xr3:uid="{00000000-0010-0000-0000-000006000000}" name="DOB" dataDxfId="11"/>
    <tableColumn id="7" xr3:uid="{00000000-0010-0000-0000-000007000000}" name="EMERGENCY CONTACT" dataDxfId="10"/>
    <tableColumn id="8" xr3:uid="{00000000-0010-0000-0000-000008000000}" name="EMERGENCY PHONE" dataDxfId="9"/>
    <tableColumn id="9" xr3:uid="{00000000-0010-0000-0000-000009000000}" name="PHYSICIAN" dataDxfId="8"/>
    <tableColumn id="10" xr3:uid="{00000000-0010-0000-0000-00000A000000}" name="PHYSICIAN PHONE" dataDxfId="7"/>
    <tableColumn id="2" xr3:uid="{00000000-0010-0000-0000-000002000000}" name="  " dataCellStyle="Normal"/>
  </tableColumns>
  <tableStyleInfo name="ClassRoster_table1" showFirstColumn="0" showLastColumn="1" showRowStripes="1" showColumnStripes="0"/>
  <extLst>
    <ext xmlns:x14="http://schemas.microsoft.com/office/spreadsheetml/2009/9/main" uri="{504A1905-F514-4f6f-8877-14C23A59335A}">
      <x14:table altTextSummary="Enter Student Name, Email address, Home and Cell phone numbers, Date of Birth, Emergency contact details, and Physician details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StudentRoster" displayName="StudentRoster" ref="C8:G13" totalsRowShown="0" headerRowDxfId="6" dataDxfId="5">
  <tableColumns count="5">
    <tableColumn id="1" xr3:uid="{00000000-0010-0000-0100-000001000000}" name="STUDENT NAME" dataDxfId="4"/>
    <tableColumn id="2" xr3:uid="{00000000-0010-0000-0100-000002000000}" name="EMAIL" dataDxfId="3">
      <calculatedColumnFormula>IFERROR(VLOOKUP(StudentRoster[[#This Row],[STUDENT NAME]],Students[],2),"")</calculatedColumnFormula>
    </tableColumn>
    <tableColumn id="3" xr3:uid="{00000000-0010-0000-0100-000003000000}" name="HOME PHONE" dataDxfId="2">
      <calculatedColumnFormula>IFERROR(VLOOKUP(StudentRoster[[#This Row],[STUDENT NAME]],Students[],3),"")</calculatedColumnFormula>
    </tableColumn>
    <tableColumn id="4" xr3:uid="{00000000-0010-0000-0100-000004000000}" name="CELL PHONE" dataDxfId="1">
      <calculatedColumnFormula>IFERROR(VLOOKUP(StudentRoster[[#This Row],[STUDENT NAME]],Students[],4),"")</calculatedColumnFormula>
    </tableColumn>
    <tableColumn id="6" xr3:uid="{00000000-0010-0000-0100-000006000000}" name="  " dataDxfId="0"/>
  </tableColumns>
  <tableStyleInfo name="ClassRoster_table1" showFirstColumn="0" showLastColumn="1" showRowStripes="1" showColumnStripes="0"/>
  <extLst>
    <ext xmlns:x14="http://schemas.microsoft.com/office/spreadsheetml/2009/9/main" uri="{504A1905-F514-4f6f-8877-14C23A59335A}">
      <x14:table altTextSummary="Select Student Name and other details are automatically updated in this tabl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R19"/>
  <sheetViews>
    <sheetView showGridLines="0" tabSelected="1" zoomScaleNormal="100" workbookViewId="0">
      <selection activeCell="K6" sqref="K6"/>
    </sheetView>
  </sheetViews>
  <sheetFormatPr defaultRowHeight="30" customHeight="1" x14ac:dyDescent="0.25"/>
  <cols>
    <col min="1" max="2" width="1.58203125" customWidth="1"/>
    <col min="3" max="3" width="3.83203125" customWidth="1"/>
    <col min="4" max="4" width="22.1640625" customWidth="1"/>
    <col min="5" max="5" width="23.1640625" customWidth="1"/>
    <col min="6" max="6" width="24.9140625" customWidth="1"/>
    <col min="7" max="7" width="16.5" customWidth="1"/>
    <col min="8" max="8" width="15.4140625" customWidth="1"/>
    <col min="9" max="9" width="25.58203125" customWidth="1"/>
    <col min="10" max="10" width="27.58203125" customWidth="1"/>
    <col min="11" max="11" width="24.58203125" customWidth="1"/>
    <col min="12" max="12" width="20.6640625" customWidth="1"/>
    <col min="13" max="14" width="1.58203125" customWidth="1"/>
    <col min="15" max="15" width="9" customWidth="1"/>
  </cols>
  <sheetData>
    <row r="1" spans="2:18" ht="14" thickBot="1" x14ac:dyDescent="0.3"/>
    <row r="2" spans="2:18" ht="32.25" customHeight="1" thickTop="1" x14ac:dyDescent="0.25">
      <c r="B2" s="4"/>
      <c r="C2" s="49"/>
      <c r="D2" s="31" t="s">
        <v>32</v>
      </c>
      <c r="E2" s="31"/>
      <c r="F2" s="33" t="s">
        <v>29</v>
      </c>
      <c r="G2" s="33"/>
      <c r="H2" s="33"/>
      <c r="I2" s="33"/>
      <c r="J2" s="33"/>
      <c r="K2" s="33"/>
      <c r="L2" s="33"/>
      <c r="M2" s="34"/>
    </row>
    <row r="3" spans="2:18" ht="30" customHeight="1" x14ac:dyDescent="0.25">
      <c r="B3" s="10"/>
      <c r="C3" s="50"/>
      <c r="D3" s="32"/>
      <c r="E3" s="32"/>
      <c r="F3" s="35" t="s">
        <v>30</v>
      </c>
      <c r="G3" s="35"/>
      <c r="H3" s="35"/>
      <c r="I3" s="35"/>
      <c r="J3" s="35"/>
      <c r="K3" s="35"/>
      <c r="L3" s="35"/>
      <c r="M3" s="36"/>
    </row>
    <row r="4" spans="2:18" ht="23.25" customHeight="1" x14ac:dyDescent="0.25">
      <c r="B4" s="10"/>
      <c r="C4" s="50"/>
      <c r="D4" s="6" t="s">
        <v>1</v>
      </c>
      <c r="E4" s="7" t="s">
        <v>2</v>
      </c>
      <c r="F4" s="7" t="s">
        <v>3</v>
      </c>
      <c r="G4" s="7" t="s">
        <v>4</v>
      </c>
      <c r="H4" s="7" t="s">
        <v>0</v>
      </c>
      <c r="I4" s="7" t="s">
        <v>5</v>
      </c>
      <c r="J4" s="7" t="s">
        <v>6</v>
      </c>
      <c r="K4" s="7" t="s">
        <v>7</v>
      </c>
      <c r="L4" s="7" t="s">
        <v>8</v>
      </c>
      <c r="M4" s="5" t="s">
        <v>9</v>
      </c>
    </row>
    <row r="5" spans="2:18" ht="30" customHeight="1" x14ac:dyDescent="0.25">
      <c r="B5" s="10"/>
      <c r="C5" s="50">
        <v>1</v>
      </c>
      <c r="D5" s="3" t="s">
        <v>47</v>
      </c>
      <c r="E5" s="47" t="s">
        <v>42</v>
      </c>
      <c r="F5" s="1" t="s">
        <v>35</v>
      </c>
      <c r="G5" s="1" t="s">
        <v>36</v>
      </c>
      <c r="H5" s="8" t="s">
        <v>19</v>
      </c>
      <c r="I5" s="2" t="s">
        <v>20</v>
      </c>
      <c r="J5" s="1" t="s">
        <v>37</v>
      </c>
      <c r="K5" s="2" t="s">
        <v>24</v>
      </c>
      <c r="L5" s="1" t="s">
        <v>38</v>
      </c>
    </row>
    <row r="6" spans="2:18" ht="30" customHeight="1" x14ac:dyDescent="0.25">
      <c r="B6" s="10"/>
      <c r="C6" s="50">
        <f>C5+1</f>
        <v>2</v>
      </c>
      <c r="D6" s="3" t="s">
        <v>15</v>
      </c>
      <c r="E6" s="47" t="s">
        <v>43</v>
      </c>
      <c r="F6" s="1" t="s">
        <v>35</v>
      </c>
      <c r="G6" s="1" t="s">
        <v>36</v>
      </c>
      <c r="H6" s="8" t="s">
        <v>19</v>
      </c>
      <c r="I6" s="2" t="s">
        <v>20</v>
      </c>
      <c r="J6" s="1" t="s">
        <v>37</v>
      </c>
      <c r="K6" s="2" t="s">
        <v>24</v>
      </c>
      <c r="L6" s="1" t="s">
        <v>38</v>
      </c>
    </row>
    <row r="7" spans="2:18" ht="30" customHeight="1" x14ac:dyDescent="0.25">
      <c r="B7" s="10"/>
      <c r="C7" s="50">
        <f t="shared" ref="C7:C17" si="0">C6+1</f>
        <v>3</v>
      </c>
      <c r="D7" s="3" t="s">
        <v>16</v>
      </c>
      <c r="E7" s="47" t="s">
        <v>44</v>
      </c>
      <c r="F7" s="1" t="s">
        <v>35</v>
      </c>
      <c r="G7" s="1" t="s">
        <v>36</v>
      </c>
      <c r="H7" s="8" t="s">
        <v>19</v>
      </c>
      <c r="I7" s="2" t="s">
        <v>21</v>
      </c>
      <c r="J7" s="1" t="s">
        <v>37</v>
      </c>
      <c r="K7" s="2" t="s">
        <v>25</v>
      </c>
      <c r="L7" s="1" t="s">
        <v>38</v>
      </c>
    </row>
    <row r="8" spans="2:18" ht="30" customHeight="1" x14ac:dyDescent="0.25">
      <c r="B8" s="10"/>
      <c r="C8" s="50">
        <f t="shared" si="0"/>
        <v>4</v>
      </c>
      <c r="D8" s="3" t="s">
        <v>17</v>
      </c>
      <c r="E8" s="47" t="s">
        <v>45</v>
      </c>
      <c r="F8" s="1" t="s">
        <v>35</v>
      </c>
      <c r="G8" s="1" t="s">
        <v>36</v>
      </c>
      <c r="H8" s="8" t="s">
        <v>19</v>
      </c>
      <c r="I8" s="2" t="s">
        <v>22</v>
      </c>
      <c r="J8" s="1" t="s">
        <v>37</v>
      </c>
      <c r="K8" s="2" t="s">
        <v>26</v>
      </c>
      <c r="L8" s="1" t="s">
        <v>38</v>
      </c>
      <c r="N8" s="37" t="s">
        <v>28</v>
      </c>
      <c r="O8" s="38"/>
      <c r="P8" s="38"/>
      <c r="Q8" s="38"/>
      <c r="R8" s="38"/>
    </row>
    <row r="9" spans="2:18" ht="30" customHeight="1" x14ac:dyDescent="0.25">
      <c r="B9" s="10"/>
      <c r="C9" s="50">
        <f t="shared" si="0"/>
        <v>5</v>
      </c>
      <c r="D9" s="3" t="s">
        <v>17</v>
      </c>
      <c r="E9" s="47" t="s">
        <v>46</v>
      </c>
      <c r="F9" s="1" t="s">
        <v>35</v>
      </c>
      <c r="G9" s="1" t="s">
        <v>36</v>
      </c>
      <c r="H9" s="8" t="s">
        <v>19</v>
      </c>
      <c r="I9" s="2" t="s">
        <v>22</v>
      </c>
      <c r="J9" s="1" t="s">
        <v>37</v>
      </c>
      <c r="K9" s="2" t="s">
        <v>26</v>
      </c>
      <c r="L9" s="1" t="s">
        <v>38</v>
      </c>
      <c r="N9" s="37"/>
      <c r="O9" s="38"/>
      <c r="P9" s="38"/>
      <c r="Q9" s="38"/>
      <c r="R9" s="38"/>
    </row>
    <row r="10" spans="2:18" ht="30" customHeight="1" x14ac:dyDescent="0.25">
      <c r="B10" s="10"/>
      <c r="C10" s="50">
        <f t="shared" si="0"/>
        <v>6</v>
      </c>
      <c r="D10" s="3" t="s">
        <v>17</v>
      </c>
      <c r="E10" s="48" t="s">
        <v>48</v>
      </c>
      <c r="F10" s="1" t="s">
        <v>35</v>
      </c>
      <c r="G10" s="1" t="s">
        <v>36</v>
      </c>
      <c r="H10" s="8" t="s">
        <v>19</v>
      </c>
      <c r="I10" s="2" t="s">
        <v>22</v>
      </c>
      <c r="J10" s="1" t="s">
        <v>37</v>
      </c>
      <c r="K10" s="2" t="s">
        <v>26</v>
      </c>
      <c r="L10" s="1" t="s">
        <v>38</v>
      </c>
      <c r="N10" s="37"/>
      <c r="O10" s="38"/>
      <c r="P10" s="38"/>
      <c r="Q10" s="38"/>
      <c r="R10" s="38"/>
    </row>
    <row r="11" spans="2:18" ht="30" customHeight="1" x14ac:dyDescent="0.25">
      <c r="B11" s="10"/>
      <c r="C11" s="50">
        <f t="shared" si="0"/>
        <v>7</v>
      </c>
      <c r="D11" s="3" t="s">
        <v>17</v>
      </c>
      <c r="E11" s="47" t="s">
        <v>49</v>
      </c>
      <c r="F11" s="1" t="s">
        <v>35</v>
      </c>
      <c r="G11" s="1" t="s">
        <v>36</v>
      </c>
      <c r="H11" s="8" t="s">
        <v>19</v>
      </c>
      <c r="I11" s="2" t="s">
        <v>22</v>
      </c>
      <c r="J11" s="1" t="s">
        <v>37</v>
      </c>
      <c r="K11" s="2" t="s">
        <v>26</v>
      </c>
      <c r="L11" s="1" t="s">
        <v>38</v>
      </c>
      <c r="N11" s="37"/>
      <c r="O11" s="38"/>
      <c r="P11" s="38"/>
      <c r="Q11" s="38"/>
      <c r="R11" s="38"/>
    </row>
    <row r="12" spans="2:18" ht="30" customHeight="1" x14ac:dyDescent="0.25">
      <c r="B12" s="10"/>
      <c r="C12" s="50">
        <f>C11+1</f>
        <v>8</v>
      </c>
      <c r="D12" s="3" t="s">
        <v>17</v>
      </c>
      <c r="E12" s="47" t="s">
        <v>50</v>
      </c>
      <c r="F12" s="1" t="s">
        <v>35</v>
      </c>
      <c r="G12" s="1" t="s">
        <v>36</v>
      </c>
      <c r="H12" s="8" t="s">
        <v>19</v>
      </c>
      <c r="I12" s="2" t="s">
        <v>22</v>
      </c>
      <c r="J12" s="1" t="s">
        <v>37</v>
      </c>
      <c r="K12" s="2" t="s">
        <v>26</v>
      </c>
      <c r="L12" s="1" t="s">
        <v>38</v>
      </c>
      <c r="N12" s="37"/>
      <c r="O12" s="38"/>
      <c r="P12" s="38"/>
      <c r="Q12" s="38"/>
      <c r="R12" s="38"/>
    </row>
    <row r="13" spans="2:18" ht="30" customHeight="1" x14ac:dyDescent="0.25">
      <c r="B13" s="10"/>
      <c r="C13" s="50">
        <f t="shared" si="0"/>
        <v>9</v>
      </c>
      <c r="D13" s="3" t="s">
        <v>17</v>
      </c>
      <c r="E13" s="47" t="s">
        <v>51</v>
      </c>
      <c r="F13" s="1" t="s">
        <v>35</v>
      </c>
      <c r="G13" s="1" t="s">
        <v>36</v>
      </c>
      <c r="H13" s="8" t="s">
        <v>19</v>
      </c>
      <c r="I13" s="2" t="s">
        <v>22</v>
      </c>
      <c r="J13" s="1" t="s">
        <v>37</v>
      </c>
      <c r="K13" s="2" t="s">
        <v>26</v>
      </c>
      <c r="L13" s="1" t="s">
        <v>38</v>
      </c>
      <c r="N13" s="37"/>
      <c r="O13" s="38"/>
      <c r="P13" s="38"/>
      <c r="Q13" s="38"/>
      <c r="R13" s="38"/>
    </row>
    <row r="14" spans="2:18" ht="30" customHeight="1" x14ac:dyDescent="0.25">
      <c r="B14" s="10"/>
      <c r="C14" s="50">
        <f t="shared" si="0"/>
        <v>10</v>
      </c>
      <c r="D14" s="3" t="s">
        <v>17</v>
      </c>
      <c r="E14" s="47" t="s">
        <v>52</v>
      </c>
      <c r="F14" s="1" t="s">
        <v>35</v>
      </c>
      <c r="G14" s="1" t="s">
        <v>36</v>
      </c>
      <c r="H14" s="8" t="s">
        <v>19</v>
      </c>
      <c r="I14" s="2" t="s">
        <v>22</v>
      </c>
      <c r="J14" s="1" t="s">
        <v>37</v>
      </c>
      <c r="K14" s="2" t="s">
        <v>26</v>
      </c>
      <c r="L14" s="1" t="s">
        <v>38</v>
      </c>
      <c r="N14" s="37"/>
      <c r="O14" s="38"/>
      <c r="P14" s="38"/>
      <c r="Q14" s="38"/>
      <c r="R14" s="38"/>
    </row>
    <row r="15" spans="2:18" ht="30" customHeight="1" x14ac:dyDescent="0.25">
      <c r="B15" s="10"/>
      <c r="C15" s="50">
        <f t="shared" si="0"/>
        <v>11</v>
      </c>
      <c r="D15" s="3" t="s">
        <v>17</v>
      </c>
      <c r="E15" s="47" t="s">
        <v>53</v>
      </c>
      <c r="F15" s="1" t="s">
        <v>35</v>
      </c>
      <c r="G15" s="1" t="s">
        <v>36</v>
      </c>
      <c r="H15" s="8" t="s">
        <v>19</v>
      </c>
      <c r="I15" s="2" t="s">
        <v>22</v>
      </c>
      <c r="J15" s="1" t="s">
        <v>37</v>
      </c>
      <c r="K15" s="2" t="s">
        <v>26</v>
      </c>
      <c r="L15" s="1" t="s">
        <v>38</v>
      </c>
      <c r="N15" s="37"/>
      <c r="O15" s="38"/>
      <c r="P15" s="38"/>
      <c r="Q15" s="38"/>
      <c r="R15" s="38"/>
    </row>
    <row r="16" spans="2:18" ht="30" customHeight="1" x14ac:dyDescent="0.25">
      <c r="B16" s="10"/>
      <c r="C16" s="50">
        <f t="shared" si="0"/>
        <v>12</v>
      </c>
      <c r="D16" s="3" t="s">
        <v>17</v>
      </c>
      <c r="E16" s="47" t="s">
        <v>54</v>
      </c>
      <c r="F16" s="1" t="s">
        <v>35</v>
      </c>
      <c r="G16" s="1" t="s">
        <v>36</v>
      </c>
      <c r="H16" s="8" t="s">
        <v>19</v>
      </c>
      <c r="I16" s="2" t="s">
        <v>22</v>
      </c>
      <c r="J16" s="1" t="s">
        <v>37</v>
      </c>
      <c r="K16" s="2" t="s">
        <v>26</v>
      </c>
      <c r="L16" s="1" t="s">
        <v>38</v>
      </c>
      <c r="N16" s="37"/>
      <c r="O16" s="38"/>
      <c r="P16" s="38"/>
      <c r="Q16" s="38"/>
      <c r="R16" s="38"/>
    </row>
    <row r="17" spans="2:18" ht="30" customHeight="1" x14ac:dyDescent="0.25">
      <c r="B17" s="10"/>
      <c r="C17" s="50">
        <f t="shared" si="0"/>
        <v>13</v>
      </c>
      <c r="D17" s="3" t="s">
        <v>18</v>
      </c>
      <c r="E17" s="47" t="s">
        <v>55</v>
      </c>
      <c r="F17" s="1" t="s">
        <v>35</v>
      </c>
      <c r="G17" s="1" t="s">
        <v>36</v>
      </c>
      <c r="H17" s="8" t="s">
        <v>19</v>
      </c>
      <c r="I17" s="2" t="s">
        <v>23</v>
      </c>
      <c r="J17" s="1" t="s">
        <v>37</v>
      </c>
      <c r="K17" s="2" t="s">
        <v>27</v>
      </c>
      <c r="L17" s="1" t="s">
        <v>38</v>
      </c>
      <c r="N17" s="37"/>
      <c r="O17" s="38"/>
      <c r="P17" s="38"/>
      <c r="Q17" s="38"/>
      <c r="R17" s="38"/>
    </row>
    <row r="18" spans="2:18" ht="30" customHeight="1" thickBot="1" x14ac:dyDescent="0.3">
      <c r="B18" s="23"/>
      <c r="C18" s="51"/>
      <c r="D18" s="29"/>
      <c r="E18" s="29"/>
      <c r="F18" s="29"/>
      <c r="G18" s="29"/>
      <c r="H18" s="29"/>
      <c r="I18" s="29"/>
      <c r="J18" s="29"/>
      <c r="K18" s="29"/>
      <c r="L18" s="29"/>
      <c r="M18" s="30"/>
      <c r="N18" s="37"/>
      <c r="O18" s="38"/>
      <c r="P18" s="38"/>
      <c r="Q18" s="38"/>
      <c r="R18" s="38"/>
    </row>
    <row r="19" spans="2:18" ht="30" customHeight="1" thickTop="1" x14ac:dyDescent="0.25"/>
  </sheetData>
  <mergeCells count="4">
    <mergeCell ref="D2:E3"/>
    <mergeCell ref="F2:M2"/>
    <mergeCell ref="F3:M3"/>
    <mergeCell ref="N8:R18"/>
  </mergeCells>
  <dataValidations disablePrompts="1" xWindow="144" yWindow="415" count="14">
    <dataValidation allowBlank="1" showInputMessage="1" showErrorMessage="1" prompt="Create Class Roster in this workbook. Enter details in Students table in this worksheet. Select cell E2 and E3 to navigate to other worksheets. Tip is in cell M7" sqref="A1" xr:uid="{00000000-0002-0000-0000-000000000000}"/>
    <dataValidation allowBlank="1" showInputMessage="1" showErrorMessage="1" prompt="Title of this worksheet is in this cell" sqref="D2" xr:uid="{00000000-0002-0000-0000-000001000000}"/>
    <dataValidation allowBlank="1" showInputMessage="1" showErrorMessage="1" prompt="Enter Student Name in this column under this heading" sqref="D4" xr:uid="{00000000-0002-0000-0000-000002000000}"/>
    <dataValidation allowBlank="1" showInputMessage="1" showErrorMessage="1" prompt="Enter Email address in this column under this heading" sqref="E4" xr:uid="{00000000-0002-0000-0000-000003000000}"/>
    <dataValidation allowBlank="1" showInputMessage="1" showErrorMessage="1" prompt="Enter Home Phone number in this column under this heading" sqref="F4" xr:uid="{00000000-0002-0000-0000-000004000000}"/>
    <dataValidation allowBlank="1" showInputMessage="1" showErrorMessage="1" prompt="Enter Cell Phone number in this column under this heading" sqref="G4" xr:uid="{00000000-0002-0000-0000-000005000000}"/>
    <dataValidation allowBlank="1" showInputMessage="1" showErrorMessage="1" prompt="Enter Date of Birth in this column under this heading" sqref="H4" xr:uid="{00000000-0002-0000-0000-000006000000}"/>
    <dataValidation allowBlank="1" showInputMessage="1" showErrorMessage="1" prompt="Enter Emergency Contact person name in this column under this heading" sqref="I4" xr:uid="{00000000-0002-0000-0000-000007000000}"/>
    <dataValidation allowBlank="1" showInputMessage="1" showErrorMessage="1" prompt="Enter Emergency Phone number in this column under this heading" sqref="J4" xr:uid="{00000000-0002-0000-0000-000008000000}"/>
    <dataValidation allowBlank="1" showInputMessage="1" showErrorMessage="1" prompt="Enter Physician name in this column under this heading" sqref="K4" xr:uid="{00000000-0002-0000-0000-000009000000}"/>
    <dataValidation allowBlank="1" showInputMessage="1" showErrorMessage="1" prompt="Enter Physician Phone number in this column under this heading" sqref="L4" xr:uid="{00000000-0002-0000-0000-00000A000000}"/>
    <dataValidation allowBlank="1" showInputMessage="1" showErrorMessage="1" prompt="Navigation link to Class Roster worksheet is in this cell" sqref="F2" xr:uid="{00000000-0002-0000-0000-00000B000000}"/>
    <dataValidation allowBlank="1" showInputMessage="1" showErrorMessage="1" prompt="Navigation link to Student Details worksheet is in this cell" sqref="F3" xr:uid="{00000000-0002-0000-0000-00000C000000}"/>
    <dataValidation allowBlank="1" showInputMessage="1" showErrorMessage="1" prompt="Tip is in this cell" sqref="N8:N16" xr:uid="{00000000-0002-0000-0000-00000D000000}"/>
  </dataValidations>
  <hyperlinks>
    <hyperlink ref="F2:M2" location="'Class Roster'!A1" tooltip="Select to navigate to Class Roster worksheet" display="GO TO CLASS ROSTER" xr:uid="{00000000-0004-0000-0000-000000000000}"/>
    <hyperlink ref="F3:M3" location="'Student List'!A1" tooltip="Select to navigate to Student Details worksheet" display="GO TO STUDENT DETAILS" xr:uid="{00000000-0004-0000-0000-000001000000}"/>
  </hyperlink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249977111117893"/>
    <pageSetUpPr autoPageBreaks="0" fitToPage="1"/>
  </sheetPr>
  <dimension ref="B1:G15"/>
  <sheetViews>
    <sheetView showGridLines="0" zoomScaleNormal="100" workbookViewId="0">
      <selection activeCell="J5" sqref="J5"/>
    </sheetView>
  </sheetViews>
  <sheetFormatPr defaultRowHeight="30" customHeight="1" x14ac:dyDescent="0.25"/>
  <cols>
    <col min="1" max="2" width="1.58203125" customWidth="1"/>
    <col min="3" max="3" width="40.58203125" customWidth="1"/>
    <col min="4" max="4" width="43.9140625" customWidth="1"/>
    <col min="5" max="5" width="18.5" customWidth="1"/>
    <col min="6" max="6" width="19.4140625" customWidth="1"/>
    <col min="7" max="7" width="1.58203125" customWidth="1"/>
    <col min="8" max="8" width="2" customWidth="1"/>
  </cols>
  <sheetData>
    <row r="1" spans="2:7" ht="14.4" thickBot="1" x14ac:dyDescent="0.3"/>
    <row r="2" spans="2:7" ht="32.25" customHeight="1" thickTop="1" x14ac:dyDescent="0.25">
      <c r="B2" s="4"/>
      <c r="C2" s="31" t="s">
        <v>33</v>
      </c>
      <c r="D2" s="43"/>
      <c r="E2" s="41" t="s">
        <v>31</v>
      </c>
      <c r="F2" s="41"/>
      <c r="G2" s="42"/>
    </row>
    <row r="3" spans="2:7" ht="30" customHeight="1" x14ac:dyDescent="0.25">
      <c r="B3" s="10"/>
      <c r="C3" s="32"/>
      <c r="D3" s="44"/>
      <c r="E3" s="39" t="s">
        <v>30</v>
      </c>
      <c r="F3" s="39"/>
      <c r="G3" s="40"/>
    </row>
    <row r="4" spans="2:7" ht="30" customHeight="1" x14ac:dyDescent="0.25">
      <c r="B4" s="9"/>
      <c r="C4" s="12" t="s">
        <v>10</v>
      </c>
      <c r="D4" s="13" t="s">
        <v>40</v>
      </c>
      <c r="E4" s="14" t="s">
        <v>12</v>
      </c>
      <c r="F4" s="15" t="s">
        <v>19</v>
      </c>
      <c r="G4" s="11"/>
    </row>
    <row r="5" spans="2:7" ht="30" customHeight="1" x14ac:dyDescent="0.25">
      <c r="B5" s="9"/>
      <c r="C5" s="12" t="s">
        <v>11</v>
      </c>
      <c r="D5" s="13" t="s">
        <v>39</v>
      </c>
      <c r="E5" s="14" t="s">
        <v>13</v>
      </c>
      <c r="F5" s="15" t="s">
        <v>19</v>
      </c>
      <c r="G5" s="11"/>
    </row>
    <row r="6" spans="2:7" ht="30" customHeight="1" x14ac:dyDescent="0.25">
      <c r="B6" s="9"/>
      <c r="C6" s="12" t="s">
        <v>14</v>
      </c>
      <c r="D6" s="13">
        <f>COUNTA(StudentRoster[STUDENT NAME])</f>
        <v>5</v>
      </c>
      <c r="E6" s="16"/>
      <c r="F6" s="16"/>
      <c r="G6" s="11"/>
    </row>
    <row r="7" spans="2:7" ht="4.5" customHeight="1" x14ac:dyDescent="0.25">
      <c r="B7" s="10"/>
      <c r="G7" s="5"/>
    </row>
    <row r="8" spans="2:7" ht="27.75" customHeight="1" x14ac:dyDescent="0.25">
      <c r="B8" s="10"/>
      <c r="C8" s="6" t="s">
        <v>1</v>
      </c>
      <c r="D8" s="7" t="s">
        <v>2</v>
      </c>
      <c r="E8" s="7" t="s">
        <v>3</v>
      </c>
      <c r="F8" s="7" t="s">
        <v>4</v>
      </c>
      <c r="G8" s="5" t="s">
        <v>9</v>
      </c>
    </row>
    <row r="9" spans="2:7" ht="30" customHeight="1" x14ac:dyDescent="0.25">
      <c r="B9" s="10"/>
      <c r="C9" s="3" t="s">
        <v>15</v>
      </c>
      <c r="D9" s="2" t="str">
        <f>IFERROR(VLOOKUP(StudentRoster[[#This Row],[STUDENT NAME]],Students[],2),"")</f>
        <v>mmartinez@wearecasa.org</v>
      </c>
      <c r="E9" s="1" t="str">
        <f>IFERROR(VLOOKUP(StudentRoster[[#This Row],[STUDENT NAME]],Students[],3),"")</f>
        <v>Home phone</v>
      </c>
      <c r="F9" s="1" t="str">
        <f>IFERROR(VLOOKUP(StudentRoster[[#This Row],[STUDENT NAME]],Students[],4),"")</f>
        <v>Cell phone</v>
      </c>
      <c r="G9" s="11"/>
    </row>
    <row r="10" spans="2:7" ht="30" customHeight="1" x14ac:dyDescent="0.25">
      <c r="B10" s="10"/>
      <c r="C10" s="3" t="s">
        <v>16</v>
      </c>
      <c r="D10" s="2" t="str">
        <f>IFERROR(VLOOKUP(StudentRoster[[#This Row],[STUDENT NAME]],Students[],2),"")</f>
        <v>dpastora@wearecasa.org</v>
      </c>
      <c r="E10" s="1" t="str">
        <f>IFERROR(VLOOKUP(StudentRoster[[#This Row],[STUDENT NAME]],Students[],3),"")</f>
        <v>Home phone</v>
      </c>
      <c r="F10" s="1" t="str">
        <f>IFERROR(VLOOKUP(StudentRoster[[#This Row],[STUDENT NAME]],Students[],4),"")</f>
        <v>Cell phone</v>
      </c>
      <c r="G10" s="11"/>
    </row>
    <row r="11" spans="2:7" ht="30" customHeight="1" x14ac:dyDescent="0.25">
      <c r="B11" s="10"/>
      <c r="C11" s="3" t="s">
        <v>17</v>
      </c>
      <c r="D11" s="2" t="str">
        <f>IFERROR(VLOOKUP(StudentRoster[[#This Row],[STUDENT NAME]],Students[],2),"")</f>
        <v>kgonzalez@wearecasa.org</v>
      </c>
      <c r="E11" s="1" t="str">
        <f>IFERROR(VLOOKUP(StudentRoster[[#This Row],[STUDENT NAME]],Students[],3),"")</f>
        <v>Home phone</v>
      </c>
      <c r="F11" s="1" t="str">
        <f>IFERROR(VLOOKUP(StudentRoster[[#This Row],[STUDENT NAME]],Students[],4),"")</f>
        <v>Cell phone</v>
      </c>
      <c r="G11" s="11"/>
    </row>
    <row r="12" spans="2:7" ht="30" customHeight="1" x14ac:dyDescent="0.25">
      <c r="B12" s="10"/>
      <c r="C12" s="3" t="s">
        <v>18</v>
      </c>
      <c r="D12" s="2" t="str">
        <f>IFERROR(VLOOKUP(StudentRoster[[#This Row],[STUDENT NAME]],Students[],2),"")</f>
        <v>corianojacqueline@gmail.com</v>
      </c>
      <c r="E12" s="1" t="str">
        <f>IFERROR(VLOOKUP(StudentRoster[[#This Row],[STUDENT NAME]],Students[],3),"")</f>
        <v>Home phone</v>
      </c>
      <c r="F12" s="1" t="str">
        <f>IFERROR(VLOOKUP(StudentRoster[[#This Row],[STUDENT NAME]],Students[],4),"")</f>
        <v>Cell phone</v>
      </c>
      <c r="G12" s="11"/>
    </row>
    <row r="13" spans="2:7" ht="30" customHeight="1" x14ac:dyDescent="0.25">
      <c r="B13" s="10"/>
      <c r="C13" s="3" t="s">
        <v>17</v>
      </c>
      <c r="D13" s="2" t="str">
        <f>IFERROR(VLOOKUP(StudentRoster[[#This Row],[STUDENT NAME]],Students[],2),"")</f>
        <v>kgonzalez@wearecasa.org</v>
      </c>
      <c r="E13" s="1" t="str">
        <f>IFERROR(VLOOKUP(StudentRoster[[#This Row],[STUDENT NAME]],Students[],3),"")</f>
        <v>Home phone</v>
      </c>
      <c r="F13" s="1" t="str">
        <f>IFERROR(VLOOKUP(StudentRoster[[#This Row],[STUDENT NAME]],Students[],4),"")</f>
        <v>Cell phone</v>
      </c>
      <c r="G13" s="11"/>
    </row>
    <row r="14" spans="2:7" ht="30" customHeight="1" thickBot="1" x14ac:dyDescent="0.3">
      <c r="B14" s="23"/>
      <c r="C14" s="27"/>
      <c r="D14" s="27"/>
      <c r="E14" s="27"/>
      <c r="F14" s="27"/>
      <c r="G14" s="28"/>
    </row>
    <row r="15" spans="2:7" ht="30" customHeight="1" thickTop="1" x14ac:dyDescent="0.25"/>
  </sheetData>
  <mergeCells count="4">
    <mergeCell ref="C2:C3"/>
    <mergeCell ref="E3:G3"/>
    <mergeCell ref="E2:G2"/>
    <mergeCell ref="D2:D3"/>
  </mergeCells>
  <dataValidations count="20">
    <dataValidation type="list" errorStyle="warning" allowBlank="1" showInputMessage="1" showErrorMessage="1" error="Select name from the list. Select CANCEL, press ALT+DOWN ARROW for options, then DOWN ARROW and ENTER to make selection" sqref="C9:C13" xr:uid="{00000000-0002-0000-0100-000000000000}">
      <formula1>StudentList</formula1>
    </dataValidation>
    <dataValidation allowBlank="1" showInputMessage="1" showErrorMessage="1" prompt="Create a Class Roster in this worksheet. Enter details in cell D2, cells D4 through D6, F4 and F5, and Student Roster table. Select cell E2 and E3 to navigate to other worksheets" sqref="A1" xr:uid="{00000000-0002-0000-0100-000001000000}"/>
    <dataValidation allowBlank="1" showInputMessage="1" showErrorMessage="1" prompt="Title of this worksheet is in this cell. Enter Institute name in cell at right" sqref="C2:C3" xr:uid="{00000000-0002-0000-0100-000002000000}"/>
    <dataValidation allowBlank="1" showInputMessage="1" showErrorMessage="1" prompt="Enter Institute name in this cell" sqref="D2" xr:uid="{00000000-0002-0000-0100-000003000000}"/>
    <dataValidation allowBlank="1" showInputMessage="1" showErrorMessage="1" prompt="Navigation link to Student List worksheet" sqref="E2:G2" xr:uid="{00000000-0002-0000-0100-000004000000}"/>
    <dataValidation allowBlank="1" showInputMessage="1" showErrorMessage="1" prompt="Navigation link to Student Details worksheet" sqref="E3:G3" xr:uid="{00000000-0002-0000-0100-000005000000}"/>
    <dataValidation allowBlank="1" showInputMessage="1" showErrorMessage="1" prompt="Enter Course name in cell at right" sqref="C4" xr:uid="{00000000-0002-0000-0100-000006000000}"/>
    <dataValidation allowBlank="1" showInputMessage="1" showErrorMessage="1" prompt="Enter Course name in this cell" sqref="D4" xr:uid="{00000000-0002-0000-0100-000007000000}"/>
    <dataValidation allowBlank="1" showInputMessage="1" showErrorMessage="1" prompt="Enter Instructor Name in cell at right" sqref="C5" xr:uid="{00000000-0002-0000-0100-000008000000}"/>
    <dataValidation allowBlank="1" showInputMessage="1" showErrorMessage="1" prompt="Enter number of Students Enrolled in cell at right" sqref="C6" xr:uid="{00000000-0002-0000-0100-000009000000}"/>
    <dataValidation allowBlank="1" showInputMessage="1" showErrorMessage="1" prompt="Enter number of Students Enrolled in this cell" sqref="D6" xr:uid="{00000000-0002-0000-0100-00000A000000}"/>
    <dataValidation allowBlank="1" showInputMessage="1" showErrorMessage="1" prompt="Enter Start Date in cell at right" sqref="E4" xr:uid="{00000000-0002-0000-0100-00000B000000}"/>
    <dataValidation allowBlank="1" showInputMessage="1" showErrorMessage="1" prompt="Enter Start Date in this cell" sqref="F4" xr:uid="{00000000-0002-0000-0100-00000C000000}"/>
    <dataValidation allowBlank="1" showInputMessage="1" showErrorMessage="1" prompt="Enter End Date in cell at right" sqref="E5" xr:uid="{00000000-0002-0000-0100-00000D000000}"/>
    <dataValidation allowBlank="1" showInputMessage="1" showErrorMessage="1" prompt="Enter End Date in this cell and student details in table starting in cell C8" sqref="F5" xr:uid="{00000000-0002-0000-0100-00000E000000}"/>
    <dataValidation allowBlank="1" showInputMessage="1" showErrorMessage="1" prompt="Select Student Name in this column under this heading. Press ALT+DOWN ARROW to open the drop-down list, then ENTER to make the selection" sqref="C8" xr:uid="{00000000-0002-0000-0100-00000F000000}"/>
    <dataValidation allowBlank="1" showInputMessage="1" showErrorMessage="1" prompt="Email address is automatically updated in this column under this heading" sqref="D8" xr:uid="{00000000-0002-0000-0100-000010000000}"/>
    <dataValidation allowBlank="1" showInputMessage="1" showErrorMessage="1" prompt="Home Phone number is automatically updated in this column under this heading" sqref="E8" xr:uid="{00000000-0002-0000-0100-000011000000}"/>
    <dataValidation allowBlank="1" showInputMessage="1" showErrorMessage="1" prompt="Cell Phone number is automatically updated in this column under this heading" sqref="F8" xr:uid="{00000000-0002-0000-0100-000012000000}"/>
    <dataValidation allowBlank="1" showInputMessage="1" showErrorMessage="1" prompt="Enter Instructor Name in cell this cell" sqref="D5" xr:uid="{00000000-0002-0000-0100-000013000000}"/>
  </dataValidations>
  <hyperlinks>
    <hyperlink ref="E2:G2" location="'Student List'!A1" tooltip="Select to navigate to Student List worksheet" display="GO TO STUDENT LIST" xr:uid="{00000000-0004-0000-0100-000000000000}"/>
    <hyperlink ref="E3:G3" location="'Student Details'!A1" tooltip="Select to navigate to Student Details worksheet" display="GO TO STUDENT DETAILS" xr:uid="{00000000-0004-0000-0100-000001000000}"/>
  </hyperlinks>
  <printOptions horizontalCentered="1"/>
  <pageMargins left="0.25" right="0.25" top="0.75" bottom="0.75" header="0.3" footer="0.3"/>
  <pageSetup scale="81" fitToHeight="0"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499984740745262"/>
    <pageSetUpPr autoPageBreaks="0" fitToPage="1"/>
  </sheetPr>
  <dimension ref="B1:E14"/>
  <sheetViews>
    <sheetView showGridLines="0" zoomScaleNormal="100" workbookViewId="0">
      <selection activeCell="D6" sqref="D6"/>
    </sheetView>
  </sheetViews>
  <sheetFormatPr defaultRowHeight="30" customHeight="1" x14ac:dyDescent="0.25"/>
  <cols>
    <col min="1" max="2" width="1.58203125" customWidth="1"/>
    <col min="3" max="3" width="40.9140625" customWidth="1"/>
    <col min="4" max="4" width="42.9140625" customWidth="1"/>
    <col min="5" max="5" width="1.58203125" customWidth="1"/>
    <col min="6" max="6" width="1.9140625" customWidth="1"/>
  </cols>
  <sheetData>
    <row r="1" spans="2:5" ht="14.4" thickBot="1" x14ac:dyDescent="0.3"/>
    <row r="2" spans="2:5" ht="32.25" customHeight="1" thickTop="1" x14ac:dyDescent="0.25">
      <c r="B2" s="4"/>
      <c r="C2" s="31" t="s">
        <v>34</v>
      </c>
      <c r="D2" s="33" t="s">
        <v>31</v>
      </c>
      <c r="E2" s="34"/>
    </row>
    <row r="3" spans="2:5" ht="30" customHeight="1" x14ac:dyDescent="0.25">
      <c r="B3" s="10"/>
      <c r="C3" s="32"/>
      <c r="D3" s="45" t="s">
        <v>29</v>
      </c>
      <c r="E3" s="46"/>
    </row>
    <row r="4" spans="2:5" ht="25.5" customHeight="1" x14ac:dyDescent="0.25">
      <c r="B4" s="10"/>
      <c r="C4" s="38" t="s">
        <v>41</v>
      </c>
      <c r="D4" s="38"/>
      <c r="E4" s="5"/>
    </row>
    <row r="5" spans="2:5" ht="30" customHeight="1" x14ac:dyDescent="0.25">
      <c r="B5" s="10"/>
      <c r="C5" s="17" t="s">
        <v>1</v>
      </c>
      <c r="D5" s="18" t="s">
        <v>15</v>
      </c>
      <c r="E5" s="5"/>
    </row>
    <row r="6" spans="2:5" ht="30" customHeight="1" x14ac:dyDescent="0.25">
      <c r="B6" s="10"/>
      <c r="C6" s="19" t="s">
        <v>2</v>
      </c>
      <c r="D6" s="20" t="str">
        <f>IFERROR(VLOOKUP(StudentName,Students[],2,FALSE),"")</f>
        <v>mmartinez@wearecasa.org</v>
      </c>
      <c r="E6" s="5"/>
    </row>
    <row r="7" spans="2:5" ht="30" customHeight="1" x14ac:dyDescent="0.25">
      <c r="B7" s="10"/>
      <c r="C7" s="19" t="s">
        <v>3</v>
      </c>
      <c r="D7" s="21" t="str">
        <f>IFERROR(VLOOKUP(StudentName,Students[],3,FALSE),"")</f>
        <v>Home phone</v>
      </c>
      <c r="E7" s="5"/>
    </row>
    <row r="8" spans="2:5" ht="30" customHeight="1" x14ac:dyDescent="0.25">
      <c r="B8" s="10"/>
      <c r="C8" s="19" t="s">
        <v>4</v>
      </c>
      <c r="D8" s="21" t="str">
        <f>IFERROR(VLOOKUP(StudentName,Students[],4,FALSE),"")</f>
        <v>Cell phone</v>
      </c>
      <c r="E8" s="5"/>
    </row>
    <row r="9" spans="2:5" ht="30" customHeight="1" x14ac:dyDescent="0.25">
      <c r="B9" s="10"/>
      <c r="C9" s="19" t="s">
        <v>0</v>
      </c>
      <c r="D9" s="22" t="str">
        <f>IFERROR(VLOOKUP(StudentName,Students[],5,FALSE),"")</f>
        <v>Date</v>
      </c>
      <c r="E9" s="5"/>
    </row>
    <row r="10" spans="2:5" ht="30" customHeight="1" x14ac:dyDescent="0.25">
      <c r="B10" s="10"/>
      <c r="C10" s="19" t="s">
        <v>5</v>
      </c>
      <c r="D10" s="20" t="str">
        <f>IFERROR(VLOOKUP(StudentName,Students[],6,FALSE),"")</f>
        <v>Contact 1</v>
      </c>
      <c r="E10" s="5"/>
    </row>
    <row r="11" spans="2:5" ht="30" customHeight="1" x14ac:dyDescent="0.25">
      <c r="B11" s="10"/>
      <c r="C11" s="19" t="s">
        <v>6</v>
      </c>
      <c r="D11" s="21" t="str">
        <f>IFERROR(VLOOKUP(StudentName,Students[],7,FALSE),"")</f>
        <v>Emergency phone</v>
      </c>
      <c r="E11" s="5"/>
    </row>
    <row r="12" spans="2:5" ht="30" customHeight="1" x14ac:dyDescent="0.25">
      <c r="B12" s="10"/>
      <c r="C12" s="19" t="s">
        <v>7</v>
      </c>
      <c r="D12" s="20" t="str">
        <f>IFERROR(VLOOKUP(StudentName,Students[],8,FALSE),"")</f>
        <v>Physician 1</v>
      </c>
      <c r="E12" s="5"/>
    </row>
    <row r="13" spans="2:5" ht="30" customHeight="1" thickBot="1" x14ac:dyDescent="0.3">
      <c r="B13" s="23"/>
      <c r="C13" s="24" t="s">
        <v>8</v>
      </c>
      <c r="D13" s="25" t="str">
        <f>IFERROR(VLOOKUP(StudentName,Students[],9,FALSE),"")</f>
        <v>Physician phone</v>
      </c>
      <c r="E13" s="26"/>
    </row>
    <row r="14" spans="2:5" ht="30" customHeight="1" thickTop="1" x14ac:dyDescent="0.25"/>
  </sheetData>
  <mergeCells count="4">
    <mergeCell ref="D2:E2"/>
    <mergeCell ref="D3:E3"/>
    <mergeCell ref="C2:C3"/>
    <mergeCell ref="C4:D4"/>
  </mergeCells>
  <dataValidations count="23">
    <dataValidation type="list" errorStyle="warning" allowBlank="1" showInputMessage="1" showErrorMessage="1" error="Select name from the list. Select CANCEL, press ALT+DOWN ARROW for options, then DOWN ARROW and ENTER to make selection" prompt="Select Student Name in this cell. Press ALT+DOWN ARROW to open the drop-down list, then ENTER to make the selection" sqref="D5" xr:uid="{00000000-0002-0000-0200-000000000000}">
      <formula1>StudentList</formula1>
    </dataValidation>
    <dataValidation allowBlank="1" showInputMessage="1" showErrorMessage="1" prompt="Get a list of Student Details in this worksheet. Select cell D2 to navigate to Student List worksheet and D3 to Class Roster worksheet" sqref="A1" xr:uid="{00000000-0002-0000-0200-000001000000}"/>
    <dataValidation allowBlank="1" showInputMessage="1" showErrorMessage="1" prompt="Title of this worksheet is in this cell, tip in cell below, and labels in cells C5 through C13. Select a student name in cell D5 to get student details in cells D5 through D13" sqref="C2:C3" xr:uid="{00000000-0002-0000-0200-000002000000}"/>
    <dataValidation allowBlank="1" showInputMessage="1" showErrorMessage="1" prompt="Navigation link to Student List worksheet" sqref="D2:E2" xr:uid="{00000000-0002-0000-0200-000003000000}"/>
    <dataValidation allowBlank="1" showInputMessage="1" showErrorMessage="1" prompt="Navigation link to Class Roster worksheet" sqref="D3:E3" xr:uid="{00000000-0002-0000-0200-000004000000}"/>
    <dataValidation allowBlank="1" showInputMessage="1" showErrorMessage="1" prompt="Select a Student Name in cell at right" sqref="C5" xr:uid="{00000000-0002-0000-0200-000005000000}"/>
    <dataValidation allowBlank="1" showInputMessage="1" showErrorMessage="1" prompt="Email address is automatically updated in cell at right" sqref="C6" xr:uid="{00000000-0002-0000-0200-000006000000}"/>
    <dataValidation allowBlank="1" showInputMessage="1" showErrorMessage="1" prompt="Email address is automatically updated in this cell" sqref="D6" xr:uid="{00000000-0002-0000-0200-000007000000}"/>
    <dataValidation allowBlank="1" showInputMessage="1" showErrorMessage="1" prompt="Home Phone number is automatically updated in cell at right" sqref="C7" xr:uid="{00000000-0002-0000-0200-000008000000}"/>
    <dataValidation allowBlank="1" showInputMessage="1" showErrorMessage="1" prompt="Home Phone number is automatically updated in this cell" sqref="D7" xr:uid="{00000000-0002-0000-0200-000009000000}"/>
    <dataValidation allowBlank="1" showInputMessage="1" showErrorMessage="1" prompt="Cell Phone number is automatically updated in cell at right" sqref="C8" xr:uid="{00000000-0002-0000-0200-00000A000000}"/>
    <dataValidation allowBlank="1" showInputMessage="1" showErrorMessage="1" prompt="Cell Phone number is automatically updated in this cell" sqref="D8" xr:uid="{00000000-0002-0000-0200-00000B000000}"/>
    <dataValidation allowBlank="1" showInputMessage="1" showErrorMessage="1" prompt="DOB is automatically updated in cell at right" sqref="C9" xr:uid="{00000000-0002-0000-0200-00000C000000}"/>
    <dataValidation allowBlank="1" showInputMessage="1" showErrorMessage="1" prompt="DOB is automatically updated in this cell" sqref="D9" xr:uid="{00000000-0002-0000-0200-00000D000000}"/>
    <dataValidation allowBlank="1" showInputMessage="1" showErrorMessage="1" prompt="Emergency Contact person name is automatically updated in cell at right" sqref="C10" xr:uid="{00000000-0002-0000-0200-00000E000000}"/>
    <dataValidation allowBlank="1" showInputMessage="1" showErrorMessage="1" prompt="Emergency Contact person name is automatically updated in this cell" sqref="D10" xr:uid="{00000000-0002-0000-0200-00000F000000}"/>
    <dataValidation allowBlank="1" showInputMessage="1" showErrorMessage="1" prompt="Emergency Phone number is automatically updated in cell at right" sqref="C11" xr:uid="{00000000-0002-0000-0200-000010000000}"/>
    <dataValidation allowBlank="1" showInputMessage="1" showErrorMessage="1" prompt="Emergency Phone number is automatically updated in this cell" sqref="D11" xr:uid="{00000000-0002-0000-0200-000011000000}"/>
    <dataValidation allowBlank="1" showInputMessage="1" showErrorMessage="1" prompt="Physician name is automatically updated in cell at right" sqref="C12" xr:uid="{00000000-0002-0000-0200-000012000000}"/>
    <dataValidation allowBlank="1" showInputMessage="1" showErrorMessage="1" prompt="Physician name is automatically updated in this cell" sqref="D12" xr:uid="{00000000-0002-0000-0200-000013000000}"/>
    <dataValidation allowBlank="1" showInputMessage="1" showErrorMessage="1" prompt="Physician Phone number is automatically updated in cell at right" sqref="C13" xr:uid="{00000000-0002-0000-0200-000014000000}"/>
    <dataValidation allowBlank="1" showInputMessage="1" showErrorMessage="1" prompt="Physician Phone number is automatically updated in this cell" sqref="D13" xr:uid="{00000000-0002-0000-0200-000015000000}"/>
    <dataValidation allowBlank="1" showInputMessage="1" showErrorMessage="1" prompt="Tip is in this cell" sqref="C4:D4" xr:uid="{00000000-0002-0000-0200-000016000000}"/>
  </dataValidations>
  <hyperlinks>
    <hyperlink ref="D2:E2" location="'Student List'!A1" tooltip="Select to navigate to Student List worksheet" display="GO TO STUDENT LIST" xr:uid="{00000000-0004-0000-0200-000000000000}"/>
    <hyperlink ref="D3:E3" location="'Class Roster'!A1" tooltip="Select to navigate to Class Roster worksheet" display="GO TO CLASS ROSTER" xr:uid="{00000000-0004-0000-0200-000001000000}"/>
  </hyperlinks>
  <printOptions horizontalCentered="1"/>
  <pageMargins left="0.25" right="0.25" top="0.75" bottom="0.75" header="0.3" footer="0.3"/>
  <pageSetup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890A20-23E0-4045-A8CC-2EBB63F2FE0B}">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97E442C5-663E-49AE-A3FF-0CA47E982697}">
  <ds:schemaRefs>
    <ds:schemaRef ds:uri="http://schemas.microsoft.com/sharepoint/v3/contenttype/forms"/>
  </ds:schemaRefs>
</ds:datastoreItem>
</file>

<file path=customXml/itemProps3.xml><?xml version="1.0" encoding="utf-8"?>
<ds:datastoreItem xmlns:ds="http://schemas.openxmlformats.org/officeDocument/2006/customXml" ds:itemID="{B5E224E7-77A8-4810-A0C4-ADA144CC3D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TM02802099</Template>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CASA-Student List</vt:lpstr>
      <vt:lpstr>Class Excel</vt:lpstr>
      <vt:lpstr>Student Details</vt:lpstr>
      <vt:lpstr>'CASA-Student List'!Print_Titles</vt:lpstr>
      <vt:lpstr>RowTitleRegion1..D13</vt:lpstr>
      <vt:lpstr>RowTitleRegion1..D6</vt:lpstr>
      <vt:lpstr>RowTitleRegion2..F5</vt:lpstr>
      <vt:lpstr>StudentList</vt:lpstr>
      <vt:lpstr>StudentName</vt:lpstr>
      <vt:lpstr>Title1</vt:lpstr>
      <vt:lpstr>Title2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2019-06-18T20:35:32Z</dcterms:created>
  <dcterms:modified xsi:type="dcterms:W3CDTF">2023-06-07T05:51:38Z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