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ranca\Desktop\"/>
    </mc:Choice>
  </mc:AlternateContent>
  <xr:revisionPtr revIDLastSave="0" documentId="13_ncr:1_{E37DC6F5-0354-46D7-B80C-04103012BE66}" xr6:coauthVersionLast="46" xr6:coauthVersionMax="46" xr10:uidLastSave="{00000000-0000-0000-0000-000000000000}"/>
  <bookViews>
    <workbookView xWindow="28680" yWindow="-120" windowWidth="29040" windowHeight="15840" activeTab="3" xr2:uid="{F5BD79B5-FED3-4B2A-B369-6F4090B15831}"/>
  </bookViews>
  <sheets>
    <sheet name="wr_rmap" sheetId="1" r:id="rId1"/>
    <sheet name="wr_avs" sheetId="2" r:id="rId2"/>
    <sheet name="rd_rmap" sheetId="3" r:id="rId3"/>
    <sheet name="rd_av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1" i="4" l="1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I181" i="4"/>
  <c r="E181" i="4"/>
  <c r="D181" i="4"/>
  <c r="B181" i="4"/>
  <c r="C181" i="4" s="1"/>
  <c r="I180" i="4"/>
  <c r="E180" i="4"/>
  <c r="D180" i="4"/>
  <c r="B180" i="4"/>
  <c r="C180" i="4" s="1"/>
  <c r="I179" i="4"/>
  <c r="E179" i="4"/>
  <c r="D179" i="4"/>
  <c r="C179" i="4"/>
  <c r="B179" i="4"/>
  <c r="I178" i="4"/>
  <c r="E178" i="4"/>
  <c r="D178" i="4"/>
  <c r="B178" i="4"/>
  <c r="C178" i="4" s="1"/>
  <c r="I177" i="4"/>
  <c r="E177" i="4"/>
  <c r="D177" i="4"/>
  <c r="B177" i="4"/>
  <c r="C177" i="4" s="1"/>
  <c r="I176" i="4"/>
  <c r="E176" i="4"/>
  <c r="D176" i="4"/>
  <c r="B176" i="4"/>
  <c r="C176" i="4" s="1"/>
  <c r="I175" i="4"/>
  <c r="E175" i="4"/>
  <c r="D175" i="4"/>
  <c r="C175" i="4"/>
  <c r="B175" i="4"/>
  <c r="I174" i="4"/>
  <c r="E174" i="4"/>
  <c r="D174" i="4"/>
  <c r="B174" i="4"/>
  <c r="C174" i="4" s="1"/>
  <c r="I173" i="4"/>
  <c r="E173" i="4"/>
  <c r="D173" i="4"/>
  <c r="B173" i="4"/>
  <c r="C173" i="4" s="1"/>
  <c r="I172" i="4"/>
  <c r="E172" i="4"/>
  <c r="D172" i="4"/>
  <c r="B172" i="4"/>
  <c r="C172" i="4" s="1"/>
  <c r="I171" i="4"/>
  <c r="E171" i="4"/>
  <c r="D171" i="4"/>
  <c r="C171" i="4"/>
  <c r="B171" i="4"/>
  <c r="I170" i="4"/>
  <c r="E170" i="4"/>
  <c r="D170" i="4"/>
  <c r="B170" i="4"/>
  <c r="C170" i="4" s="1"/>
  <c r="I169" i="4"/>
  <c r="E169" i="4"/>
  <c r="D169" i="4"/>
  <c r="B169" i="4"/>
  <c r="C169" i="4" s="1"/>
  <c r="I168" i="4"/>
  <c r="E168" i="4"/>
  <c r="D168" i="4"/>
  <c r="B168" i="4"/>
  <c r="C168" i="4" s="1"/>
  <c r="I167" i="4"/>
  <c r="E167" i="4"/>
  <c r="D167" i="4"/>
  <c r="B167" i="4"/>
  <c r="C167" i="4" s="1"/>
  <c r="I166" i="4"/>
  <c r="E166" i="4"/>
  <c r="D166" i="4"/>
  <c r="B166" i="4"/>
  <c r="C166" i="4" s="1"/>
  <c r="I165" i="4"/>
  <c r="E165" i="4"/>
  <c r="D165" i="4"/>
  <c r="B165" i="4"/>
  <c r="C165" i="4" s="1"/>
  <c r="I164" i="4"/>
  <c r="E164" i="4"/>
  <c r="D164" i="4"/>
  <c r="B164" i="4"/>
  <c r="C164" i="4" s="1"/>
  <c r="I163" i="4"/>
  <c r="E163" i="4"/>
  <c r="D163" i="4"/>
  <c r="B163" i="4"/>
  <c r="C163" i="4" s="1"/>
  <c r="I162" i="4"/>
  <c r="E162" i="4"/>
  <c r="D162" i="4"/>
  <c r="B162" i="4"/>
  <c r="C162" i="4" s="1"/>
  <c r="I161" i="4"/>
  <c r="E161" i="4"/>
  <c r="D161" i="4"/>
  <c r="B161" i="4"/>
  <c r="C161" i="4" s="1"/>
  <c r="I160" i="4"/>
  <c r="E160" i="4"/>
  <c r="D160" i="4"/>
  <c r="B160" i="4"/>
  <c r="C160" i="4" s="1"/>
  <c r="I159" i="4"/>
  <c r="E159" i="4"/>
  <c r="D159" i="4"/>
  <c r="B159" i="4"/>
  <c r="C159" i="4" s="1"/>
  <c r="I158" i="4"/>
  <c r="E158" i="4"/>
  <c r="D158" i="4"/>
  <c r="B158" i="4"/>
  <c r="C158" i="4" s="1"/>
  <c r="I157" i="4"/>
  <c r="E157" i="4"/>
  <c r="D157" i="4"/>
  <c r="B157" i="4"/>
  <c r="C157" i="4" s="1"/>
  <c r="I156" i="4"/>
  <c r="E156" i="4"/>
  <c r="D156" i="4"/>
  <c r="B156" i="4"/>
  <c r="C156" i="4" s="1"/>
  <c r="I155" i="4"/>
  <c r="E155" i="4"/>
  <c r="D155" i="4"/>
  <c r="C155" i="4"/>
  <c r="B155" i="4"/>
  <c r="I154" i="4"/>
  <c r="E154" i="4"/>
  <c r="D154" i="4"/>
  <c r="B154" i="4"/>
  <c r="C154" i="4" s="1"/>
  <c r="I153" i="4"/>
  <c r="E153" i="4"/>
  <c r="D153" i="4"/>
  <c r="B153" i="4"/>
  <c r="C153" i="4" s="1"/>
  <c r="I152" i="4"/>
  <c r="E152" i="4"/>
  <c r="D152" i="4"/>
  <c r="B152" i="4"/>
  <c r="C152" i="4" s="1"/>
  <c r="I151" i="4"/>
  <c r="E151" i="4"/>
  <c r="D151" i="4"/>
  <c r="B151" i="4"/>
  <c r="C151" i="4" s="1"/>
  <c r="I150" i="4"/>
  <c r="E150" i="4"/>
  <c r="D150" i="4"/>
  <c r="B150" i="4"/>
  <c r="C150" i="4" s="1"/>
  <c r="I149" i="4"/>
  <c r="E149" i="4"/>
  <c r="D149" i="4"/>
  <c r="B149" i="4"/>
  <c r="C149" i="4" s="1"/>
  <c r="I148" i="4"/>
  <c r="E148" i="4"/>
  <c r="D148" i="4"/>
  <c r="B148" i="4"/>
  <c r="C148" i="4" s="1"/>
  <c r="I147" i="4"/>
  <c r="E147" i="4"/>
  <c r="D147" i="4"/>
  <c r="C147" i="4"/>
  <c r="B147" i="4"/>
  <c r="I146" i="4"/>
  <c r="E146" i="4"/>
  <c r="D146" i="4"/>
  <c r="B146" i="4"/>
  <c r="C146" i="4" s="1"/>
  <c r="I145" i="4"/>
  <c r="E145" i="4"/>
  <c r="D145" i="4"/>
  <c r="B145" i="4"/>
  <c r="C145" i="4" s="1"/>
  <c r="I144" i="4"/>
  <c r="E144" i="4"/>
  <c r="D144" i="4"/>
  <c r="B144" i="4"/>
  <c r="C144" i="4" s="1"/>
  <c r="I143" i="4"/>
  <c r="E143" i="4"/>
  <c r="D143" i="4"/>
  <c r="B143" i="4"/>
  <c r="C143" i="4" s="1"/>
  <c r="I142" i="4"/>
  <c r="E142" i="4"/>
  <c r="D142" i="4"/>
  <c r="B142" i="4"/>
  <c r="C142" i="4" s="1"/>
  <c r="I141" i="4"/>
  <c r="E141" i="4"/>
  <c r="D141" i="4"/>
  <c r="B141" i="4"/>
  <c r="C141" i="4" s="1"/>
  <c r="I140" i="4"/>
  <c r="E140" i="4"/>
  <c r="D140" i="4"/>
  <c r="B140" i="4"/>
  <c r="C140" i="4" s="1"/>
  <c r="I139" i="4"/>
  <c r="E139" i="4"/>
  <c r="D139" i="4"/>
  <c r="C139" i="4"/>
  <c r="B139" i="4"/>
  <c r="I138" i="4"/>
  <c r="E138" i="4"/>
  <c r="D138" i="4"/>
  <c r="B138" i="4"/>
  <c r="C138" i="4" s="1"/>
  <c r="I137" i="4"/>
  <c r="E137" i="4"/>
  <c r="D137" i="4"/>
  <c r="B137" i="4"/>
  <c r="C137" i="4" s="1"/>
  <c r="I136" i="4"/>
  <c r="E136" i="4"/>
  <c r="D136" i="4"/>
  <c r="B136" i="4"/>
  <c r="C136" i="4" s="1"/>
  <c r="I135" i="4"/>
  <c r="E135" i="4"/>
  <c r="D135" i="4"/>
  <c r="B135" i="4"/>
  <c r="C135" i="4" s="1"/>
  <c r="I134" i="4"/>
  <c r="E134" i="4"/>
  <c r="D134" i="4"/>
  <c r="B134" i="4"/>
  <c r="C134" i="4" s="1"/>
  <c r="I133" i="4"/>
  <c r="E133" i="4"/>
  <c r="D133" i="4"/>
  <c r="B133" i="4"/>
  <c r="C133" i="4" s="1"/>
  <c r="I132" i="4"/>
  <c r="E132" i="4"/>
  <c r="D132" i="4"/>
  <c r="B132" i="4"/>
  <c r="C132" i="4" s="1"/>
  <c r="I131" i="4"/>
  <c r="E131" i="4"/>
  <c r="D131" i="4"/>
  <c r="C131" i="4"/>
  <c r="B131" i="4"/>
  <c r="I130" i="4"/>
  <c r="E130" i="4"/>
  <c r="D130" i="4"/>
  <c r="B130" i="4"/>
  <c r="C130" i="4" s="1"/>
  <c r="I129" i="4"/>
  <c r="E129" i="4"/>
  <c r="D129" i="4"/>
  <c r="B129" i="4"/>
  <c r="C129" i="4" s="1"/>
  <c r="I128" i="4"/>
  <c r="E128" i="4"/>
  <c r="D128" i="4"/>
  <c r="B128" i="4"/>
  <c r="C128" i="4" s="1"/>
  <c r="I127" i="4"/>
  <c r="E127" i="4"/>
  <c r="D127" i="4"/>
  <c r="B127" i="4"/>
  <c r="C127" i="4" s="1"/>
  <c r="I126" i="4"/>
  <c r="E126" i="4"/>
  <c r="D126" i="4"/>
  <c r="B126" i="4"/>
  <c r="C126" i="4" s="1"/>
  <c r="I125" i="4"/>
  <c r="E125" i="4"/>
  <c r="D125" i="4"/>
  <c r="B125" i="4"/>
  <c r="C125" i="4" s="1"/>
  <c r="I124" i="4"/>
  <c r="E124" i="4"/>
  <c r="D124" i="4"/>
  <c r="B124" i="4"/>
  <c r="C124" i="4" s="1"/>
  <c r="I123" i="4"/>
  <c r="E123" i="4"/>
  <c r="D123" i="4"/>
  <c r="C123" i="4"/>
  <c r="B123" i="4"/>
  <c r="I122" i="4"/>
  <c r="E122" i="4"/>
  <c r="D122" i="4"/>
  <c r="B122" i="4"/>
  <c r="C122" i="4" s="1"/>
  <c r="I121" i="4"/>
  <c r="E121" i="4"/>
  <c r="D121" i="4"/>
  <c r="B121" i="4"/>
  <c r="C121" i="4" s="1"/>
  <c r="I120" i="4"/>
  <c r="E120" i="4"/>
  <c r="D120" i="4"/>
  <c r="B120" i="4"/>
  <c r="C120" i="4" s="1"/>
  <c r="I119" i="4"/>
  <c r="E119" i="4"/>
  <c r="D119" i="4"/>
  <c r="C119" i="4"/>
  <c r="B119" i="4"/>
  <c r="I118" i="4"/>
  <c r="E118" i="4"/>
  <c r="D118" i="4"/>
  <c r="B118" i="4"/>
  <c r="C118" i="4" s="1"/>
  <c r="I117" i="4"/>
  <c r="E117" i="4"/>
  <c r="D117" i="4"/>
  <c r="B117" i="4"/>
  <c r="C117" i="4" s="1"/>
  <c r="I116" i="4"/>
  <c r="E116" i="4"/>
  <c r="D116" i="4"/>
  <c r="B116" i="4"/>
  <c r="C116" i="4" s="1"/>
  <c r="I115" i="4"/>
  <c r="E115" i="4"/>
  <c r="D115" i="4"/>
  <c r="B115" i="4"/>
  <c r="C115" i="4" s="1"/>
  <c r="I114" i="4"/>
  <c r="E114" i="4"/>
  <c r="D114" i="4"/>
  <c r="B114" i="4"/>
  <c r="C114" i="4" s="1"/>
  <c r="I113" i="4"/>
  <c r="E113" i="4"/>
  <c r="D113" i="4"/>
  <c r="B113" i="4"/>
  <c r="C113" i="4" s="1"/>
  <c r="I112" i="4"/>
  <c r="E112" i="4"/>
  <c r="D112" i="4"/>
  <c r="B112" i="4"/>
  <c r="C112" i="4" s="1"/>
  <c r="I111" i="4"/>
  <c r="E111" i="4"/>
  <c r="D111" i="4"/>
  <c r="B111" i="4"/>
  <c r="C111" i="4" s="1"/>
  <c r="I110" i="4"/>
  <c r="E110" i="4"/>
  <c r="D110" i="4"/>
  <c r="B110" i="4"/>
  <c r="C110" i="4" s="1"/>
  <c r="I109" i="4"/>
  <c r="E109" i="4"/>
  <c r="D109" i="4"/>
  <c r="B109" i="4"/>
  <c r="C109" i="4" s="1"/>
  <c r="I108" i="4"/>
  <c r="E108" i="4"/>
  <c r="D108" i="4"/>
  <c r="B108" i="4"/>
  <c r="C108" i="4" s="1"/>
  <c r="I107" i="4"/>
  <c r="E107" i="4"/>
  <c r="D107" i="4"/>
  <c r="C107" i="4"/>
  <c r="B107" i="4"/>
  <c r="I106" i="4"/>
  <c r="E106" i="4"/>
  <c r="D106" i="4"/>
  <c r="B106" i="4"/>
  <c r="C106" i="4" s="1"/>
  <c r="I105" i="4"/>
  <c r="E105" i="4"/>
  <c r="D105" i="4"/>
  <c r="B105" i="4"/>
  <c r="C105" i="4" s="1"/>
  <c r="I104" i="4"/>
  <c r="E104" i="4"/>
  <c r="D104" i="4"/>
  <c r="B104" i="4"/>
  <c r="C104" i="4" s="1"/>
  <c r="I103" i="4"/>
  <c r="E103" i="4"/>
  <c r="D103" i="4"/>
  <c r="C103" i="4"/>
  <c r="B103" i="4"/>
  <c r="I102" i="4"/>
  <c r="E102" i="4"/>
  <c r="D102" i="4"/>
  <c r="B102" i="4"/>
  <c r="C102" i="4" s="1"/>
  <c r="I101" i="4"/>
  <c r="E101" i="4"/>
  <c r="D101" i="4"/>
  <c r="B101" i="4"/>
  <c r="C101" i="4" s="1"/>
  <c r="I100" i="4"/>
  <c r="E100" i="4"/>
  <c r="D100" i="4"/>
  <c r="B100" i="4"/>
  <c r="C100" i="4" s="1"/>
  <c r="I99" i="4"/>
  <c r="E99" i="4"/>
  <c r="D99" i="4"/>
  <c r="C99" i="4"/>
  <c r="B99" i="4"/>
  <c r="I98" i="4"/>
  <c r="E98" i="4"/>
  <c r="D98" i="4"/>
  <c r="B98" i="4"/>
  <c r="C98" i="4" s="1"/>
  <c r="I97" i="4"/>
  <c r="E97" i="4"/>
  <c r="D97" i="4"/>
  <c r="B97" i="4"/>
  <c r="C97" i="4" s="1"/>
  <c r="I96" i="4"/>
  <c r="E96" i="4"/>
  <c r="D96" i="4"/>
  <c r="B96" i="4"/>
  <c r="C96" i="4" s="1"/>
  <c r="I95" i="4"/>
  <c r="E95" i="4"/>
  <c r="D95" i="4"/>
  <c r="C95" i="4"/>
  <c r="B95" i="4"/>
  <c r="I94" i="4"/>
  <c r="E94" i="4"/>
  <c r="D94" i="4"/>
  <c r="B94" i="4"/>
  <c r="C94" i="4" s="1"/>
  <c r="I93" i="4"/>
  <c r="E93" i="4"/>
  <c r="D93" i="4"/>
  <c r="B93" i="4"/>
  <c r="C93" i="4" s="1"/>
  <c r="I92" i="4"/>
  <c r="E92" i="4"/>
  <c r="D92" i="4"/>
  <c r="B92" i="4"/>
  <c r="C92" i="4" s="1"/>
  <c r="I91" i="4"/>
  <c r="E91" i="4"/>
  <c r="D91" i="4"/>
  <c r="C91" i="4"/>
  <c r="B91" i="4"/>
  <c r="I90" i="4"/>
  <c r="E90" i="4"/>
  <c r="D90" i="4"/>
  <c r="B90" i="4"/>
  <c r="C90" i="4" s="1"/>
  <c r="I89" i="4"/>
  <c r="E89" i="4"/>
  <c r="D89" i="4"/>
  <c r="B89" i="4"/>
  <c r="C89" i="4" s="1"/>
  <c r="I88" i="4"/>
  <c r="E88" i="4"/>
  <c r="D88" i="4"/>
  <c r="B88" i="4"/>
  <c r="C88" i="4" s="1"/>
  <c r="I87" i="4"/>
  <c r="E87" i="4"/>
  <c r="D87" i="4"/>
  <c r="C87" i="4"/>
  <c r="B87" i="4"/>
  <c r="I86" i="4"/>
  <c r="E86" i="4"/>
  <c r="D86" i="4"/>
  <c r="B86" i="4"/>
  <c r="C86" i="4" s="1"/>
  <c r="I85" i="4"/>
  <c r="E85" i="4"/>
  <c r="D85" i="4"/>
  <c r="B85" i="4"/>
  <c r="C85" i="4" s="1"/>
  <c r="I84" i="4"/>
  <c r="E84" i="4"/>
  <c r="D84" i="4"/>
  <c r="B84" i="4"/>
  <c r="C84" i="4" s="1"/>
  <c r="I83" i="4"/>
  <c r="E83" i="4"/>
  <c r="D83" i="4"/>
  <c r="C83" i="4"/>
  <c r="B83" i="4"/>
  <c r="I82" i="4"/>
  <c r="E82" i="4"/>
  <c r="D82" i="4"/>
  <c r="B82" i="4"/>
  <c r="C82" i="4" s="1"/>
  <c r="I81" i="4"/>
  <c r="E81" i="4"/>
  <c r="D81" i="4"/>
  <c r="B81" i="4"/>
  <c r="C81" i="4" s="1"/>
  <c r="I80" i="4"/>
  <c r="E80" i="4"/>
  <c r="D80" i="4"/>
  <c r="B80" i="4"/>
  <c r="C80" i="4" s="1"/>
  <c r="I79" i="4"/>
  <c r="E79" i="4"/>
  <c r="D79" i="4"/>
  <c r="C79" i="4"/>
  <c r="B79" i="4"/>
  <c r="I78" i="4"/>
  <c r="E78" i="4"/>
  <c r="D78" i="4"/>
  <c r="B78" i="4"/>
  <c r="C78" i="4" s="1"/>
  <c r="I77" i="4"/>
  <c r="E77" i="4"/>
  <c r="D77" i="4"/>
  <c r="B77" i="4"/>
  <c r="C77" i="4" s="1"/>
  <c r="I76" i="4"/>
  <c r="E76" i="4"/>
  <c r="D76" i="4"/>
  <c r="B76" i="4"/>
  <c r="C76" i="4" s="1"/>
  <c r="I75" i="4"/>
  <c r="E75" i="4"/>
  <c r="D75" i="4"/>
  <c r="C75" i="4"/>
  <c r="B75" i="4"/>
  <c r="I74" i="4"/>
  <c r="E74" i="4"/>
  <c r="D74" i="4"/>
  <c r="B74" i="4"/>
  <c r="C74" i="4" s="1"/>
  <c r="I73" i="4"/>
  <c r="E73" i="4"/>
  <c r="D73" i="4"/>
  <c r="B73" i="4"/>
  <c r="C73" i="4" s="1"/>
  <c r="I72" i="4"/>
  <c r="E72" i="4"/>
  <c r="D72" i="4"/>
  <c r="B72" i="4"/>
  <c r="C72" i="4" s="1"/>
  <c r="I71" i="4"/>
  <c r="E71" i="4"/>
  <c r="D71" i="4"/>
  <c r="C71" i="4"/>
  <c r="B71" i="4"/>
  <c r="I70" i="4"/>
  <c r="E70" i="4"/>
  <c r="D70" i="4"/>
  <c r="B70" i="4"/>
  <c r="C70" i="4" s="1"/>
  <c r="I69" i="4"/>
  <c r="E69" i="4"/>
  <c r="D69" i="4"/>
  <c r="B69" i="4"/>
  <c r="C69" i="4" s="1"/>
  <c r="I68" i="4"/>
  <c r="E68" i="4"/>
  <c r="D68" i="4"/>
  <c r="B68" i="4"/>
  <c r="C68" i="4" s="1"/>
  <c r="I67" i="4"/>
  <c r="E67" i="4"/>
  <c r="D67" i="4"/>
  <c r="C67" i="4"/>
  <c r="B67" i="4"/>
  <c r="I66" i="4"/>
  <c r="E66" i="4"/>
  <c r="D66" i="4"/>
  <c r="B66" i="4"/>
  <c r="C66" i="4" s="1"/>
  <c r="I65" i="4"/>
  <c r="E65" i="4"/>
  <c r="D65" i="4"/>
  <c r="B65" i="4"/>
  <c r="C65" i="4" s="1"/>
  <c r="I64" i="4"/>
  <c r="E64" i="4"/>
  <c r="D64" i="4"/>
  <c r="B64" i="4"/>
  <c r="C64" i="4" s="1"/>
  <c r="I63" i="4"/>
  <c r="E63" i="4"/>
  <c r="D63" i="4"/>
  <c r="C63" i="4"/>
  <c r="B63" i="4"/>
  <c r="I62" i="4"/>
  <c r="E62" i="4"/>
  <c r="D62" i="4"/>
  <c r="B62" i="4"/>
  <c r="C62" i="4" s="1"/>
  <c r="I61" i="4"/>
  <c r="E61" i="4"/>
  <c r="D61" i="4"/>
  <c r="B61" i="4"/>
  <c r="C61" i="4" s="1"/>
  <c r="I60" i="4"/>
  <c r="E60" i="4"/>
  <c r="D60" i="4"/>
  <c r="B60" i="4"/>
  <c r="C60" i="4" s="1"/>
  <c r="I59" i="4"/>
  <c r="E59" i="4"/>
  <c r="D59" i="4"/>
  <c r="C59" i="4"/>
  <c r="B59" i="4"/>
  <c r="I58" i="4"/>
  <c r="E58" i="4"/>
  <c r="D58" i="4"/>
  <c r="B58" i="4"/>
  <c r="C58" i="4" s="1"/>
  <c r="I57" i="4"/>
  <c r="E57" i="4"/>
  <c r="D57" i="4"/>
  <c r="B57" i="4"/>
  <c r="C57" i="4" s="1"/>
  <c r="I56" i="4"/>
  <c r="E56" i="4"/>
  <c r="D56" i="4"/>
  <c r="B56" i="4"/>
  <c r="C56" i="4" s="1"/>
  <c r="I55" i="4"/>
  <c r="E55" i="4"/>
  <c r="D55" i="4"/>
  <c r="C55" i="4"/>
  <c r="B55" i="4"/>
  <c r="I54" i="4"/>
  <c r="E54" i="4"/>
  <c r="D54" i="4"/>
  <c r="B54" i="4"/>
  <c r="C54" i="4" s="1"/>
  <c r="I53" i="4"/>
  <c r="E53" i="4"/>
  <c r="D53" i="4"/>
  <c r="B53" i="4"/>
  <c r="C53" i="4" s="1"/>
  <c r="I52" i="4"/>
  <c r="E52" i="4"/>
  <c r="D52" i="4"/>
  <c r="B52" i="4"/>
  <c r="C52" i="4" s="1"/>
  <c r="I51" i="4"/>
  <c r="E51" i="4"/>
  <c r="D51" i="4"/>
  <c r="C51" i="4"/>
  <c r="B51" i="4"/>
  <c r="I50" i="4"/>
  <c r="E50" i="4"/>
  <c r="D50" i="4"/>
  <c r="B50" i="4"/>
  <c r="C50" i="4" s="1"/>
  <c r="I49" i="4"/>
  <c r="E49" i="4"/>
  <c r="D49" i="4"/>
  <c r="B49" i="4"/>
  <c r="C49" i="4" s="1"/>
  <c r="I48" i="4"/>
  <c r="E48" i="4"/>
  <c r="D48" i="4"/>
  <c r="B48" i="4"/>
  <c r="C48" i="4" s="1"/>
  <c r="I47" i="4"/>
  <c r="E47" i="4"/>
  <c r="D47" i="4"/>
  <c r="C47" i="4"/>
  <c r="B47" i="4"/>
  <c r="I46" i="4"/>
  <c r="E46" i="4"/>
  <c r="D46" i="4"/>
  <c r="B46" i="4"/>
  <c r="C46" i="4" s="1"/>
  <c r="I45" i="4"/>
  <c r="E45" i="4"/>
  <c r="D45" i="4"/>
  <c r="B45" i="4"/>
  <c r="C45" i="4" s="1"/>
  <c r="I44" i="4"/>
  <c r="E44" i="4"/>
  <c r="D44" i="4"/>
  <c r="B44" i="4"/>
  <c r="C44" i="4" s="1"/>
  <c r="I43" i="4"/>
  <c r="E43" i="4"/>
  <c r="D43" i="4"/>
  <c r="C43" i="4"/>
  <c r="B43" i="4"/>
  <c r="I42" i="4"/>
  <c r="E42" i="4"/>
  <c r="D42" i="4"/>
  <c r="B42" i="4"/>
  <c r="C42" i="4" s="1"/>
  <c r="I41" i="4"/>
  <c r="E41" i="4"/>
  <c r="D41" i="4"/>
  <c r="B41" i="4"/>
  <c r="C41" i="4" s="1"/>
  <c r="I40" i="4"/>
  <c r="E40" i="4"/>
  <c r="D40" i="4"/>
  <c r="B40" i="4"/>
  <c r="C40" i="4" s="1"/>
  <c r="I39" i="4"/>
  <c r="E39" i="4"/>
  <c r="D39" i="4"/>
  <c r="C39" i="4"/>
  <c r="B39" i="4"/>
  <c r="I38" i="4"/>
  <c r="E38" i="4"/>
  <c r="D38" i="4"/>
  <c r="B38" i="4"/>
  <c r="C38" i="4" s="1"/>
  <c r="I37" i="4"/>
  <c r="E37" i="4"/>
  <c r="D37" i="4"/>
  <c r="B37" i="4"/>
  <c r="C37" i="4" s="1"/>
  <c r="I36" i="4"/>
  <c r="E36" i="4"/>
  <c r="D36" i="4"/>
  <c r="B36" i="4"/>
  <c r="C36" i="4" s="1"/>
  <c r="I35" i="4"/>
  <c r="E35" i="4"/>
  <c r="D35" i="4"/>
  <c r="C35" i="4"/>
  <c r="B35" i="4"/>
  <c r="I34" i="4"/>
  <c r="E34" i="4"/>
  <c r="D34" i="4"/>
  <c r="B34" i="4"/>
  <c r="C34" i="4" s="1"/>
  <c r="I33" i="4"/>
  <c r="E33" i="4"/>
  <c r="D33" i="4"/>
  <c r="B33" i="4"/>
  <c r="C33" i="4" s="1"/>
  <c r="I32" i="4"/>
  <c r="E32" i="4"/>
  <c r="D32" i="4"/>
  <c r="B32" i="4"/>
  <c r="C32" i="4" s="1"/>
  <c r="I31" i="4"/>
  <c r="E31" i="4"/>
  <c r="D31" i="4"/>
  <c r="B31" i="4"/>
  <c r="C31" i="4" s="1"/>
  <c r="I30" i="4"/>
  <c r="E30" i="4"/>
  <c r="D30" i="4"/>
  <c r="B30" i="4"/>
  <c r="C30" i="4" s="1"/>
  <c r="I29" i="4"/>
  <c r="E29" i="4"/>
  <c r="D29" i="4"/>
  <c r="B29" i="4"/>
  <c r="C29" i="4" s="1"/>
  <c r="I28" i="4"/>
  <c r="E28" i="4"/>
  <c r="D28" i="4"/>
  <c r="B28" i="4"/>
  <c r="C28" i="4" s="1"/>
  <c r="I27" i="4"/>
  <c r="E27" i="4"/>
  <c r="D27" i="4"/>
  <c r="B27" i="4"/>
  <c r="C27" i="4" s="1"/>
  <c r="I26" i="4"/>
  <c r="E26" i="4"/>
  <c r="D26" i="4"/>
  <c r="C26" i="4"/>
  <c r="B26" i="4"/>
  <c r="I25" i="4"/>
  <c r="E25" i="4"/>
  <c r="D25" i="4"/>
  <c r="B25" i="4"/>
  <c r="C25" i="4" s="1"/>
  <c r="I24" i="4"/>
  <c r="E24" i="4"/>
  <c r="D24" i="4"/>
  <c r="B24" i="4"/>
  <c r="C24" i="4" s="1"/>
  <c r="I23" i="4"/>
  <c r="E23" i="4"/>
  <c r="D23" i="4"/>
  <c r="C23" i="4"/>
  <c r="B23" i="4"/>
  <c r="I22" i="4"/>
  <c r="E22" i="4"/>
  <c r="D22" i="4"/>
  <c r="C22" i="4"/>
  <c r="B22" i="4"/>
  <c r="I21" i="4"/>
  <c r="E21" i="4"/>
  <c r="D21" i="4"/>
  <c r="B21" i="4"/>
  <c r="C21" i="4" s="1"/>
  <c r="I20" i="4"/>
  <c r="E20" i="4"/>
  <c r="D20" i="4"/>
  <c r="B20" i="4"/>
  <c r="C20" i="4" s="1"/>
  <c r="I19" i="4"/>
  <c r="E19" i="4"/>
  <c r="D19" i="4"/>
  <c r="C19" i="4"/>
  <c r="B19" i="4"/>
  <c r="I18" i="4"/>
  <c r="E18" i="4"/>
  <c r="D18" i="4"/>
  <c r="C18" i="4"/>
  <c r="B18" i="4"/>
  <c r="I17" i="4"/>
  <c r="E17" i="4"/>
  <c r="D17" i="4"/>
  <c r="B17" i="4"/>
  <c r="C17" i="4" s="1"/>
  <c r="I16" i="4"/>
  <c r="E16" i="4"/>
  <c r="D16" i="4"/>
  <c r="B16" i="4"/>
  <c r="C16" i="4" s="1"/>
  <c r="I15" i="4"/>
  <c r="E15" i="4"/>
  <c r="D15" i="4"/>
  <c r="C15" i="4"/>
  <c r="B15" i="4"/>
  <c r="I14" i="4"/>
  <c r="E14" i="4"/>
  <c r="D14" i="4"/>
  <c r="C14" i="4"/>
  <c r="B14" i="4"/>
  <c r="I13" i="4"/>
  <c r="E13" i="4"/>
  <c r="D13" i="4"/>
  <c r="C13" i="4"/>
  <c r="B13" i="4"/>
  <c r="I12" i="4"/>
  <c r="E12" i="4"/>
  <c r="D12" i="4"/>
  <c r="B12" i="4"/>
  <c r="C12" i="4" s="1"/>
  <c r="I11" i="4"/>
  <c r="E11" i="4"/>
  <c r="D11" i="4"/>
  <c r="C11" i="4"/>
  <c r="B11" i="4"/>
  <c r="I10" i="4"/>
  <c r="E10" i="4"/>
  <c r="D10" i="4"/>
  <c r="B10" i="4"/>
  <c r="C10" i="4" s="1"/>
  <c r="I9" i="4"/>
  <c r="E9" i="4"/>
  <c r="D9" i="4"/>
  <c r="C9" i="4"/>
  <c r="B9" i="4"/>
  <c r="I8" i="4"/>
  <c r="E8" i="4"/>
  <c r="D8" i="4"/>
  <c r="B8" i="4"/>
  <c r="C8" i="4" s="1"/>
  <c r="I7" i="4"/>
  <c r="E7" i="4"/>
  <c r="D7" i="4"/>
  <c r="C7" i="4"/>
  <c r="B7" i="4"/>
  <c r="I6" i="4"/>
  <c r="E6" i="4"/>
  <c r="D6" i="4"/>
  <c r="B6" i="4"/>
  <c r="C6" i="4" s="1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E255" i="3"/>
  <c r="F254" i="3"/>
  <c r="E251" i="3"/>
  <c r="F250" i="3"/>
  <c r="E247" i="3"/>
  <c r="F246" i="3"/>
  <c r="E243" i="3"/>
  <c r="F242" i="3"/>
  <c r="E239" i="3"/>
  <c r="F238" i="3"/>
  <c r="E235" i="3"/>
  <c r="F234" i="3"/>
  <c r="E231" i="3"/>
  <c r="F230" i="3"/>
  <c r="E227" i="3"/>
  <c r="F226" i="3"/>
  <c r="E223" i="3"/>
  <c r="F222" i="3"/>
  <c r="E219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4" i="3"/>
  <c r="D255" i="3"/>
  <c r="D251" i="3"/>
  <c r="D247" i="3"/>
  <c r="D243" i="3"/>
  <c r="D239" i="3"/>
  <c r="D236" i="3"/>
  <c r="D235" i="3"/>
  <c r="D231" i="3"/>
  <c r="D229" i="3"/>
  <c r="D228" i="3"/>
  <c r="D223" i="3"/>
  <c r="D219" i="3"/>
  <c r="D217" i="3"/>
  <c r="D121" i="3"/>
  <c r="D120" i="3"/>
  <c r="C255" i="3"/>
  <c r="C251" i="3"/>
  <c r="C247" i="3"/>
  <c r="C243" i="3"/>
  <c r="C239" i="3"/>
  <c r="C235" i="3"/>
  <c r="C231" i="3"/>
  <c r="C227" i="3"/>
  <c r="C223" i="3"/>
  <c r="C219" i="3"/>
  <c r="C169" i="3"/>
  <c r="C168" i="3"/>
  <c r="C157" i="3"/>
  <c r="C153" i="3"/>
  <c r="C152" i="3"/>
  <c r="C141" i="3"/>
  <c r="C137" i="3"/>
  <c r="C136" i="3"/>
  <c r="C125" i="3"/>
  <c r="C121" i="3"/>
  <c r="C120" i="3"/>
  <c r="C91" i="2"/>
  <c r="B257" i="3"/>
  <c r="B256" i="3"/>
  <c r="B255" i="3"/>
  <c r="F255" i="3" s="1"/>
  <c r="B254" i="3"/>
  <c r="B253" i="3"/>
  <c r="B252" i="3"/>
  <c r="D252" i="3" s="1"/>
  <c r="B251" i="3"/>
  <c r="F251" i="3" s="1"/>
  <c r="B250" i="3"/>
  <c r="B249" i="3"/>
  <c r="B248" i="3"/>
  <c r="C248" i="3" s="1"/>
  <c r="B247" i="3"/>
  <c r="F247" i="3" s="1"/>
  <c r="B246" i="3"/>
  <c r="B245" i="3"/>
  <c r="B244" i="3"/>
  <c r="B243" i="3"/>
  <c r="F243" i="3" s="1"/>
  <c r="B242" i="3"/>
  <c r="B241" i="3"/>
  <c r="B240" i="3"/>
  <c r="C240" i="3" s="1"/>
  <c r="B239" i="3"/>
  <c r="F239" i="3" s="1"/>
  <c r="B238" i="3"/>
  <c r="B237" i="3"/>
  <c r="B236" i="3"/>
  <c r="B235" i="3"/>
  <c r="F235" i="3" s="1"/>
  <c r="B234" i="3"/>
  <c r="B233" i="3"/>
  <c r="B232" i="3"/>
  <c r="C232" i="3" s="1"/>
  <c r="B231" i="3"/>
  <c r="F231" i="3" s="1"/>
  <c r="B230" i="3"/>
  <c r="B229" i="3"/>
  <c r="B228" i="3"/>
  <c r="B227" i="3"/>
  <c r="F227" i="3" s="1"/>
  <c r="B226" i="3"/>
  <c r="B225" i="3"/>
  <c r="B224" i="3"/>
  <c r="C224" i="3" s="1"/>
  <c r="B223" i="3"/>
  <c r="F223" i="3" s="1"/>
  <c r="B222" i="3"/>
  <c r="B221" i="3"/>
  <c r="B220" i="3"/>
  <c r="B219" i="3"/>
  <c r="F219" i="3" s="1"/>
  <c r="B218" i="3"/>
  <c r="B217" i="3"/>
  <c r="B216" i="3"/>
  <c r="C216" i="3" s="1"/>
  <c r="B215" i="3"/>
  <c r="B214" i="3"/>
  <c r="B213" i="3"/>
  <c r="B212" i="3"/>
  <c r="B211" i="3"/>
  <c r="C211" i="3" s="1"/>
  <c r="B210" i="3"/>
  <c r="B209" i="3"/>
  <c r="B208" i="3"/>
  <c r="D208" i="3" s="1"/>
  <c r="B207" i="3"/>
  <c r="F207" i="3" s="1"/>
  <c r="B206" i="3"/>
  <c r="B205" i="3"/>
  <c r="B204" i="3"/>
  <c r="B203" i="3"/>
  <c r="F203" i="3" s="1"/>
  <c r="B202" i="3"/>
  <c r="B201" i="3"/>
  <c r="B200" i="3"/>
  <c r="D200" i="3" s="1"/>
  <c r="B199" i="3"/>
  <c r="F199" i="3" s="1"/>
  <c r="B198" i="3"/>
  <c r="B197" i="3"/>
  <c r="B196" i="3"/>
  <c r="B195" i="3"/>
  <c r="F195" i="3" s="1"/>
  <c r="B194" i="3"/>
  <c r="B193" i="3"/>
  <c r="B192" i="3"/>
  <c r="D192" i="3" s="1"/>
  <c r="B191" i="3"/>
  <c r="F191" i="3" s="1"/>
  <c r="B190" i="3"/>
  <c r="B189" i="3"/>
  <c r="B188" i="3"/>
  <c r="B187" i="3"/>
  <c r="F187" i="3" s="1"/>
  <c r="B186" i="3"/>
  <c r="B185" i="3"/>
  <c r="B184" i="3"/>
  <c r="D184" i="3" s="1"/>
  <c r="B183" i="3"/>
  <c r="F183" i="3" s="1"/>
  <c r="B182" i="3"/>
  <c r="B181" i="3"/>
  <c r="B180" i="3"/>
  <c r="B179" i="3"/>
  <c r="F179" i="3" s="1"/>
  <c r="B178" i="3"/>
  <c r="B177" i="3"/>
  <c r="B176" i="3"/>
  <c r="D176" i="3" s="1"/>
  <c r="B175" i="3"/>
  <c r="F175" i="3" s="1"/>
  <c r="B174" i="3"/>
  <c r="B173" i="3"/>
  <c r="B172" i="3"/>
  <c r="B171" i="3"/>
  <c r="F171" i="3" s="1"/>
  <c r="B170" i="3"/>
  <c r="B169" i="3"/>
  <c r="B168" i="3"/>
  <c r="D168" i="3" s="1"/>
  <c r="B167" i="3"/>
  <c r="F167" i="3" s="1"/>
  <c r="B166" i="3"/>
  <c r="B165" i="3"/>
  <c r="B164" i="3"/>
  <c r="C164" i="3" s="1"/>
  <c r="B163" i="3"/>
  <c r="F163" i="3" s="1"/>
  <c r="B162" i="3"/>
  <c r="B161" i="3"/>
  <c r="B160" i="3"/>
  <c r="D160" i="3" s="1"/>
  <c r="B159" i="3"/>
  <c r="F159" i="3" s="1"/>
  <c r="B158" i="3"/>
  <c r="B157" i="3"/>
  <c r="B156" i="3"/>
  <c r="B155" i="3"/>
  <c r="F155" i="3" s="1"/>
  <c r="B154" i="3"/>
  <c r="B153" i="3"/>
  <c r="B152" i="3"/>
  <c r="D152" i="3" s="1"/>
  <c r="B151" i="3"/>
  <c r="F151" i="3" s="1"/>
  <c r="B150" i="3"/>
  <c r="B149" i="3"/>
  <c r="B148" i="3"/>
  <c r="C148" i="3" s="1"/>
  <c r="B147" i="3"/>
  <c r="F147" i="3" s="1"/>
  <c r="B146" i="3"/>
  <c r="B145" i="3"/>
  <c r="B144" i="3"/>
  <c r="D144" i="3" s="1"/>
  <c r="B143" i="3"/>
  <c r="F143" i="3" s="1"/>
  <c r="B142" i="3"/>
  <c r="B141" i="3"/>
  <c r="B140" i="3"/>
  <c r="B139" i="3"/>
  <c r="F139" i="3" s="1"/>
  <c r="B138" i="3"/>
  <c r="B137" i="3"/>
  <c r="B136" i="3"/>
  <c r="D136" i="3" s="1"/>
  <c r="B135" i="3"/>
  <c r="F135" i="3" s="1"/>
  <c r="B134" i="3"/>
  <c r="B133" i="3"/>
  <c r="B132" i="3"/>
  <c r="B131" i="3"/>
  <c r="F131" i="3" s="1"/>
  <c r="B130" i="3"/>
  <c r="B129" i="3"/>
  <c r="B128" i="3"/>
  <c r="C128" i="3" s="1"/>
  <c r="B127" i="3"/>
  <c r="F127" i="3" s="1"/>
  <c r="B126" i="3"/>
  <c r="B125" i="3"/>
  <c r="B124" i="3"/>
  <c r="B123" i="3"/>
  <c r="B122" i="3"/>
  <c r="B121" i="3"/>
  <c r="B120" i="3"/>
  <c r="B119" i="3"/>
  <c r="B118" i="3"/>
  <c r="F118" i="3" s="1"/>
  <c r="B117" i="3"/>
  <c r="B116" i="3"/>
  <c r="C116" i="3" s="1"/>
  <c r="B115" i="3"/>
  <c r="C115" i="3" s="1"/>
  <c r="B114" i="3"/>
  <c r="B113" i="3"/>
  <c r="B112" i="3"/>
  <c r="E112" i="3" s="1"/>
  <c r="B111" i="3"/>
  <c r="B110" i="3"/>
  <c r="E110" i="3" s="1"/>
  <c r="B109" i="3"/>
  <c r="B108" i="3"/>
  <c r="E108" i="3" s="1"/>
  <c r="B107" i="3"/>
  <c r="B106" i="3"/>
  <c r="E106" i="3" s="1"/>
  <c r="B105" i="3"/>
  <c r="B104" i="3"/>
  <c r="E104" i="3" s="1"/>
  <c r="B103" i="3"/>
  <c r="B102" i="3"/>
  <c r="E102" i="3" s="1"/>
  <c r="B101" i="3"/>
  <c r="B100" i="3"/>
  <c r="E100" i="3" s="1"/>
  <c r="B99" i="3"/>
  <c r="B98" i="3"/>
  <c r="E98" i="3" s="1"/>
  <c r="B97" i="3"/>
  <c r="B96" i="3"/>
  <c r="E96" i="3" s="1"/>
  <c r="B95" i="3"/>
  <c r="B94" i="3"/>
  <c r="E94" i="3" s="1"/>
  <c r="B93" i="3"/>
  <c r="B92" i="3"/>
  <c r="E92" i="3" s="1"/>
  <c r="B91" i="3"/>
  <c r="B90" i="3"/>
  <c r="E90" i="3" s="1"/>
  <c r="B89" i="3"/>
  <c r="B88" i="3"/>
  <c r="E88" i="3" s="1"/>
  <c r="B87" i="3"/>
  <c r="D87" i="3" s="1"/>
  <c r="B86" i="3"/>
  <c r="F86" i="3" s="1"/>
  <c r="B85" i="3"/>
  <c r="D85" i="3" s="1"/>
  <c r="B84" i="3"/>
  <c r="B83" i="3"/>
  <c r="D83" i="3" s="1"/>
  <c r="B82" i="3"/>
  <c r="F82" i="3" s="1"/>
  <c r="B81" i="3"/>
  <c r="D81" i="3" s="1"/>
  <c r="B80" i="3"/>
  <c r="B79" i="3"/>
  <c r="D79" i="3" s="1"/>
  <c r="B78" i="3"/>
  <c r="F78" i="3" s="1"/>
  <c r="B77" i="3"/>
  <c r="D77" i="3" s="1"/>
  <c r="B76" i="3"/>
  <c r="B75" i="3"/>
  <c r="D75" i="3" s="1"/>
  <c r="B74" i="3"/>
  <c r="F74" i="3" s="1"/>
  <c r="B73" i="3"/>
  <c r="D73" i="3" s="1"/>
  <c r="B72" i="3"/>
  <c r="B71" i="3"/>
  <c r="D71" i="3" s="1"/>
  <c r="B70" i="3"/>
  <c r="F70" i="3" s="1"/>
  <c r="B69" i="3"/>
  <c r="D69" i="3" s="1"/>
  <c r="B68" i="3"/>
  <c r="B67" i="3"/>
  <c r="D67" i="3" s="1"/>
  <c r="B66" i="3"/>
  <c r="F66" i="3" s="1"/>
  <c r="B65" i="3"/>
  <c r="D65" i="3" s="1"/>
  <c r="B64" i="3"/>
  <c r="B63" i="3"/>
  <c r="D63" i="3" s="1"/>
  <c r="B62" i="3"/>
  <c r="F62" i="3" s="1"/>
  <c r="B61" i="3"/>
  <c r="D61" i="3" s="1"/>
  <c r="F60" i="3"/>
  <c r="D60" i="3"/>
  <c r="B60" i="3"/>
  <c r="C60" i="3" s="1"/>
  <c r="B59" i="3"/>
  <c r="D59" i="3" s="1"/>
  <c r="B58" i="3"/>
  <c r="E58" i="3" s="1"/>
  <c r="B57" i="3"/>
  <c r="E57" i="3" s="1"/>
  <c r="B56" i="3"/>
  <c r="F56" i="3" s="1"/>
  <c r="E55" i="3"/>
  <c r="B55" i="3"/>
  <c r="D55" i="3" s="1"/>
  <c r="E54" i="3"/>
  <c r="D54" i="3"/>
  <c r="B54" i="3"/>
  <c r="F54" i="3" s="1"/>
  <c r="B53" i="3"/>
  <c r="D53" i="3" s="1"/>
  <c r="B52" i="3"/>
  <c r="F52" i="3" s="1"/>
  <c r="B51" i="3"/>
  <c r="D51" i="3" s="1"/>
  <c r="B50" i="3"/>
  <c r="F50" i="3" s="1"/>
  <c r="B49" i="3"/>
  <c r="D49" i="3" s="1"/>
  <c r="B48" i="3"/>
  <c r="F48" i="3" s="1"/>
  <c r="B47" i="3"/>
  <c r="D47" i="3" s="1"/>
  <c r="B46" i="3"/>
  <c r="F46" i="3" s="1"/>
  <c r="E45" i="3"/>
  <c r="B45" i="3"/>
  <c r="D45" i="3" s="1"/>
  <c r="B44" i="3"/>
  <c r="F44" i="3" s="1"/>
  <c r="B43" i="3"/>
  <c r="D43" i="3" s="1"/>
  <c r="B42" i="3"/>
  <c r="F42" i="3" s="1"/>
  <c r="B41" i="3"/>
  <c r="D41" i="3" s="1"/>
  <c r="B40" i="3"/>
  <c r="F40" i="3" s="1"/>
  <c r="B39" i="3"/>
  <c r="D39" i="3" s="1"/>
  <c r="E38" i="3"/>
  <c r="B38" i="3"/>
  <c r="F38" i="3" s="1"/>
  <c r="B37" i="3"/>
  <c r="D37" i="3" s="1"/>
  <c r="B36" i="3"/>
  <c r="F36" i="3" s="1"/>
  <c r="B35" i="3"/>
  <c r="D35" i="3" s="1"/>
  <c r="B34" i="3"/>
  <c r="F34" i="3" s="1"/>
  <c r="B33" i="3"/>
  <c r="D33" i="3" s="1"/>
  <c r="B32" i="3"/>
  <c r="F32" i="3" s="1"/>
  <c r="B31" i="3"/>
  <c r="D31" i="3" s="1"/>
  <c r="B30" i="3"/>
  <c r="F30" i="3" s="1"/>
  <c r="B29" i="3"/>
  <c r="D29" i="3" s="1"/>
  <c r="D28" i="3"/>
  <c r="C28" i="3"/>
  <c r="B28" i="3"/>
  <c r="F28" i="3" s="1"/>
  <c r="B27" i="3"/>
  <c r="D27" i="3" s="1"/>
  <c r="B26" i="3"/>
  <c r="F26" i="3" s="1"/>
  <c r="B25" i="3"/>
  <c r="D25" i="3" s="1"/>
  <c r="B24" i="3"/>
  <c r="F24" i="3" s="1"/>
  <c r="B23" i="3"/>
  <c r="D23" i="3" s="1"/>
  <c r="B22" i="3"/>
  <c r="F22" i="3" s="1"/>
  <c r="B21" i="3"/>
  <c r="D21" i="3" s="1"/>
  <c r="B20" i="3"/>
  <c r="F20" i="3" s="1"/>
  <c r="B19" i="3"/>
  <c r="D19" i="3" s="1"/>
  <c r="B18" i="3"/>
  <c r="F18" i="3" s="1"/>
  <c r="B17" i="3"/>
  <c r="D17" i="3" s="1"/>
  <c r="B16" i="3"/>
  <c r="F16" i="3" s="1"/>
  <c r="B15" i="3"/>
  <c r="D15" i="3" s="1"/>
  <c r="E14" i="3"/>
  <c r="B14" i="3"/>
  <c r="F14" i="3" s="1"/>
  <c r="B13" i="3"/>
  <c r="D13" i="3" s="1"/>
  <c r="D12" i="3"/>
  <c r="B12" i="3"/>
  <c r="F12" i="3" s="1"/>
  <c r="B11" i="3"/>
  <c r="D11" i="3" s="1"/>
  <c r="B10" i="3"/>
  <c r="F10" i="3" s="1"/>
  <c r="B9" i="3"/>
  <c r="D9" i="3" s="1"/>
  <c r="B8" i="3"/>
  <c r="F8" i="3" s="1"/>
  <c r="E7" i="3"/>
  <c r="C7" i="3"/>
  <c r="B7" i="3"/>
  <c r="D7" i="3" s="1"/>
  <c r="E6" i="3"/>
  <c r="D6" i="3"/>
  <c r="C6" i="3"/>
  <c r="B6" i="3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M6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E7" i="2"/>
  <c r="E6" i="2"/>
  <c r="D8" i="2"/>
  <c r="D7" i="2"/>
  <c r="D6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23" i="3" l="1"/>
  <c r="D123" i="3"/>
  <c r="C163" i="3"/>
  <c r="C175" i="3"/>
  <c r="C199" i="3"/>
  <c r="D143" i="3"/>
  <c r="D167" i="3"/>
  <c r="D199" i="3"/>
  <c r="E30" i="3"/>
  <c r="E132" i="3"/>
  <c r="F132" i="3"/>
  <c r="E256" i="3"/>
  <c r="D256" i="3"/>
  <c r="F256" i="3"/>
  <c r="C127" i="3"/>
  <c r="C132" i="3"/>
  <c r="C143" i="3"/>
  <c r="C159" i="3"/>
  <c r="C176" i="3"/>
  <c r="C184" i="3"/>
  <c r="C192" i="3"/>
  <c r="C200" i="3"/>
  <c r="C208" i="3"/>
  <c r="C256" i="3"/>
  <c r="D128" i="3"/>
  <c r="E115" i="3"/>
  <c r="E123" i="3"/>
  <c r="E131" i="3"/>
  <c r="E139" i="3"/>
  <c r="E147" i="3"/>
  <c r="E155" i="3"/>
  <c r="E163" i="3"/>
  <c r="E171" i="3"/>
  <c r="E179" i="3"/>
  <c r="E187" i="3"/>
  <c r="E195" i="3"/>
  <c r="E203" i="3"/>
  <c r="E211" i="3"/>
  <c r="F119" i="3"/>
  <c r="D119" i="3"/>
  <c r="F215" i="3"/>
  <c r="D215" i="3"/>
  <c r="C183" i="3"/>
  <c r="C207" i="3"/>
  <c r="D151" i="3"/>
  <c r="D175" i="3"/>
  <c r="C23" i="3"/>
  <c r="C44" i="3"/>
  <c r="E116" i="3"/>
  <c r="F116" i="3"/>
  <c r="E124" i="3"/>
  <c r="F124" i="3"/>
  <c r="E136" i="3"/>
  <c r="F136" i="3"/>
  <c r="E144" i="3"/>
  <c r="F144" i="3"/>
  <c r="E152" i="3"/>
  <c r="F152" i="3"/>
  <c r="E160" i="3"/>
  <c r="F160" i="3"/>
  <c r="E168" i="3"/>
  <c r="F168" i="3"/>
  <c r="E176" i="3"/>
  <c r="F176" i="3"/>
  <c r="E180" i="3"/>
  <c r="F180" i="3"/>
  <c r="E188" i="3"/>
  <c r="F188" i="3"/>
  <c r="E196" i="3"/>
  <c r="F196" i="3"/>
  <c r="E204" i="3"/>
  <c r="F204" i="3"/>
  <c r="E212" i="3"/>
  <c r="F212" i="3"/>
  <c r="E220" i="3"/>
  <c r="F220" i="3"/>
  <c r="D220" i="3"/>
  <c r="E228" i="3"/>
  <c r="F228" i="3"/>
  <c r="E236" i="3"/>
  <c r="F236" i="3"/>
  <c r="E248" i="3"/>
  <c r="D248" i="3"/>
  <c r="F248" i="3"/>
  <c r="E13" i="3"/>
  <c r="D22" i="3"/>
  <c r="E23" i="3"/>
  <c r="C38" i="3"/>
  <c r="C39" i="3"/>
  <c r="D44" i="3"/>
  <c r="E46" i="3"/>
  <c r="F59" i="3"/>
  <c r="F117" i="3"/>
  <c r="E117" i="3"/>
  <c r="F121" i="3"/>
  <c r="E121" i="3"/>
  <c r="F125" i="3"/>
  <c r="E125" i="3"/>
  <c r="F129" i="3"/>
  <c r="E129" i="3"/>
  <c r="D129" i="3"/>
  <c r="F133" i="3"/>
  <c r="E133" i="3"/>
  <c r="D133" i="3"/>
  <c r="F137" i="3"/>
  <c r="E137" i="3"/>
  <c r="D137" i="3"/>
  <c r="F141" i="3"/>
  <c r="E141" i="3"/>
  <c r="D141" i="3"/>
  <c r="F145" i="3"/>
  <c r="E145" i="3"/>
  <c r="D145" i="3"/>
  <c r="F149" i="3"/>
  <c r="E149" i="3"/>
  <c r="D149" i="3"/>
  <c r="F153" i="3"/>
  <c r="E153" i="3"/>
  <c r="D153" i="3"/>
  <c r="F157" i="3"/>
  <c r="E157" i="3"/>
  <c r="D157" i="3"/>
  <c r="F161" i="3"/>
  <c r="E161" i="3"/>
  <c r="D161" i="3"/>
  <c r="F165" i="3"/>
  <c r="E165" i="3"/>
  <c r="D165" i="3"/>
  <c r="F169" i="3"/>
  <c r="E169" i="3"/>
  <c r="D169" i="3"/>
  <c r="F173" i="3"/>
  <c r="E173" i="3"/>
  <c r="D173" i="3"/>
  <c r="C173" i="3"/>
  <c r="F177" i="3"/>
  <c r="E177" i="3"/>
  <c r="D177" i="3"/>
  <c r="C177" i="3"/>
  <c r="F181" i="3"/>
  <c r="E181" i="3"/>
  <c r="D181" i="3"/>
  <c r="C181" i="3"/>
  <c r="F185" i="3"/>
  <c r="E185" i="3"/>
  <c r="D185" i="3"/>
  <c r="C185" i="3"/>
  <c r="F189" i="3"/>
  <c r="E189" i="3"/>
  <c r="D189" i="3"/>
  <c r="C189" i="3"/>
  <c r="F193" i="3"/>
  <c r="E193" i="3"/>
  <c r="D193" i="3"/>
  <c r="C193" i="3"/>
  <c r="F197" i="3"/>
  <c r="E197" i="3"/>
  <c r="D197" i="3"/>
  <c r="C197" i="3"/>
  <c r="F201" i="3"/>
  <c r="E201" i="3"/>
  <c r="D201" i="3"/>
  <c r="C201" i="3"/>
  <c r="F205" i="3"/>
  <c r="E205" i="3"/>
  <c r="D205" i="3"/>
  <c r="C205" i="3"/>
  <c r="F209" i="3"/>
  <c r="E209" i="3"/>
  <c r="D209" i="3"/>
  <c r="C209" i="3"/>
  <c r="F213" i="3"/>
  <c r="E213" i="3"/>
  <c r="C213" i="3"/>
  <c r="F217" i="3"/>
  <c r="E217" i="3"/>
  <c r="C217" i="3"/>
  <c r="F221" i="3"/>
  <c r="E221" i="3"/>
  <c r="D221" i="3"/>
  <c r="C221" i="3"/>
  <c r="F225" i="3"/>
  <c r="E225" i="3"/>
  <c r="D225" i="3"/>
  <c r="C225" i="3"/>
  <c r="F229" i="3"/>
  <c r="E229" i="3"/>
  <c r="C229" i="3"/>
  <c r="F233" i="3"/>
  <c r="D233" i="3"/>
  <c r="E233" i="3"/>
  <c r="C233" i="3"/>
  <c r="F237" i="3"/>
  <c r="D237" i="3"/>
  <c r="E237" i="3"/>
  <c r="C237" i="3"/>
  <c r="F241" i="3"/>
  <c r="D241" i="3"/>
  <c r="E241" i="3"/>
  <c r="C241" i="3"/>
  <c r="F245" i="3"/>
  <c r="D245" i="3"/>
  <c r="E245" i="3"/>
  <c r="C245" i="3"/>
  <c r="F249" i="3"/>
  <c r="D249" i="3"/>
  <c r="E249" i="3"/>
  <c r="C249" i="3"/>
  <c r="F253" i="3"/>
  <c r="D253" i="3"/>
  <c r="E253" i="3"/>
  <c r="C253" i="3"/>
  <c r="F257" i="3"/>
  <c r="D257" i="3"/>
  <c r="E257" i="3"/>
  <c r="C257" i="3"/>
  <c r="C117" i="3"/>
  <c r="C123" i="3"/>
  <c r="C133" i="3"/>
  <c r="C139" i="3"/>
  <c r="C144" i="3"/>
  <c r="C149" i="3"/>
  <c r="C155" i="3"/>
  <c r="C160" i="3"/>
  <c r="C165" i="3"/>
  <c r="C171" i="3"/>
  <c r="C179" i="3"/>
  <c r="C187" i="3"/>
  <c r="C195" i="3"/>
  <c r="C203" i="3"/>
  <c r="D116" i="3"/>
  <c r="D124" i="3"/>
  <c r="D131" i="3"/>
  <c r="D139" i="3"/>
  <c r="D147" i="3"/>
  <c r="D155" i="3"/>
  <c r="D163" i="3"/>
  <c r="D171" i="3"/>
  <c r="D179" i="3"/>
  <c r="D187" i="3"/>
  <c r="D195" i="3"/>
  <c r="D203" i="3"/>
  <c r="D212" i="3"/>
  <c r="F115" i="3"/>
  <c r="D115" i="3"/>
  <c r="F211" i="3"/>
  <c r="D211" i="3"/>
  <c r="C131" i="3"/>
  <c r="C147" i="3"/>
  <c r="C191" i="3"/>
  <c r="C215" i="3"/>
  <c r="D127" i="3"/>
  <c r="D135" i="3"/>
  <c r="D159" i="3"/>
  <c r="D183" i="3"/>
  <c r="D191" i="3"/>
  <c r="D207" i="3"/>
  <c r="C22" i="3"/>
  <c r="E59" i="3"/>
  <c r="D92" i="3"/>
  <c r="E120" i="3"/>
  <c r="F120" i="3"/>
  <c r="E128" i="3"/>
  <c r="F128" i="3"/>
  <c r="E140" i="3"/>
  <c r="F140" i="3"/>
  <c r="E148" i="3"/>
  <c r="F148" i="3"/>
  <c r="E156" i="3"/>
  <c r="F156" i="3"/>
  <c r="E164" i="3"/>
  <c r="F164" i="3"/>
  <c r="E172" i="3"/>
  <c r="F172" i="3"/>
  <c r="E184" i="3"/>
  <c r="F184" i="3"/>
  <c r="E192" i="3"/>
  <c r="F192" i="3"/>
  <c r="E200" i="3"/>
  <c r="F200" i="3"/>
  <c r="E208" i="3"/>
  <c r="F208" i="3"/>
  <c r="E216" i="3"/>
  <c r="D216" i="3"/>
  <c r="F216" i="3"/>
  <c r="E224" i="3"/>
  <c r="F224" i="3"/>
  <c r="E232" i="3"/>
  <c r="D232" i="3"/>
  <c r="F232" i="3"/>
  <c r="E240" i="3"/>
  <c r="D240" i="3"/>
  <c r="F240" i="3"/>
  <c r="E244" i="3"/>
  <c r="F244" i="3"/>
  <c r="E252" i="3"/>
  <c r="F252" i="3"/>
  <c r="F6" i="3"/>
  <c r="C12" i="3"/>
  <c r="E22" i="3"/>
  <c r="E29" i="3"/>
  <c r="D38" i="3"/>
  <c r="E39" i="3"/>
  <c r="C54" i="3"/>
  <c r="C55" i="3"/>
  <c r="E114" i="3"/>
  <c r="C114" i="3"/>
  <c r="D114" i="3"/>
  <c r="E118" i="3"/>
  <c r="C118" i="3"/>
  <c r="D118" i="3"/>
  <c r="E122" i="3"/>
  <c r="C122" i="3"/>
  <c r="D122" i="3"/>
  <c r="E126" i="3"/>
  <c r="D126" i="3"/>
  <c r="C126" i="3"/>
  <c r="E130" i="3"/>
  <c r="D130" i="3"/>
  <c r="C130" i="3"/>
  <c r="E134" i="3"/>
  <c r="D134" i="3"/>
  <c r="C134" i="3"/>
  <c r="E138" i="3"/>
  <c r="D138" i="3"/>
  <c r="C138" i="3"/>
  <c r="E142" i="3"/>
  <c r="D142" i="3"/>
  <c r="C142" i="3"/>
  <c r="E146" i="3"/>
  <c r="D146" i="3"/>
  <c r="C146" i="3"/>
  <c r="E150" i="3"/>
  <c r="D150" i="3"/>
  <c r="C150" i="3"/>
  <c r="E154" i="3"/>
  <c r="D154" i="3"/>
  <c r="C154" i="3"/>
  <c r="E158" i="3"/>
  <c r="D158" i="3"/>
  <c r="C158" i="3"/>
  <c r="E162" i="3"/>
  <c r="D162" i="3"/>
  <c r="C162" i="3"/>
  <c r="E166" i="3"/>
  <c r="D166" i="3"/>
  <c r="C166" i="3"/>
  <c r="E170" i="3"/>
  <c r="D170" i="3"/>
  <c r="C170" i="3"/>
  <c r="E174" i="3"/>
  <c r="D174" i="3"/>
  <c r="C174" i="3"/>
  <c r="E178" i="3"/>
  <c r="D178" i="3"/>
  <c r="C178" i="3"/>
  <c r="E182" i="3"/>
  <c r="D182" i="3"/>
  <c r="C182" i="3"/>
  <c r="E186" i="3"/>
  <c r="D186" i="3"/>
  <c r="C186" i="3"/>
  <c r="E190" i="3"/>
  <c r="D190" i="3"/>
  <c r="C190" i="3"/>
  <c r="E194" i="3"/>
  <c r="D194" i="3"/>
  <c r="C194" i="3"/>
  <c r="E198" i="3"/>
  <c r="D198" i="3"/>
  <c r="C198" i="3"/>
  <c r="E202" i="3"/>
  <c r="D202" i="3"/>
  <c r="C202" i="3"/>
  <c r="E206" i="3"/>
  <c r="D206" i="3"/>
  <c r="C206" i="3"/>
  <c r="E210" i="3"/>
  <c r="D210" i="3"/>
  <c r="C210" i="3"/>
  <c r="E214" i="3"/>
  <c r="D214" i="3"/>
  <c r="C214" i="3"/>
  <c r="E218" i="3"/>
  <c r="D218" i="3"/>
  <c r="C218" i="3"/>
  <c r="E222" i="3"/>
  <c r="D222" i="3"/>
  <c r="C222" i="3"/>
  <c r="E226" i="3"/>
  <c r="D226" i="3"/>
  <c r="C226" i="3"/>
  <c r="E230" i="3"/>
  <c r="D230" i="3"/>
  <c r="C230" i="3"/>
  <c r="E234" i="3"/>
  <c r="D234" i="3"/>
  <c r="C234" i="3"/>
  <c r="E238" i="3"/>
  <c r="D238" i="3"/>
  <c r="C238" i="3"/>
  <c r="E242" i="3"/>
  <c r="D242" i="3"/>
  <c r="C242" i="3"/>
  <c r="E246" i="3"/>
  <c r="D246" i="3"/>
  <c r="C246" i="3"/>
  <c r="E250" i="3"/>
  <c r="D250" i="3"/>
  <c r="C250" i="3"/>
  <c r="E254" i="3"/>
  <c r="D254" i="3"/>
  <c r="C254" i="3"/>
  <c r="C119" i="3"/>
  <c r="C124" i="3"/>
  <c r="C129" i="3"/>
  <c r="C135" i="3"/>
  <c r="C140" i="3"/>
  <c r="C145" i="3"/>
  <c r="C151" i="3"/>
  <c r="C156" i="3"/>
  <c r="C161" i="3"/>
  <c r="C167" i="3"/>
  <c r="C172" i="3"/>
  <c r="C180" i="3"/>
  <c r="C188" i="3"/>
  <c r="C196" i="3"/>
  <c r="C204" i="3"/>
  <c r="C212" i="3"/>
  <c r="C220" i="3"/>
  <c r="C228" i="3"/>
  <c r="C236" i="3"/>
  <c r="C244" i="3"/>
  <c r="C252" i="3"/>
  <c r="D117" i="3"/>
  <c r="D125" i="3"/>
  <c r="D132" i="3"/>
  <c r="D140" i="3"/>
  <c r="D148" i="3"/>
  <c r="D156" i="3"/>
  <c r="D164" i="3"/>
  <c r="D172" i="3"/>
  <c r="D180" i="3"/>
  <c r="D188" i="3"/>
  <c r="D196" i="3"/>
  <c r="D204" i="3"/>
  <c r="D213" i="3"/>
  <c r="D224" i="3"/>
  <c r="D244" i="3"/>
  <c r="E119" i="3"/>
  <c r="E127" i="3"/>
  <c r="E135" i="3"/>
  <c r="E143" i="3"/>
  <c r="E151" i="3"/>
  <c r="E159" i="3"/>
  <c r="E167" i="3"/>
  <c r="E175" i="3"/>
  <c r="E183" i="3"/>
  <c r="E191" i="3"/>
  <c r="E199" i="3"/>
  <c r="E207" i="3"/>
  <c r="E215" i="3"/>
  <c r="D227" i="3"/>
  <c r="E16" i="3"/>
  <c r="C21" i="3"/>
  <c r="E32" i="3"/>
  <c r="C37" i="3"/>
  <c r="E48" i="3"/>
  <c r="C53" i="3"/>
  <c r="F65" i="3"/>
  <c r="F73" i="3"/>
  <c r="F81" i="3"/>
  <c r="D100" i="3"/>
  <c r="C14" i="3"/>
  <c r="C15" i="3"/>
  <c r="C20" i="3"/>
  <c r="E21" i="3"/>
  <c r="C30" i="3"/>
  <c r="C31" i="3"/>
  <c r="C36" i="3"/>
  <c r="E37" i="3"/>
  <c r="C46" i="3"/>
  <c r="C47" i="3"/>
  <c r="C52" i="3"/>
  <c r="E53" i="3"/>
  <c r="D108" i="3"/>
  <c r="E8" i="3"/>
  <c r="C13" i="3"/>
  <c r="D14" i="3"/>
  <c r="E15" i="3"/>
  <c r="D20" i="3"/>
  <c r="E24" i="3"/>
  <c r="C29" i="3"/>
  <c r="D30" i="3"/>
  <c r="E31" i="3"/>
  <c r="D36" i="3"/>
  <c r="E40" i="3"/>
  <c r="C45" i="3"/>
  <c r="D46" i="3"/>
  <c r="E47" i="3"/>
  <c r="D52" i="3"/>
  <c r="E56" i="3"/>
  <c r="F61" i="3"/>
  <c r="F69" i="3"/>
  <c r="F77" i="3"/>
  <c r="F85" i="3"/>
  <c r="C10" i="3"/>
  <c r="C11" i="3"/>
  <c r="C19" i="3"/>
  <c r="C34" i="3"/>
  <c r="C42" i="3"/>
  <c r="C51" i="3"/>
  <c r="D58" i="3"/>
  <c r="D90" i="3"/>
  <c r="D98" i="3"/>
  <c r="D106" i="3"/>
  <c r="C8" i="3"/>
  <c r="C9" i="3"/>
  <c r="D10" i="3"/>
  <c r="E11" i="3"/>
  <c r="E12" i="3"/>
  <c r="C16" i="3"/>
  <c r="C17" i="3"/>
  <c r="D18" i="3"/>
  <c r="E19" i="3"/>
  <c r="E20" i="3"/>
  <c r="C24" i="3"/>
  <c r="C25" i="3"/>
  <c r="D26" i="3"/>
  <c r="E27" i="3"/>
  <c r="E28" i="3"/>
  <c r="C32" i="3"/>
  <c r="C33" i="3"/>
  <c r="D34" i="3"/>
  <c r="E35" i="3"/>
  <c r="E36" i="3"/>
  <c r="C40" i="3"/>
  <c r="C41" i="3"/>
  <c r="D42" i="3"/>
  <c r="E43" i="3"/>
  <c r="E44" i="3"/>
  <c r="C48" i="3"/>
  <c r="C49" i="3"/>
  <c r="D50" i="3"/>
  <c r="E51" i="3"/>
  <c r="E52" i="3"/>
  <c r="C56" i="3"/>
  <c r="C57" i="3"/>
  <c r="D88" i="3"/>
  <c r="D96" i="3"/>
  <c r="D104" i="3"/>
  <c r="D112" i="3"/>
  <c r="C18" i="3"/>
  <c r="C26" i="3"/>
  <c r="C27" i="3"/>
  <c r="C35" i="3"/>
  <c r="C43" i="3"/>
  <c r="C50" i="3"/>
  <c r="D8" i="3"/>
  <c r="E9" i="3"/>
  <c r="E10" i="3"/>
  <c r="D16" i="3"/>
  <c r="E17" i="3"/>
  <c r="E18" i="3"/>
  <c r="D24" i="3"/>
  <c r="E25" i="3"/>
  <c r="E26" i="3"/>
  <c r="D32" i="3"/>
  <c r="E33" i="3"/>
  <c r="E34" i="3"/>
  <c r="D40" i="3"/>
  <c r="E41" i="3"/>
  <c r="E42" i="3"/>
  <c r="D48" i="3"/>
  <c r="E49" i="3"/>
  <c r="E50" i="3"/>
  <c r="D56" i="3"/>
  <c r="D94" i="3"/>
  <c r="D102" i="3"/>
  <c r="D110" i="3"/>
  <c r="E64" i="3"/>
  <c r="C64" i="3"/>
  <c r="E68" i="3"/>
  <c r="C68" i="3"/>
  <c r="E72" i="3"/>
  <c r="C72" i="3"/>
  <c r="E76" i="3"/>
  <c r="C76" i="3"/>
  <c r="E80" i="3"/>
  <c r="C80" i="3"/>
  <c r="E84" i="3"/>
  <c r="C84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F55" i="3"/>
  <c r="F57" i="3"/>
  <c r="F58" i="3"/>
  <c r="C63" i="3"/>
  <c r="E63" i="3"/>
  <c r="D64" i="3"/>
  <c r="C67" i="3"/>
  <c r="E67" i="3"/>
  <c r="D68" i="3"/>
  <c r="C71" i="3"/>
  <c r="E71" i="3"/>
  <c r="D72" i="3"/>
  <c r="C75" i="3"/>
  <c r="E75" i="3"/>
  <c r="D76" i="3"/>
  <c r="C79" i="3"/>
  <c r="E79" i="3"/>
  <c r="D80" i="3"/>
  <c r="C83" i="3"/>
  <c r="E83" i="3"/>
  <c r="D84" i="3"/>
  <c r="C87" i="3"/>
  <c r="E87" i="3"/>
  <c r="E62" i="3"/>
  <c r="C62" i="3"/>
  <c r="F64" i="3"/>
  <c r="E66" i="3"/>
  <c r="C66" i="3"/>
  <c r="F68" i="3"/>
  <c r="E70" i="3"/>
  <c r="C70" i="3"/>
  <c r="F72" i="3"/>
  <c r="E74" i="3"/>
  <c r="C74" i="3"/>
  <c r="F76" i="3"/>
  <c r="E78" i="3"/>
  <c r="C78" i="3"/>
  <c r="F80" i="3"/>
  <c r="E82" i="3"/>
  <c r="C82" i="3"/>
  <c r="F84" i="3"/>
  <c r="E86" i="3"/>
  <c r="C86" i="3"/>
  <c r="C89" i="3"/>
  <c r="E89" i="3"/>
  <c r="D89" i="3"/>
  <c r="C91" i="3"/>
  <c r="E91" i="3"/>
  <c r="D91" i="3"/>
  <c r="C93" i="3"/>
  <c r="E93" i="3"/>
  <c r="D93" i="3"/>
  <c r="C95" i="3"/>
  <c r="E95" i="3"/>
  <c r="D95" i="3"/>
  <c r="C97" i="3"/>
  <c r="E97" i="3"/>
  <c r="D97" i="3"/>
  <c r="C99" i="3"/>
  <c r="E99" i="3"/>
  <c r="D99" i="3"/>
  <c r="C101" i="3"/>
  <c r="E101" i="3"/>
  <c r="D101" i="3"/>
  <c r="C103" i="3"/>
  <c r="E103" i="3"/>
  <c r="D103" i="3"/>
  <c r="C105" i="3"/>
  <c r="E105" i="3"/>
  <c r="D105" i="3"/>
  <c r="C107" i="3"/>
  <c r="E107" i="3"/>
  <c r="D107" i="3"/>
  <c r="C109" i="3"/>
  <c r="E109" i="3"/>
  <c r="D109" i="3"/>
  <c r="C111" i="3"/>
  <c r="E111" i="3"/>
  <c r="D111" i="3"/>
  <c r="C113" i="3"/>
  <c r="E113" i="3"/>
  <c r="D113" i="3"/>
  <c r="D57" i="3"/>
  <c r="C58" i="3"/>
  <c r="C59" i="3"/>
  <c r="E60" i="3"/>
  <c r="C61" i="3"/>
  <c r="E61" i="3"/>
  <c r="D62" i="3"/>
  <c r="F63" i="3"/>
  <c r="C65" i="3"/>
  <c r="E65" i="3"/>
  <c r="D66" i="3"/>
  <c r="F67" i="3"/>
  <c r="C69" i="3"/>
  <c r="E69" i="3"/>
  <c r="D70" i="3"/>
  <c r="F71" i="3"/>
  <c r="C73" i="3"/>
  <c r="E73" i="3"/>
  <c r="D74" i="3"/>
  <c r="F75" i="3"/>
  <c r="C77" i="3"/>
  <c r="E77" i="3"/>
  <c r="D78" i="3"/>
  <c r="F79" i="3"/>
  <c r="C81" i="3"/>
  <c r="E81" i="3"/>
  <c r="D82" i="3"/>
  <c r="F83" i="3"/>
  <c r="C85" i="3"/>
  <c r="E85" i="3"/>
  <c r="D86" i="3"/>
  <c r="F87" i="3"/>
  <c r="F89" i="3"/>
  <c r="F91" i="3"/>
  <c r="F93" i="3"/>
  <c r="F95" i="3"/>
  <c r="F97" i="3"/>
  <c r="F99" i="3"/>
  <c r="F101" i="3"/>
  <c r="F103" i="3"/>
  <c r="F105" i="3"/>
  <c r="F107" i="3"/>
  <c r="F109" i="3"/>
  <c r="F111" i="3"/>
  <c r="F113" i="3"/>
  <c r="F88" i="3"/>
  <c r="F90" i="3"/>
  <c r="F92" i="3"/>
  <c r="F94" i="3"/>
  <c r="F96" i="3"/>
  <c r="F98" i="3"/>
  <c r="F100" i="3"/>
  <c r="F102" i="3"/>
  <c r="F104" i="3"/>
  <c r="F106" i="3"/>
  <c r="F108" i="3"/>
  <c r="F110" i="3"/>
  <c r="F112" i="3"/>
  <c r="C88" i="3"/>
  <c r="C90" i="3"/>
  <c r="C92" i="3"/>
  <c r="C94" i="3"/>
  <c r="C96" i="3"/>
  <c r="C98" i="3"/>
  <c r="C100" i="3"/>
  <c r="C102" i="3"/>
  <c r="C104" i="3"/>
  <c r="C106" i="3"/>
  <c r="C108" i="3"/>
  <c r="C110" i="3"/>
  <c r="C112" i="3"/>
  <c r="M113" i="1" l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D6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M6" i="1" l="1"/>
</calcChain>
</file>

<file path=xl/sharedStrings.xml><?xml version="1.0" encoding="utf-8"?>
<sst xmlns="http://schemas.openxmlformats.org/spreadsheetml/2006/main" count="1810" uniqueCount="676">
  <si>
    <t>-- RMAP Area Config Register 0 : V End Config Field</t>
  </si>
  <si>
    <t>v_ram_writedata := (others =&gt; '0');</t>
  </si>
  <si>
    <t>RMAP ADDR</t>
  </si>
  <si>
    <t>ram addr</t>
  </si>
  <si>
    <t>byteenable</t>
  </si>
  <si>
    <t>when (x"</t>
  </si>
  <si>
    <t>") =&gt;</t>
  </si>
  <si>
    <t>v_ram_address    := "</t>
  </si>
  <si>
    <t>";</t>
  </si>
  <si>
    <t>v_ram_byteenable := "</t>
  </si>
  <si>
    <t>v_ram_writedata(</t>
  </si>
  <si>
    <t xml:space="preserve"> downto </t>
  </si>
  <si>
    <t>)  := fee_rmap_i.writedata;</t>
  </si>
  <si>
    <t>p_rmap_ram_wr(v_ram_address, v_ram_byteenable, v_ram_writedata, fee_rmap_o.waitrequest);</t>
  </si>
  <si>
    <t>start bit</t>
  </si>
  <si>
    <t>end bit</t>
  </si>
  <si>
    <t>comment</t>
  </si>
  <si>
    <t>00000000</t>
  </si>
  <si>
    <t>00000001</t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</si>
  <si>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</si>
  <si>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</si>
  <si>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</si>
  <si>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</si>
  <si>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</si>
  <si>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</si>
  <si>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</si>
  <si>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</si>
  <si>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0000000A</t>
  </si>
  <si>
    <t>0000000B</t>
  </si>
  <si>
    <t>0000000C</t>
  </si>
  <si>
    <t>0000000D</t>
  </si>
  <si>
    <t>0000000E</t>
  </si>
  <si>
    <t>0000000F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</si>
  <si>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</si>
  <si>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</si>
  <si>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</si>
  <si>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</si>
  <si>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</si>
  <si>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</si>
  <si>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</si>
  <si>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</si>
  <si>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</si>
  <si>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</si>
  <si>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0000001A</t>
  </si>
  <si>
    <t>0000001B</t>
  </si>
  <si>
    <t>0000001C</t>
  </si>
  <si>
    <t>0000001D</t>
  </si>
  <si>
    <t>0000001E</t>
  </si>
  <si>
    <t>0000001F</t>
  </si>
  <si>
    <t>00000020</t>
  </si>
  <si>
    <t>00000021</t>
  </si>
  <si>
    <t>00000022</t>
  </si>
  <si>
    <t>00000023</t>
  </si>
  <si>
    <t>00000024</t>
  </si>
  <si>
    <t>00000025</t>
  </si>
  <si>
    <t>00000026</t>
  </si>
  <si>
    <t>00000027</t>
  </si>
  <si>
    <t>00000028</t>
  </si>
  <si>
    <t>00000029</t>
  </si>
  <si>
    <t>0000002A</t>
  </si>
  <si>
    <t>0000002B</t>
  </si>
  <si>
    <t>0000002C</t>
  </si>
  <si>
    <t>0000002D</t>
  </si>
  <si>
    <t>0000002E</t>
  </si>
  <si>
    <t>0000002F</t>
  </si>
  <si>
    <t>00000030</t>
  </si>
  <si>
    <t>00000031</t>
  </si>
  <si>
    <t>00000032</t>
  </si>
  <si>
    <t>00000033</t>
  </si>
  <si>
    <t>00000034</t>
  </si>
  <si>
    <t>00000035</t>
  </si>
  <si>
    <t>00000036</t>
  </si>
  <si>
    <t>00000037</t>
  </si>
  <si>
    <t>00000038</t>
  </si>
  <si>
    <t>00000039</t>
  </si>
  <si>
    <t>0000003A</t>
  </si>
  <si>
    <t>0000003B</t>
  </si>
  <si>
    <t>0000003C</t>
  </si>
  <si>
    <t>0000003D</t>
  </si>
  <si>
    <t>0000003E</t>
  </si>
  <si>
    <t>0000003F</t>
  </si>
  <si>
    <t>00000040</t>
  </si>
  <si>
    <t>00000041</t>
  </si>
  <si>
    <t>00000042</t>
  </si>
  <si>
    <t>00000043</t>
  </si>
  <si>
    <t>00000044</t>
  </si>
  <si>
    <t>00000045</t>
  </si>
  <si>
    <t>00000046</t>
  </si>
  <si>
    <t>00000047</t>
  </si>
  <si>
    <t>00000048</t>
  </si>
  <si>
    <t>00000049</t>
  </si>
  <si>
    <t>0000004A</t>
  </si>
  <si>
    <t>0000004B</t>
  </si>
  <si>
    <t>0000004C</t>
  </si>
  <si>
    <t>0000004D</t>
  </si>
  <si>
    <t>0000004E</t>
  </si>
  <si>
    <t>0000004F</t>
  </si>
  <si>
    <t>00000050</t>
  </si>
  <si>
    <t>00000051</t>
  </si>
  <si>
    <t>00000052</t>
  </si>
  <si>
    <t>00000053</t>
  </si>
  <si>
    <t>00000054</t>
  </si>
  <si>
    <t>00000055</t>
  </si>
  <si>
    <t>00000056</t>
  </si>
  <si>
    <t>00000057</t>
  </si>
  <si>
    <t>00000058</t>
  </si>
  <si>
    <t>00000059</t>
  </si>
  <si>
    <t>0000005A</t>
  </si>
  <si>
    <t>0000005B</t>
  </si>
  <si>
    <t>0000005C</t>
  </si>
  <si>
    <t>0000005D</t>
  </si>
  <si>
    <t>0000005E</t>
  </si>
  <si>
    <t>0000005F</t>
  </si>
  <si>
    <t>00000060</t>
  </si>
  <si>
    <t>00000061</t>
  </si>
  <si>
    <t>00000062</t>
  </si>
  <si>
    <t>00000063</t>
  </si>
  <si>
    <t>00000064</t>
  </si>
  <si>
    <t>00000065</t>
  </si>
  <si>
    <t>00000066</t>
  </si>
  <si>
    <t>00000067</t>
  </si>
  <si>
    <t>00000068</t>
  </si>
  <si>
    <t>00000069</t>
  </si>
  <si>
    <t>0000006A</t>
  </si>
  <si>
    <t>0000006B</t>
  </si>
  <si>
    <t>-- RMAP Area Config Register 0 : V Start Config Field</t>
  </si>
  <si>
    <t>-- RMAP Area Config Register 1 : Charge Injection Gap Config Field</t>
  </si>
  <si>
    <t>-- RMAP Area Config Register 1 : Charge Injection Width Config Field</t>
  </si>
  <si>
    <t>-- RMAP Area Config Register 2 : CCD Readout Order Config Field (1st CCD)%%-- RMAP Area Config Register 2 : CCD Readout Order Config Field (2nd CCD)%%-- RMAP Area Config Register 2 : CCD Readout Order Config Field (3rd CCD)%%-- RMAP Area Config Register 2 : CCD Readout Order Config Field (4th CCD)</t>
  </si>
  <si>
    <t>-- RMAP Area Config Register 2 : Parallel Clock Overlap Config Field</t>
  </si>
  <si>
    <t>-- RMAP Area Config Register 2 : Parallel Toi Period Config Field%%-- RMAP Area Config Register 2 : Parallel Clock Overlap Config Field</t>
  </si>
  <si>
    <t>-- RMAP Area Config Register 2 : Parallel Toi Period Config Field</t>
  </si>
  <si>
    <t>-- RMAP Area Config Register 3 : H End Config Field%%-- RMAP Area Config Register 3 : Charge Injection Enable Config Field%%-- RMAP Area Config Register 3 : Tri Level Clock Enable Config Field%%-- RMAP Area Config Register 3 : Image Clock Direction Config Field%%-- RMAP Area Config Register 3 : Register Clock Direction Config Field</t>
  </si>
  <si>
    <t>-- RMAP Area Config Register 3 : H End Config Field</t>
  </si>
  <si>
    <t>-- RMAP Area Config Register 3 : N Final Dump Config Field</t>
  </si>
  <si>
    <t>-- RMAP Area Config Register 4 : Internal Sync Period Config Field</t>
  </si>
  <si>
    <t>-- RMAP Area Config Register 4 : Data Packet Size Config Field</t>
  </si>
  <si>
    <t>-- RMAP Area Config Register 5 : DG (Drain Gate) Enable Field%%-- RMAP Area Config Register 5 : CCD Readout Enable Field%%-- RMAP Area Config Register 5 : Conversion Delay Value%%-- RMAP Area Config Register 5 : High Precison Housekeep Enable Field</t>
  </si>
  <si>
    <t>-- RMAP Area Config Register 5 : Trap Pumping Dwell Counter Field%%-- RMAP Area Config Register 5 : Sync Source Selection Config Field%%-- RMAP Area Config Register 5 : CCD Port Data Sensor Selection Config Field%%-- RMAP Area Config Register 5 : Digitalise Enable Config Field</t>
  </si>
  <si>
    <t>-- RMAP Area Config Register 5 : Trap Pumping Dwell Counter Field</t>
  </si>
  <si>
    <t>-- RMAP Area Config Register 6 : CCD 1 Window List Pointer Config Field</t>
  </si>
  <si>
    <t>-- RMAP Area Config Register 7 : CCD 1 Packet Order List Pointer Config Field</t>
  </si>
  <si>
    <t>-- RMAP Area Config Register 8 : CCD 1 Window Size Y Config Field%%-- RMAP Area Config Register 8 : Register 8 Configuration Reserved</t>
  </si>
  <si>
    <t>-- RMAP Area Config Register 8 : CCD 1 Window Size X Config Field%%-- RMAP Area Config Register 8 : CCD 1 Window Size Y Config Field</t>
  </si>
  <si>
    <t>-- RMAP Area Config Register 8 : CCD 1 Window List Length Config Field</t>
  </si>
  <si>
    <t>-- RMAP Area Config Register 9 : CCD 2 Window List Pointer Config Field</t>
  </si>
  <si>
    <t>-- RMAP Area Config Register 10 : CCD 2 Packet Order List Pointer Config Field</t>
  </si>
  <si>
    <t>-- RMAP Area Config Register 11 : CCD 2 Window Size Y Config Field%%-- RMAP Area Config Register 11 : Register 11 Configuration Reserved</t>
  </si>
  <si>
    <t>-- RMAP Area Config Register 11 : CCD 2 Window Size X Config Field%%-- RMAP Area Config Register 11 : CCD 2 Window Size Y Config Field</t>
  </si>
  <si>
    <t>-- RMAP Area Config Register 11 : CCD 2 Window List Length Config Field</t>
  </si>
  <si>
    <t>-- RMAP Area Config Register 12 : CCD 3 Window List Pointer Config Field</t>
  </si>
  <si>
    <t>-- RMAP Area Config Register 13 : CCD 3 Packet Order List Pointer Config Field</t>
  </si>
  <si>
    <t>-- RMAP Area Config Register 14 : CCD 3 Window Size Y Config Field%%-- RMAP Area Config Register 14 : Register 14 Configuration Reserved</t>
  </si>
  <si>
    <t>-- RMAP Area Config Register 14 : CCD 3 Window Size X Config Field%%-- RMAP Area Config Register 14 : CCD 3 Window Size Y Config Field</t>
  </si>
  <si>
    <t>-- RMAP Area Config Register 14 : CCD 3 Window List Length Config Field</t>
  </si>
  <si>
    <t>-- RMAP Area Config Register 15 : CCD 4 Window List Pointer Config Field</t>
  </si>
  <si>
    <t>-- RMAP Area Config Register 16 : CCD 4 Packet Order List Pointer Config Field</t>
  </si>
  <si>
    <t>-- RMAP Area Config Register 17 : CCD 4 Window Size Y Config Field%%-- RMAP Area Config Register 17 : Register 17 Configuration Reserved</t>
  </si>
  <si>
    <t>-- RMAP Area Config Register 17 : CCD 4 Window Size X Config Field%%-- RMAP Area Config Register 17 : CCD 4 Window Size Y Config Field</t>
  </si>
  <si>
    <t>-- RMAP Area Config Register 17 : CCD 4 Window List Length Config Field</t>
  </si>
  <si>
    <t>-- RMAP Area Config Register 18 : CCD 2 Vrd Configuration Config Field</t>
  </si>
  <si>
    <t>-- RMAP Area Config Register 18 : CCD 1 Vrd Configuration Config Field</t>
  </si>
  <si>
    <t>-- RMAP Area Config Register 18 : CCD Vod Configuration Config Field%%-- RMAP Area Config Register 18 : CCD 1 Vrd Configuration Config Field</t>
  </si>
  <si>
    <t>-- RMAP Area Config Register 18 : CCD Vod Configuration Config Field</t>
  </si>
  <si>
    <t>-- RMAP Area Config Register 19 : CCD 4 Vrd Configuration Config Field%%-- RMAP Area Config Register 19 : CCD Vgd Configuration Config Field</t>
  </si>
  <si>
    <t>-- RMAP Area Config Register 19 : CCD 4 Vrd Configuration Config Field</t>
  </si>
  <si>
    <t>-- RMAP Area Config Register 19 : CCD 3 Vrd Configuration Config Field</t>
  </si>
  <si>
    <t>-- RMAP Area Config Register 19 : CCD 2 Vrd Configuration Config Field%%-- RMAP Area Config Register 19 : CCD 3 Vrd Configuration Config Field</t>
  </si>
  <si>
    <t>-- RMAP Area Config Register 20 : CCD Ig High Configuration Config Field</t>
  </si>
  <si>
    <t>-- RMAP Area Config Register 20 : CCD Vog Configurion Config Field%%-- RMAP Area Config Register 20 : CCD Ig High Configuration Config Field</t>
  </si>
  <si>
    <t>-- RMAP Area Config Register 20 : CCD Vog Configurion Config Field</t>
  </si>
  <si>
    <t>-- RMAP Area Config Register 20 : CCD Vgd Configuration Config Field</t>
  </si>
  <si>
    <t>-- RMAP Area Config Register 21 : CCD Mode Configuration Config Field%%-- RMAP Area Config Register 21 : Register 21 Configuration Reserved%%-- RMAP Area Config Register 21 : Clear Error Flag Config Field</t>
  </si>
  <si>
    <t>-- RMAP Area Config Register 21 : Trk Hld High Configuration Config Field%%-- RMAP Area Config Register 21 : Trk Hld Low Configuration Config Field%%-- RMAP Area Config Register 21 : Register 21 Configuration Reserved</t>
  </si>
  <si>
    <t>-- RMAP Area Config Register 21 : CCD Ig Low Configuration Config Field%%-- RMAP Area Config Register 21 : Trk Hld High Configuration Config Field</t>
  </si>
  <si>
    <t>-- RMAP Area Config Register 21 : CCD Ig Low Configuration Config Field</t>
  </si>
  <si>
    <t>-- RMAP Area Config Register 22 : Register 22 Configuration Reserved</t>
  </si>
  <si>
    <t>-- RMAP Area Config Register 22 : Cdsclp Lo Field%%-- RMAP Area Config egister 22 : Register 22 Configuration Reserved</t>
  </si>
  <si>
    <t>-- RMAP Area Config Register 22 : R Config 1 Field%%-- RMAP Area Config Register 22 : R Config 2 Field</t>
  </si>
  <si>
    <t>-- RMAP Area Config Register 23 : CCD 2 Last E Packet Field%%-- RMAP Area Config Register 23 : Register 23 Configuration Reserved</t>
  </si>
  <si>
    <t>-- RMAP Area Config Register 23 : CCD 1 Last F Packet Field%%-- RMAP Area Config Register 23 : CCD 2 Last E Packet Field</t>
  </si>
  <si>
    <t>-- RMAP Area Config Register 23 : CCD 1 Last E Packet Field%%-- RMAP Area Config Register 23 : CCD 1 Last F Packet Field</t>
  </si>
  <si>
    <t>-- RMAP Area Config Register 23 : CCD 1 Last E Packet Field</t>
  </si>
  <si>
    <t>-- RMAP Area Config Register 24 : CCD 3 Last F Packet Field%%-- RMAP Area Config Register 24 : Register 24 Configuration Reserved</t>
  </si>
  <si>
    <t>-- RMAP Area Config Register 24 : CCD 3 Last E Packet Field%%-- RMAP Area Config Register 24 : CCD 3 Last F Packet Field</t>
  </si>
  <si>
    <t>-- RMAP Area Config Register 24 : CCD 2 Last F Packet Field%%-- RMAP Area Config Register 24 : CCD 3 Last E Packet Field</t>
  </si>
  <si>
    <t>-- RMAP Area Config Register 24 : CCD 2 Last F Packet Field</t>
  </si>
  <si>
    <t>-- RMAP Area Config Register 25 : Surface Inversion Counter Field%%-- RMAP Area Config Register 25 : Register 25 Configuration Reserved</t>
  </si>
  <si>
    <t>-- RMAP Area Config Register 25 : CCD 4 Last F Packet Field%%-- RMAP Area Config Register 25 : Surface Inversion Counter Field</t>
  </si>
  <si>
    <t>-- RMAP Area Config Register 25 : CCD 4 Last E Packet Field%%-- RMAP Area Config Register 25 : CCD 4 Last F Packet Field</t>
  </si>
  <si>
    <t>-- RMAP Area Config Register 25 : CCD 4 Last E Packet Field</t>
  </si>
  <si>
    <t>-- RMAP Area Config Register 26 : Trap Pumping Shuffle Counter Field</t>
  </si>
  <si>
    <t>-- RMAP Area Config Register 26 : Readout Pause Counter Field</t>
  </si>
  <si>
    <t>bitmask</t>
  </si>
  <si>
    <t>length</t>
  </si>
  <si>
    <t>rmap start bit</t>
  </si>
  <si>
    <t>rmap end bit</t>
  </si>
  <si>
    <t>avs start bit</t>
  </si>
  <si>
    <t>avs end bit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</si>
  <si>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</si>
  <si>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</si>
  <si>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</si>
  <si>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</si>
  <si>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</si>
  <si>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</si>
  <si>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</si>
  <si>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</si>
  <si>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</si>
  <si>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</si>
  <si>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</si>
  <si>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</si>
  <si>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</si>
  <si>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</si>
  <si>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</si>
  <si>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</si>
  <si>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</si>
  <si>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</si>
  <si>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</si>
  <si>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</si>
  <si>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</si>
  <si>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</si>
  <si>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</si>
  <si>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</si>
  <si>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</si>
  <si>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</si>
  <si>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</si>
  <si>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</si>
  <si>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</si>
  <si>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</si>
  <si>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</si>
  <si>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</si>
  <si>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</si>
  <si>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</si>
  <si>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</si>
  <si>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</si>
  <si>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</si>
  <si>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</si>
  <si>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</si>
  <si>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</si>
  <si>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</si>
  <si>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</si>
  <si>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</si>
  <si>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</si>
  <si>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</si>
  <si>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</si>
  <si>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</si>
  <si>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</si>
  <si>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</si>
  <si>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</si>
  <si>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</si>
  <si>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</si>
  <si>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</si>
  <si>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</si>
  <si>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</si>
  <si>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</si>
  <si>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</si>
  <si>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</si>
  <si>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</si>
  <si>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</si>
  <si>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</si>
  <si>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</si>
  <si>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</si>
  <si>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</si>
  <si>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</si>
  <si>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</si>
  <si>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</si>
  <si>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</si>
  <si>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</si>
  <si>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</si>
  <si>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</si>
  <si>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</si>
  <si>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</si>
  <si>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</si>
  <si>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</si>
  <si>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</si>
  <si>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</si>
  <si>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</si>
  <si>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</si>
  <si>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</si>
  <si>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</si>
  <si>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</si>
  <si>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</si>
  <si>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</si>
  <si>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</si>
  <si>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</si>
  <si>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</si>
  <si>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</si>
  <si>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</si>
  <si>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</si>
  <si>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</si>
  <si>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</si>
  <si>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</si>
  <si>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</si>
  <si>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</si>
  <si>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</si>
  <si>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</si>
  <si>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</si>
  <si>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</si>
  <si>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</si>
  <si>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</si>
  <si>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</si>
  <si>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</si>
  <si>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</si>
  <si>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</si>
  <si>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</si>
  <si>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</si>
  <si>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</si>
  <si>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</si>
  <si>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</si>
  <si>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</si>
  <si>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</si>
  <si>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</si>
  <si>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</si>
  <si>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</si>
  <si>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</si>
  <si>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</si>
  <si>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</si>
  <si>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</si>
  <si>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</si>
  <si>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</si>
  <si>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</si>
  <si>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</si>
  <si>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</si>
  <si>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</si>
  <si>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</si>
  <si>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</si>
  <si>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</si>
  <si>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</si>
  <si>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</si>
  <si>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</si>
  <si>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</si>
  <si>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</si>
  <si>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</si>
  <si>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</si>
  <si>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</si>
  <si>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</si>
  <si>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</si>
  <si>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</si>
  <si>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</si>
  <si>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</si>
  <si>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</si>
  <si>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</si>
  <si>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</si>
  <si>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</si>
  <si>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</si>
  <si>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</si>
  <si>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</si>
  <si>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</si>
  <si>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</si>
  <si>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</si>
  <si>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</si>
  <si>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</si>
  <si>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</si>
  <si>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</si>
  <si>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</si>
  <si>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</si>
  <si>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</si>
  <si>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</si>
  <si>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</si>
  <si>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</si>
  <si>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</si>
  <si>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</si>
  <si>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</si>
  <si>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</si>
  <si>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</si>
  <si>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</si>
  <si>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</si>
  <si>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</si>
  <si>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</si>
  <si>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</si>
  <si>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</si>
  <si>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</si>
  <si>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</si>
  <si>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</si>
  <si>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</si>
  <si>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avs addr</t>
  </si>
  <si>
    <t>-- RMAP Area Config Register 2 : CCD Readout Order Config Field (1st CCD)</t>
  </si>
  <si>
    <t>-- RMAP Area Config Register 2 : CCD Readout Order Config Field (2nd CCD)</t>
  </si>
  <si>
    <t>-- RMAP Area Config Register 2 : CCD Readout Order Config Field (3rd CCD)</t>
  </si>
  <si>
    <t>-- RMAP Area Config Register 2 : CCD Readout Order Config Field (4th CCD)</t>
  </si>
  <si>
    <t>-- RMAP Area Config Register 3 : Charge Injection Enable Config Field</t>
  </si>
  <si>
    <t>-- RMAP Area Config Register 3 : Tri Level Clock Enable Config Field</t>
  </si>
  <si>
    <t>-- RMAP Area Config Register 3 : Image Clock Direction Config Field</t>
  </si>
  <si>
    <t>-- RMAP Area Config Register 3 : Register Clock Direction Config Field</t>
  </si>
  <si>
    <t>-- RMAP Area Config Register 5 : Sync Source Selection Config Field</t>
  </si>
  <si>
    <t>-- RMAP Area Config Register 5 : CCD Port Data Sensor Selection Config Field</t>
  </si>
  <si>
    <t>-- RMAP Area Config Register 5 : Digitalise Enable Config Field</t>
  </si>
  <si>
    <t>-- RMAP Area Config Register 5 : DG (Drain Gate) Enable Field</t>
  </si>
  <si>
    <t>-- RMAP Area Config Register 5 : CCD Readout Enable Field</t>
  </si>
  <si>
    <t>-- RMAP Area Config Register 5 : Conversion Delay Value</t>
  </si>
  <si>
    <t>-- RMAP Area Config Register 5 : High Precison Housekeep Enable Field</t>
  </si>
  <si>
    <t>-- RMAP Area Config Register 8 : CCD 1 Window Size X Config Field</t>
  </si>
  <si>
    <t>-- RMAP Area Config Register 8 : CCD 1 Window Size Y Config Field</t>
  </si>
  <si>
    <t>-- RMAP Area Config Register 8 : Register 8 Configuration Reserved</t>
  </si>
  <si>
    <t>-- RMAP Area Config Register 11 : CCD 2 Window Size X Config Field</t>
  </si>
  <si>
    <t>-- RMAP Area Config Register 11 : CCD 2 Window Size Y Config Field</t>
  </si>
  <si>
    <t>-- RMAP Area Config Register 11 : Register 11 Configuration Reserved</t>
  </si>
  <si>
    <t>-- RMAP Area Config Register 14 : CCD 3 Window Size X Config Field</t>
  </si>
  <si>
    <t>-- RMAP Area Config Register 14 : CCD 3 Window Size Y Config Field</t>
  </si>
  <si>
    <t>-- RMAP Area Config Register 14 : Register 14 Configuration Reserved</t>
  </si>
  <si>
    <t>-- RMAP Area Config Register 17 : CCD 4 Window Size X Config Field</t>
  </si>
  <si>
    <t>-- RMAP Area Config Register 17 : CCD 4 Window Size Y Config Field</t>
  </si>
  <si>
    <t>-- RMAP Area Config Register 17 : Register 17 Configuration Reserved</t>
  </si>
  <si>
    <t>-- RMAP Area Config Register 19 : CCD 2 Vrd Configuration Config Field</t>
  </si>
  <si>
    <t>-- RMAP Area Config Register 19 : CCD Vgd Configuration Config Field</t>
  </si>
  <si>
    <t>-- RMAP Area Config Register 21 : Trk Hld High Configuration Config Field</t>
  </si>
  <si>
    <t>-- RMAP Area Config Register 21 : Trk Hld Low Configuration Config Field</t>
  </si>
  <si>
    <t>-- RMAP Area Config Register 21 : Register 21 Configuration Reserved</t>
  </si>
  <si>
    <t>-- RMAP Area Config Register 21 : CCD Mode Configuration Config Field</t>
  </si>
  <si>
    <t>-- RMAP Area Config Register 21 : Clear Error Flag Config Field</t>
  </si>
  <si>
    <t>-- RMAP Area Config Register 22 : R Config 1 Field</t>
  </si>
  <si>
    <t>-- RMAP Area Config Register 22 : R Config 2 Field</t>
  </si>
  <si>
    <t>-- RMAP Area Config Register 22 : Cdsclp Lo Field</t>
  </si>
  <si>
    <t>-- RMAP Area Config Register 23 : CCD 1 Last F Packet Field</t>
  </si>
  <si>
    <t>-- RMAP Area Config Register 23 : CCD 2 Last E Packet Field</t>
  </si>
  <si>
    <t>-- RMAP Area Config Register 23 : Register 23 Configuration Reserved</t>
  </si>
  <si>
    <t>-- RMAP Area Config Register 24 : CCD 3 Last E Packet Field</t>
  </si>
  <si>
    <t>-- RMAP Area Config Register 24 : CCD 3 Last F Packet Field</t>
  </si>
  <si>
    <t>-- RMAP Area Config Register 24 : Register 24 Configuration Reserved</t>
  </si>
  <si>
    <t>-- RMAP Area Config Register 25 : CCD 4 Last F Packet Field</t>
  </si>
  <si>
    <t>-- RMAP Area Config Register 25 : Surface Inversion Counter Field</t>
  </si>
  <si>
    <t>-- RMAP Area Config Register 25 : Register 25 Configuration Reserved</t>
  </si>
  <si>
    <t>-- RMAP Area HK Register 0 : TOU Sense 1 HK Field</t>
  </si>
  <si>
    <t>-- RMAP Area HK Register 0 : TOU Sense 2 HK Field</t>
  </si>
  <si>
    <t>-- RMAP Area HK Register 1 : TOU Sense 3 HK Field</t>
  </si>
  <si>
    <t>-- RMAP Area HK Register 1 : TOU Sense 4 HK Field</t>
  </si>
  <si>
    <t>-- RMAP Area HK Register 2 : TOU Sense 5 HK Field</t>
  </si>
  <si>
    <t>-- RMAP Area HK Register 2 : TOU Sense 6 HK Field</t>
  </si>
  <si>
    <t>-- RMAP Area HK Register 3 : CCD 1 TS HK Field</t>
  </si>
  <si>
    <t>-- RMAP Area HK Register 3 : CCD 2 TS HK Field</t>
  </si>
  <si>
    <t>-- RMAP Area HK Register 4 : CCD 3 TS HK Field</t>
  </si>
  <si>
    <t>-- RMAP Area HK Register 4 : CCD 4 TS HK Field</t>
  </si>
  <si>
    <t>-- RMAP Area HK Register 5 : PRT 1 HK Field</t>
  </si>
  <si>
    <t>-- RMAP Area HK Register 5 : PRT 2 HK Field</t>
  </si>
  <si>
    <t>-- RMAP Area HK Register 6 : PRT 3 HK Field</t>
  </si>
  <si>
    <t>-- RMAP Area HK Register 6 : PRT 4 HK Field</t>
  </si>
  <si>
    <t>-- RMAP Area HK Register 7 : PRT 5 HK Field</t>
  </si>
  <si>
    <t>-- RMAP Area HK Register 7 : Zero Diff Amplifier HK Field</t>
  </si>
  <si>
    <t>-- RMAP Area HK Register 8 : CCD 1 Vod Monitor HK Field</t>
  </si>
  <si>
    <t>-- RMAP Area HK Register 8 : CCD 1 Vog Monitor HK Field</t>
  </si>
  <si>
    <t>-- RMAP Area HK Register 9 : CCD 1 Vrd Monitor E HK Field</t>
  </si>
  <si>
    <t>-- RMAP Area HK Register 9 : CCD 2 Vod Monitor HK Field</t>
  </si>
  <si>
    <t>-- RMAP Area HK Register 10 : CCD 2 Vog Monitor HK Field</t>
  </si>
  <si>
    <t>-- RMAP Area HK Register 10 : CCD 2 Vrd Monitor E HK Field</t>
  </si>
  <si>
    <t>-- RMAP Area HK Register 11 : CCD 3 Vod Monitor HK Field</t>
  </si>
  <si>
    <t>-- RMAP Area HK Register 11 : CCD 3 Vog Monitor HK Field</t>
  </si>
  <si>
    <t>-- RMAP Area HK Register 12 : CCD 3 Vrd Monitor E HK Field</t>
  </si>
  <si>
    <t>-- RMAP Area HK Register 12 : CCD 4 Vod Monitor HK Field</t>
  </si>
  <si>
    <t>-- RMAP Area HK Register 13 : CCD 4 Vog Monitor HK Field</t>
  </si>
  <si>
    <t>-- RMAP Area HK Register 13 : CCD 4 Vrd Monitor E HK Field</t>
  </si>
  <si>
    <t>-- RMAP Area HK Register 14 : V CCD HK Field</t>
  </si>
  <si>
    <t>-- RMAP Area HK Register 14 : VRClock Monitor HK Field</t>
  </si>
  <si>
    <t>-- RMAP Area HK Register 15 : VIClock HK Field</t>
  </si>
  <si>
    <t>-- RMAP Area HK Register 15 : VRClock Low HK Field</t>
  </si>
  <si>
    <t>-- RMAP Area HK Register 16 : 5Vb Positive Monitor HK Field</t>
  </si>
  <si>
    <t>-- RMAP Area HK Register 16 : 5Vb Negative Monitor HK Field</t>
  </si>
  <si>
    <t>-- RMAP Area HK Register 17 : 3V3b Monitor HK Field</t>
  </si>
  <si>
    <t>-- RMAP Area HK Register 17 : 2V5a Monitor HK Field</t>
  </si>
  <si>
    <t>-- RMAP Area HK Register 18 : 3V3d Monitor HK Field</t>
  </si>
  <si>
    <t>-- RMAP Area HK Register 18 : 2V5d Monitor HK Field</t>
  </si>
  <si>
    <t>-- RMAP Area HK Register 19 : 1V5d Monitor HK Field</t>
  </si>
  <si>
    <t>-- RMAP Area HK Register 19 : 5Vref Monitor HK Field</t>
  </si>
  <si>
    <t>-- RMAP Area HK Register 20 : Vccd Positive Raw HK Field</t>
  </si>
  <si>
    <t>-- RMAP Area HK Register 20 : Vclk Positive Raw HK Field</t>
  </si>
  <si>
    <t>-- RMAP Area HK Register 21 : Van 1 Positive Raw HK Field</t>
  </si>
  <si>
    <t>-- RMAP Area HK Register 21 : Van 3 Negative Monitor HK Field</t>
  </si>
  <si>
    <t>-- RMAP Area HK Register 22 : Van Positive Raw HK Field</t>
  </si>
  <si>
    <t>-- RMAP Area HK Register 22 : Vdig Raw HK Field</t>
  </si>
  <si>
    <t>-- RMAP Area HK Register 23 : Vdig Raw 2 HK Field</t>
  </si>
  <si>
    <t>-- RMAP Area HK Register 23 : VIClock Low HK Field</t>
  </si>
  <si>
    <t>-- RMAP Area HK Register 24 : CCD 1 Vrd Monitor F HK Field</t>
  </si>
  <si>
    <t>-- RMAP Area HK Register 24 : CCD 1 Vdd Monitor HK Field</t>
  </si>
  <si>
    <t>-- RMAP Area HK Register 25 : CCD 1 Vgd Monitor HK Field</t>
  </si>
  <si>
    <t>-- RMAP Area HK Register 25 : CCD 2 Vrd Monitor F HK Field</t>
  </si>
  <si>
    <t>-- RMAP Area HK Register 26 : CCD 2 Vdd Monitor HK Field</t>
  </si>
  <si>
    <t>-- RMAP Area HK Register 26 : CCD 2 Vgd Monitor HK Field</t>
  </si>
  <si>
    <t>-- RMAP Area HK Register 27 : CCD 3 Vrd Monitor F HK Field</t>
  </si>
  <si>
    <t>-- RMAP Area HK Register 27 : CCD 3 Vdd Monitor HK Field</t>
  </si>
  <si>
    <t>-- RMAP Area HK Register 28 : CCD 3 Vgd Monitor HK Field</t>
  </si>
  <si>
    <t>-- RMAP Area HK Register 28 : CCD 4 Vrd Monitor F HK Field</t>
  </si>
  <si>
    <t>-- RMAP Area HK Register 29 : CCD 4 Vdd Monitor HK Field</t>
  </si>
  <si>
    <t>-- RMAP Area HK Register 29 : CCD 4 Vgd Monitor HK Field</t>
  </si>
  <si>
    <t>-- RMAP Area HK Register 30 : Ig High Monitor HK Field</t>
  </si>
  <si>
    <t>-- RMAP Area HK Register 30 : Ig Low Monitor HK Field</t>
  </si>
  <si>
    <t>-- RMAP Area HK Register 31 : Tsense A HK Field</t>
  </si>
  <si>
    <t>-- RMAP Area HK Register 31 : Tsense B HK Field</t>
  </si>
  <si>
    <t>-- RMAP Area HK Register 32 : SpW Status : SpaceWire Status Reserved</t>
  </si>
  <si>
    <t>-- RMAP Area HK Register 32 : Register 32 HK Reserved</t>
  </si>
  <si>
    <t>-- RMAP Area HK Register 33 : Register 33 HK Reserved</t>
  </si>
  <si>
    <t>-- RMAP Area HK Register 33 : Operational Mode HK Field</t>
  </si>
  <si>
    <t>-- RMAP Area HK Register 35 : FPGA Minor Version Field</t>
  </si>
  <si>
    <t>-- RMAP Area HK Register 35 : FPGA Major Version Field</t>
  </si>
  <si>
    <t>-- RMAP Area HK Register 35 : Board ID Field</t>
  </si>
  <si>
    <t>-- RMAP Area HK Register 35 : Register 35 HK Reserved HK Field</t>
  </si>
  <si>
    <t>when (16#</t>
  </si>
  <si>
    <t xml:space="preserve">#) =&gt;
</t>
  </si>
  <si>
    <t xml:space="preserve">
v_ram_address                 := "</t>
  </si>
  <si>
    <t>";
v_ram_byteenable              := "</t>
  </si>
  <si>
    <t>";
v_ram_wrbitmask               := (others =&gt; '0');
v_ram_writedata               := (others =&gt; '0');
v_ram_wrbitmask(</t>
  </si>
  <si>
    <t>) := (others =&gt; '1');
v_ram_writedata(</t>
  </si>
  <si>
    <t>) := avalon_mm_rmap_i.writedata(</t>
  </si>
  <si>
    <t>);
p_rmap_ram_wr(v_ram_address, v_ram_byteenable, v_ram_wrbitmask, v_ram_writedata, avalon_mm_rmap_o.waitrequest);</t>
  </si>
  <si>
    <t>00000700</t>
  </si>
  <si>
    <t>00000701</t>
  </si>
  <si>
    <t>00000702</t>
  </si>
  <si>
    <t>00000703</t>
  </si>
  <si>
    <t>00000704</t>
  </si>
  <si>
    <t>00000705</t>
  </si>
  <si>
    <t>00000706</t>
  </si>
  <si>
    <t>00000707</t>
  </si>
  <si>
    <t>00000708</t>
  </si>
  <si>
    <t>00000709</t>
  </si>
  <si>
    <t>0000070A</t>
  </si>
  <si>
    <t>0000070B</t>
  </si>
  <si>
    <t>0000070C</t>
  </si>
  <si>
    <t>0000070D</t>
  </si>
  <si>
    <t>0000070E</t>
  </si>
  <si>
    <t>0000070F</t>
  </si>
  <si>
    <t>00000710</t>
  </si>
  <si>
    <t>00000711</t>
  </si>
  <si>
    <t>00000712</t>
  </si>
  <si>
    <t>00000713</t>
  </si>
  <si>
    <t>00000714</t>
  </si>
  <si>
    <t>00000715</t>
  </si>
  <si>
    <t>00000716</t>
  </si>
  <si>
    <t>00000717</t>
  </si>
  <si>
    <t>00000718</t>
  </si>
  <si>
    <t>00000719</t>
  </si>
  <si>
    <t>0000071A</t>
  </si>
  <si>
    <t>0000071B</t>
  </si>
  <si>
    <t>0000071C</t>
  </si>
  <si>
    <t>0000071D</t>
  </si>
  <si>
    <t>0000071E</t>
  </si>
  <si>
    <t>0000071F</t>
  </si>
  <si>
    <t>00000720</t>
  </si>
  <si>
    <t>00000721</t>
  </si>
  <si>
    <t>00000722</t>
  </si>
  <si>
    <t>00000723</t>
  </si>
  <si>
    <t>00000724</t>
  </si>
  <si>
    <t>00000725</t>
  </si>
  <si>
    <t>00000726</t>
  </si>
  <si>
    <t>00000727</t>
  </si>
  <si>
    <t>00000728</t>
  </si>
  <si>
    <t>00000729</t>
  </si>
  <si>
    <t>0000072A</t>
  </si>
  <si>
    <t>0000072B</t>
  </si>
  <si>
    <t>0000072C</t>
  </si>
  <si>
    <t>0000072D</t>
  </si>
  <si>
    <t>0000072E</t>
  </si>
  <si>
    <t>0000072F</t>
  </si>
  <si>
    <t>00000730</t>
  </si>
  <si>
    <t>00000731</t>
  </si>
  <si>
    <t>00000732</t>
  </si>
  <si>
    <t>00000733</t>
  </si>
  <si>
    <t>00000734</t>
  </si>
  <si>
    <t>00000735</t>
  </si>
  <si>
    <t>00000736</t>
  </si>
  <si>
    <t>00000737</t>
  </si>
  <si>
    <t>00000738</t>
  </si>
  <si>
    <t>00000739</t>
  </si>
  <si>
    <t>0000073A</t>
  </si>
  <si>
    <t>0000073B</t>
  </si>
  <si>
    <t>0000073C</t>
  </si>
  <si>
    <t>0000073D</t>
  </si>
  <si>
    <t>0000073E</t>
  </si>
  <si>
    <t>0000073F</t>
  </si>
  <si>
    <t>00000740</t>
  </si>
  <si>
    <t>00000741</t>
  </si>
  <si>
    <t>00000742</t>
  </si>
  <si>
    <t>00000743</t>
  </si>
  <si>
    <t>00000744</t>
  </si>
  <si>
    <t>00000745</t>
  </si>
  <si>
    <t>00000746</t>
  </si>
  <si>
    <t>00000747</t>
  </si>
  <si>
    <t>00000748</t>
  </si>
  <si>
    <t>00000749</t>
  </si>
  <si>
    <t>0000074A</t>
  </si>
  <si>
    <t>0000074B</t>
  </si>
  <si>
    <t>0000074C</t>
  </si>
  <si>
    <t>0000074D</t>
  </si>
  <si>
    <t>0000074E</t>
  </si>
  <si>
    <t>0000074F</t>
  </si>
  <si>
    <t>00000750</t>
  </si>
  <si>
    <t>00000751</t>
  </si>
  <si>
    <t>00000752</t>
  </si>
  <si>
    <t>00000753</t>
  </si>
  <si>
    <t>00000754</t>
  </si>
  <si>
    <t>00000755</t>
  </si>
  <si>
    <t>00000756</t>
  </si>
  <si>
    <t>00000757</t>
  </si>
  <si>
    <t>00000758</t>
  </si>
  <si>
    <t>00000759</t>
  </si>
  <si>
    <t>0000075A</t>
  </si>
  <si>
    <t>0000075B</t>
  </si>
  <si>
    <t>0000075C</t>
  </si>
  <si>
    <t>0000075D</t>
  </si>
  <si>
    <t>0000075E</t>
  </si>
  <si>
    <t>0000075F</t>
  </si>
  <si>
    <t>00000760</t>
  </si>
  <si>
    <t>00000761</t>
  </si>
  <si>
    <t>00000762</t>
  </si>
  <si>
    <t>00000763</t>
  </si>
  <si>
    <t>00000764</t>
  </si>
  <si>
    <t>00000765</t>
  </si>
  <si>
    <t>00000766</t>
  </si>
  <si>
    <t>00000767</t>
  </si>
  <si>
    <t>00000768</t>
  </si>
  <si>
    <t>00000769</t>
  </si>
  <si>
    <t>0000076A</t>
  </si>
  <si>
    <t>0000076B</t>
  </si>
  <si>
    <t>0000076C</t>
  </si>
  <si>
    <t>0000076D</t>
  </si>
  <si>
    <t>0000076E</t>
  </si>
  <si>
    <t>0000076F</t>
  </si>
  <si>
    <t>00000770</t>
  </si>
  <si>
    <t>00000771</t>
  </si>
  <si>
    <t>00000772</t>
  </si>
  <si>
    <t>00000773</t>
  </si>
  <si>
    <t>00000774</t>
  </si>
  <si>
    <t>00000775</t>
  </si>
  <si>
    <t>00000776</t>
  </si>
  <si>
    <t>00000777</t>
  </si>
  <si>
    <t>00000778</t>
  </si>
  <si>
    <t>00000779</t>
  </si>
  <si>
    <t>0000077A</t>
  </si>
  <si>
    <t>0000077B</t>
  </si>
  <si>
    <t>0000077C</t>
  </si>
  <si>
    <t>0000077D</t>
  </si>
  <si>
    <t>0000077E</t>
  </si>
  <si>
    <t>0000077F</t>
  </si>
  <si>
    <t>00000780</t>
  </si>
  <si>
    <t>00000781</t>
  </si>
  <si>
    <t>00000782</t>
  </si>
  <si>
    <t>00000783</t>
  </si>
  <si>
    <t>00000784</t>
  </si>
  <si>
    <t>00000785</t>
  </si>
  <si>
    <t>00000786</t>
  </si>
  <si>
    <t>00000787</t>
  </si>
  <si>
    <t>00000788</t>
  </si>
  <si>
    <t>00000789</t>
  </si>
  <si>
    <t>0000078A</t>
  </si>
  <si>
    <t>0000078B</t>
  </si>
  <si>
    <t>0000078C</t>
  </si>
  <si>
    <t>0000078D</t>
  </si>
  <si>
    <t>0000078E</t>
  </si>
  <si>
    <t>0000078F</t>
  </si>
  <si>
    <t>-- RMAP Area Config Register 22 : Cdsclp Lo Field%%-- RMAP Area Config Register 22 : Register 22 Configuration Reserved</t>
  </si>
  <si>
    <t>-- RMAP Area HK Register 32 : SpW Status : Timecode From SpaceWire HK Field</t>
  </si>
  <si>
    <t>-- RMAP Area HK Register 32 : SpW Status : RMAP Target Status HK Field</t>
  </si>
  <si>
    <t>-- RMAP Area HK Register 32 : SpW Status : Status Link Running HK Field%%-- RMAP Area HK Register 32 : SpW Status : Status Link Disconnect HK Field%%-- RMAP Area HK Register 32 : SpW Status : Status Link Parity Error HK Field%%-- RMAP Area HK Register 32 : SpW Status : Status Link Credit Error HK Field%%-- RMAP Area HK Register 32 : SpW Status : Status Link Escape Error HK Field%%-- RMAP Area HK Register 32 : SpW Status : RMAP Target Indicate HK Field%%-- RMAP Area HK Register 32 : SpW Status : SpaceWire Status Reserved</t>
  </si>
  <si>
    <t>-- RMAP Area HK Register 33 : Frame Counter HK Field</t>
  </si>
  <si>
    <t>-- RMAP Area HK Register 33 : Frame Number HK Field%%-- RMAP Area HK Register 33 : Operational Mode HK Field%%-- RMAP Area HK Register 33 : Register 33 HK Reserved</t>
  </si>
  <si>
    <t>-- RMAP Area HK Register 34 : Error Flags : Error Flags Reserved</t>
  </si>
  <si>
    <t>-- RMAP Area HK Register 34 : Error Flags : Window Pixels Fall Outside CDD Boundary Due To Wrong X Coordinate HK Field%%-- RMAP Area HK Register 34 : Error Flags : Window Pixels Fall Outside CDD Boundary Due To Wrong Y Coordinate HK Field%%-- RMAP Area HK Register 34 : Error Flags : E Side Pixel External SRAM Buffer is Full HK Field%%-- RMAP Area HK Register 34 : Error Flags : F Side Pixel External SRAM Buffer is Full HK Field%%-- RMAP Area HK Register 34 : Error Flags : Too Many Overlapping Windows%%-- RMAP Area HK Register 34 : Error Flags : SRAM EDAC Correctable%%-- RMAP Area HK Register 34 : Error Flags : SRAM EDAC Uncorrectable%%-- RMAP Area HK Register 34 : Error Flags : BLOCK RAM EDAC Uncorrectable</t>
  </si>
  <si>
    <t>-- RMAP Area HK Register 35 : Board ID Field%%-- RMAP Area HK Register 35 : Register 35 HK Reserved HK Field</t>
  </si>
  <si>
    <t>-- RMAP Area HK Register 35 : FPGA Major Version Field%%-- RMAP Area HK Register 35 : Board ID Field</t>
  </si>
  <si>
    <t>p_rmap_ram_rd(v_ram_address, fee_rmap_o.waitrequest, v_ram_readdata);</t>
  </si>
  <si>
    <t>fee_rmap_o.readdata &lt;= v_ram_readdata(</t>
  </si>
  <si>
    <t>);</t>
  </si>
  <si>
    <t>-- RMAP Area HK Register 32 : SpW Status : RMAP Target Indicate HK Field</t>
  </si>
  <si>
    <t>-- RMAP Area HK Register 32 : SpW Status : Status Link Escape Error HK Field</t>
  </si>
  <si>
    <t>-- RMAP Area HK Register 32 : SpW Status : Status Link Credit Error HK Field</t>
  </si>
  <si>
    <t>-- RMAP Area HK Register 32 : SpW Status : Status Link Parity Error HK Field</t>
  </si>
  <si>
    <t>-- RMAP Area HK Register 32 : SpW Status : Status Link Disconnect HK Field</t>
  </si>
  <si>
    <t>-- RMAP Area HK Register 32 : SpW Status : Status Link Running HK Field</t>
  </si>
  <si>
    <t>-- RMAP Area HK Register 33 : Frame Number HK Field</t>
  </si>
  <si>
    <t>-- RMAP Area HK Register 34 : Error Flags : Window Pixels Fall Outside CDD Boundary Due To Wrong X Coordinate HK Field</t>
  </si>
  <si>
    <t>-- RMAP Area HK Register 34 : Error Flags : Window Pixels Fall Outside CDD Boundary Due To Wrong Y Coordinate HK Field</t>
  </si>
  <si>
    <t>-- RMAP Area HK Register 34 : Error Flags : E Side Pixel External SRAM Buffer is Full HK Field</t>
  </si>
  <si>
    <t>-- RMAP Area HK Register 34 : Error Flags : F Side Pixel External SRAM Buffer is Full HK Field</t>
  </si>
  <si>
    <t>-- RMAP Area HK Register 34 : Error Flags : Too Many Overlapping Windows</t>
  </si>
  <si>
    <t>-- RMAP Area HK Register 34 : Error Flags : SRAM EDAC Correctable</t>
  </si>
  <si>
    <t>-- RMAP Area HK Register 34 : Error Flags : SRAM EDAC Uncorrectable</t>
  </si>
  <si>
    <t>-- RMAP Area HK Register 34 : Error Flags : BLOCK RAM EDAC Uncorrectable</t>
  </si>
  <si>
    <t>";
p_rmap_ram_rd(v_ram_address, avalon_mm_rmap_o.waitrequest, v_ram_readdata);
avalon_mm_rmap_o.readdata              &lt;= (others =&gt; '0');
avalon_mm_rmap_o.readdata(</t>
  </si>
  <si>
    <t>) &lt;= v_ram_readdata(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</si>
</sst>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quotePrefix="1" applyNumberFormat="1"/>
    <xf numFmtId="49" fontId="0" fillId="0" borderId="0" xfId="0" applyNumberFormat="1" applyAlignment="1">
      <alignment wrapText="1"/>
    </xf>
    <xf numFmtId="0" fontId="0" fillId="0" borderId="0" xfId="0" quotePrefix="1" applyAlignment="1">
      <alignment horizontal="center" wrapText="1"/>
    </xf>
    <xf numFmtId="49" fontId="0" fillId="0" borderId="0" xfId="0" applyNumberFormat="1" applyAlignment="1"/>
    <xf numFmtId="0" fontId="0" fillId="0" borderId="0" xfId="0" quotePrefix="1" applyAlignment="1"/>
    <xf numFmtId="49" fontId="0" fillId="0" borderId="0" xfId="0" quotePrefix="1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3974-3729-4814-A7DB-EE827B7CEA39}">
  <dimension ref="A2:M113"/>
  <sheetViews>
    <sheetView workbookViewId="0"/>
  </sheetViews>
  <sheetFormatPr defaultRowHeight="15" x14ac:dyDescent="0.25"/>
  <cols>
    <col min="1" max="1" width="9.140625" style="4"/>
    <col min="9" max="9" width="9.140625" customWidth="1"/>
    <col min="13" max="13" width="82.7109375" customWidth="1"/>
  </cols>
  <sheetData>
    <row r="2" spans="1:13" x14ac:dyDescent="0.25">
      <c r="B2" t="s">
        <v>5</v>
      </c>
      <c r="C2" s="2" t="s">
        <v>6</v>
      </c>
      <c r="D2" t="s">
        <v>7</v>
      </c>
      <c r="E2" t="s">
        <v>8</v>
      </c>
      <c r="F2" t="s">
        <v>9</v>
      </c>
      <c r="G2" t="s">
        <v>8</v>
      </c>
      <c r="H2" t="s">
        <v>1</v>
      </c>
      <c r="I2" t="s">
        <v>10</v>
      </c>
      <c r="J2" s="1" t="s">
        <v>11</v>
      </c>
      <c r="K2" t="s">
        <v>12</v>
      </c>
      <c r="L2" t="s">
        <v>13</v>
      </c>
    </row>
    <row r="5" spans="1:13" x14ac:dyDescent="0.25">
      <c r="B5" t="s">
        <v>2</v>
      </c>
      <c r="C5" t="s">
        <v>3</v>
      </c>
      <c r="D5" t="s">
        <v>4</v>
      </c>
      <c r="E5" t="s">
        <v>14</v>
      </c>
      <c r="F5" t="s">
        <v>15</v>
      </c>
      <c r="G5" t="s">
        <v>16</v>
      </c>
    </row>
    <row r="6" spans="1:13" x14ac:dyDescent="0.25">
      <c r="A6" s="4" t="s">
        <v>17</v>
      </c>
      <c r="B6">
        <f>HEX2DEC(A6)</f>
        <v>0</v>
      </c>
      <c r="C6">
        <f>QUOTIENT(B6,4)</f>
        <v>0</v>
      </c>
      <c r="D6">
        <f>2^(3 - MOD(B6,4))</f>
        <v>8</v>
      </c>
      <c r="E6">
        <f t="shared" ref="E6:E9" si="0">(3 - MOD(B6,4))*8 + 7</f>
        <v>31</v>
      </c>
      <c r="F6">
        <f t="shared" ref="F6:F9" si="1">(3 - MOD(B6,4))*8</f>
        <v>24</v>
      </c>
      <c r="G6" s="1" t="s">
        <v>0</v>
      </c>
      <c r="M6" s="3" t="str">
        <f>_xlfn.CONCAT($B$2,DEC2HEX(B6,8),$C$2,CHAR(10),G6,CHAR(10),$D$2,DEC2BIN(C6,6),$E$2,CHAR(10),$F$2,DEC2BIN(D6,4),$G$2,CHAR(10),$H$2,CHAR(10),$I$2,E6,$J$2,F6,$K$2,CHAR(10),$L$2,CHAR(10))</f>
        <v xml:space="preserve">when (x"00000000") =&gt;
-- RMAP Area Config Register 0 : V End Config Field
v_ram_address    := "000000";
v_ram_byteenable := "1000";
v_ram_writedata := (others =&gt; '0');
v_ram_writedata(31 downto 24)  := fee_rmap_i.writedata;
p_rmap_ram_wr(v_ram_address, v_ram_byteenable, v_ram_writedata, fee_rmap_o.waitrequest);
</v>
      </c>
    </row>
    <row r="7" spans="1:13" x14ac:dyDescent="0.25">
      <c r="A7" s="4" t="s">
        <v>18</v>
      </c>
      <c r="B7">
        <f t="shared" ref="B7:B70" si="2">HEX2DEC(A7)</f>
        <v>1</v>
      </c>
      <c r="C7">
        <f t="shared" ref="C7:C70" si="3">QUOTIENT(B7,4)</f>
        <v>0</v>
      </c>
      <c r="D7">
        <f t="shared" ref="D7:D70" si="4">2^(3 - MOD(B7,4))</f>
        <v>4</v>
      </c>
      <c r="E7">
        <f t="shared" si="0"/>
        <v>23</v>
      </c>
      <c r="F7">
        <f t="shared" si="1"/>
        <v>16</v>
      </c>
      <c r="G7" t="s">
        <v>0</v>
      </c>
      <c r="M7" s="3" t="str">
        <f t="shared" ref="M7:M70" si="5">_xlfn.CONCAT($B$2,DEC2HEX(B7,8),$C$2,CHAR(10),G7,CHAR(10),$D$2,DEC2BIN(C7,6),$E$2,CHAR(10),$F$2,DEC2BIN(D7,4),$G$2,CHAR(10),$H$2,CHAR(10),$I$2,E7,$J$2,F7,$K$2,CHAR(10),$L$2,CHAR(10))</f>
        <v xml:space="preserve">when (x"00000001") =&gt;
-- RMAP Area Config Register 0 : V End Config Field
v_ram_address    := "000000";
v_ram_byteenable := "0100";
v_ram_writedata := (others =&gt; '0');
v_ram_writedata(23 downto 16)  := fee_rmap_i.writedata;
p_rmap_ram_wr(v_ram_address, v_ram_byteenable, v_ram_writedata, fee_rmap_o.waitrequest);
</v>
      </c>
    </row>
    <row r="8" spans="1:13" x14ac:dyDescent="0.25">
      <c r="A8" s="4" t="s">
        <v>19</v>
      </c>
      <c r="B8">
        <f t="shared" si="2"/>
        <v>2</v>
      </c>
      <c r="C8">
        <f t="shared" si="3"/>
        <v>0</v>
      </c>
      <c r="D8">
        <f t="shared" si="4"/>
        <v>2</v>
      </c>
      <c r="E8">
        <f t="shared" si="0"/>
        <v>15</v>
      </c>
      <c r="F8">
        <f t="shared" si="1"/>
        <v>8</v>
      </c>
      <c r="G8" t="s">
        <v>125</v>
      </c>
      <c r="M8" s="3" t="str">
        <f t="shared" si="5"/>
        <v xml:space="preserve">when (x"00000002") =&gt;
-- RMAP Area Config Register 0 : V Start Config Field
v_ram_address    := "000000";
v_ram_byteenable := "0010";
v_ram_writedata := (others =&gt; '0');
v_ram_writedata(15 downto 8)  := fee_rmap_i.writedata;
p_rmap_ram_wr(v_ram_address, v_ram_byteenable, v_ram_writedata, fee_rmap_o.waitrequest);
</v>
      </c>
    </row>
    <row r="9" spans="1:13" x14ac:dyDescent="0.25">
      <c r="A9" s="4" t="s">
        <v>20</v>
      </c>
      <c r="B9">
        <f t="shared" si="2"/>
        <v>3</v>
      </c>
      <c r="C9">
        <f t="shared" si="3"/>
        <v>0</v>
      </c>
      <c r="D9">
        <f t="shared" si="4"/>
        <v>1</v>
      </c>
      <c r="E9">
        <f t="shared" si="0"/>
        <v>7</v>
      </c>
      <c r="F9">
        <f>(3 - MOD(B9,4))*8</f>
        <v>0</v>
      </c>
      <c r="G9" t="s">
        <v>125</v>
      </c>
      <c r="M9" s="3" t="str">
        <f t="shared" si="5"/>
        <v xml:space="preserve">when (x"00000003") =&gt;
-- RMAP Area Config Register 0 : V Start Config Field
v_ram_address    := "000000";
v_ram_byteenable := "0001";
v_ram_writedata := (others =&gt; '0');
v_ram_writedata(7 downto 0)  := fee_rmap_i.writedata;
p_rmap_ram_wr(v_ram_address, v_ram_byteenable, v_ram_writedata, fee_rmap_o.waitrequest);
</v>
      </c>
    </row>
    <row r="10" spans="1:13" x14ac:dyDescent="0.25">
      <c r="A10" s="4" t="s">
        <v>21</v>
      </c>
      <c r="B10">
        <f t="shared" si="2"/>
        <v>4</v>
      </c>
      <c r="C10">
        <f t="shared" si="3"/>
        <v>1</v>
      </c>
      <c r="D10">
        <f t="shared" si="4"/>
        <v>8</v>
      </c>
      <c r="E10">
        <f t="shared" ref="E10:E73" si="6">(3 - MOD(B10,4))*8 + 7</f>
        <v>31</v>
      </c>
      <c r="F10">
        <f t="shared" ref="F10:F73" si="7">(3 - MOD(B10,4))*8</f>
        <v>24</v>
      </c>
      <c r="G10" t="s">
        <v>126</v>
      </c>
      <c r="M10" s="3" t="str">
        <f t="shared" si="5"/>
        <v xml:space="preserve">when (x"00000004") =&gt;
-- RMAP Area Config Register 1 : Charge Injection Gap Config Field
v_ram_address    := "000001";
v_ram_byteenable := "1000";
v_ram_writedata := (others =&gt; '0');
v_ram_writedata(31 downto 24)  := fee_rmap_i.writedata;
p_rmap_ram_wr(v_ram_address, v_ram_byteenable, v_ram_writedata, fee_rmap_o.waitrequest);
</v>
      </c>
    </row>
    <row r="11" spans="1:13" x14ac:dyDescent="0.25">
      <c r="A11" s="4" t="s">
        <v>22</v>
      </c>
      <c r="B11">
        <f t="shared" si="2"/>
        <v>5</v>
      </c>
      <c r="C11">
        <f t="shared" si="3"/>
        <v>1</v>
      </c>
      <c r="D11">
        <f t="shared" si="4"/>
        <v>4</v>
      </c>
      <c r="E11">
        <f t="shared" si="6"/>
        <v>23</v>
      </c>
      <c r="F11">
        <f t="shared" si="7"/>
        <v>16</v>
      </c>
      <c r="G11" t="s">
        <v>126</v>
      </c>
      <c r="M11" s="3" t="str">
        <f t="shared" si="5"/>
        <v xml:space="preserve">when (x"00000005") =&gt;
-- RMAP Area Config Register 1 : Charge Injection Gap Config Field
v_ram_address    := "000001";
v_ram_byteenable := "0100";
v_ram_writedata := (others =&gt; '0');
v_ram_writedata(23 downto 16)  := fee_rmap_i.writedata;
p_rmap_ram_wr(v_ram_address, v_ram_byteenable, v_ram_writedata, fee_rmap_o.waitrequest);
</v>
      </c>
    </row>
    <row r="12" spans="1:13" x14ac:dyDescent="0.25">
      <c r="A12" s="4" t="s">
        <v>23</v>
      </c>
      <c r="B12">
        <f t="shared" si="2"/>
        <v>6</v>
      </c>
      <c r="C12">
        <f t="shared" si="3"/>
        <v>1</v>
      </c>
      <c r="D12">
        <f t="shared" si="4"/>
        <v>2</v>
      </c>
      <c r="E12">
        <f t="shared" si="6"/>
        <v>15</v>
      </c>
      <c r="F12">
        <f t="shared" si="7"/>
        <v>8</v>
      </c>
      <c r="G12" t="s">
        <v>127</v>
      </c>
      <c r="M12" s="3" t="str">
        <f t="shared" si="5"/>
        <v xml:space="preserve">when (x"00000006") =&gt;
-- RMAP Area Config Register 1 : Charge Injection Width Config Field
v_ram_address    := "000001";
v_ram_byteenable := "0010";
v_ram_writedata := (others =&gt; '0');
v_ram_writedata(15 downto 8)  := fee_rmap_i.writedata;
p_rmap_ram_wr(v_ram_address, v_ram_byteenable, v_ram_writedata, fee_rmap_o.waitrequest);
</v>
      </c>
    </row>
    <row r="13" spans="1:13" x14ac:dyDescent="0.25">
      <c r="A13" s="4" t="s">
        <v>24</v>
      </c>
      <c r="B13">
        <f t="shared" si="2"/>
        <v>7</v>
      </c>
      <c r="C13">
        <f t="shared" si="3"/>
        <v>1</v>
      </c>
      <c r="D13">
        <f t="shared" si="4"/>
        <v>1</v>
      </c>
      <c r="E13">
        <f t="shared" si="6"/>
        <v>7</v>
      </c>
      <c r="F13">
        <f t="shared" si="7"/>
        <v>0</v>
      </c>
      <c r="G13" t="s">
        <v>127</v>
      </c>
      <c r="M13" s="3" t="str">
        <f t="shared" si="5"/>
        <v xml:space="preserve">when (x"00000007") =&gt;
-- RMAP Area Config Register 1 : Charge Injection Width Config Field
v_ram_address    := "000001";
v_ram_byteenable := "0001";
v_ram_writedata := (others =&gt; '0');
v_ram_writedata(7 downto 0)  := fee_rmap_i.writedata;
p_rmap_ram_wr(v_ram_address, v_ram_byteenable, v_ram_writedata, fee_rmap_o.waitrequest);
</v>
      </c>
    </row>
    <row r="14" spans="1:13" x14ac:dyDescent="0.25">
      <c r="A14" s="4" t="s">
        <v>25</v>
      </c>
      <c r="B14">
        <f t="shared" si="2"/>
        <v>8</v>
      </c>
      <c r="C14">
        <f t="shared" si="3"/>
        <v>2</v>
      </c>
      <c r="D14">
        <f t="shared" si="4"/>
        <v>8</v>
      </c>
      <c r="E14">
        <f t="shared" si="6"/>
        <v>31</v>
      </c>
      <c r="F14">
        <f t="shared" si="7"/>
        <v>24</v>
      </c>
      <c r="G14" t="s">
        <v>128</v>
      </c>
      <c r="M14" s="3" t="str">
        <f t="shared" si="5"/>
        <v xml:space="preserve">when (x"00000008") =&gt;
-- RMAP Area Config Register 2 : CCD Readout Order Config Field (1st CCD)%%-- RMAP Area Config Register 2 : CCD Readout Order Config Field (2nd CCD)%%-- RMAP Area Config Register 2 : CCD Readout Order Config Field (3rd CCD)%%-- RMAP Area Config Register 2 : CCD Readout Order Config Field (4th CCD)
v_ram_address    := "000010";
v_ram_byteenable := "1000";
v_ram_writedata := (others =&gt; '0');
v_ram_writedata(31 downto 24)  := fee_rmap_i.writedata;
p_rmap_ram_wr(v_ram_address, v_ram_byteenable, v_ram_writedata, fee_rmap_o.waitrequest);
</v>
      </c>
    </row>
    <row r="15" spans="1:13" x14ac:dyDescent="0.25">
      <c r="A15" s="4" t="s">
        <v>26</v>
      </c>
      <c r="B15">
        <f t="shared" si="2"/>
        <v>9</v>
      </c>
      <c r="C15">
        <f t="shared" si="3"/>
        <v>2</v>
      </c>
      <c r="D15">
        <f t="shared" si="4"/>
        <v>4</v>
      </c>
      <c r="E15">
        <f t="shared" si="6"/>
        <v>23</v>
      </c>
      <c r="F15">
        <f t="shared" si="7"/>
        <v>16</v>
      </c>
      <c r="G15" t="s">
        <v>129</v>
      </c>
      <c r="M15" s="3" t="str">
        <f t="shared" si="5"/>
        <v xml:space="preserve">when (x"00000009") =&gt;
-- RMAP Area Config Register 2 : Parallel Clock Overlap Config Field
v_ram_address    := "000010";
v_ram_byteenable := "0100";
v_ram_writedata := (others =&gt; '0');
v_ram_writedata(23 downto 16)  := fee_rmap_i.writedata;
p_rmap_ram_wr(v_ram_address, v_ram_byteenable, v_ram_writedata, fee_rmap_o.waitrequest);
</v>
      </c>
    </row>
    <row r="16" spans="1:13" x14ac:dyDescent="0.25">
      <c r="A16" s="4" t="s">
        <v>27</v>
      </c>
      <c r="B16">
        <f t="shared" si="2"/>
        <v>10</v>
      </c>
      <c r="C16">
        <f t="shared" si="3"/>
        <v>2</v>
      </c>
      <c r="D16">
        <f t="shared" si="4"/>
        <v>2</v>
      </c>
      <c r="E16">
        <f t="shared" si="6"/>
        <v>15</v>
      </c>
      <c r="F16">
        <f t="shared" si="7"/>
        <v>8</v>
      </c>
      <c r="G16" t="s">
        <v>130</v>
      </c>
      <c r="M16" s="3" t="str">
        <f t="shared" si="5"/>
        <v xml:space="preserve">when (x"0000000A") =&gt;
-- RMAP Area Config Register 2 : Parallel Toi Period Config Field%%-- RMAP Area Config Register 2 : Parallel Clock Overlap Config Field
v_ram_address    := "000010";
v_ram_byteenable := "0010";
v_ram_writedata := (others =&gt; '0');
v_ram_writedata(15 downto 8)  := fee_rmap_i.writedata;
p_rmap_ram_wr(v_ram_address, v_ram_byteenable, v_ram_writedata, fee_rmap_o.waitrequest);
</v>
      </c>
    </row>
    <row r="17" spans="1:13" x14ac:dyDescent="0.25">
      <c r="A17" s="4" t="s">
        <v>28</v>
      </c>
      <c r="B17">
        <f t="shared" si="2"/>
        <v>11</v>
      </c>
      <c r="C17">
        <f t="shared" si="3"/>
        <v>2</v>
      </c>
      <c r="D17">
        <f t="shared" si="4"/>
        <v>1</v>
      </c>
      <c r="E17">
        <f t="shared" si="6"/>
        <v>7</v>
      </c>
      <c r="F17">
        <f t="shared" si="7"/>
        <v>0</v>
      </c>
      <c r="G17" t="s">
        <v>131</v>
      </c>
      <c r="M17" s="3" t="str">
        <f t="shared" si="5"/>
        <v xml:space="preserve">when (x"0000000B") =&gt;
-- RMAP Area Config Register 2 : Parallel Toi Period Config Field
v_ram_address    := "000010";
v_ram_byteenable := "0001";
v_ram_writedata := (others =&gt; '0');
v_ram_writedata(7 downto 0)  := fee_rmap_i.writedata;
p_rmap_ram_wr(v_ram_address, v_ram_byteenable, v_ram_writedata, fee_rmap_o.waitrequest);
</v>
      </c>
    </row>
    <row r="18" spans="1:13" x14ac:dyDescent="0.25">
      <c r="A18" s="4" t="s">
        <v>29</v>
      </c>
      <c r="B18">
        <f t="shared" si="2"/>
        <v>12</v>
      </c>
      <c r="C18">
        <f t="shared" si="3"/>
        <v>3</v>
      </c>
      <c r="D18">
        <f t="shared" si="4"/>
        <v>8</v>
      </c>
      <c r="E18">
        <f t="shared" si="6"/>
        <v>31</v>
      </c>
      <c r="F18">
        <f t="shared" si="7"/>
        <v>24</v>
      </c>
      <c r="G18" t="s">
        <v>132</v>
      </c>
      <c r="M18" s="3" t="str">
        <f t="shared" si="5"/>
        <v xml:space="preserve">when (x"0000000C") =&gt;
-- RMAP Area Config Register 3 : H End Config Field%%-- RMAP Area Config Register 3 : Charge Injection Enable Config Field%%-- RMAP Area Config Register 3 : Tri Level Clock Enable Config Field%%-- RMAP Area Config Register 3 : Image Clock Direction Config Field%%-- RMAP Area Config Register 3 : Register Clock Direction Config Field
v_ram_address    := "000011";
v_ram_byteenable := "1000";
v_ram_writedata := (others =&gt; '0');
v_ram_writedata(31 downto 24)  := fee_rmap_i.writedata;
p_rmap_ram_wr(v_ram_address, v_ram_byteenable, v_ram_writedata, fee_rmap_o.waitrequest);
</v>
      </c>
    </row>
    <row r="19" spans="1:13" x14ac:dyDescent="0.25">
      <c r="A19" s="4" t="s">
        <v>30</v>
      </c>
      <c r="B19">
        <f t="shared" si="2"/>
        <v>13</v>
      </c>
      <c r="C19">
        <f t="shared" si="3"/>
        <v>3</v>
      </c>
      <c r="D19">
        <f t="shared" si="4"/>
        <v>4</v>
      </c>
      <c r="E19">
        <f t="shared" si="6"/>
        <v>23</v>
      </c>
      <c r="F19">
        <f t="shared" si="7"/>
        <v>16</v>
      </c>
      <c r="G19" t="s">
        <v>133</v>
      </c>
      <c r="M19" s="3" t="str">
        <f t="shared" si="5"/>
        <v xml:space="preserve">when (x"0000000D") =&gt;
-- RMAP Area Config Register 3 : H End Config Field
v_ram_address    := "000011";
v_ram_byteenable := "0100";
v_ram_writedata := (others =&gt; '0');
v_ram_writedata(23 downto 16)  := fee_rmap_i.writedata;
p_rmap_ram_wr(v_ram_address, v_ram_byteenable, v_ram_writedata, fee_rmap_o.waitrequest);
</v>
      </c>
    </row>
    <row r="20" spans="1:13" x14ac:dyDescent="0.25">
      <c r="A20" s="4" t="s">
        <v>31</v>
      </c>
      <c r="B20">
        <f t="shared" si="2"/>
        <v>14</v>
      </c>
      <c r="C20">
        <f t="shared" si="3"/>
        <v>3</v>
      </c>
      <c r="D20">
        <f t="shared" si="4"/>
        <v>2</v>
      </c>
      <c r="E20">
        <f t="shared" si="6"/>
        <v>15</v>
      </c>
      <c r="F20">
        <f t="shared" si="7"/>
        <v>8</v>
      </c>
      <c r="G20" t="s">
        <v>134</v>
      </c>
      <c r="M20" s="3" t="str">
        <f t="shared" si="5"/>
        <v xml:space="preserve">when (x"0000000E") =&gt;
-- RMAP Area Config Register 3 : N Final Dump Config Field
v_ram_address    := "000011";
v_ram_byteenable := "0010";
v_ram_writedata := (others =&gt; '0');
v_ram_writedata(15 downto 8)  := fee_rmap_i.writedata;
p_rmap_ram_wr(v_ram_address, v_ram_byteenable, v_ram_writedata, fee_rmap_o.waitrequest);
</v>
      </c>
    </row>
    <row r="21" spans="1:13" x14ac:dyDescent="0.25">
      <c r="A21" s="4" t="s">
        <v>32</v>
      </c>
      <c r="B21">
        <f t="shared" si="2"/>
        <v>15</v>
      </c>
      <c r="C21">
        <f t="shared" si="3"/>
        <v>3</v>
      </c>
      <c r="D21">
        <f t="shared" si="4"/>
        <v>1</v>
      </c>
      <c r="E21">
        <f t="shared" si="6"/>
        <v>7</v>
      </c>
      <c r="F21">
        <f t="shared" si="7"/>
        <v>0</v>
      </c>
      <c r="G21" t="s">
        <v>134</v>
      </c>
      <c r="M21" s="3" t="str">
        <f t="shared" si="5"/>
        <v xml:space="preserve">when (x"0000000F") =&gt;
-- RMAP Area Config Register 3 : N Final Dump Config Field
v_ram_address    := "000011";
v_ram_byteenable := "0001";
v_ram_writedata := (others =&gt; '0');
v_ram_writedata(7 downto 0)  := fee_rmap_i.writedata;
p_rmap_ram_wr(v_ram_address, v_ram_byteenable, v_ram_writedata, fee_rmap_o.waitrequest);
</v>
      </c>
    </row>
    <row r="22" spans="1:13" x14ac:dyDescent="0.25">
      <c r="A22" s="4" t="s">
        <v>33</v>
      </c>
      <c r="B22">
        <f t="shared" si="2"/>
        <v>16</v>
      </c>
      <c r="C22">
        <f t="shared" si="3"/>
        <v>4</v>
      </c>
      <c r="D22">
        <f t="shared" si="4"/>
        <v>8</v>
      </c>
      <c r="E22">
        <f t="shared" si="6"/>
        <v>31</v>
      </c>
      <c r="F22">
        <f t="shared" si="7"/>
        <v>24</v>
      </c>
      <c r="G22" t="s">
        <v>135</v>
      </c>
      <c r="M22" s="3" t="str">
        <f t="shared" si="5"/>
        <v xml:space="preserve">when (x"00000010") =&gt;
-- RMAP Area Config Register 4 : Internal Sync Period Config Field
v_ram_address    := "000100";
v_ram_byteenable := "1000";
v_ram_writedata := (others =&gt; '0');
v_ram_writedata(31 downto 24)  := fee_rmap_i.writedata;
p_rmap_ram_wr(v_ram_address, v_ram_byteenable, v_ram_writedata, fee_rmap_o.waitrequest);
</v>
      </c>
    </row>
    <row r="23" spans="1:13" x14ac:dyDescent="0.25">
      <c r="A23" s="4" t="s">
        <v>34</v>
      </c>
      <c r="B23">
        <f t="shared" si="2"/>
        <v>17</v>
      </c>
      <c r="C23">
        <f t="shared" si="3"/>
        <v>4</v>
      </c>
      <c r="D23">
        <f t="shared" si="4"/>
        <v>4</v>
      </c>
      <c r="E23">
        <f t="shared" si="6"/>
        <v>23</v>
      </c>
      <c r="F23">
        <f t="shared" si="7"/>
        <v>16</v>
      </c>
      <c r="G23" t="s">
        <v>135</v>
      </c>
      <c r="M23" s="3" t="str">
        <f t="shared" si="5"/>
        <v xml:space="preserve">when (x"00000011") =&gt;
-- RMAP Area Config Register 4 : Internal Sync Period Config Field
v_ram_address    := "000100";
v_ram_byteenable := "0100";
v_ram_writedata := (others =&gt; '0');
v_ram_writedata(23 downto 16)  := fee_rmap_i.writedata;
p_rmap_ram_wr(v_ram_address, v_ram_byteenable, v_ram_writedata, fee_rmap_o.waitrequest);
</v>
      </c>
    </row>
    <row r="24" spans="1:13" x14ac:dyDescent="0.25">
      <c r="A24" s="4" t="s">
        <v>35</v>
      </c>
      <c r="B24">
        <f t="shared" si="2"/>
        <v>18</v>
      </c>
      <c r="C24">
        <f t="shared" si="3"/>
        <v>4</v>
      </c>
      <c r="D24">
        <f t="shared" si="4"/>
        <v>2</v>
      </c>
      <c r="E24">
        <f t="shared" si="6"/>
        <v>15</v>
      </c>
      <c r="F24">
        <f t="shared" si="7"/>
        <v>8</v>
      </c>
      <c r="G24" t="s">
        <v>136</v>
      </c>
      <c r="M24" s="3" t="str">
        <f t="shared" si="5"/>
        <v xml:space="preserve">when (x"00000012") =&gt;
-- RMAP Area Config Register 4 : Data Packet Size Config Field
v_ram_address    := "000100";
v_ram_byteenable := "0010";
v_ram_writedata := (others =&gt; '0');
v_ram_writedata(15 downto 8)  := fee_rmap_i.writedata;
p_rmap_ram_wr(v_ram_address, v_ram_byteenable, v_ram_writedata, fee_rmap_o.waitrequest);
</v>
      </c>
    </row>
    <row r="25" spans="1:13" x14ac:dyDescent="0.25">
      <c r="A25" s="4" t="s">
        <v>36</v>
      </c>
      <c r="B25">
        <f t="shared" si="2"/>
        <v>19</v>
      </c>
      <c r="C25">
        <f t="shared" si="3"/>
        <v>4</v>
      </c>
      <c r="D25">
        <f t="shared" si="4"/>
        <v>1</v>
      </c>
      <c r="E25">
        <f t="shared" si="6"/>
        <v>7</v>
      </c>
      <c r="F25">
        <f t="shared" si="7"/>
        <v>0</v>
      </c>
      <c r="G25" t="s">
        <v>136</v>
      </c>
      <c r="M25" s="3" t="str">
        <f t="shared" si="5"/>
        <v xml:space="preserve">when (x"00000013") =&gt;
-- RMAP Area Config Register 4 : Data Packet Size Config Field
v_ram_address    := "000100";
v_ram_byteenable := "0001";
v_ram_writedata := (others =&gt; '0');
v_ram_writedata(7 downto 0)  := fee_rmap_i.writedata;
p_rmap_ram_wr(v_ram_address, v_ram_byteenable, v_ram_writedata, fee_rmap_o.waitrequest);
</v>
      </c>
    </row>
    <row r="26" spans="1:13" x14ac:dyDescent="0.25">
      <c r="A26" s="4" t="s">
        <v>37</v>
      </c>
      <c r="B26">
        <f t="shared" si="2"/>
        <v>20</v>
      </c>
      <c r="C26">
        <f t="shared" si="3"/>
        <v>5</v>
      </c>
      <c r="D26">
        <f t="shared" si="4"/>
        <v>8</v>
      </c>
      <c r="E26">
        <f t="shared" si="6"/>
        <v>31</v>
      </c>
      <c r="F26">
        <f t="shared" si="7"/>
        <v>24</v>
      </c>
      <c r="G26" t="s">
        <v>137</v>
      </c>
      <c r="M26" s="3" t="str">
        <f t="shared" si="5"/>
        <v xml:space="preserve">when (x"00000014") =&gt;
-- RMAP Area Config Register 5 : DG (Drain Gate) Enable Field%%-- RMAP Area Config Register 5 : CCD Readout Enable Field%%-- RMAP Area Config Register 5 : Conversion Delay Value%%-- RMAP Area Config Register 5 : High Precison Housekeep Enable Field
v_ram_address    := "000101";
v_ram_byteenable := "1000";
v_ram_writedata := (others =&gt; '0');
v_ram_writedata(31 downto 24)  := fee_rmap_i.writedata;
p_rmap_ram_wr(v_ram_address, v_ram_byteenable, v_ram_writedata, fee_rmap_o.waitrequest);
</v>
      </c>
    </row>
    <row r="27" spans="1:13" x14ac:dyDescent="0.25">
      <c r="A27" s="4" t="s">
        <v>38</v>
      </c>
      <c r="B27">
        <f t="shared" si="2"/>
        <v>21</v>
      </c>
      <c r="C27">
        <f t="shared" si="3"/>
        <v>5</v>
      </c>
      <c r="D27">
        <f t="shared" si="4"/>
        <v>4</v>
      </c>
      <c r="E27">
        <f t="shared" si="6"/>
        <v>23</v>
      </c>
      <c r="F27">
        <f t="shared" si="7"/>
        <v>16</v>
      </c>
      <c r="G27" t="s">
        <v>138</v>
      </c>
      <c r="M27" s="3" t="str">
        <f t="shared" si="5"/>
        <v xml:space="preserve">when (x"00000015") =&gt;
-- RMAP Area Config Register 5 : Trap Pumping Dwell Counter Field%%-- RMAP Area Config Register 5 : Sync Source Selection Config Field%%-- RMAP Area Config Register 5 : CCD Port Data Sensor Selection Config Field%%-- RMAP Area Config Register 5 : Digitalise Enable Config Field
v_ram_address    := "000101";
v_ram_byteenable := "0100";
v_ram_writedata := (others =&gt; '0');
v_ram_writedata(23 downto 16)  := fee_rmap_i.writedata;
p_rmap_ram_wr(v_ram_address, v_ram_byteenable, v_ram_writedata, fee_rmap_o.waitrequest);
</v>
      </c>
    </row>
    <row r="28" spans="1:13" x14ac:dyDescent="0.25">
      <c r="A28" s="4" t="s">
        <v>39</v>
      </c>
      <c r="B28">
        <f t="shared" si="2"/>
        <v>22</v>
      </c>
      <c r="C28">
        <f t="shared" si="3"/>
        <v>5</v>
      </c>
      <c r="D28">
        <f t="shared" si="4"/>
        <v>2</v>
      </c>
      <c r="E28">
        <f t="shared" si="6"/>
        <v>15</v>
      </c>
      <c r="F28">
        <f t="shared" si="7"/>
        <v>8</v>
      </c>
      <c r="G28" t="s">
        <v>139</v>
      </c>
      <c r="M28" s="3" t="str">
        <f t="shared" si="5"/>
        <v xml:space="preserve">when (x"00000016") =&gt;
-- RMAP Area Config Register 5 : Trap Pumping Dwell Counter Field
v_ram_address    := "000101";
v_ram_byteenable := "0010";
v_ram_writedata := (others =&gt; '0');
v_ram_writedata(15 downto 8)  := fee_rmap_i.writedata;
p_rmap_ram_wr(v_ram_address, v_ram_byteenable, v_ram_writedata, fee_rmap_o.waitrequest);
</v>
      </c>
    </row>
    <row r="29" spans="1:13" x14ac:dyDescent="0.25">
      <c r="A29" s="4" t="s">
        <v>40</v>
      </c>
      <c r="B29">
        <f t="shared" si="2"/>
        <v>23</v>
      </c>
      <c r="C29">
        <f t="shared" si="3"/>
        <v>5</v>
      </c>
      <c r="D29">
        <f t="shared" si="4"/>
        <v>1</v>
      </c>
      <c r="E29">
        <f t="shared" si="6"/>
        <v>7</v>
      </c>
      <c r="F29">
        <f t="shared" si="7"/>
        <v>0</v>
      </c>
      <c r="G29" t="s">
        <v>139</v>
      </c>
      <c r="M29" s="3" t="str">
        <f t="shared" si="5"/>
        <v xml:space="preserve">when (x"00000017") =&gt;
-- RMAP Area Config Register 5 : Trap Pumping Dwell Counter Field
v_ram_address    := "000101";
v_ram_byteenable := "0001";
v_ram_writedata := (others =&gt; '0');
v_ram_writedata(7 downto 0)  := fee_rmap_i.writedata;
p_rmap_ram_wr(v_ram_address, v_ram_byteenable, v_ram_writedata, fee_rmap_o.waitrequest);
</v>
      </c>
    </row>
    <row r="30" spans="1:13" x14ac:dyDescent="0.25">
      <c r="A30" s="4" t="s">
        <v>41</v>
      </c>
      <c r="B30">
        <f t="shared" si="2"/>
        <v>24</v>
      </c>
      <c r="C30">
        <f t="shared" si="3"/>
        <v>6</v>
      </c>
      <c r="D30">
        <f t="shared" si="4"/>
        <v>8</v>
      </c>
      <c r="E30">
        <f t="shared" si="6"/>
        <v>31</v>
      </c>
      <c r="F30">
        <f t="shared" si="7"/>
        <v>24</v>
      </c>
      <c r="G30" t="s">
        <v>140</v>
      </c>
      <c r="M30" s="3" t="str">
        <f t="shared" si="5"/>
        <v xml:space="preserve">when (x"00000018") =&gt;
-- RMAP Area Config Register 6 : CCD 1 Window List Pointer Config Field
v_ram_address    := "000110";
v_ram_byteenable := "1000";
v_ram_writedata := (others =&gt; '0');
v_ram_writedata(31 downto 24)  := fee_rmap_i.writedata;
p_rmap_ram_wr(v_ram_address, v_ram_byteenable, v_ram_writedata, fee_rmap_o.waitrequest);
</v>
      </c>
    </row>
    <row r="31" spans="1:13" x14ac:dyDescent="0.25">
      <c r="A31" s="4" t="s">
        <v>42</v>
      </c>
      <c r="B31">
        <f t="shared" si="2"/>
        <v>25</v>
      </c>
      <c r="C31">
        <f t="shared" si="3"/>
        <v>6</v>
      </c>
      <c r="D31">
        <f t="shared" si="4"/>
        <v>4</v>
      </c>
      <c r="E31">
        <f t="shared" si="6"/>
        <v>23</v>
      </c>
      <c r="F31">
        <f t="shared" si="7"/>
        <v>16</v>
      </c>
      <c r="G31" t="s">
        <v>140</v>
      </c>
      <c r="M31" s="3" t="str">
        <f t="shared" si="5"/>
        <v xml:space="preserve">when (x"00000019") =&gt;
-- RMAP Area Config Register 6 : CCD 1 Window List Pointer Config Field
v_ram_address    := "000110";
v_ram_byteenable := "0100";
v_ram_writedata := (others =&gt; '0');
v_ram_writedata(23 downto 16)  := fee_rmap_i.writedata;
p_rmap_ram_wr(v_ram_address, v_ram_byteenable, v_ram_writedata, fee_rmap_o.waitrequest);
</v>
      </c>
    </row>
    <row r="32" spans="1:13" x14ac:dyDescent="0.25">
      <c r="A32" s="4" t="s">
        <v>43</v>
      </c>
      <c r="B32">
        <f t="shared" si="2"/>
        <v>26</v>
      </c>
      <c r="C32">
        <f t="shared" si="3"/>
        <v>6</v>
      </c>
      <c r="D32">
        <f t="shared" si="4"/>
        <v>2</v>
      </c>
      <c r="E32">
        <f t="shared" si="6"/>
        <v>15</v>
      </c>
      <c r="F32">
        <f t="shared" si="7"/>
        <v>8</v>
      </c>
      <c r="G32" t="s">
        <v>140</v>
      </c>
      <c r="M32" s="3" t="str">
        <f t="shared" si="5"/>
        <v xml:space="preserve">when (x"0000001A") =&gt;
-- RMAP Area Config Register 6 : CCD 1 Window List Pointer Config Field
v_ram_address    := "000110";
v_ram_byteenable := "0010";
v_ram_writedata := (others =&gt; '0');
v_ram_writedata(15 downto 8)  := fee_rmap_i.writedata;
p_rmap_ram_wr(v_ram_address, v_ram_byteenable, v_ram_writedata, fee_rmap_o.waitrequest);
</v>
      </c>
    </row>
    <row r="33" spans="1:13" x14ac:dyDescent="0.25">
      <c r="A33" s="4" t="s">
        <v>44</v>
      </c>
      <c r="B33">
        <f t="shared" si="2"/>
        <v>27</v>
      </c>
      <c r="C33">
        <f t="shared" si="3"/>
        <v>6</v>
      </c>
      <c r="D33">
        <f t="shared" si="4"/>
        <v>1</v>
      </c>
      <c r="E33">
        <f t="shared" si="6"/>
        <v>7</v>
      </c>
      <c r="F33">
        <f t="shared" si="7"/>
        <v>0</v>
      </c>
      <c r="G33" t="s">
        <v>140</v>
      </c>
      <c r="M33" s="3" t="str">
        <f t="shared" si="5"/>
        <v xml:space="preserve">when (x"0000001B") =&gt;
-- RMAP Area Config Register 6 : CCD 1 Window List Pointer Config Field
v_ram_address    := "000110";
v_ram_byteenable := "0001";
v_ram_writedata := (others =&gt; '0');
v_ram_writedata(7 downto 0)  := fee_rmap_i.writedata;
p_rmap_ram_wr(v_ram_address, v_ram_byteenable, v_ram_writedata, fee_rmap_o.waitrequest);
</v>
      </c>
    </row>
    <row r="34" spans="1:13" x14ac:dyDescent="0.25">
      <c r="A34" s="4" t="s">
        <v>45</v>
      </c>
      <c r="B34">
        <f t="shared" si="2"/>
        <v>28</v>
      </c>
      <c r="C34">
        <f t="shared" si="3"/>
        <v>7</v>
      </c>
      <c r="D34">
        <f t="shared" si="4"/>
        <v>8</v>
      </c>
      <c r="E34">
        <f t="shared" si="6"/>
        <v>31</v>
      </c>
      <c r="F34">
        <f t="shared" si="7"/>
        <v>24</v>
      </c>
      <c r="G34" t="s">
        <v>141</v>
      </c>
      <c r="M34" s="3" t="str">
        <f t="shared" si="5"/>
        <v xml:space="preserve">when (x"0000001C") =&gt;
-- RMAP Area Config Register 7 : CCD 1 Packet Order List Pointer Config Field
v_ram_address    := "000111";
v_ram_byteenable := "1000";
v_ram_writedata := (others =&gt; '0');
v_ram_writedata(31 downto 24)  := fee_rmap_i.writedata;
p_rmap_ram_wr(v_ram_address, v_ram_byteenable, v_ram_writedata, fee_rmap_o.waitrequest);
</v>
      </c>
    </row>
    <row r="35" spans="1:13" x14ac:dyDescent="0.25">
      <c r="A35" s="4" t="s">
        <v>46</v>
      </c>
      <c r="B35">
        <f t="shared" si="2"/>
        <v>29</v>
      </c>
      <c r="C35">
        <f t="shared" si="3"/>
        <v>7</v>
      </c>
      <c r="D35">
        <f t="shared" si="4"/>
        <v>4</v>
      </c>
      <c r="E35">
        <f t="shared" si="6"/>
        <v>23</v>
      </c>
      <c r="F35">
        <f t="shared" si="7"/>
        <v>16</v>
      </c>
      <c r="G35" t="s">
        <v>141</v>
      </c>
      <c r="M35" s="3" t="str">
        <f t="shared" si="5"/>
        <v xml:space="preserve">when (x"0000001D") =&gt;
-- RMAP Area Config Register 7 : CCD 1 Packet Order List Pointer Config Field
v_ram_address    := "000111";
v_ram_byteenable := "0100";
v_ram_writedata := (others =&gt; '0');
v_ram_writedata(23 downto 16)  := fee_rmap_i.writedata;
p_rmap_ram_wr(v_ram_address, v_ram_byteenable, v_ram_writedata, fee_rmap_o.waitrequest);
</v>
      </c>
    </row>
    <row r="36" spans="1:13" x14ac:dyDescent="0.25">
      <c r="A36" s="4" t="s">
        <v>47</v>
      </c>
      <c r="B36">
        <f t="shared" si="2"/>
        <v>30</v>
      </c>
      <c r="C36">
        <f t="shared" si="3"/>
        <v>7</v>
      </c>
      <c r="D36">
        <f t="shared" si="4"/>
        <v>2</v>
      </c>
      <c r="E36">
        <f t="shared" si="6"/>
        <v>15</v>
      </c>
      <c r="F36">
        <f t="shared" si="7"/>
        <v>8</v>
      </c>
      <c r="G36" t="s">
        <v>141</v>
      </c>
      <c r="M36" s="3" t="str">
        <f t="shared" si="5"/>
        <v xml:space="preserve">when (x"0000001E") =&gt;
-- RMAP Area Config Register 7 : CCD 1 Packet Order List Pointer Config Field
v_ram_address    := "000111";
v_ram_byteenable := "0010";
v_ram_writedata := (others =&gt; '0');
v_ram_writedata(15 downto 8)  := fee_rmap_i.writedata;
p_rmap_ram_wr(v_ram_address, v_ram_byteenable, v_ram_writedata, fee_rmap_o.waitrequest);
</v>
      </c>
    </row>
    <row r="37" spans="1:13" x14ac:dyDescent="0.25">
      <c r="A37" s="4" t="s">
        <v>48</v>
      </c>
      <c r="B37">
        <f t="shared" si="2"/>
        <v>31</v>
      </c>
      <c r="C37">
        <f t="shared" si="3"/>
        <v>7</v>
      </c>
      <c r="D37">
        <f t="shared" si="4"/>
        <v>1</v>
      </c>
      <c r="E37">
        <f t="shared" si="6"/>
        <v>7</v>
      </c>
      <c r="F37">
        <f t="shared" si="7"/>
        <v>0</v>
      </c>
      <c r="G37" t="s">
        <v>141</v>
      </c>
      <c r="M37" s="3" t="str">
        <f t="shared" si="5"/>
        <v xml:space="preserve">when (x"0000001F") =&gt;
-- RMAP Area Config Register 7 : CCD 1 Packet Order List Pointer Config Field
v_ram_address    := "000111";
v_ram_byteenable := "0001";
v_ram_writedata := (others =&gt; '0');
v_ram_writedata(7 downto 0)  := fee_rmap_i.writedata;
p_rmap_ram_wr(v_ram_address, v_ram_byteenable, v_ram_writedata, fee_rmap_o.waitrequest);
</v>
      </c>
    </row>
    <row r="38" spans="1:13" x14ac:dyDescent="0.25">
      <c r="A38" s="4" t="s">
        <v>49</v>
      </c>
      <c r="B38">
        <f t="shared" si="2"/>
        <v>32</v>
      </c>
      <c r="C38">
        <f t="shared" si="3"/>
        <v>8</v>
      </c>
      <c r="D38">
        <f t="shared" si="4"/>
        <v>8</v>
      </c>
      <c r="E38">
        <f t="shared" si="6"/>
        <v>31</v>
      </c>
      <c r="F38">
        <f t="shared" si="7"/>
        <v>24</v>
      </c>
      <c r="G38" t="s">
        <v>142</v>
      </c>
      <c r="M38" s="3" t="str">
        <f t="shared" si="5"/>
        <v xml:space="preserve">when (x"00000020") =&gt;
-- RMAP Area Config Register 8 : CCD 1 Window Size Y Config Field%%-- RMAP Area Config Register 8 : Register 8 Configuration Reserved
v_ram_address    := "001000";
v_ram_byteenable := "1000";
v_ram_writedata := (others =&gt; '0');
v_ram_writedata(31 downto 24)  := fee_rmap_i.writedata;
p_rmap_ram_wr(v_ram_address, v_ram_byteenable, v_ram_writedata, fee_rmap_o.waitrequest);
</v>
      </c>
    </row>
    <row r="39" spans="1:13" x14ac:dyDescent="0.25">
      <c r="A39" s="4" t="s">
        <v>50</v>
      </c>
      <c r="B39">
        <f t="shared" si="2"/>
        <v>33</v>
      </c>
      <c r="C39">
        <f t="shared" si="3"/>
        <v>8</v>
      </c>
      <c r="D39">
        <f t="shared" si="4"/>
        <v>4</v>
      </c>
      <c r="E39">
        <f t="shared" si="6"/>
        <v>23</v>
      </c>
      <c r="F39">
        <f t="shared" si="7"/>
        <v>16</v>
      </c>
      <c r="G39" t="s">
        <v>143</v>
      </c>
      <c r="M39" s="3" t="str">
        <f t="shared" si="5"/>
        <v xml:space="preserve">when (x"00000021") =&gt;
-- RMAP Area Config Register 8 : CCD 1 Window Size X Config Field%%-- RMAP Area Config Register 8 : CCD 1 Window Size Y Config Field
v_ram_address    := "001000";
v_ram_byteenable := "0100";
v_ram_writedata := (others =&gt; '0');
v_ram_writedata(23 downto 16)  := fee_rmap_i.writedata;
p_rmap_ram_wr(v_ram_address, v_ram_byteenable, v_ram_writedata, fee_rmap_o.waitrequest);
</v>
      </c>
    </row>
    <row r="40" spans="1:13" x14ac:dyDescent="0.25">
      <c r="A40" s="4" t="s">
        <v>51</v>
      </c>
      <c r="B40">
        <f t="shared" si="2"/>
        <v>34</v>
      </c>
      <c r="C40">
        <f t="shared" si="3"/>
        <v>8</v>
      </c>
      <c r="D40">
        <f t="shared" si="4"/>
        <v>2</v>
      </c>
      <c r="E40">
        <f t="shared" si="6"/>
        <v>15</v>
      </c>
      <c r="F40">
        <f t="shared" si="7"/>
        <v>8</v>
      </c>
      <c r="G40" t="s">
        <v>144</v>
      </c>
      <c r="M40" s="3" t="str">
        <f t="shared" si="5"/>
        <v xml:space="preserve">when (x"00000022") =&gt;
-- RMAP Area Config Register 8 : CCD 1 Window List Length Config Field
v_ram_address    := "001000";
v_ram_byteenable := "0010";
v_ram_writedata := (others =&gt; '0');
v_ram_writedata(15 downto 8)  := fee_rmap_i.writedata;
p_rmap_ram_wr(v_ram_address, v_ram_byteenable, v_ram_writedata, fee_rmap_o.waitrequest);
</v>
      </c>
    </row>
    <row r="41" spans="1:13" x14ac:dyDescent="0.25">
      <c r="A41" s="4" t="s">
        <v>52</v>
      </c>
      <c r="B41">
        <f t="shared" si="2"/>
        <v>35</v>
      </c>
      <c r="C41">
        <f t="shared" si="3"/>
        <v>8</v>
      </c>
      <c r="D41">
        <f t="shared" si="4"/>
        <v>1</v>
      </c>
      <c r="E41">
        <f t="shared" si="6"/>
        <v>7</v>
      </c>
      <c r="F41">
        <f t="shared" si="7"/>
        <v>0</v>
      </c>
      <c r="G41" t="s">
        <v>144</v>
      </c>
      <c r="M41" s="3" t="str">
        <f t="shared" si="5"/>
        <v xml:space="preserve">when (x"00000023") =&gt;
-- RMAP Area Config Register 8 : CCD 1 Window List Length Config Field
v_ram_address    := "001000";
v_ram_byteenable := "0001";
v_ram_writedata := (others =&gt; '0');
v_ram_writedata(7 downto 0)  := fee_rmap_i.writedata;
p_rmap_ram_wr(v_ram_address, v_ram_byteenable, v_ram_writedata, fee_rmap_o.waitrequest);
</v>
      </c>
    </row>
    <row r="42" spans="1:13" x14ac:dyDescent="0.25">
      <c r="A42" s="4" t="s">
        <v>53</v>
      </c>
      <c r="B42">
        <f t="shared" si="2"/>
        <v>36</v>
      </c>
      <c r="C42">
        <f t="shared" si="3"/>
        <v>9</v>
      </c>
      <c r="D42">
        <f t="shared" si="4"/>
        <v>8</v>
      </c>
      <c r="E42">
        <f t="shared" si="6"/>
        <v>31</v>
      </c>
      <c r="F42">
        <f t="shared" si="7"/>
        <v>24</v>
      </c>
      <c r="G42" t="s">
        <v>145</v>
      </c>
      <c r="M42" s="3" t="str">
        <f t="shared" si="5"/>
        <v xml:space="preserve">when (x"00000024") =&gt;
-- RMAP Area Config Register 9 : CCD 2 Window List Pointer Config Field
v_ram_address    := "001001";
v_ram_byteenable := "1000";
v_ram_writedata := (others =&gt; '0');
v_ram_writedata(31 downto 24)  := fee_rmap_i.writedata;
p_rmap_ram_wr(v_ram_address, v_ram_byteenable, v_ram_writedata, fee_rmap_o.waitrequest);
</v>
      </c>
    </row>
    <row r="43" spans="1:13" x14ac:dyDescent="0.25">
      <c r="A43" s="4" t="s">
        <v>54</v>
      </c>
      <c r="B43">
        <f t="shared" si="2"/>
        <v>37</v>
      </c>
      <c r="C43">
        <f t="shared" si="3"/>
        <v>9</v>
      </c>
      <c r="D43">
        <f t="shared" si="4"/>
        <v>4</v>
      </c>
      <c r="E43">
        <f t="shared" si="6"/>
        <v>23</v>
      </c>
      <c r="F43">
        <f t="shared" si="7"/>
        <v>16</v>
      </c>
      <c r="G43" t="s">
        <v>145</v>
      </c>
      <c r="M43" s="3" t="str">
        <f t="shared" si="5"/>
        <v xml:space="preserve">when (x"00000025") =&gt;
-- RMAP Area Config Register 9 : CCD 2 Window List Pointer Config Field
v_ram_address    := "001001";
v_ram_byteenable := "0100";
v_ram_writedata := (others =&gt; '0');
v_ram_writedata(23 downto 16)  := fee_rmap_i.writedata;
p_rmap_ram_wr(v_ram_address, v_ram_byteenable, v_ram_writedata, fee_rmap_o.waitrequest);
</v>
      </c>
    </row>
    <row r="44" spans="1:13" x14ac:dyDescent="0.25">
      <c r="A44" s="4" t="s">
        <v>55</v>
      </c>
      <c r="B44">
        <f t="shared" si="2"/>
        <v>38</v>
      </c>
      <c r="C44">
        <f t="shared" si="3"/>
        <v>9</v>
      </c>
      <c r="D44">
        <f t="shared" si="4"/>
        <v>2</v>
      </c>
      <c r="E44">
        <f t="shared" si="6"/>
        <v>15</v>
      </c>
      <c r="F44">
        <f t="shared" si="7"/>
        <v>8</v>
      </c>
      <c r="G44" t="s">
        <v>145</v>
      </c>
      <c r="M44" s="3" t="str">
        <f t="shared" si="5"/>
        <v xml:space="preserve">when (x"00000026") =&gt;
-- RMAP Area Config Register 9 : CCD 2 Window List Pointer Config Field
v_ram_address    := "001001";
v_ram_byteenable := "0010";
v_ram_writedata := (others =&gt; '0');
v_ram_writedata(15 downto 8)  := fee_rmap_i.writedata;
p_rmap_ram_wr(v_ram_address, v_ram_byteenable, v_ram_writedata, fee_rmap_o.waitrequest);
</v>
      </c>
    </row>
    <row r="45" spans="1:13" x14ac:dyDescent="0.25">
      <c r="A45" s="4" t="s">
        <v>56</v>
      </c>
      <c r="B45">
        <f t="shared" si="2"/>
        <v>39</v>
      </c>
      <c r="C45">
        <f t="shared" si="3"/>
        <v>9</v>
      </c>
      <c r="D45">
        <f t="shared" si="4"/>
        <v>1</v>
      </c>
      <c r="E45">
        <f t="shared" si="6"/>
        <v>7</v>
      </c>
      <c r="F45">
        <f t="shared" si="7"/>
        <v>0</v>
      </c>
      <c r="G45" t="s">
        <v>145</v>
      </c>
      <c r="M45" s="3" t="str">
        <f t="shared" si="5"/>
        <v xml:space="preserve">when (x"00000027") =&gt;
-- RMAP Area Config Register 9 : CCD 2 Window List Pointer Config Field
v_ram_address    := "001001";
v_ram_byteenable := "0001";
v_ram_writedata := (others =&gt; '0');
v_ram_writedata(7 downto 0)  := fee_rmap_i.writedata;
p_rmap_ram_wr(v_ram_address, v_ram_byteenable, v_ram_writedata, fee_rmap_o.waitrequest);
</v>
      </c>
    </row>
    <row r="46" spans="1:13" x14ac:dyDescent="0.25">
      <c r="A46" s="4" t="s">
        <v>57</v>
      </c>
      <c r="B46">
        <f t="shared" si="2"/>
        <v>40</v>
      </c>
      <c r="C46">
        <f t="shared" si="3"/>
        <v>10</v>
      </c>
      <c r="D46">
        <f t="shared" si="4"/>
        <v>8</v>
      </c>
      <c r="E46">
        <f t="shared" si="6"/>
        <v>31</v>
      </c>
      <c r="F46">
        <f t="shared" si="7"/>
        <v>24</v>
      </c>
      <c r="G46" t="s">
        <v>146</v>
      </c>
      <c r="M46" s="3" t="str">
        <f t="shared" si="5"/>
        <v xml:space="preserve">when (x"00000028") =&gt;
-- RMAP Area Config Register 10 : CCD 2 Packet Order List Pointer Config Field
v_ram_address    := "001010";
v_ram_byteenable := "1000";
v_ram_writedata := (others =&gt; '0');
v_ram_writedata(31 downto 24)  := fee_rmap_i.writedata;
p_rmap_ram_wr(v_ram_address, v_ram_byteenable, v_ram_writedata, fee_rmap_o.waitrequest);
</v>
      </c>
    </row>
    <row r="47" spans="1:13" x14ac:dyDescent="0.25">
      <c r="A47" s="4" t="s">
        <v>58</v>
      </c>
      <c r="B47">
        <f t="shared" si="2"/>
        <v>41</v>
      </c>
      <c r="C47">
        <f t="shared" si="3"/>
        <v>10</v>
      </c>
      <c r="D47">
        <f t="shared" si="4"/>
        <v>4</v>
      </c>
      <c r="E47">
        <f t="shared" si="6"/>
        <v>23</v>
      </c>
      <c r="F47">
        <f t="shared" si="7"/>
        <v>16</v>
      </c>
      <c r="G47" t="s">
        <v>146</v>
      </c>
      <c r="M47" s="3" t="str">
        <f t="shared" si="5"/>
        <v xml:space="preserve">when (x"00000029") =&gt;
-- RMAP Area Config Register 10 : CCD 2 Packet Order List Pointer Config Field
v_ram_address    := "001010";
v_ram_byteenable := "0100";
v_ram_writedata := (others =&gt; '0');
v_ram_writedata(23 downto 16)  := fee_rmap_i.writedata;
p_rmap_ram_wr(v_ram_address, v_ram_byteenable, v_ram_writedata, fee_rmap_o.waitrequest);
</v>
      </c>
    </row>
    <row r="48" spans="1:13" x14ac:dyDescent="0.25">
      <c r="A48" s="4" t="s">
        <v>59</v>
      </c>
      <c r="B48">
        <f t="shared" si="2"/>
        <v>42</v>
      </c>
      <c r="C48">
        <f t="shared" si="3"/>
        <v>10</v>
      </c>
      <c r="D48">
        <f t="shared" si="4"/>
        <v>2</v>
      </c>
      <c r="E48">
        <f t="shared" si="6"/>
        <v>15</v>
      </c>
      <c r="F48">
        <f t="shared" si="7"/>
        <v>8</v>
      </c>
      <c r="G48" t="s">
        <v>146</v>
      </c>
      <c r="M48" s="3" t="str">
        <f t="shared" si="5"/>
        <v xml:space="preserve">when (x"0000002A") =&gt;
-- RMAP Area Config Register 10 : CCD 2 Packet Order List Pointer Config Field
v_ram_address    := "001010";
v_ram_byteenable := "0010";
v_ram_writedata := (others =&gt; '0');
v_ram_writedata(15 downto 8)  := fee_rmap_i.writedata;
p_rmap_ram_wr(v_ram_address, v_ram_byteenable, v_ram_writedata, fee_rmap_o.waitrequest);
</v>
      </c>
    </row>
    <row r="49" spans="1:13" x14ac:dyDescent="0.25">
      <c r="A49" s="4" t="s">
        <v>60</v>
      </c>
      <c r="B49">
        <f t="shared" si="2"/>
        <v>43</v>
      </c>
      <c r="C49">
        <f t="shared" si="3"/>
        <v>10</v>
      </c>
      <c r="D49">
        <f t="shared" si="4"/>
        <v>1</v>
      </c>
      <c r="E49">
        <f t="shared" si="6"/>
        <v>7</v>
      </c>
      <c r="F49">
        <f t="shared" si="7"/>
        <v>0</v>
      </c>
      <c r="G49" t="s">
        <v>146</v>
      </c>
      <c r="M49" s="3" t="str">
        <f t="shared" si="5"/>
        <v xml:space="preserve">when (x"0000002B") =&gt;
-- RMAP Area Config Register 10 : CCD 2 Packet Order List Pointer Config Field
v_ram_address    := "001010";
v_ram_byteenable := "0001";
v_ram_writedata := (others =&gt; '0');
v_ram_writedata(7 downto 0)  := fee_rmap_i.writedata;
p_rmap_ram_wr(v_ram_address, v_ram_byteenable, v_ram_writedata, fee_rmap_o.waitrequest);
</v>
      </c>
    </row>
    <row r="50" spans="1:13" x14ac:dyDescent="0.25">
      <c r="A50" s="4" t="s">
        <v>61</v>
      </c>
      <c r="B50">
        <f t="shared" si="2"/>
        <v>44</v>
      </c>
      <c r="C50">
        <f t="shared" si="3"/>
        <v>11</v>
      </c>
      <c r="D50">
        <f t="shared" si="4"/>
        <v>8</v>
      </c>
      <c r="E50">
        <f t="shared" si="6"/>
        <v>31</v>
      </c>
      <c r="F50">
        <f t="shared" si="7"/>
        <v>24</v>
      </c>
      <c r="G50" t="s">
        <v>147</v>
      </c>
      <c r="M50" s="3" t="str">
        <f t="shared" si="5"/>
        <v xml:space="preserve">when (x"0000002C") =&gt;
-- RMAP Area Config Register 11 : CCD 2 Window Size Y Config Field%%-- RMAP Area Config Register 11 : Register 11 Configuration Reserved
v_ram_address    := "001011";
v_ram_byteenable := "1000";
v_ram_writedata := (others =&gt; '0');
v_ram_writedata(31 downto 24)  := fee_rmap_i.writedata;
p_rmap_ram_wr(v_ram_address, v_ram_byteenable, v_ram_writedata, fee_rmap_o.waitrequest);
</v>
      </c>
    </row>
    <row r="51" spans="1:13" x14ac:dyDescent="0.25">
      <c r="A51" s="4" t="s">
        <v>62</v>
      </c>
      <c r="B51">
        <f t="shared" si="2"/>
        <v>45</v>
      </c>
      <c r="C51">
        <f t="shared" si="3"/>
        <v>11</v>
      </c>
      <c r="D51">
        <f t="shared" si="4"/>
        <v>4</v>
      </c>
      <c r="E51">
        <f t="shared" si="6"/>
        <v>23</v>
      </c>
      <c r="F51">
        <f t="shared" si="7"/>
        <v>16</v>
      </c>
      <c r="G51" t="s">
        <v>148</v>
      </c>
      <c r="M51" s="3" t="str">
        <f t="shared" si="5"/>
        <v xml:space="preserve">when (x"0000002D") =&gt;
-- RMAP Area Config Register 11 : CCD 2 Window Size X Config Field%%-- RMAP Area Config Register 11 : CCD 2 Window Size Y Config Field
v_ram_address    := "001011";
v_ram_byteenable := "0100";
v_ram_writedata := (others =&gt; '0');
v_ram_writedata(23 downto 16)  := fee_rmap_i.writedata;
p_rmap_ram_wr(v_ram_address, v_ram_byteenable, v_ram_writedata, fee_rmap_o.waitrequest);
</v>
      </c>
    </row>
    <row r="52" spans="1:13" x14ac:dyDescent="0.25">
      <c r="A52" s="4" t="s">
        <v>63</v>
      </c>
      <c r="B52">
        <f t="shared" si="2"/>
        <v>46</v>
      </c>
      <c r="C52">
        <f t="shared" si="3"/>
        <v>11</v>
      </c>
      <c r="D52">
        <f t="shared" si="4"/>
        <v>2</v>
      </c>
      <c r="E52">
        <f t="shared" si="6"/>
        <v>15</v>
      </c>
      <c r="F52">
        <f t="shared" si="7"/>
        <v>8</v>
      </c>
      <c r="G52" t="s">
        <v>149</v>
      </c>
      <c r="M52" s="3" t="str">
        <f t="shared" si="5"/>
        <v xml:space="preserve">when (x"0000002E") =&gt;
-- RMAP Area Config Register 11 : CCD 2 Window List Length Config Field
v_ram_address    := "001011";
v_ram_byteenable := "0010";
v_ram_writedata := (others =&gt; '0');
v_ram_writedata(15 downto 8)  := fee_rmap_i.writedata;
p_rmap_ram_wr(v_ram_address, v_ram_byteenable, v_ram_writedata, fee_rmap_o.waitrequest);
</v>
      </c>
    </row>
    <row r="53" spans="1:13" x14ac:dyDescent="0.25">
      <c r="A53" s="4" t="s">
        <v>64</v>
      </c>
      <c r="B53">
        <f t="shared" si="2"/>
        <v>47</v>
      </c>
      <c r="C53">
        <f t="shared" si="3"/>
        <v>11</v>
      </c>
      <c r="D53">
        <f t="shared" si="4"/>
        <v>1</v>
      </c>
      <c r="E53">
        <f t="shared" si="6"/>
        <v>7</v>
      </c>
      <c r="F53">
        <f t="shared" si="7"/>
        <v>0</v>
      </c>
      <c r="G53" t="s">
        <v>149</v>
      </c>
      <c r="M53" s="3" t="str">
        <f t="shared" si="5"/>
        <v xml:space="preserve">when (x"0000002F") =&gt;
-- RMAP Area Config Register 11 : CCD 2 Window List Length Config Field
v_ram_address    := "001011";
v_ram_byteenable := "0001";
v_ram_writedata := (others =&gt; '0');
v_ram_writedata(7 downto 0)  := fee_rmap_i.writedata;
p_rmap_ram_wr(v_ram_address, v_ram_byteenable, v_ram_writedata, fee_rmap_o.waitrequest);
</v>
      </c>
    </row>
    <row r="54" spans="1:13" x14ac:dyDescent="0.25">
      <c r="A54" s="4" t="s">
        <v>65</v>
      </c>
      <c r="B54">
        <f t="shared" si="2"/>
        <v>48</v>
      </c>
      <c r="C54">
        <f t="shared" si="3"/>
        <v>12</v>
      </c>
      <c r="D54">
        <f t="shared" si="4"/>
        <v>8</v>
      </c>
      <c r="E54">
        <f t="shared" si="6"/>
        <v>31</v>
      </c>
      <c r="F54">
        <f t="shared" si="7"/>
        <v>24</v>
      </c>
      <c r="G54" t="s">
        <v>150</v>
      </c>
      <c r="M54" s="3" t="str">
        <f t="shared" si="5"/>
        <v xml:space="preserve">when (x"00000030") =&gt;
-- RMAP Area Config Register 12 : CCD 3 Window List Pointer Config Field
v_ram_address    := "001100";
v_ram_byteenable := "1000";
v_ram_writedata := (others =&gt; '0');
v_ram_writedata(31 downto 24)  := fee_rmap_i.writedata;
p_rmap_ram_wr(v_ram_address, v_ram_byteenable, v_ram_writedata, fee_rmap_o.waitrequest);
</v>
      </c>
    </row>
    <row r="55" spans="1:13" x14ac:dyDescent="0.25">
      <c r="A55" s="4" t="s">
        <v>66</v>
      </c>
      <c r="B55">
        <f t="shared" si="2"/>
        <v>49</v>
      </c>
      <c r="C55">
        <f t="shared" si="3"/>
        <v>12</v>
      </c>
      <c r="D55">
        <f t="shared" si="4"/>
        <v>4</v>
      </c>
      <c r="E55">
        <f t="shared" si="6"/>
        <v>23</v>
      </c>
      <c r="F55">
        <f t="shared" si="7"/>
        <v>16</v>
      </c>
      <c r="G55" t="s">
        <v>150</v>
      </c>
      <c r="M55" s="3" t="str">
        <f t="shared" si="5"/>
        <v xml:space="preserve">when (x"00000031") =&gt;
-- RMAP Area Config Register 12 : CCD 3 Window List Pointer Config Field
v_ram_address    := "001100";
v_ram_byteenable := "0100";
v_ram_writedata := (others =&gt; '0');
v_ram_writedata(23 downto 16)  := fee_rmap_i.writedata;
p_rmap_ram_wr(v_ram_address, v_ram_byteenable, v_ram_writedata, fee_rmap_o.waitrequest);
</v>
      </c>
    </row>
    <row r="56" spans="1:13" x14ac:dyDescent="0.25">
      <c r="A56" s="4" t="s">
        <v>67</v>
      </c>
      <c r="B56">
        <f t="shared" si="2"/>
        <v>50</v>
      </c>
      <c r="C56">
        <f t="shared" si="3"/>
        <v>12</v>
      </c>
      <c r="D56">
        <f t="shared" si="4"/>
        <v>2</v>
      </c>
      <c r="E56">
        <f t="shared" si="6"/>
        <v>15</v>
      </c>
      <c r="F56">
        <f t="shared" si="7"/>
        <v>8</v>
      </c>
      <c r="G56" t="s">
        <v>150</v>
      </c>
      <c r="M56" s="3" t="str">
        <f t="shared" si="5"/>
        <v xml:space="preserve">when (x"00000032") =&gt;
-- RMAP Area Config Register 12 : CCD 3 Window List Pointer Config Field
v_ram_address    := "001100";
v_ram_byteenable := "0010";
v_ram_writedata := (others =&gt; '0');
v_ram_writedata(15 downto 8)  := fee_rmap_i.writedata;
p_rmap_ram_wr(v_ram_address, v_ram_byteenable, v_ram_writedata, fee_rmap_o.waitrequest);
</v>
      </c>
    </row>
    <row r="57" spans="1:13" x14ac:dyDescent="0.25">
      <c r="A57" s="4" t="s">
        <v>68</v>
      </c>
      <c r="B57">
        <f t="shared" si="2"/>
        <v>51</v>
      </c>
      <c r="C57">
        <f t="shared" si="3"/>
        <v>12</v>
      </c>
      <c r="D57">
        <f t="shared" si="4"/>
        <v>1</v>
      </c>
      <c r="E57">
        <f t="shared" si="6"/>
        <v>7</v>
      </c>
      <c r="F57">
        <f t="shared" si="7"/>
        <v>0</v>
      </c>
      <c r="G57" t="s">
        <v>150</v>
      </c>
      <c r="M57" s="3" t="str">
        <f t="shared" si="5"/>
        <v xml:space="preserve">when (x"00000033") =&gt;
-- RMAP Area Config Register 12 : CCD 3 Window List Pointer Config Field
v_ram_address    := "001100";
v_ram_byteenable := "0001";
v_ram_writedata := (others =&gt; '0');
v_ram_writedata(7 downto 0)  := fee_rmap_i.writedata;
p_rmap_ram_wr(v_ram_address, v_ram_byteenable, v_ram_writedata, fee_rmap_o.waitrequest);
</v>
      </c>
    </row>
    <row r="58" spans="1:13" x14ac:dyDescent="0.25">
      <c r="A58" s="4" t="s">
        <v>69</v>
      </c>
      <c r="B58">
        <f t="shared" si="2"/>
        <v>52</v>
      </c>
      <c r="C58">
        <f t="shared" si="3"/>
        <v>13</v>
      </c>
      <c r="D58">
        <f t="shared" si="4"/>
        <v>8</v>
      </c>
      <c r="E58">
        <f t="shared" si="6"/>
        <v>31</v>
      </c>
      <c r="F58">
        <f t="shared" si="7"/>
        <v>24</v>
      </c>
      <c r="G58" t="s">
        <v>151</v>
      </c>
      <c r="M58" s="3" t="str">
        <f t="shared" si="5"/>
        <v xml:space="preserve">when (x"00000034") =&gt;
-- RMAP Area Config Register 13 : CCD 3 Packet Order List Pointer Config Field
v_ram_address    := "001101";
v_ram_byteenable := "1000";
v_ram_writedata := (others =&gt; '0');
v_ram_writedata(31 downto 24)  := fee_rmap_i.writedata;
p_rmap_ram_wr(v_ram_address, v_ram_byteenable, v_ram_writedata, fee_rmap_o.waitrequest);
</v>
      </c>
    </row>
    <row r="59" spans="1:13" x14ac:dyDescent="0.25">
      <c r="A59" s="4" t="s">
        <v>70</v>
      </c>
      <c r="B59">
        <f t="shared" si="2"/>
        <v>53</v>
      </c>
      <c r="C59">
        <f t="shared" si="3"/>
        <v>13</v>
      </c>
      <c r="D59">
        <f t="shared" si="4"/>
        <v>4</v>
      </c>
      <c r="E59">
        <f t="shared" si="6"/>
        <v>23</v>
      </c>
      <c r="F59">
        <f t="shared" si="7"/>
        <v>16</v>
      </c>
      <c r="G59" t="s">
        <v>151</v>
      </c>
      <c r="M59" s="3" t="str">
        <f t="shared" si="5"/>
        <v xml:space="preserve">when (x"00000035") =&gt;
-- RMAP Area Config Register 13 : CCD 3 Packet Order List Pointer Config Field
v_ram_address    := "001101";
v_ram_byteenable := "0100";
v_ram_writedata := (others =&gt; '0');
v_ram_writedata(23 downto 16)  := fee_rmap_i.writedata;
p_rmap_ram_wr(v_ram_address, v_ram_byteenable, v_ram_writedata, fee_rmap_o.waitrequest);
</v>
      </c>
    </row>
    <row r="60" spans="1:13" x14ac:dyDescent="0.25">
      <c r="A60" s="4" t="s">
        <v>71</v>
      </c>
      <c r="B60">
        <f t="shared" si="2"/>
        <v>54</v>
      </c>
      <c r="C60">
        <f t="shared" si="3"/>
        <v>13</v>
      </c>
      <c r="D60">
        <f t="shared" si="4"/>
        <v>2</v>
      </c>
      <c r="E60">
        <f t="shared" si="6"/>
        <v>15</v>
      </c>
      <c r="F60">
        <f t="shared" si="7"/>
        <v>8</v>
      </c>
      <c r="G60" t="s">
        <v>151</v>
      </c>
      <c r="M60" s="3" t="str">
        <f t="shared" si="5"/>
        <v xml:space="preserve">when (x"00000036") =&gt;
-- RMAP Area Config Register 13 : CCD 3 Packet Order List Pointer Config Field
v_ram_address    := "001101";
v_ram_byteenable := "0010";
v_ram_writedata := (others =&gt; '0');
v_ram_writedata(15 downto 8)  := fee_rmap_i.writedata;
p_rmap_ram_wr(v_ram_address, v_ram_byteenable, v_ram_writedata, fee_rmap_o.waitrequest);
</v>
      </c>
    </row>
    <row r="61" spans="1:13" x14ac:dyDescent="0.25">
      <c r="A61" s="4" t="s">
        <v>72</v>
      </c>
      <c r="B61">
        <f t="shared" si="2"/>
        <v>55</v>
      </c>
      <c r="C61">
        <f t="shared" si="3"/>
        <v>13</v>
      </c>
      <c r="D61">
        <f t="shared" si="4"/>
        <v>1</v>
      </c>
      <c r="E61">
        <f t="shared" si="6"/>
        <v>7</v>
      </c>
      <c r="F61">
        <f t="shared" si="7"/>
        <v>0</v>
      </c>
      <c r="G61" t="s">
        <v>151</v>
      </c>
      <c r="M61" s="3" t="str">
        <f t="shared" si="5"/>
        <v xml:space="preserve">when (x"00000037") =&gt;
-- RMAP Area Config Register 13 : CCD 3 Packet Order List Pointer Config Field
v_ram_address    := "001101";
v_ram_byteenable := "0001";
v_ram_writedata := (others =&gt; '0');
v_ram_writedata(7 downto 0)  := fee_rmap_i.writedata;
p_rmap_ram_wr(v_ram_address, v_ram_byteenable, v_ram_writedata, fee_rmap_o.waitrequest);
</v>
      </c>
    </row>
    <row r="62" spans="1:13" x14ac:dyDescent="0.25">
      <c r="A62" s="4" t="s">
        <v>73</v>
      </c>
      <c r="B62">
        <f t="shared" si="2"/>
        <v>56</v>
      </c>
      <c r="C62">
        <f t="shared" si="3"/>
        <v>14</v>
      </c>
      <c r="D62">
        <f t="shared" si="4"/>
        <v>8</v>
      </c>
      <c r="E62">
        <f t="shared" si="6"/>
        <v>31</v>
      </c>
      <c r="F62">
        <f t="shared" si="7"/>
        <v>24</v>
      </c>
      <c r="G62" t="s">
        <v>152</v>
      </c>
      <c r="M62" s="3" t="str">
        <f t="shared" si="5"/>
        <v xml:space="preserve">when (x"00000038") =&gt;
-- RMAP Area Config Register 14 : CCD 3 Window Size Y Config Field%%-- RMAP Area Config Register 14 : Register 14 Configuration Reserved
v_ram_address    := "001110";
v_ram_byteenable := "1000";
v_ram_writedata := (others =&gt; '0');
v_ram_writedata(31 downto 24)  := fee_rmap_i.writedata;
p_rmap_ram_wr(v_ram_address, v_ram_byteenable, v_ram_writedata, fee_rmap_o.waitrequest);
</v>
      </c>
    </row>
    <row r="63" spans="1:13" x14ac:dyDescent="0.25">
      <c r="A63" s="4" t="s">
        <v>74</v>
      </c>
      <c r="B63">
        <f t="shared" si="2"/>
        <v>57</v>
      </c>
      <c r="C63">
        <f t="shared" si="3"/>
        <v>14</v>
      </c>
      <c r="D63">
        <f t="shared" si="4"/>
        <v>4</v>
      </c>
      <c r="E63">
        <f t="shared" si="6"/>
        <v>23</v>
      </c>
      <c r="F63">
        <f t="shared" si="7"/>
        <v>16</v>
      </c>
      <c r="G63" t="s">
        <v>153</v>
      </c>
      <c r="M63" s="3" t="str">
        <f t="shared" si="5"/>
        <v xml:space="preserve">when (x"00000039") =&gt;
-- RMAP Area Config Register 14 : CCD 3 Window Size X Config Field%%-- RMAP Area Config Register 14 : CCD 3 Window Size Y Config Field
v_ram_address    := "001110";
v_ram_byteenable := "0100";
v_ram_writedata := (others =&gt; '0');
v_ram_writedata(23 downto 16)  := fee_rmap_i.writedata;
p_rmap_ram_wr(v_ram_address, v_ram_byteenable, v_ram_writedata, fee_rmap_o.waitrequest);
</v>
      </c>
    </row>
    <row r="64" spans="1:13" x14ac:dyDescent="0.25">
      <c r="A64" s="4" t="s">
        <v>75</v>
      </c>
      <c r="B64">
        <f t="shared" si="2"/>
        <v>58</v>
      </c>
      <c r="C64">
        <f t="shared" si="3"/>
        <v>14</v>
      </c>
      <c r="D64">
        <f t="shared" si="4"/>
        <v>2</v>
      </c>
      <c r="E64">
        <f t="shared" si="6"/>
        <v>15</v>
      </c>
      <c r="F64">
        <f t="shared" si="7"/>
        <v>8</v>
      </c>
      <c r="G64" t="s">
        <v>154</v>
      </c>
      <c r="M64" s="3" t="str">
        <f t="shared" si="5"/>
        <v xml:space="preserve">when (x"0000003A") =&gt;
-- RMAP Area Config Register 14 : CCD 3 Window List Length Config Field
v_ram_address    := "001110";
v_ram_byteenable := "0010";
v_ram_writedata := (others =&gt; '0');
v_ram_writedata(15 downto 8)  := fee_rmap_i.writedata;
p_rmap_ram_wr(v_ram_address, v_ram_byteenable, v_ram_writedata, fee_rmap_o.waitrequest);
</v>
      </c>
    </row>
    <row r="65" spans="1:13" x14ac:dyDescent="0.25">
      <c r="A65" s="4" t="s">
        <v>76</v>
      </c>
      <c r="B65">
        <f t="shared" si="2"/>
        <v>59</v>
      </c>
      <c r="C65">
        <f t="shared" si="3"/>
        <v>14</v>
      </c>
      <c r="D65">
        <f t="shared" si="4"/>
        <v>1</v>
      </c>
      <c r="E65">
        <f t="shared" si="6"/>
        <v>7</v>
      </c>
      <c r="F65">
        <f t="shared" si="7"/>
        <v>0</v>
      </c>
      <c r="G65" t="s">
        <v>154</v>
      </c>
      <c r="M65" s="3" t="str">
        <f t="shared" si="5"/>
        <v xml:space="preserve">when (x"0000003B") =&gt;
-- RMAP Area Config Register 14 : CCD 3 Window List Length Config Field
v_ram_address    := "001110";
v_ram_byteenable := "0001";
v_ram_writedata := (others =&gt; '0');
v_ram_writedata(7 downto 0)  := fee_rmap_i.writedata;
p_rmap_ram_wr(v_ram_address, v_ram_byteenable, v_ram_writedata, fee_rmap_o.waitrequest);
</v>
      </c>
    </row>
    <row r="66" spans="1:13" x14ac:dyDescent="0.25">
      <c r="A66" s="4" t="s">
        <v>77</v>
      </c>
      <c r="B66">
        <f t="shared" si="2"/>
        <v>60</v>
      </c>
      <c r="C66">
        <f t="shared" si="3"/>
        <v>15</v>
      </c>
      <c r="D66">
        <f t="shared" si="4"/>
        <v>8</v>
      </c>
      <c r="E66">
        <f t="shared" si="6"/>
        <v>31</v>
      </c>
      <c r="F66">
        <f t="shared" si="7"/>
        <v>24</v>
      </c>
      <c r="G66" t="s">
        <v>155</v>
      </c>
      <c r="M66" s="3" t="str">
        <f t="shared" si="5"/>
        <v xml:space="preserve">when (x"0000003C") =&gt;
-- RMAP Area Config Register 15 : CCD 4 Window List Pointer Config Field
v_ram_address    := "001111";
v_ram_byteenable := "1000";
v_ram_writedata := (others =&gt; '0');
v_ram_writedata(31 downto 24)  := fee_rmap_i.writedata;
p_rmap_ram_wr(v_ram_address, v_ram_byteenable, v_ram_writedata, fee_rmap_o.waitrequest);
</v>
      </c>
    </row>
    <row r="67" spans="1:13" x14ac:dyDescent="0.25">
      <c r="A67" s="4" t="s">
        <v>78</v>
      </c>
      <c r="B67">
        <f t="shared" si="2"/>
        <v>61</v>
      </c>
      <c r="C67">
        <f t="shared" si="3"/>
        <v>15</v>
      </c>
      <c r="D67">
        <f t="shared" si="4"/>
        <v>4</v>
      </c>
      <c r="E67">
        <f t="shared" si="6"/>
        <v>23</v>
      </c>
      <c r="F67">
        <f t="shared" si="7"/>
        <v>16</v>
      </c>
      <c r="G67" t="s">
        <v>155</v>
      </c>
      <c r="M67" s="3" t="str">
        <f t="shared" si="5"/>
        <v xml:space="preserve">when (x"0000003D") =&gt;
-- RMAP Area Config Register 15 : CCD 4 Window List Pointer Config Field
v_ram_address    := "001111";
v_ram_byteenable := "0100";
v_ram_writedata := (others =&gt; '0');
v_ram_writedata(23 downto 16)  := fee_rmap_i.writedata;
p_rmap_ram_wr(v_ram_address, v_ram_byteenable, v_ram_writedata, fee_rmap_o.waitrequest);
</v>
      </c>
    </row>
    <row r="68" spans="1:13" x14ac:dyDescent="0.25">
      <c r="A68" s="4" t="s">
        <v>79</v>
      </c>
      <c r="B68">
        <f t="shared" si="2"/>
        <v>62</v>
      </c>
      <c r="C68">
        <f t="shared" si="3"/>
        <v>15</v>
      </c>
      <c r="D68">
        <f t="shared" si="4"/>
        <v>2</v>
      </c>
      <c r="E68">
        <f t="shared" si="6"/>
        <v>15</v>
      </c>
      <c r="F68">
        <f t="shared" si="7"/>
        <v>8</v>
      </c>
      <c r="G68" t="s">
        <v>155</v>
      </c>
      <c r="M68" s="3" t="str">
        <f t="shared" si="5"/>
        <v xml:space="preserve">when (x"0000003E") =&gt;
-- RMAP Area Config Register 15 : CCD 4 Window List Pointer Config Field
v_ram_address    := "001111";
v_ram_byteenable := "0010";
v_ram_writedata := (others =&gt; '0');
v_ram_writedata(15 downto 8)  := fee_rmap_i.writedata;
p_rmap_ram_wr(v_ram_address, v_ram_byteenable, v_ram_writedata, fee_rmap_o.waitrequest);
</v>
      </c>
    </row>
    <row r="69" spans="1:13" x14ac:dyDescent="0.25">
      <c r="A69" s="4" t="s">
        <v>80</v>
      </c>
      <c r="B69">
        <f t="shared" si="2"/>
        <v>63</v>
      </c>
      <c r="C69">
        <f t="shared" si="3"/>
        <v>15</v>
      </c>
      <c r="D69">
        <f t="shared" si="4"/>
        <v>1</v>
      </c>
      <c r="E69">
        <f t="shared" si="6"/>
        <v>7</v>
      </c>
      <c r="F69">
        <f t="shared" si="7"/>
        <v>0</v>
      </c>
      <c r="G69" t="s">
        <v>155</v>
      </c>
      <c r="M69" s="3" t="str">
        <f t="shared" si="5"/>
        <v xml:space="preserve">when (x"0000003F") =&gt;
-- RMAP Area Config Register 15 : CCD 4 Window List Pointer Config Field
v_ram_address    := "001111";
v_ram_byteenable := "0001";
v_ram_writedata := (others =&gt; '0');
v_ram_writedata(7 downto 0)  := fee_rmap_i.writedata;
p_rmap_ram_wr(v_ram_address, v_ram_byteenable, v_ram_writedata, fee_rmap_o.waitrequest);
</v>
      </c>
    </row>
    <row r="70" spans="1:13" x14ac:dyDescent="0.25">
      <c r="A70" s="4" t="s">
        <v>81</v>
      </c>
      <c r="B70">
        <f t="shared" si="2"/>
        <v>64</v>
      </c>
      <c r="C70">
        <f t="shared" si="3"/>
        <v>16</v>
      </c>
      <c r="D70">
        <f t="shared" si="4"/>
        <v>8</v>
      </c>
      <c r="E70">
        <f t="shared" si="6"/>
        <v>31</v>
      </c>
      <c r="F70">
        <f t="shared" si="7"/>
        <v>24</v>
      </c>
      <c r="G70" t="s">
        <v>156</v>
      </c>
      <c r="M70" s="3" t="str">
        <f t="shared" si="5"/>
        <v xml:space="preserve">when (x"00000040") =&gt;
-- RMAP Area Config Register 16 : CCD 4 Packet Order List Pointer Config Field
v_ram_address    := "010000";
v_ram_byteenable := "1000";
v_ram_writedata := (others =&gt; '0');
v_ram_writedata(31 downto 24)  := fee_rmap_i.writedata;
p_rmap_ram_wr(v_ram_address, v_ram_byteenable, v_ram_writedata, fee_rmap_o.waitrequest);
</v>
      </c>
    </row>
    <row r="71" spans="1:13" x14ac:dyDescent="0.25">
      <c r="A71" s="4" t="s">
        <v>82</v>
      </c>
      <c r="B71">
        <f t="shared" ref="B71:B113" si="8">HEX2DEC(A71)</f>
        <v>65</v>
      </c>
      <c r="C71">
        <f t="shared" ref="C71:C113" si="9">QUOTIENT(B71,4)</f>
        <v>16</v>
      </c>
      <c r="D71">
        <f t="shared" ref="D71:D113" si="10">2^(3 - MOD(B71,4))</f>
        <v>4</v>
      </c>
      <c r="E71">
        <f t="shared" si="6"/>
        <v>23</v>
      </c>
      <c r="F71">
        <f t="shared" si="7"/>
        <v>16</v>
      </c>
      <c r="G71" t="s">
        <v>156</v>
      </c>
      <c r="M71" s="3" t="str">
        <f t="shared" ref="M71:M113" si="11">_xlfn.CONCAT($B$2,DEC2HEX(B71,8),$C$2,CHAR(10),G71,CHAR(10),$D$2,DEC2BIN(C71,6),$E$2,CHAR(10),$F$2,DEC2BIN(D71,4),$G$2,CHAR(10),$H$2,CHAR(10),$I$2,E71,$J$2,F71,$K$2,CHAR(10),$L$2,CHAR(10))</f>
        <v xml:space="preserve">when (x"00000041") =&gt;
-- RMAP Area Config Register 16 : CCD 4 Packet Order List Pointer Config Field
v_ram_address    := "010000";
v_ram_byteenable := "0100";
v_ram_writedata := (others =&gt; '0');
v_ram_writedata(23 downto 16)  := fee_rmap_i.writedata;
p_rmap_ram_wr(v_ram_address, v_ram_byteenable, v_ram_writedata, fee_rmap_o.waitrequest);
</v>
      </c>
    </row>
    <row r="72" spans="1:13" x14ac:dyDescent="0.25">
      <c r="A72" s="4" t="s">
        <v>83</v>
      </c>
      <c r="B72">
        <f t="shared" si="8"/>
        <v>66</v>
      </c>
      <c r="C72">
        <f t="shared" si="9"/>
        <v>16</v>
      </c>
      <c r="D72">
        <f t="shared" si="10"/>
        <v>2</v>
      </c>
      <c r="E72">
        <f t="shared" si="6"/>
        <v>15</v>
      </c>
      <c r="F72">
        <f t="shared" si="7"/>
        <v>8</v>
      </c>
      <c r="G72" t="s">
        <v>156</v>
      </c>
      <c r="M72" s="3" t="str">
        <f t="shared" si="11"/>
        <v xml:space="preserve">when (x"00000042") =&gt;
-- RMAP Area Config Register 16 : CCD 4 Packet Order List Pointer Config Field
v_ram_address    := "010000";
v_ram_byteenable := "0010";
v_ram_writedata := (others =&gt; '0');
v_ram_writedata(15 downto 8)  := fee_rmap_i.writedata;
p_rmap_ram_wr(v_ram_address, v_ram_byteenable, v_ram_writedata, fee_rmap_o.waitrequest);
</v>
      </c>
    </row>
    <row r="73" spans="1:13" x14ac:dyDescent="0.25">
      <c r="A73" s="4" t="s">
        <v>84</v>
      </c>
      <c r="B73">
        <f t="shared" si="8"/>
        <v>67</v>
      </c>
      <c r="C73">
        <f t="shared" si="9"/>
        <v>16</v>
      </c>
      <c r="D73">
        <f t="shared" si="10"/>
        <v>1</v>
      </c>
      <c r="E73">
        <f t="shared" si="6"/>
        <v>7</v>
      </c>
      <c r="F73">
        <f t="shared" si="7"/>
        <v>0</v>
      </c>
      <c r="G73" t="s">
        <v>156</v>
      </c>
      <c r="M73" s="3" t="str">
        <f t="shared" si="11"/>
        <v xml:space="preserve">when (x"00000043") =&gt;
-- RMAP Area Config Register 16 : CCD 4 Packet Order List Pointer Config Field
v_ram_address    := "010000";
v_ram_byteenable := "0001";
v_ram_writedata := (others =&gt; '0');
v_ram_writedata(7 downto 0)  := fee_rmap_i.writedata;
p_rmap_ram_wr(v_ram_address, v_ram_byteenable, v_ram_writedata, fee_rmap_o.waitrequest);
</v>
      </c>
    </row>
    <row r="74" spans="1:13" x14ac:dyDescent="0.25">
      <c r="A74" s="4" t="s">
        <v>85</v>
      </c>
      <c r="B74">
        <f t="shared" si="8"/>
        <v>68</v>
      </c>
      <c r="C74">
        <f t="shared" si="9"/>
        <v>17</v>
      </c>
      <c r="D74">
        <f t="shared" si="10"/>
        <v>8</v>
      </c>
      <c r="E74">
        <f t="shared" ref="E74:E113" si="12">(3 - MOD(B74,4))*8 + 7</f>
        <v>31</v>
      </c>
      <c r="F74">
        <f t="shared" ref="F74:F113" si="13">(3 - MOD(B74,4))*8</f>
        <v>24</v>
      </c>
      <c r="G74" t="s">
        <v>157</v>
      </c>
      <c r="M74" s="3" t="str">
        <f t="shared" si="11"/>
        <v xml:space="preserve">when (x"00000044") =&gt;
-- RMAP Area Config Register 17 : CCD 4 Window Size Y Config Field%%-- RMAP Area Config Register 17 : Register 17 Configuration Reserved
v_ram_address    := "010001";
v_ram_byteenable := "1000";
v_ram_writedata := (others =&gt; '0');
v_ram_writedata(31 downto 24)  := fee_rmap_i.writedata;
p_rmap_ram_wr(v_ram_address, v_ram_byteenable, v_ram_writedata, fee_rmap_o.waitrequest);
</v>
      </c>
    </row>
    <row r="75" spans="1:13" x14ac:dyDescent="0.25">
      <c r="A75" s="4" t="s">
        <v>86</v>
      </c>
      <c r="B75">
        <f t="shared" si="8"/>
        <v>69</v>
      </c>
      <c r="C75">
        <f t="shared" si="9"/>
        <v>17</v>
      </c>
      <c r="D75">
        <f t="shared" si="10"/>
        <v>4</v>
      </c>
      <c r="E75">
        <f t="shared" si="12"/>
        <v>23</v>
      </c>
      <c r="F75">
        <f t="shared" si="13"/>
        <v>16</v>
      </c>
      <c r="G75" t="s">
        <v>158</v>
      </c>
      <c r="M75" s="3" t="str">
        <f t="shared" si="11"/>
        <v xml:space="preserve">when (x"00000045") =&gt;
-- RMAP Area Config Register 17 : CCD 4 Window Size X Config Field%%-- RMAP Area Config Register 17 : CCD 4 Window Size Y Config Field
v_ram_address    := "010001";
v_ram_byteenable := "0100";
v_ram_writedata := (others =&gt; '0');
v_ram_writedata(23 downto 16)  := fee_rmap_i.writedata;
p_rmap_ram_wr(v_ram_address, v_ram_byteenable, v_ram_writedata, fee_rmap_o.waitrequest);
</v>
      </c>
    </row>
    <row r="76" spans="1:13" x14ac:dyDescent="0.25">
      <c r="A76" s="4" t="s">
        <v>87</v>
      </c>
      <c r="B76">
        <f t="shared" si="8"/>
        <v>70</v>
      </c>
      <c r="C76">
        <f t="shared" si="9"/>
        <v>17</v>
      </c>
      <c r="D76">
        <f t="shared" si="10"/>
        <v>2</v>
      </c>
      <c r="E76">
        <f t="shared" si="12"/>
        <v>15</v>
      </c>
      <c r="F76">
        <f t="shared" si="13"/>
        <v>8</v>
      </c>
      <c r="G76" t="s">
        <v>159</v>
      </c>
      <c r="M76" s="3" t="str">
        <f t="shared" si="11"/>
        <v xml:space="preserve">when (x"00000046") =&gt;
-- RMAP Area Config Register 17 : CCD 4 Window List Length Config Field
v_ram_address    := "010001";
v_ram_byteenable := "0010";
v_ram_writedata := (others =&gt; '0');
v_ram_writedata(15 downto 8)  := fee_rmap_i.writedata;
p_rmap_ram_wr(v_ram_address, v_ram_byteenable, v_ram_writedata, fee_rmap_o.waitrequest);
</v>
      </c>
    </row>
    <row r="77" spans="1:13" x14ac:dyDescent="0.25">
      <c r="A77" s="4" t="s">
        <v>88</v>
      </c>
      <c r="B77">
        <f t="shared" si="8"/>
        <v>71</v>
      </c>
      <c r="C77">
        <f t="shared" si="9"/>
        <v>17</v>
      </c>
      <c r="D77">
        <f t="shared" si="10"/>
        <v>1</v>
      </c>
      <c r="E77">
        <f t="shared" si="12"/>
        <v>7</v>
      </c>
      <c r="F77">
        <f t="shared" si="13"/>
        <v>0</v>
      </c>
      <c r="G77" t="s">
        <v>159</v>
      </c>
      <c r="M77" s="3" t="str">
        <f t="shared" si="11"/>
        <v xml:space="preserve">when (x"00000047") =&gt;
-- RMAP Area Config Register 17 : CCD 4 Window List Length Config Field
v_ram_address    := "010001";
v_ram_byteenable := "0001";
v_ram_writedata := (others =&gt; '0');
v_ram_writedata(7 downto 0)  := fee_rmap_i.writedata;
p_rmap_ram_wr(v_ram_address, v_ram_byteenable, v_ram_writedata, fee_rmap_o.waitrequest);
</v>
      </c>
    </row>
    <row r="78" spans="1:13" x14ac:dyDescent="0.25">
      <c r="A78" s="4" t="s">
        <v>89</v>
      </c>
      <c r="B78">
        <f t="shared" si="8"/>
        <v>72</v>
      </c>
      <c r="C78">
        <f t="shared" si="9"/>
        <v>18</v>
      </c>
      <c r="D78">
        <f t="shared" si="10"/>
        <v>8</v>
      </c>
      <c r="E78">
        <f t="shared" si="12"/>
        <v>31</v>
      </c>
      <c r="F78">
        <f t="shared" si="13"/>
        <v>24</v>
      </c>
      <c r="G78" t="s">
        <v>160</v>
      </c>
      <c r="M78" s="3" t="str">
        <f t="shared" si="11"/>
        <v xml:space="preserve">when (x"00000048") =&gt;
-- RMAP Area Config Register 18 : CCD 2 Vrd Configuration Config Field
v_ram_address    := "010010";
v_ram_byteenable := "1000";
v_ram_writedata := (others =&gt; '0');
v_ram_writedata(31 downto 24)  := fee_rmap_i.writedata;
p_rmap_ram_wr(v_ram_address, v_ram_byteenable, v_ram_writedata, fee_rmap_o.waitrequest);
</v>
      </c>
    </row>
    <row r="79" spans="1:13" x14ac:dyDescent="0.25">
      <c r="A79" s="4" t="s">
        <v>90</v>
      </c>
      <c r="B79">
        <f t="shared" si="8"/>
        <v>73</v>
      </c>
      <c r="C79">
        <f t="shared" si="9"/>
        <v>18</v>
      </c>
      <c r="D79">
        <f t="shared" si="10"/>
        <v>4</v>
      </c>
      <c r="E79">
        <f t="shared" si="12"/>
        <v>23</v>
      </c>
      <c r="F79">
        <f t="shared" si="13"/>
        <v>16</v>
      </c>
      <c r="G79" t="s">
        <v>161</v>
      </c>
      <c r="M79" s="3" t="str">
        <f t="shared" si="11"/>
        <v xml:space="preserve">when (x"00000049") =&gt;
-- RMAP Area Config Register 18 : CCD 1 Vrd Configuration Config Field
v_ram_address    := "010010";
v_ram_byteenable := "0100";
v_ram_writedata := (others =&gt; '0');
v_ram_writedata(23 downto 16)  := fee_rmap_i.writedata;
p_rmap_ram_wr(v_ram_address, v_ram_byteenable, v_ram_writedata, fee_rmap_o.waitrequest);
</v>
      </c>
    </row>
    <row r="80" spans="1:13" x14ac:dyDescent="0.25">
      <c r="A80" s="4" t="s">
        <v>91</v>
      </c>
      <c r="B80">
        <f t="shared" si="8"/>
        <v>74</v>
      </c>
      <c r="C80">
        <f t="shared" si="9"/>
        <v>18</v>
      </c>
      <c r="D80">
        <f t="shared" si="10"/>
        <v>2</v>
      </c>
      <c r="E80">
        <f t="shared" si="12"/>
        <v>15</v>
      </c>
      <c r="F80">
        <f t="shared" si="13"/>
        <v>8</v>
      </c>
      <c r="G80" t="s">
        <v>162</v>
      </c>
      <c r="M80" s="3" t="str">
        <f t="shared" si="11"/>
        <v xml:space="preserve">when (x"0000004A") =&gt;
-- RMAP Area Config Register 18 : CCD Vod Configuration Config Field%%-- RMAP Area Config Register 18 : CCD 1 Vrd Configuration Config Field
v_ram_address    := "010010";
v_ram_byteenable := "0010";
v_ram_writedata := (others =&gt; '0');
v_ram_writedata(15 downto 8)  := fee_rmap_i.writedata;
p_rmap_ram_wr(v_ram_address, v_ram_byteenable, v_ram_writedata, fee_rmap_o.waitrequest);
</v>
      </c>
    </row>
    <row r="81" spans="1:13" x14ac:dyDescent="0.25">
      <c r="A81" s="4" t="s">
        <v>92</v>
      </c>
      <c r="B81">
        <f t="shared" si="8"/>
        <v>75</v>
      </c>
      <c r="C81">
        <f t="shared" si="9"/>
        <v>18</v>
      </c>
      <c r="D81">
        <f t="shared" si="10"/>
        <v>1</v>
      </c>
      <c r="E81">
        <f t="shared" si="12"/>
        <v>7</v>
      </c>
      <c r="F81">
        <f t="shared" si="13"/>
        <v>0</v>
      </c>
      <c r="G81" t="s">
        <v>163</v>
      </c>
      <c r="M81" s="3" t="str">
        <f t="shared" si="11"/>
        <v xml:space="preserve">when (x"0000004B") =&gt;
-- RMAP Area Config Register 18 : CCD Vod Configuration Config Field
v_ram_address    := "010010";
v_ram_byteenable := "0001";
v_ram_writedata := (others =&gt; '0');
v_ram_writedata(7 downto 0)  := fee_rmap_i.writedata;
p_rmap_ram_wr(v_ram_address, v_ram_byteenable, v_ram_writedata, fee_rmap_o.waitrequest);
</v>
      </c>
    </row>
    <row r="82" spans="1:13" x14ac:dyDescent="0.25">
      <c r="A82" s="4" t="s">
        <v>93</v>
      </c>
      <c r="B82">
        <f t="shared" si="8"/>
        <v>76</v>
      </c>
      <c r="C82">
        <f t="shared" si="9"/>
        <v>19</v>
      </c>
      <c r="D82">
        <f t="shared" si="10"/>
        <v>8</v>
      </c>
      <c r="E82">
        <f t="shared" si="12"/>
        <v>31</v>
      </c>
      <c r="F82">
        <f t="shared" si="13"/>
        <v>24</v>
      </c>
      <c r="G82" t="s">
        <v>164</v>
      </c>
      <c r="M82" s="3" t="str">
        <f t="shared" si="11"/>
        <v xml:space="preserve">when (x"0000004C") =&gt;
-- RMAP Area Config Register 19 : CCD 4 Vrd Configuration Config Field%%-- RMAP Area Config Register 19 : CCD Vgd Configuration Config Field
v_ram_address    := "010011";
v_ram_byteenable := "1000";
v_ram_writedata := (others =&gt; '0');
v_ram_writedata(31 downto 24)  := fee_rmap_i.writedata;
p_rmap_ram_wr(v_ram_address, v_ram_byteenable, v_ram_writedata, fee_rmap_o.waitrequest);
</v>
      </c>
    </row>
    <row r="83" spans="1:13" x14ac:dyDescent="0.25">
      <c r="A83" s="4" t="s">
        <v>94</v>
      </c>
      <c r="B83">
        <f t="shared" si="8"/>
        <v>77</v>
      </c>
      <c r="C83">
        <f t="shared" si="9"/>
        <v>19</v>
      </c>
      <c r="D83">
        <f t="shared" si="10"/>
        <v>4</v>
      </c>
      <c r="E83">
        <f t="shared" si="12"/>
        <v>23</v>
      </c>
      <c r="F83">
        <f t="shared" si="13"/>
        <v>16</v>
      </c>
      <c r="G83" t="s">
        <v>165</v>
      </c>
      <c r="M83" s="3" t="str">
        <f t="shared" si="11"/>
        <v xml:space="preserve">when (x"0000004D") =&gt;
-- RMAP Area Config Register 19 : CCD 4 Vrd Configuration Config Field
v_ram_address    := "010011";
v_ram_byteenable := "0100";
v_ram_writedata := (others =&gt; '0');
v_ram_writedata(23 downto 16)  := fee_rmap_i.writedata;
p_rmap_ram_wr(v_ram_address, v_ram_byteenable, v_ram_writedata, fee_rmap_o.waitrequest);
</v>
      </c>
    </row>
    <row r="84" spans="1:13" x14ac:dyDescent="0.25">
      <c r="A84" s="4" t="s">
        <v>95</v>
      </c>
      <c r="B84">
        <f t="shared" si="8"/>
        <v>78</v>
      </c>
      <c r="C84">
        <f t="shared" si="9"/>
        <v>19</v>
      </c>
      <c r="D84">
        <f t="shared" si="10"/>
        <v>2</v>
      </c>
      <c r="E84">
        <f t="shared" si="12"/>
        <v>15</v>
      </c>
      <c r="F84">
        <f t="shared" si="13"/>
        <v>8</v>
      </c>
      <c r="G84" t="s">
        <v>166</v>
      </c>
      <c r="M84" s="3" t="str">
        <f t="shared" si="11"/>
        <v xml:space="preserve">when (x"0000004E") =&gt;
-- RMAP Area Config Register 19 : CCD 3 Vrd Configuration Config Field
v_ram_address    := "010011";
v_ram_byteenable := "0010";
v_ram_writedata := (others =&gt; '0');
v_ram_writedata(15 downto 8)  := fee_rmap_i.writedata;
p_rmap_ram_wr(v_ram_address, v_ram_byteenable, v_ram_writedata, fee_rmap_o.waitrequest);
</v>
      </c>
    </row>
    <row r="85" spans="1:13" x14ac:dyDescent="0.25">
      <c r="A85" s="4" t="s">
        <v>96</v>
      </c>
      <c r="B85">
        <f t="shared" si="8"/>
        <v>79</v>
      </c>
      <c r="C85">
        <f t="shared" si="9"/>
        <v>19</v>
      </c>
      <c r="D85">
        <f t="shared" si="10"/>
        <v>1</v>
      </c>
      <c r="E85">
        <f t="shared" si="12"/>
        <v>7</v>
      </c>
      <c r="F85">
        <f t="shared" si="13"/>
        <v>0</v>
      </c>
      <c r="G85" t="s">
        <v>167</v>
      </c>
      <c r="M85" s="3" t="str">
        <f t="shared" si="11"/>
        <v xml:space="preserve">when (x"0000004F") =&gt;
-- RMAP Area Config Register 19 : CCD 2 Vrd Configuration Config Field%%-- RMAP Area Config Register 19 : CCD 3 Vrd Configuration Config Field
v_ram_address    := "010011";
v_ram_byteenable := "0001";
v_ram_writedata := (others =&gt; '0');
v_ram_writedata(7 downto 0)  := fee_rmap_i.writedata;
p_rmap_ram_wr(v_ram_address, v_ram_byteenable, v_ram_writedata, fee_rmap_o.waitrequest);
</v>
      </c>
    </row>
    <row r="86" spans="1:13" x14ac:dyDescent="0.25">
      <c r="A86" s="4" t="s">
        <v>97</v>
      </c>
      <c r="B86">
        <f t="shared" si="8"/>
        <v>80</v>
      </c>
      <c r="C86">
        <f t="shared" si="9"/>
        <v>20</v>
      </c>
      <c r="D86">
        <f t="shared" si="10"/>
        <v>8</v>
      </c>
      <c r="E86">
        <f t="shared" si="12"/>
        <v>31</v>
      </c>
      <c r="F86">
        <f t="shared" si="13"/>
        <v>24</v>
      </c>
      <c r="G86" t="s">
        <v>168</v>
      </c>
      <c r="M86" s="3" t="str">
        <f t="shared" si="11"/>
        <v xml:space="preserve">when (x"00000050") =&gt;
-- RMAP Area Config Register 20 : CCD Ig High Configuration Config Field
v_ram_address    := "010100";
v_ram_byteenable := "1000";
v_ram_writedata := (others =&gt; '0');
v_ram_writedata(31 downto 24)  := fee_rmap_i.writedata;
p_rmap_ram_wr(v_ram_address, v_ram_byteenable, v_ram_writedata, fee_rmap_o.waitrequest);
</v>
      </c>
    </row>
    <row r="87" spans="1:13" x14ac:dyDescent="0.25">
      <c r="A87" s="4" t="s">
        <v>98</v>
      </c>
      <c r="B87">
        <f t="shared" si="8"/>
        <v>81</v>
      </c>
      <c r="C87">
        <f t="shared" si="9"/>
        <v>20</v>
      </c>
      <c r="D87">
        <f t="shared" si="10"/>
        <v>4</v>
      </c>
      <c r="E87">
        <f t="shared" si="12"/>
        <v>23</v>
      </c>
      <c r="F87">
        <f t="shared" si="13"/>
        <v>16</v>
      </c>
      <c r="G87" t="s">
        <v>169</v>
      </c>
      <c r="M87" s="3" t="str">
        <f t="shared" si="11"/>
        <v xml:space="preserve">when (x"00000051") =&gt;
-- RMAP Area Config Register 20 : CCD Vog Configurion Config Field%%-- RMAP Area Config Register 20 : CCD Ig High Configuration Config Field
v_ram_address    := "010100";
v_ram_byteenable := "0100";
v_ram_writedata := (others =&gt; '0');
v_ram_writedata(23 downto 16)  := fee_rmap_i.writedata;
p_rmap_ram_wr(v_ram_address, v_ram_byteenable, v_ram_writedata, fee_rmap_o.waitrequest);
</v>
      </c>
    </row>
    <row r="88" spans="1:13" x14ac:dyDescent="0.25">
      <c r="A88" s="4" t="s">
        <v>99</v>
      </c>
      <c r="B88">
        <f t="shared" si="8"/>
        <v>82</v>
      </c>
      <c r="C88">
        <f t="shared" si="9"/>
        <v>20</v>
      </c>
      <c r="D88">
        <f t="shared" si="10"/>
        <v>2</v>
      </c>
      <c r="E88">
        <f t="shared" si="12"/>
        <v>15</v>
      </c>
      <c r="F88">
        <f t="shared" si="13"/>
        <v>8</v>
      </c>
      <c r="G88" t="s">
        <v>170</v>
      </c>
      <c r="M88" s="3" t="str">
        <f t="shared" si="11"/>
        <v xml:space="preserve">when (x"00000052") =&gt;
-- RMAP Area Config Register 20 : CCD Vog Configurion Config Field
v_ram_address    := "010100";
v_ram_byteenable := "0010";
v_ram_writedata := (others =&gt; '0');
v_ram_writedata(15 downto 8)  := fee_rmap_i.writedata;
p_rmap_ram_wr(v_ram_address, v_ram_byteenable, v_ram_writedata, fee_rmap_o.waitrequest);
</v>
      </c>
    </row>
    <row r="89" spans="1:13" x14ac:dyDescent="0.25">
      <c r="A89" s="4" t="s">
        <v>100</v>
      </c>
      <c r="B89">
        <f t="shared" si="8"/>
        <v>83</v>
      </c>
      <c r="C89">
        <f t="shared" si="9"/>
        <v>20</v>
      </c>
      <c r="D89">
        <f t="shared" si="10"/>
        <v>1</v>
      </c>
      <c r="E89">
        <f t="shared" si="12"/>
        <v>7</v>
      </c>
      <c r="F89">
        <f t="shared" si="13"/>
        <v>0</v>
      </c>
      <c r="G89" t="s">
        <v>171</v>
      </c>
      <c r="M89" s="3" t="str">
        <f t="shared" si="11"/>
        <v xml:space="preserve">when (x"00000053") =&gt;
-- RMAP Area Config Register 20 : CCD Vgd Configuration Config Field
v_ram_address    := "010100";
v_ram_byteenable := "0001";
v_ram_writedata := (others =&gt; '0');
v_ram_writedata(7 downto 0)  := fee_rmap_i.writedata;
p_rmap_ram_wr(v_ram_address, v_ram_byteenable, v_ram_writedata, fee_rmap_o.waitrequest);
</v>
      </c>
    </row>
    <row r="90" spans="1:13" x14ac:dyDescent="0.25">
      <c r="A90" s="4" t="s">
        <v>101</v>
      </c>
      <c r="B90">
        <f t="shared" si="8"/>
        <v>84</v>
      </c>
      <c r="C90">
        <f t="shared" si="9"/>
        <v>21</v>
      </c>
      <c r="D90">
        <f t="shared" si="10"/>
        <v>8</v>
      </c>
      <c r="E90">
        <f t="shared" si="12"/>
        <v>31</v>
      </c>
      <c r="F90">
        <f t="shared" si="13"/>
        <v>24</v>
      </c>
      <c r="G90" t="s">
        <v>172</v>
      </c>
      <c r="M90" s="3" t="str">
        <f t="shared" si="11"/>
        <v xml:space="preserve">when (x"00000054") =&gt;
-- RMAP Area Config Register 21 : CCD Mode Configuration Config Field%%-- RMAP Area Config Register 21 : Register 21 Configuration Reserved%%-- RMAP Area Config Register 21 : Clear Error Flag Config Field
v_ram_address    := "010101";
v_ram_byteenable := "1000";
v_ram_writedata := (others =&gt; '0');
v_ram_writedata(31 downto 24)  := fee_rmap_i.writedata;
p_rmap_ram_wr(v_ram_address, v_ram_byteenable, v_ram_writedata, fee_rmap_o.waitrequest);
</v>
      </c>
    </row>
    <row r="91" spans="1:13" x14ac:dyDescent="0.25">
      <c r="A91" s="4" t="s">
        <v>102</v>
      </c>
      <c r="B91">
        <f t="shared" si="8"/>
        <v>85</v>
      </c>
      <c r="C91">
        <f t="shared" si="9"/>
        <v>21</v>
      </c>
      <c r="D91">
        <f t="shared" si="10"/>
        <v>4</v>
      </c>
      <c r="E91">
        <f t="shared" si="12"/>
        <v>23</v>
      </c>
      <c r="F91">
        <f t="shared" si="13"/>
        <v>16</v>
      </c>
      <c r="G91" t="s">
        <v>173</v>
      </c>
      <c r="M91" s="3" t="str">
        <f t="shared" si="11"/>
        <v xml:space="preserve">when (x"00000055") =&gt;
-- RMAP Area Config Register 21 : Trk Hld High Configuration Config Field%%-- RMAP Area Config Register 21 : Trk Hld Low Configuration Config Field%%-- RMAP Area Config Register 21 : Register 21 Configuration Reserved
v_ram_address    := "010101";
v_ram_byteenable := "0100";
v_ram_writedata := (others =&gt; '0');
v_ram_writedata(23 downto 16)  := fee_rmap_i.writedata;
p_rmap_ram_wr(v_ram_address, v_ram_byteenable, v_ram_writedata, fee_rmap_o.waitrequest);
</v>
      </c>
    </row>
    <row r="92" spans="1:13" x14ac:dyDescent="0.25">
      <c r="A92" s="4" t="s">
        <v>103</v>
      </c>
      <c r="B92">
        <f t="shared" si="8"/>
        <v>86</v>
      </c>
      <c r="C92">
        <f t="shared" si="9"/>
        <v>21</v>
      </c>
      <c r="D92">
        <f t="shared" si="10"/>
        <v>2</v>
      </c>
      <c r="E92">
        <f t="shared" si="12"/>
        <v>15</v>
      </c>
      <c r="F92">
        <f t="shared" si="13"/>
        <v>8</v>
      </c>
      <c r="G92" t="s">
        <v>174</v>
      </c>
      <c r="M92" s="3" t="str">
        <f t="shared" si="11"/>
        <v xml:space="preserve">when (x"00000056") =&gt;
-- RMAP Area Config Register 21 : CCD Ig Low Configuration Config Field%%-- RMAP Area Config Register 21 : Trk Hld High Configuration Config Field
v_ram_address    := "010101";
v_ram_byteenable := "0010";
v_ram_writedata := (others =&gt; '0');
v_ram_writedata(15 downto 8)  := fee_rmap_i.writedata;
p_rmap_ram_wr(v_ram_address, v_ram_byteenable, v_ram_writedata, fee_rmap_o.waitrequest);
</v>
      </c>
    </row>
    <row r="93" spans="1:13" x14ac:dyDescent="0.25">
      <c r="A93" s="4" t="s">
        <v>104</v>
      </c>
      <c r="B93">
        <f t="shared" si="8"/>
        <v>87</v>
      </c>
      <c r="C93">
        <f t="shared" si="9"/>
        <v>21</v>
      </c>
      <c r="D93">
        <f t="shared" si="10"/>
        <v>1</v>
      </c>
      <c r="E93">
        <f t="shared" si="12"/>
        <v>7</v>
      </c>
      <c r="F93">
        <f t="shared" si="13"/>
        <v>0</v>
      </c>
      <c r="G93" t="s">
        <v>175</v>
      </c>
      <c r="M93" s="3" t="str">
        <f t="shared" si="11"/>
        <v xml:space="preserve">when (x"00000057") =&gt;
-- RMAP Area Config Register 21 : CCD Ig Low Configuration Config Field
v_ram_address    := "010101";
v_ram_byteenable := "0001";
v_ram_writedata := (others =&gt; '0');
v_ram_writedata(7 downto 0)  := fee_rmap_i.writedata;
p_rmap_ram_wr(v_ram_address, v_ram_byteenable, v_ram_writedata, fee_rmap_o.waitrequest);
</v>
      </c>
    </row>
    <row r="94" spans="1:13" x14ac:dyDescent="0.25">
      <c r="A94" s="4" t="s">
        <v>105</v>
      </c>
      <c r="B94">
        <f t="shared" si="8"/>
        <v>88</v>
      </c>
      <c r="C94">
        <f t="shared" si="9"/>
        <v>22</v>
      </c>
      <c r="D94">
        <f t="shared" si="10"/>
        <v>8</v>
      </c>
      <c r="E94">
        <f t="shared" si="12"/>
        <v>31</v>
      </c>
      <c r="F94">
        <f t="shared" si="13"/>
        <v>24</v>
      </c>
      <c r="G94" t="s">
        <v>176</v>
      </c>
      <c r="M94" s="3" t="str">
        <f t="shared" si="11"/>
        <v xml:space="preserve">when (x"00000058") =&gt;
-- RMAP Area Config Register 22 : Register 22 Configuration Reserved
v_ram_address    := "010110";
v_ram_byteenable := "1000";
v_ram_writedata := (others =&gt; '0');
v_ram_writedata(31 downto 24)  := fee_rmap_i.writedata;
p_rmap_ram_wr(v_ram_address, v_ram_byteenable, v_ram_writedata, fee_rmap_o.waitrequest);
</v>
      </c>
    </row>
    <row r="95" spans="1:13" x14ac:dyDescent="0.25">
      <c r="A95" s="4" t="s">
        <v>106</v>
      </c>
      <c r="B95">
        <f t="shared" si="8"/>
        <v>89</v>
      </c>
      <c r="C95">
        <f t="shared" si="9"/>
        <v>22</v>
      </c>
      <c r="D95">
        <f t="shared" si="10"/>
        <v>4</v>
      </c>
      <c r="E95">
        <f t="shared" si="12"/>
        <v>23</v>
      </c>
      <c r="F95">
        <f t="shared" si="13"/>
        <v>16</v>
      </c>
      <c r="G95" t="s">
        <v>176</v>
      </c>
      <c r="M95" s="3" t="str">
        <f t="shared" si="11"/>
        <v xml:space="preserve">when (x"00000059") =&gt;
-- RMAP Area Config Register 22 : Register 22 Configuration Reserved
v_ram_address    := "010110";
v_ram_byteenable := "0100";
v_ram_writedata := (others =&gt; '0');
v_ram_writedata(23 downto 16)  := fee_rmap_i.writedata;
p_rmap_ram_wr(v_ram_address, v_ram_byteenable, v_ram_writedata, fee_rmap_o.waitrequest);
</v>
      </c>
    </row>
    <row r="96" spans="1:13" x14ac:dyDescent="0.25">
      <c r="A96" s="4" t="s">
        <v>107</v>
      </c>
      <c r="B96">
        <f t="shared" si="8"/>
        <v>90</v>
      </c>
      <c r="C96">
        <f t="shared" si="9"/>
        <v>22</v>
      </c>
      <c r="D96">
        <f t="shared" si="10"/>
        <v>2</v>
      </c>
      <c r="E96">
        <f t="shared" si="12"/>
        <v>15</v>
      </c>
      <c r="F96">
        <f t="shared" si="13"/>
        <v>8</v>
      </c>
      <c r="G96" t="s">
        <v>177</v>
      </c>
      <c r="M96" s="3" t="str">
        <f t="shared" si="11"/>
        <v xml:space="preserve">when (x"0000005A") =&gt;
-- RMAP Area Config Register 22 : Cdsclp Lo Field%%-- RMAP Area Config egister 22 : Register 22 Configuration Reserved
v_ram_address    := "010110";
v_ram_byteenable := "0010";
v_ram_writedata := (others =&gt; '0');
v_ram_writedata(15 downto 8)  := fee_rmap_i.writedata;
p_rmap_ram_wr(v_ram_address, v_ram_byteenable, v_ram_writedata, fee_rmap_o.waitrequest);
</v>
      </c>
    </row>
    <row r="97" spans="1:13" x14ac:dyDescent="0.25">
      <c r="A97" s="4" t="s">
        <v>108</v>
      </c>
      <c r="B97">
        <f t="shared" si="8"/>
        <v>91</v>
      </c>
      <c r="C97">
        <f t="shared" si="9"/>
        <v>22</v>
      </c>
      <c r="D97">
        <f t="shared" si="10"/>
        <v>1</v>
      </c>
      <c r="E97">
        <f t="shared" si="12"/>
        <v>7</v>
      </c>
      <c r="F97">
        <f t="shared" si="13"/>
        <v>0</v>
      </c>
      <c r="G97" t="s">
        <v>178</v>
      </c>
      <c r="M97" s="3" t="str">
        <f t="shared" si="11"/>
        <v xml:space="preserve">when (x"0000005B") =&gt;
-- RMAP Area Config Register 22 : R Config 1 Field%%-- RMAP Area Config Register 22 : R Config 2 Field
v_ram_address    := "010110";
v_ram_byteenable := "0001";
v_ram_writedata := (others =&gt; '0');
v_ram_writedata(7 downto 0)  := fee_rmap_i.writedata;
p_rmap_ram_wr(v_ram_address, v_ram_byteenable, v_ram_writedata, fee_rmap_o.waitrequest);
</v>
      </c>
    </row>
    <row r="98" spans="1:13" x14ac:dyDescent="0.25">
      <c r="A98" s="4" t="s">
        <v>109</v>
      </c>
      <c r="B98">
        <f t="shared" si="8"/>
        <v>92</v>
      </c>
      <c r="C98">
        <f t="shared" si="9"/>
        <v>23</v>
      </c>
      <c r="D98">
        <f t="shared" si="10"/>
        <v>8</v>
      </c>
      <c r="E98">
        <f t="shared" si="12"/>
        <v>31</v>
      </c>
      <c r="F98">
        <f t="shared" si="13"/>
        <v>24</v>
      </c>
      <c r="G98" t="s">
        <v>179</v>
      </c>
      <c r="M98" s="3" t="str">
        <f t="shared" si="11"/>
        <v xml:space="preserve">when (x"0000005C") =&gt;
-- RMAP Area Config Register 23 : CCD 2 Last E Packet Field%%-- RMAP Area Config Register 23 : Register 23 Configuration Reserved
v_ram_address    := "010111";
v_ram_byteenable := "1000";
v_ram_writedata := (others =&gt; '0');
v_ram_writedata(31 downto 24)  := fee_rmap_i.writedata;
p_rmap_ram_wr(v_ram_address, v_ram_byteenable, v_ram_writedata, fee_rmap_o.waitrequest);
</v>
      </c>
    </row>
    <row r="99" spans="1:13" x14ac:dyDescent="0.25">
      <c r="A99" s="4" t="s">
        <v>110</v>
      </c>
      <c r="B99">
        <f t="shared" si="8"/>
        <v>93</v>
      </c>
      <c r="C99">
        <f t="shared" si="9"/>
        <v>23</v>
      </c>
      <c r="D99">
        <f t="shared" si="10"/>
        <v>4</v>
      </c>
      <c r="E99">
        <f t="shared" si="12"/>
        <v>23</v>
      </c>
      <c r="F99">
        <f t="shared" si="13"/>
        <v>16</v>
      </c>
      <c r="G99" t="s">
        <v>180</v>
      </c>
      <c r="M99" s="3" t="str">
        <f t="shared" si="11"/>
        <v xml:space="preserve">when (x"0000005D") =&gt;
-- RMAP Area Config Register 23 : CCD 1 Last F Packet Field%%-- RMAP Area Config Register 23 : CCD 2 Last E Packet Field
v_ram_address    := "010111";
v_ram_byteenable := "0100";
v_ram_writedata := (others =&gt; '0');
v_ram_writedata(23 downto 16)  := fee_rmap_i.writedata;
p_rmap_ram_wr(v_ram_address, v_ram_byteenable, v_ram_writedata, fee_rmap_o.waitrequest);
</v>
      </c>
    </row>
    <row r="100" spans="1:13" x14ac:dyDescent="0.25">
      <c r="A100" s="4" t="s">
        <v>111</v>
      </c>
      <c r="B100">
        <f t="shared" si="8"/>
        <v>94</v>
      </c>
      <c r="C100">
        <f t="shared" si="9"/>
        <v>23</v>
      </c>
      <c r="D100">
        <f t="shared" si="10"/>
        <v>2</v>
      </c>
      <c r="E100">
        <f t="shared" si="12"/>
        <v>15</v>
      </c>
      <c r="F100">
        <f t="shared" si="13"/>
        <v>8</v>
      </c>
      <c r="G100" t="s">
        <v>181</v>
      </c>
      <c r="M100" s="3" t="str">
        <f t="shared" si="11"/>
        <v xml:space="preserve">when (x"0000005E") =&gt;
-- RMAP Area Config Register 23 : CCD 1 Last E Packet Field%%-- RMAP Area Config Register 23 : CCD 1 Last F Packet Field
v_ram_address    := "010111";
v_ram_byteenable := "0010";
v_ram_writedata := (others =&gt; '0');
v_ram_writedata(15 downto 8)  := fee_rmap_i.writedata;
p_rmap_ram_wr(v_ram_address, v_ram_byteenable, v_ram_writedata, fee_rmap_o.waitrequest);
</v>
      </c>
    </row>
    <row r="101" spans="1:13" x14ac:dyDescent="0.25">
      <c r="A101" s="4" t="s">
        <v>112</v>
      </c>
      <c r="B101">
        <f t="shared" si="8"/>
        <v>95</v>
      </c>
      <c r="C101">
        <f t="shared" si="9"/>
        <v>23</v>
      </c>
      <c r="D101">
        <f t="shared" si="10"/>
        <v>1</v>
      </c>
      <c r="E101">
        <f t="shared" si="12"/>
        <v>7</v>
      </c>
      <c r="F101">
        <f t="shared" si="13"/>
        <v>0</v>
      </c>
      <c r="G101" t="s">
        <v>182</v>
      </c>
      <c r="M101" s="3" t="str">
        <f t="shared" si="11"/>
        <v xml:space="preserve">when (x"0000005F") =&gt;
-- RMAP Area Config Register 23 : CCD 1 Last E Packet Field
v_ram_address    := "010111";
v_ram_byteenable := "0001";
v_ram_writedata := (others =&gt; '0');
v_ram_writedata(7 downto 0)  := fee_rmap_i.writedata;
p_rmap_ram_wr(v_ram_address, v_ram_byteenable, v_ram_writedata, fee_rmap_o.waitrequest);
</v>
      </c>
    </row>
    <row r="102" spans="1:13" x14ac:dyDescent="0.25">
      <c r="A102" s="4" t="s">
        <v>113</v>
      </c>
      <c r="B102">
        <f t="shared" si="8"/>
        <v>96</v>
      </c>
      <c r="C102">
        <f t="shared" si="9"/>
        <v>24</v>
      </c>
      <c r="D102">
        <f t="shared" si="10"/>
        <v>8</v>
      </c>
      <c r="E102">
        <f t="shared" si="12"/>
        <v>31</v>
      </c>
      <c r="F102">
        <f t="shared" si="13"/>
        <v>24</v>
      </c>
      <c r="G102" t="s">
        <v>183</v>
      </c>
      <c r="M102" s="3" t="str">
        <f t="shared" si="11"/>
        <v xml:space="preserve">when (x"00000060") =&gt;
-- RMAP Area Config Register 24 : CCD 3 Last F Packet Field%%-- RMAP Area Config Register 24 : Register 24 Configuration Reserved
v_ram_address    := "011000";
v_ram_byteenable := "1000";
v_ram_writedata := (others =&gt; '0');
v_ram_writedata(31 downto 24)  := fee_rmap_i.writedata;
p_rmap_ram_wr(v_ram_address, v_ram_byteenable, v_ram_writedata, fee_rmap_o.waitrequest);
</v>
      </c>
    </row>
    <row r="103" spans="1:13" x14ac:dyDescent="0.25">
      <c r="A103" s="4" t="s">
        <v>114</v>
      </c>
      <c r="B103">
        <f t="shared" si="8"/>
        <v>97</v>
      </c>
      <c r="C103">
        <f t="shared" si="9"/>
        <v>24</v>
      </c>
      <c r="D103">
        <f t="shared" si="10"/>
        <v>4</v>
      </c>
      <c r="E103">
        <f t="shared" si="12"/>
        <v>23</v>
      </c>
      <c r="F103">
        <f t="shared" si="13"/>
        <v>16</v>
      </c>
      <c r="G103" t="s">
        <v>184</v>
      </c>
      <c r="M103" s="3" t="str">
        <f t="shared" si="11"/>
        <v xml:space="preserve">when (x"00000061") =&gt;
-- RMAP Area Config Register 24 : CCD 3 Last E Packet Field%%-- RMAP Area Config Register 24 : CCD 3 Last F Packet Field
v_ram_address    := "011000";
v_ram_byteenable := "0100";
v_ram_writedata := (others =&gt; '0');
v_ram_writedata(23 downto 16)  := fee_rmap_i.writedata;
p_rmap_ram_wr(v_ram_address, v_ram_byteenable, v_ram_writedata, fee_rmap_o.waitrequest);
</v>
      </c>
    </row>
    <row r="104" spans="1:13" x14ac:dyDescent="0.25">
      <c r="A104" s="4" t="s">
        <v>115</v>
      </c>
      <c r="B104">
        <f t="shared" si="8"/>
        <v>98</v>
      </c>
      <c r="C104">
        <f t="shared" si="9"/>
        <v>24</v>
      </c>
      <c r="D104">
        <f t="shared" si="10"/>
        <v>2</v>
      </c>
      <c r="E104">
        <f t="shared" si="12"/>
        <v>15</v>
      </c>
      <c r="F104">
        <f t="shared" si="13"/>
        <v>8</v>
      </c>
      <c r="G104" t="s">
        <v>185</v>
      </c>
      <c r="M104" s="3" t="str">
        <f t="shared" si="11"/>
        <v xml:space="preserve">when (x"00000062") =&gt;
-- RMAP Area Config Register 24 : CCD 2 Last F Packet Field%%-- RMAP Area Config Register 24 : CCD 3 Last E Packet Field
v_ram_address    := "011000";
v_ram_byteenable := "0010";
v_ram_writedata := (others =&gt; '0');
v_ram_writedata(15 downto 8)  := fee_rmap_i.writedata;
p_rmap_ram_wr(v_ram_address, v_ram_byteenable, v_ram_writedata, fee_rmap_o.waitrequest);
</v>
      </c>
    </row>
    <row r="105" spans="1:13" x14ac:dyDescent="0.25">
      <c r="A105" s="4" t="s">
        <v>116</v>
      </c>
      <c r="B105">
        <f t="shared" si="8"/>
        <v>99</v>
      </c>
      <c r="C105">
        <f t="shared" si="9"/>
        <v>24</v>
      </c>
      <c r="D105">
        <f t="shared" si="10"/>
        <v>1</v>
      </c>
      <c r="E105">
        <f t="shared" si="12"/>
        <v>7</v>
      </c>
      <c r="F105">
        <f t="shared" si="13"/>
        <v>0</v>
      </c>
      <c r="G105" t="s">
        <v>186</v>
      </c>
      <c r="M105" s="3" t="str">
        <f t="shared" si="11"/>
        <v xml:space="preserve">when (x"00000063") =&gt;
-- RMAP Area Config Register 24 : CCD 2 Last F Packet Field
v_ram_address    := "011000";
v_ram_byteenable := "0001";
v_ram_writedata := (others =&gt; '0');
v_ram_writedata(7 downto 0)  := fee_rmap_i.writedata;
p_rmap_ram_wr(v_ram_address, v_ram_byteenable, v_ram_writedata, fee_rmap_o.waitrequest);
</v>
      </c>
    </row>
    <row r="106" spans="1:13" x14ac:dyDescent="0.25">
      <c r="A106" s="4" t="s">
        <v>117</v>
      </c>
      <c r="B106">
        <f t="shared" si="8"/>
        <v>100</v>
      </c>
      <c r="C106">
        <f t="shared" si="9"/>
        <v>25</v>
      </c>
      <c r="D106">
        <f t="shared" si="10"/>
        <v>8</v>
      </c>
      <c r="E106">
        <f t="shared" si="12"/>
        <v>31</v>
      </c>
      <c r="F106">
        <f t="shared" si="13"/>
        <v>24</v>
      </c>
      <c r="G106" t="s">
        <v>187</v>
      </c>
      <c r="M106" s="3" t="str">
        <f t="shared" si="11"/>
        <v xml:space="preserve">when (x"00000064") =&gt;
-- RMAP Area Config Register 25 : Surface Inversion Counter Field%%-- RMAP Area Config Register 25 : Register 25 Configuration Reserved
v_ram_address    := "011001";
v_ram_byteenable := "1000";
v_ram_writedata := (others =&gt; '0');
v_ram_writedata(31 downto 24)  := fee_rmap_i.writedata;
p_rmap_ram_wr(v_ram_address, v_ram_byteenable, v_ram_writedata, fee_rmap_o.waitrequest);
</v>
      </c>
    </row>
    <row r="107" spans="1:13" x14ac:dyDescent="0.25">
      <c r="A107" s="4" t="s">
        <v>118</v>
      </c>
      <c r="B107">
        <f t="shared" si="8"/>
        <v>101</v>
      </c>
      <c r="C107">
        <f t="shared" si="9"/>
        <v>25</v>
      </c>
      <c r="D107">
        <f t="shared" si="10"/>
        <v>4</v>
      </c>
      <c r="E107">
        <f t="shared" si="12"/>
        <v>23</v>
      </c>
      <c r="F107">
        <f t="shared" si="13"/>
        <v>16</v>
      </c>
      <c r="G107" t="s">
        <v>188</v>
      </c>
      <c r="M107" s="3" t="str">
        <f t="shared" si="11"/>
        <v xml:space="preserve">when (x"00000065") =&gt;
-- RMAP Area Config Register 25 : CCD 4 Last F Packet Field%%-- RMAP Area Config Register 25 : Surface Inversion Counter Field
v_ram_address    := "011001";
v_ram_byteenable := "0100";
v_ram_writedata := (others =&gt; '0');
v_ram_writedata(23 downto 16)  := fee_rmap_i.writedata;
p_rmap_ram_wr(v_ram_address, v_ram_byteenable, v_ram_writedata, fee_rmap_o.waitrequest);
</v>
      </c>
    </row>
    <row r="108" spans="1:13" x14ac:dyDescent="0.25">
      <c r="A108" s="4" t="s">
        <v>119</v>
      </c>
      <c r="B108">
        <f t="shared" si="8"/>
        <v>102</v>
      </c>
      <c r="C108">
        <f t="shared" si="9"/>
        <v>25</v>
      </c>
      <c r="D108">
        <f t="shared" si="10"/>
        <v>2</v>
      </c>
      <c r="E108">
        <f t="shared" si="12"/>
        <v>15</v>
      </c>
      <c r="F108">
        <f t="shared" si="13"/>
        <v>8</v>
      </c>
      <c r="G108" t="s">
        <v>189</v>
      </c>
      <c r="M108" s="3" t="str">
        <f t="shared" si="11"/>
        <v xml:space="preserve">when (x"00000066") =&gt;
-- RMAP Area Config Register 25 : CCD 4 Last E Packet Field%%-- RMAP Area Config Register 25 : CCD 4 Last F Packet Field
v_ram_address    := "011001";
v_ram_byteenable := "0010";
v_ram_writedata := (others =&gt; '0');
v_ram_writedata(15 downto 8)  := fee_rmap_i.writedata;
p_rmap_ram_wr(v_ram_address, v_ram_byteenable, v_ram_writedata, fee_rmap_o.waitrequest);
</v>
      </c>
    </row>
    <row r="109" spans="1:13" x14ac:dyDescent="0.25">
      <c r="A109" s="4" t="s">
        <v>120</v>
      </c>
      <c r="B109">
        <f t="shared" si="8"/>
        <v>103</v>
      </c>
      <c r="C109">
        <f t="shared" si="9"/>
        <v>25</v>
      </c>
      <c r="D109">
        <f t="shared" si="10"/>
        <v>1</v>
      </c>
      <c r="E109">
        <f t="shared" si="12"/>
        <v>7</v>
      </c>
      <c r="F109">
        <f t="shared" si="13"/>
        <v>0</v>
      </c>
      <c r="G109" t="s">
        <v>190</v>
      </c>
      <c r="M109" s="3" t="str">
        <f t="shared" si="11"/>
        <v xml:space="preserve">when (x"00000067") =&gt;
-- RMAP Area Config Register 25 : CCD 4 Last E Packet Field
v_ram_address    := "011001";
v_ram_byteenable := "0001";
v_ram_writedata := (others =&gt; '0');
v_ram_writedata(7 downto 0)  := fee_rmap_i.writedata;
p_rmap_ram_wr(v_ram_address, v_ram_byteenable, v_ram_writedata, fee_rmap_o.waitrequest);
</v>
      </c>
    </row>
    <row r="110" spans="1:13" x14ac:dyDescent="0.25">
      <c r="A110" s="4" t="s">
        <v>121</v>
      </c>
      <c r="B110">
        <f t="shared" si="8"/>
        <v>104</v>
      </c>
      <c r="C110">
        <f t="shared" si="9"/>
        <v>26</v>
      </c>
      <c r="D110">
        <f t="shared" si="10"/>
        <v>8</v>
      </c>
      <c r="E110">
        <f t="shared" si="12"/>
        <v>31</v>
      </c>
      <c r="F110">
        <f t="shared" si="13"/>
        <v>24</v>
      </c>
      <c r="G110" t="s">
        <v>191</v>
      </c>
      <c r="M110" s="3" t="str">
        <f t="shared" si="11"/>
        <v xml:space="preserve">when (x"00000068") =&gt;
-- RMAP Area Config Register 26 : Trap Pumping Shuffle Counter Field
v_ram_address    := "011010";
v_ram_byteenable := "1000";
v_ram_writedata := (others =&gt; '0');
v_ram_writedata(31 downto 24)  := fee_rmap_i.writedata;
p_rmap_ram_wr(v_ram_address, v_ram_byteenable, v_ram_writedata, fee_rmap_o.waitrequest);
</v>
      </c>
    </row>
    <row r="111" spans="1:13" x14ac:dyDescent="0.25">
      <c r="A111" s="4" t="s">
        <v>122</v>
      </c>
      <c r="B111">
        <f t="shared" si="8"/>
        <v>105</v>
      </c>
      <c r="C111">
        <f t="shared" si="9"/>
        <v>26</v>
      </c>
      <c r="D111">
        <f t="shared" si="10"/>
        <v>4</v>
      </c>
      <c r="E111">
        <f t="shared" si="12"/>
        <v>23</v>
      </c>
      <c r="F111">
        <f t="shared" si="13"/>
        <v>16</v>
      </c>
      <c r="G111" t="s">
        <v>191</v>
      </c>
      <c r="M111" s="3" t="str">
        <f t="shared" si="11"/>
        <v xml:space="preserve">when (x"00000069") =&gt;
-- RMAP Area Config Register 26 : Trap Pumping Shuffle Counter Field
v_ram_address    := "011010";
v_ram_byteenable := "0100";
v_ram_writedata := (others =&gt; '0');
v_ram_writedata(23 downto 16)  := fee_rmap_i.writedata;
p_rmap_ram_wr(v_ram_address, v_ram_byteenable, v_ram_writedata, fee_rmap_o.waitrequest);
</v>
      </c>
    </row>
    <row r="112" spans="1:13" x14ac:dyDescent="0.25">
      <c r="A112" s="4" t="s">
        <v>123</v>
      </c>
      <c r="B112">
        <f t="shared" si="8"/>
        <v>106</v>
      </c>
      <c r="C112">
        <f t="shared" si="9"/>
        <v>26</v>
      </c>
      <c r="D112">
        <f t="shared" si="10"/>
        <v>2</v>
      </c>
      <c r="E112">
        <f t="shared" si="12"/>
        <v>15</v>
      </c>
      <c r="F112">
        <f t="shared" si="13"/>
        <v>8</v>
      </c>
      <c r="G112" t="s">
        <v>192</v>
      </c>
      <c r="M112" s="3" t="str">
        <f t="shared" si="11"/>
        <v xml:space="preserve">when (x"0000006A") =&gt;
-- RMAP Area Config Register 26 : Readout Pause Counter Field
v_ram_address    := "011010";
v_ram_byteenable := "0010";
v_ram_writedata := (others =&gt; '0');
v_ram_writedata(15 downto 8)  := fee_rmap_i.writedata;
p_rmap_ram_wr(v_ram_address, v_ram_byteenable, v_ram_writedata, fee_rmap_o.waitrequest);
</v>
      </c>
    </row>
    <row r="113" spans="1:13" x14ac:dyDescent="0.25">
      <c r="A113" s="4" t="s">
        <v>124</v>
      </c>
      <c r="B113">
        <f t="shared" si="8"/>
        <v>107</v>
      </c>
      <c r="C113">
        <f t="shared" si="9"/>
        <v>26</v>
      </c>
      <c r="D113">
        <f t="shared" si="10"/>
        <v>1</v>
      </c>
      <c r="E113">
        <f t="shared" si="12"/>
        <v>7</v>
      </c>
      <c r="F113">
        <f t="shared" si="13"/>
        <v>0</v>
      </c>
      <c r="G113" t="s">
        <v>192</v>
      </c>
      <c r="M113" s="3" t="str">
        <f t="shared" si="11"/>
        <v xml:space="preserve">when (x"0000006B") =&gt;
-- RMAP Area Config Register 26 : Readout Pause Counter Field
v_ram_address    := "011010";
v_ram_byteenable := "0001";
v_ram_writedata := (others =&gt; '0');
v_ram_writedata(7 downto 0)  := fee_rmap_i.writedata;
p_rmap_ram_wr(v_ram_address, v_ram_byteenable, v_ram_writedata, fee_rmap_o.waitrequest);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564E-A113-467D-A07F-6539E196C2E6}">
  <dimension ref="A2:U181"/>
  <sheetViews>
    <sheetView topLeftCell="A76" workbookViewId="0">
      <selection activeCell="D91" sqref="D91"/>
    </sheetView>
  </sheetViews>
  <sheetFormatPr defaultRowHeight="15" x14ac:dyDescent="0.25"/>
  <cols>
    <col min="1" max="1" width="9.140625" style="4"/>
    <col min="2" max="11" width="12.5703125" style="5" customWidth="1"/>
    <col min="13" max="13" width="82.7109375" customWidth="1"/>
    <col min="15" max="15" width="9.140625" style="4" customWidth="1"/>
    <col min="16" max="16" width="9.140625" style="4"/>
  </cols>
  <sheetData>
    <row r="2" spans="1:21" s="2" customFormat="1" ht="30.75" customHeight="1" x14ac:dyDescent="0.25">
      <c r="A2" s="10"/>
      <c r="B2" s="6" t="s">
        <v>494</v>
      </c>
      <c r="C2" s="6" t="s">
        <v>495</v>
      </c>
      <c r="D2" s="6" t="s">
        <v>496</v>
      </c>
      <c r="E2" s="6" t="s">
        <v>497</v>
      </c>
      <c r="F2" s="6" t="s">
        <v>498</v>
      </c>
      <c r="G2" s="6" t="s">
        <v>11</v>
      </c>
      <c r="H2" s="6" t="s">
        <v>499</v>
      </c>
      <c r="I2" s="6" t="s">
        <v>11</v>
      </c>
      <c r="J2" s="11" t="s">
        <v>500</v>
      </c>
      <c r="K2" s="6" t="s">
        <v>11</v>
      </c>
      <c r="L2" s="2" t="s">
        <v>501</v>
      </c>
      <c r="O2" s="10"/>
      <c r="P2" s="10"/>
    </row>
    <row r="5" spans="1:21" x14ac:dyDescent="0.25">
      <c r="B5" s="5" t="s">
        <v>2</v>
      </c>
      <c r="C5" s="5" t="s">
        <v>3</v>
      </c>
      <c r="D5" s="5" t="s">
        <v>4</v>
      </c>
      <c r="E5" s="5" t="s">
        <v>193</v>
      </c>
      <c r="F5" s="5" t="s">
        <v>195</v>
      </c>
      <c r="G5" s="5" t="s">
        <v>196</v>
      </c>
      <c r="H5" s="5" t="s">
        <v>194</v>
      </c>
      <c r="I5" s="5" t="s">
        <v>197</v>
      </c>
      <c r="J5" s="5" t="s">
        <v>198</v>
      </c>
      <c r="K5" s="5" t="s">
        <v>375</v>
      </c>
      <c r="L5" s="5" t="s">
        <v>16</v>
      </c>
    </row>
    <row r="6" spans="1:21" x14ac:dyDescent="0.25">
      <c r="A6" s="4">
        <v>0</v>
      </c>
      <c r="B6" s="7">
        <f>A6*4</f>
        <v>0</v>
      </c>
      <c r="C6" s="5" t="str">
        <f>DEC2BIN(QUOTIENT(B6,4),6)</f>
        <v>000000</v>
      </c>
      <c r="D6" s="8" t="str">
        <f t="shared" ref="D6:D35" si="0">_xlfn.CONCAT(IF(F6 &gt; 23,1,0),IF(AND(F6 &gt; 15, G6 &lt; 24),1,0),IF(AND(F6 &gt; 7, G6 &lt; 16),1,0),IF(G6 &lt; 8,1,0))</f>
        <v>0011</v>
      </c>
      <c r="E6" s="5" t="str">
        <f>IF(AND(MOD(H6,8) = 0,MOD(G6,8) = 0), "31 downto 0",_xlfn.CONCAT(F6," downto ",G6))</f>
        <v>31 downto 0</v>
      </c>
      <c r="F6" s="5">
        <v>15</v>
      </c>
      <c r="G6" s="5">
        <v>0</v>
      </c>
      <c r="H6" s="5">
        <v>16</v>
      </c>
      <c r="I6" s="5">
        <f>H6-1</f>
        <v>15</v>
      </c>
      <c r="J6" s="5">
        <v>0</v>
      </c>
      <c r="K6" s="5" t="s">
        <v>199</v>
      </c>
      <c r="L6" t="str">
        <f>INDEX($P$6:$P$162,MATCH(K6,$O$6:$O$162,0))</f>
        <v>-- RMAP Area Config Register 0 : V Start Config Field</v>
      </c>
      <c r="M6" s="3" t="str">
        <f>_xlfn.CONCAT($B$2,K6,$C$2,L6,$D$2,C6,$E$2,D6,$F$2,E6,$H$2,F6,$I$2,G6,$J$2,I6,$K$2,J6,$L$2,CHAR(10))</f>
        <v xml:space="preserve">when (16#00#) =&gt;
-- RMAP Area Config Register 0 : V Start Config Field
v_ram_address                 := "000000";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6" s="9" t="s">
        <v>199</v>
      </c>
      <c r="P6" s="4" t="s">
        <v>125</v>
      </c>
    </row>
    <row r="7" spans="1:21" x14ac:dyDescent="0.25">
      <c r="A7" s="4">
        <v>0</v>
      </c>
      <c r="B7" s="7">
        <f t="shared" ref="B7:B70" si="1">A7*4</f>
        <v>0</v>
      </c>
      <c r="C7" s="5" t="str">
        <f t="shared" ref="C7:C70" si="2">DEC2BIN(QUOTIENT(B7,4),6)</f>
        <v>000000</v>
      </c>
      <c r="D7" s="8" t="str">
        <f t="shared" si="0"/>
        <v>1100</v>
      </c>
      <c r="E7" s="5" t="str">
        <f t="shared" ref="E7:E21" si="3">IF(AND(MOD(H7,8) = 0,MOD(G7,8) = 0), "31 downto 0",_xlfn.CONCAT(F7," downto ",G7))</f>
        <v>31 downto 0</v>
      </c>
      <c r="F7" s="5">
        <v>31</v>
      </c>
      <c r="G7" s="5">
        <v>16</v>
      </c>
      <c r="H7" s="5">
        <v>16</v>
      </c>
      <c r="I7" s="5">
        <f t="shared" ref="I7:I70" si="4">H7-1</f>
        <v>15</v>
      </c>
      <c r="J7" s="5">
        <v>0</v>
      </c>
      <c r="K7" s="5" t="s">
        <v>200</v>
      </c>
      <c r="L7" t="str">
        <f t="shared" ref="L7:L70" si="5">INDEX($P$6:$P$162,MATCH(K7,$O$6:$O$162,0))</f>
        <v>-- RMAP Area Config Register 0 : V End Config Field</v>
      </c>
      <c r="M7" s="3" t="str">
        <f t="shared" ref="M7:M70" si="6">_xlfn.CONCAT($B$2,K7,$C$2,L7,$D$2,C7,$E$2,D7,$F$2,E7,$H$2,F7,$I$2,G7,$J$2,I7,$K$2,J7,$L$2,CHAR(10))</f>
        <v xml:space="preserve">when (16#01#) =&gt;
-- RMAP Area Config Register 0 : V End Config Field
v_ram_address                 := "000000";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7" s="4" t="s">
        <v>200</v>
      </c>
      <c r="P7" s="4" t="s">
        <v>0</v>
      </c>
      <c r="U7" s="3"/>
    </row>
    <row r="8" spans="1:21" x14ac:dyDescent="0.25">
      <c r="A8" s="4">
        <v>1</v>
      </c>
      <c r="B8" s="7">
        <f t="shared" si="1"/>
        <v>4</v>
      </c>
      <c r="C8" s="5" t="str">
        <f t="shared" si="2"/>
        <v>000001</v>
      </c>
      <c r="D8" s="8" t="str">
        <f t="shared" si="0"/>
        <v>0011</v>
      </c>
      <c r="E8" s="5" t="str">
        <f t="shared" si="3"/>
        <v>31 downto 0</v>
      </c>
      <c r="F8" s="5">
        <v>15</v>
      </c>
      <c r="G8" s="5">
        <v>0</v>
      </c>
      <c r="H8" s="5">
        <v>16</v>
      </c>
      <c r="I8" s="5">
        <f t="shared" si="4"/>
        <v>15</v>
      </c>
      <c r="J8" s="5">
        <v>0</v>
      </c>
      <c r="K8" s="5" t="s">
        <v>201</v>
      </c>
      <c r="L8" t="str">
        <f t="shared" si="5"/>
        <v>-- RMAP Area Config Register 1 : Charge Injection Width Config Field</v>
      </c>
      <c r="M8" s="3" t="str">
        <f t="shared" si="6"/>
        <v xml:space="preserve">when (16#02#) =&gt;
-- RMAP Area Config Register 1 : Charge Injection Width Config Field
v_ram_address                 := "000001";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8" s="4" t="s">
        <v>201</v>
      </c>
      <c r="P8" s="4" t="s">
        <v>127</v>
      </c>
      <c r="U8" s="3"/>
    </row>
    <row r="9" spans="1:21" x14ac:dyDescent="0.25">
      <c r="A9" s="4">
        <v>1</v>
      </c>
      <c r="B9" s="7">
        <f t="shared" si="1"/>
        <v>4</v>
      </c>
      <c r="C9" s="5" t="str">
        <f t="shared" si="2"/>
        <v>000001</v>
      </c>
      <c r="D9" s="8" t="str">
        <f t="shared" ref="D9:D72" si="7">_xlfn.CONCAT(IF(F9 &gt; 23,1,0),IF(AND(F9 &gt; 15, G9 &lt; 24),1,0),IF(AND(F9 &gt; 7, G9 &lt; 16),1,0),IF(G9 &lt; 8,1,0))</f>
        <v>1100</v>
      </c>
      <c r="E9" s="5" t="str">
        <f t="shared" ref="E9:E72" si="8">IF(AND(MOD(H9,8) = 0,MOD(G9,8) = 0), "31 downto 0",_xlfn.CONCAT(F9," downto ",G9))</f>
        <v>31 downto 0</v>
      </c>
      <c r="F9" s="5">
        <v>31</v>
      </c>
      <c r="G9" s="5">
        <v>16</v>
      </c>
      <c r="H9" s="5">
        <v>16</v>
      </c>
      <c r="I9" s="5">
        <f t="shared" si="4"/>
        <v>15</v>
      </c>
      <c r="J9" s="5">
        <v>0</v>
      </c>
      <c r="K9" s="5" t="s">
        <v>202</v>
      </c>
      <c r="L9" t="str">
        <f t="shared" si="5"/>
        <v>-- RMAP Area Config Register 1 : Charge Injection Gap Config Field</v>
      </c>
      <c r="M9" s="3" t="str">
        <f t="shared" si="6"/>
        <v xml:space="preserve">when (16#03#) =&gt;
-- RMAP Area Config Register 1 : Charge Injection Gap Config Field
v_ram_address                 := "000001";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9" s="4" t="s">
        <v>202</v>
      </c>
      <c r="P9" s="4" t="s">
        <v>126</v>
      </c>
      <c r="U9" s="3"/>
    </row>
    <row r="10" spans="1:21" x14ac:dyDescent="0.25">
      <c r="A10" s="4">
        <v>2</v>
      </c>
      <c r="B10" s="7">
        <f t="shared" si="1"/>
        <v>8</v>
      </c>
      <c r="C10" s="5" t="str">
        <f t="shared" si="2"/>
        <v>000010</v>
      </c>
      <c r="D10" s="8" t="str">
        <f t="shared" si="7"/>
        <v>0011</v>
      </c>
      <c r="E10" s="5" t="str">
        <f t="shared" si="8"/>
        <v>11 downto 0</v>
      </c>
      <c r="F10" s="5">
        <v>11</v>
      </c>
      <c r="G10" s="5">
        <v>0</v>
      </c>
      <c r="H10" s="5">
        <v>12</v>
      </c>
      <c r="I10" s="5">
        <f t="shared" si="4"/>
        <v>11</v>
      </c>
      <c r="J10" s="5">
        <v>0</v>
      </c>
      <c r="K10" s="5" t="s">
        <v>203</v>
      </c>
      <c r="L10" t="str">
        <f t="shared" si="5"/>
        <v>-- RMAP Area Config Register 2 : Parallel Toi Period Config Field</v>
      </c>
      <c r="M10" s="3" t="str">
        <f t="shared" si="6"/>
        <v xml:space="preserve">when (16#04#) =&gt;
-- RMAP Area Config Register 2 : Parallel Toi Period Config Field
v_ram_address                 := "000010";
v_ram_byteenable              := "0011";
v_ram_wrbitmask               := (others =&gt; '0');
v_ram_writedata               := (others =&gt; '0');
v_ram_wrbitmask(11 downto 0) := (others =&gt; '1');
v_ram_writedata(11 downto 0) := avalon_mm_rmap_i.writedata(11 downto 0);
p_rmap_ram_wr(v_ram_address, v_ram_byteenable, v_ram_wrbitmask, v_ram_writedata, avalon_mm_rmap_o.waitrequest);
</v>
      </c>
      <c r="O10" s="4" t="s">
        <v>203</v>
      </c>
      <c r="P10" s="4" t="s">
        <v>131</v>
      </c>
      <c r="U10" s="3"/>
    </row>
    <row r="11" spans="1:21" x14ac:dyDescent="0.25">
      <c r="A11" s="4">
        <v>2</v>
      </c>
      <c r="B11" s="7">
        <f t="shared" si="1"/>
        <v>8</v>
      </c>
      <c r="C11" s="5" t="str">
        <f t="shared" si="2"/>
        <v>000010</v>
      </c>
      <c r="D11" s="8" t="str">
        <f t="shared" si="7"/>
        <v>0110</v>
      </c>
      <c r="E11" s="5" t="str">
        <f t="shared" si="8"/>
        <v>23 downto 12</v>
      </c>
      <c r="F11" s="5">
        <v>23</v>
      </c>
      <c r="G11" s="5">
        <v>12</v>
      </c>
      <c r="H11" s="5">
        <v>12</v>
      </c>
      <c r="I11" s="5">
        <f t="shared" si="4"/>
        <v>11</v>
      </c>
      <c r="J11" s="5">
        <v>0</v>
      </c>
      <c r="K11" s="5" t="s">
        <v>204</v>
      </c>
      <c r="L11" t="str">
        <f t="shared" si="5"/>
        <v>-- RMAP Area Config Register 2 : Parallel Clock Overlap Config Field</v>
      </c>
      <c r="M11" s="3" t="str">
        <f t="shared" si="6"/>
        <v xml:space="preserve">when (16#05#) =&gt;
-- RMAP Area Config Register 2 : Parallel Clock Overlap Config Field
v_ram_address                 := "000010";
v_ram_byteenable              := "0110";
v_ram_wrbitmask               := (others =&gt; '0');
v_ram_writedata               := (others =&gt; '0');
v_ram_wrbitmask(23 downto 12) := (others =&gt; '1');
v_ram_writedata(23 downto 12) := avalon_mm_rmap_i.writedata(11 downto 0);
p_rmap_ram_wr(v_ram_address, v_ram_byteenable, v_ram_wrbitmask, v_ram_writedata, avalon_mm_rmap_o.waitrequest);
</v>
      </c>
      <c r="O11" s="4" t="s">
        <v>204</v>
      </c>
      <c r="P11" s="4" t="s">
        <v>129</v>
      </c>
      <c r="U11" s="3"/>
    </row>
    <row r="12" spans="1:21" x14ac:dyDescent="0.25">
      <c r="A12" s="4">
        <v>2</v>
      </c>
      <c r="B12" s="7">
        <f t="shared" si="1"/>
        <v>8</v>
      </c>
      <c r="C12" s="5" t="str">
        <f t="shared" si="2"/>
        <v>000010</v>
      </c>
      <c r="D12" s="8" t="str">
        <f t="shared" si="7"/>
        <v>1000</v>
      </c>
      <c r="E12" s="5" t="str">
        <f t="shared" si="8"/>
        <v>25 downto 24</v>
      </c>
      <c r="F12" s="5">
        <v>25</v>
      </c>
      <c r="G12" s="5">
        <v>24</v>
      </c>
      <c r="H12" s="5">
        <v>2</v>
      </c>
      <c r="I12" s="5">
        <f t="shared" si="4"/>
        <v>1</v>
      </c>
      <c r="J12" s="5">
        <v>0</v>
      </c>
      <c r="K12" s="5" t="s">
        <v>205</v>
      </c>
      <c r="L12" t="str">
        <f t="shared" si="5"/>
        <v>-- RMAP Area Config Register 2 : CCD Readout Order Config Field (1st CCD)</v>
      </c>
      <c r="M12" s="3" t="str">
        <f t="shared" si="6"/>
        <v xml:space="preserve">when (16#06#) =&gt;
-- RMAP Area Config Register 2 : CCD Readout Order Config Field (1st CCD)
v_ram_address                 := "000010";
v_ram_byteenable              := "1000";
v_ram_wrbitmask               := (others =&gt; '0');
v_ram_writedata               := (others =&gt; '0');
v_ram_wrbitmask(25 downto 24) := (others =&gt; '1');
v_ram_writedata(25 downto 24) := avalon_mm_rmap_i.writedata(1 downto 0);
p_rmap_ram_wr(v_ram_address, v_ram_byteenable, v_ram_wrbitmask, v_ram_writedata, avalon_mm_rmap_o.waitrequest);
</v>
      </c>
      <c r="O12" s="4" t="s">
        <v>205</v>
      </c>
      <c r="P12" s="4" t="s">
        <v>376</v>
      </c>
      <c r="U12" s="3"/>
    </row>
    <row r="13" spans="1:21" x14ac:dyDescent="0.25">
      <c r="A13" s="4">
        <v>2</v>
      </c>
      <c r="B13" s="7">
        <f t="shared" si="1"/>
        <v>8</v>
      </c>
      <c r="C13" s="5" t="str">
        <f t="shared" si="2"/>
        <v>000010</v>
      </c>
      <c r="D13" s="8" t="str">
        <f t="shared" si="7"/>
        <v>1000</v>
      </c>
      <c r="E13" s="5" t="str">
        <f t="shared" si="8"/>
        <v>27 downto 26</v>
      </c>
      <c r="F13" s="5">
        <v>27</v>
      </c>
      <c r="G13" s="5">
        <v>26</v>
      </c>
      <c r="H13" s="5">
        <v>2</v>
      </c>
      <c r="I13" s="5">
        <f t="shared" si="4"/>
        <v>1</v>
      </c>
      <c r="J13" s="5">
        <v>0</v>
      </c>
      <c r="K13" s="5" t="s">
        <v>206</v>
      </c>
      <c r="L13" t="str">
        <f t="shared" si="5"/>
        <v>-- RMAP Area Config Register 2 : CCD Readout Order Config Field (2nd CCD)</v>
      </c>
      <c r="M13" s="3" t="str">
        <f t="shared" si="6"/>
        <v xml:space="preserve">when (16#07#) =&gt;
-- RMAP Area Config Register 2 : CCD Readout Order Config Field (2nd CCD)
v_ram_address                 := "000010";
v_ram_byteenable              := "1000";
v_ram_wrbitmask               := (others =&gt; '0');
v_ram_writedata               := (others =&gt; '0');
v_ram_wrbitmask(27 downto 26) := (others =&gt; '1');
v_ram_writedata(27 downto 26) := avalon_mm_rmap_i.writedata(1 downto 0);
p_rmap_ram_wr(v_ram_address, v_ram_byteenable, v_ram_wrbitmask, v_ram_writedata, avalon_mm_rmap_o.waitrequest);
</v>
      </c>
      <c r="O13" s="4" t="s">
        <v>206</v>
      </c>
      <c r="P13" s="4" t="s">
        <v>377</v>
      </c>
      <c r="U13" s="3"/>
    </row>
    <row r="14" spans="1:21" x14ac:dyDescent="0.25">
      <c r="A14" s="4">
        <v>2</v>
      </c>
      <c r="B14" s="7">
        <f t="shared" si="1"/>
        <v>8</v>
      </c>
      <c r="C14" s="5" t="str">
        <f t="shared" si="2"/>
        <v>000010</v>
      </c>
      <c r="D14" s="8" t="str">
        <f t="shared" si="7"/>
        <v>1000</v>
      </c>
      <c r="E14" s="5" t="str">
        <f t="shared" si="8"/>
        <v>29 downto 28</v>
      </c>
      <c r="F14" s="5">
        <v>29</v>
      </c>
      <c r="G14" s="5">
        <v>28</v>
      </c>
      <c r="H14" s="5">
        <v>2</v>
      </c>
      <c r="I14" s="5">
        <f t="shared" si="4"/>
        <v>1</v>
      </c>
      <c r="J14" s="5">
        <v>0</v>
      </c>
      <c r="K14" s="5" t="s">
        <v>207</v>
      </c>
      <c r="L14" t="str">
        <f t="shared" si="5"/>
        <v>-- RMAP Area Config Register 2 : CCD Readout Order Config Field (3rd CCD)</v>
      </c>
      <c r="M14" s="3" t="str">
        <f t="shared" si="6"/>
        <v xml:space="preserve">when (16#08#) =&gt;
-- RMAP Area Config Register 2 : CCD Readout Order Config Field (3rd CCD)
v_ram_address                 := "000010";
v_ram_byteenable              := "1000";
v_ram_wrbitmask               := (others =&gt; '0');
v_ram_writedata               := (others =&gt; '0');
v_ram_wrbitmask(29 downto 28) := (others =&gt; '1');
v_ram_writedata(29 downto 28) := avalon_mm_rmap_i.writedata(1 downto 0);
p_rmap_ram_wr(v_ram_address, v_ram_byteenable, v_ram_wrbitmask, v_ram_writedata, avalon_mm_rmap_o.waitrequest);
</v>
      </c>
      <c r="O14" s="4" t="s">
        <v>207</v>
      </c>
      <c r="P14" s="4" t="s">
        <v>378</v>
      </c>
      <c r="U14" s="3"/>
    </row>
    <row r="15" spans="1:21" x14ac:dyDescent="0.25">
      <c r="A15" s="4">
        <v>2</v>
      </c>
      <c r="B15" s="7">
        <f t="shared" si="1"/>
        <v>8</v>
      </c>
      <c r="C15" s="5" t="str">
        <f t="shared" si="2"/>
        <v>000010</v>
      </c>
      <c r="D15" s="8" t="str">
        <f t="shared" si="7"/>
        <v>1000</v>
      </c>
      <c r="E15" s="5" t="str">
        <f t="shared" si="8"/>
        <v>31 downto 30</v>
      </c>
      <c r="F15" s="5">
        <v>31</v>
      </c>
      <c r="G15" s="5">
        <v>30</v>
      </c>
      <c r="H15" s="5">
        <v>2</v>
      </c>
      <c r="I15" s="5">
        <f t="shared" si="4"/>
        <v>1</v>
      </c>
      <c r="J15" s="5">
        <v>0</v>
      </c>
      <c r="K15" s="5" t="s">
        <v>208</v>
      </c>
      <c r="L15" t="str">
        <f t="shared" si="5"/>
        <v>-- RMAP Area Config Register 2 : CCD Readout Order Config Field (4th CCD)</v>
      </c>
      <c r="M15" s="3" t="str">
        <f t="shared" si="6"/>
        <v xml:space="preserve">when (16#09#) =&gt;
-- RMAP Area Config Register 2 : CCD Readout Order Config Field (4th CCD)
v_ram_address                 := "000010";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O15" s="4" t="s">
        <v>208</v>
      </c>
      <c r="P15" s="4" t="s">
        <v>379</v>
      </c>
      <c r="U15" s="3"/>
    </row>
    <row r="16" spans="1:21" x14ac:dyDescent="0.25">
      <c r="A16" s="4">
        <v>3</v>
      </c>
      <c r="B16" s="7">
        <f t="shared" si="1"/>
        <v>12</v>
      </c>
      <c r="C16" s="5" t="str">
        <f t="shared" si="2"/>
        <v>000011</v>
      </c>
      <c r="D16" s="8" t="str">
        <f t="shared" si="7"/>
        <v>0011</v>
      </c>
      <c r="E16" s="5" t="str">
        <f t="shared" si="8"/>
        <v>31 downto 0</v>
      </c>
      <c r="F16" s="5">
        <v>15</v>
      </c>
      <c r="G16" s="5">
        <v>0</v>
      </c>
      <c r="H16" s="5">
        <v>16</v>
      </c>
      <c r="I16" s="5">
        <f t="shared" si="4"/>
        <v>15</v>
      </c>
      <c r="J16" s="5">
        <v>0</v>
      </c>
      <c r="K16" s="5" t="s">
        <v>209</v>
      </c>
      <c r="L16" t="str">
        <f t="shared" si="5"/>
        <v>-- RMAP Area Config Register 3 : N Final Dump Config Field</v>
      </c>
      <c r="M16" s="3" t="str">
        <f t="shared" si="6"/>
        <v xml:space="preserve">when (16#0A#) =&gt;
-- RMAP Area Config Register 3 : N Final Dump Config Field
v_ram_address                 := "000011";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6" s="4" t="s">
        <v>209</v>
      </c>
      <c r="P16" s="4" t="s">
        <v>134</v>
      </c>
      <c r="U16" s="3"/>
    </row>
    <row r="17" spans="1:21" x14ac:dyDescent="0.25">
      <c r="A17" s="4">
        <v>3</v>
      </c>
      <c r="B17" s="7">
        <f t="shared" si="1"/>
        <v>12</v>
      </c>
      <c r="C17" s="5" t="str">
        <f t="shared" si="2"/>
        <v>000011</v>
      </c>
      <c r="D17" s="8" t="str">
        <f t="shared" si="7"/>
        <v>1100</v>
      </c>
      <c r="E17" s="5" t="str">
        <f t="shared" si="8"/>
        <v>27 downto 16</v>
      </c>
      <c r="F17" s="5">
        <v>27</v>
      </c>
      <c r="G17" s="5">
        <v>16</v>
      </c>
      <c r="H17" s="5">
        <v>12</v>
      </c>
      <c r="I17" s="5">
        <f t="shared" si="4"/>
        <v>11</v>
      </c>
      <c r="J17" s="5">
        <v>0</v>
      </c>
      <c r="K17" s="5" t="s">
        <v>210</v>
      </c>
      <c r="L17" t="str">
        <f t="shared" si="5"/>
        <v>-- RMAP Area Config Register 3 : H End Config Field</v>
      </c>
      <c r="M17" s="3" t="str">
        <f t="shared" si="6"/>
        <v xml:space="preserve">when (16#0B#) =&gt;
-- RMAP Area Config Register 3 : H End Config Field
v_ram_address                 := "000011";
v_ram_byteenable              := "1100";
v_ram_wrbitmask               := (others =&gt; '0');
v_ram_writedata               := (others =&gt; '0');
v_ram_wrbitmask(27 downto 16) := (others =&gt; '1');
v_ram_writedata(27 downto 16) := avalon_mm_rmap_i.writedata(11 downto 0);
p_rmap_ram_wr(v_ram_address, v_ram_byteenable, v_ram_wrbitmask, v_ram_writedata, avalon_mm_rmap_o.waitrequest);
</v>
      </c>
      <c r="O17" s="4" t="s">
        <v>210</v>
      </c>
      <c r="P17" s="4" t="s">
        <v>133</v>
      </c>
      <c r="U17" s="3"/>
    </row>
    <row r="18" spans="1:21" x14ac:dyDescent="0.25">
      <c r="A18" s="4">
        <v>3</v>
      </c>
      <c r="B18" s="7">
        <f t="shared" si="1"/>
        <v>12</v>
      </c>
      <c r="C18" s="5" t="str">
        <f t="shared" si="2"/>
        <v>000011</v>
      </c>
      <c r="D18" s="8" t="str">
        <f t="shared" si="7"/>
        <v>1000</v>
      </c>
      <c r="E18" s="5" t="str">
        <f t="shared" si="8"/>
        <v>28 downto 28</v>
      </c>
      <c r="F18" s="5">
        <v>28</v>
      </c>
      <c r="G18" s="5">
        <v>28</v>
      </c>
      <c r="H18" s="5">
        <v>1</v>
      </c>
      <c r="I18" s="5">
        <f t="shared" si="4"/>
        <v>0</v>
      </c>
      <c r="J18" s="5">
        <v>0</v>
      </c>
      <c r="K18" s="5" t="s">
        <v>211</v>
      </c>
      <c r="L18" t="str">
        <f t="shared" si="5"/>
        <v>-- RMAP Area Config Register 3 : Charge Injection Enable Config Field</v>
      </c>
      <c r="M18" s="3" t="str">
        <f t="shared" si="6"/>
        <v xml:space="preserve">when (16#0C#) =&gt;
-- RMAP Area Config Register 3 : Charge Injection Enable Config Field
v_ram_address                 := "000011";
v_ram_byteenable              := "1000";
v_ram_wrbitmask               := (others =&gt; '0');
v_ram_writedata               := (others =&gt; '0');
v_ram_wrbitmask(28 downto 28) := (others =&gt; '1');
v_ram_writedata(28 downto 28) := avalon_mm_rmap_i.writedata(0 downto 0);
p_rmap_ram_wr(v_ram_address, v_ram_byteenable, v_ram_wrbitmask, v_ram_writedata, avalon_mm_rmap_o.waitrequest);
</v>
      </c>
      <c r="O18" s="4" t="s">
        <v>211</v>
      </c>
      <c r="P18" s="4" t="s">
        <v>380</v>
      </c>
      <c r="U18" s="3"/>
    </row>
    <row r="19" spans="1:21" x14ac:dyDescent="0.25">
      <c r="A19" s="4">
        <v>3</v>
      </c>
      <c r="B19" s="7">
        <f t="shared" si="1"/>
        <v>12</v>
      </c>
      <c r="C19" s="5" t="str">
        <f t="shared" si="2"/>
        <v>000011</v>
      </c>
      <c r="D19" s="8" t="str">
        <f t="shared" si="7"/>
        <v>1000</v>
      </c>
      <c r="E19" s="5" t="str">
        <f t="shared" si="8"/>
        <v>29 downto 29</v>
      </c>
      <c r="F19" s="5">
        <v>29</v>
      </c>
      <c r="G19" s="5">
        <v>29</v>
      </c>
      <c r="H19" s="5">
        <v>1</v>
      </c>
      <c r="I19" s="5">
        <f t="shared" si="4"/>
        <v>0</v>
      </c>
      <c r="J19" s="5">
        <v>0</v>
      </c>
      <c r="K19" s="5" t="s">
        <v>212</v>
      </c>
      <c r="L19" t="str">
        <f t="shared" si="5"/>
        <v>-- RMAP Area Config Register 3 : Tri Level Clock Enable Config Field</v>
      </c>
      <c r="M19" s="3" t="str">
        <f t="shared" si="6"/>
        <v xml:space="preserve">when (16#0D#) =&gt;
-- RMAP Area Config Register 3 : Tri Level Clock Enable Config Field
v_ram_address                 := "000011";
v_ram_byteenable              := "1000";
v_ram_wrbitmask               := (others =&gt; '0');
v_ram_writedata               := (others =&gt; '0');
v_ram_wrbitmask(29 downto 29) := (others =&gt; '1');
v_ram_writedata(29 downto 29) := avalon_mm_rmap_i.writedata(0 downto 0);
p_rmap_ram_wr(v_ram_address, v_ram_byteenable, v_ram_wrbitmask, v_ram_writedata, avalon_mm_rmap_o.waitrequest);
</v>
      </c>
      <c r="O19" s="4" t="s">
        <v>212</v>
      </c>
      <c r="P19" s="4" t="s">
        <v>381</v>
      </c>
      <c r="U19" s="3"/>
    </row>
    <row r="20" spans="1:21" x14ac:dyDescent="0.25">
      <c r="A20" s="4">
        <v>3</v>
      </c>
      <c r="B20" s="7">
        <f t="shared" si="1"/>
        <v>12</v>
      </c>
      <c r="C20" s="5" t="str">
        <f t="shared" si="2"/>
        <v>000011</v>
      </c>
      <c r="D20" s="8" t="str">
        <f t="shared" si="7"/>
        <v>1000</v>
      </c>
      <c r="E20" s="5" t="str">
        <f t="shared" si="8"/>
        <v>30 downto 30</v>
      </c>
      <c r="F20" s="5">
        <v>30</v>
      </c>
      <c r="G20" s="5">
        <v>30</v>
      </c>
      <c r="H20" s="5">
        <v>1</v>
      </c>
      <c r="I20" s="5">
        <f t="shared" si="4"/>
        <v>0</v>
      </c>
      <c r="J20" s="5">
        <v>0</v>
      </c>
      <c r="K20" s="5" t="s">
        <v>213</v>
      </c>
      <c r="L20" t="str">
        <f t="shared" si="5"/>
        <v>-- RMAP Area Config Register 3 : Image Clock Direction Config Field</v>
      </c>
      <c r="M20" s="3" t="str">
        <f t="shared" si="6"/>
        <v xml:space="preserve">when (16#0E#) =&gt;
-- RMAP Area Config Register 3 : Image Clock Direction Config Field
v_ram_address                 := "000011";
v_ram_byteenable              := "1000";
v_ram_wrbitmask               := (others =&gt; '0');
v_ram_writedata               := (others =&gt; '0');
v_ram_wrbitmask(30 downto 30) := (others =&gt; '1');
v_ram_writedata(30 downto 30) := avalon_mm_rmap_i.writedata(0 downto 0);
p_rmap_ram_wr(v_ram_address, v_ram_byteenable, v_ram_wrbitmask, v_ram_writedata, avalon_mm_rmap_o.waitrequest);
</v>
      </c>
      <c r="O20" s="4" t="s">
        <v>213</v>
      </c>
      <c r="P20" s="4" t="s">
        <v>382</v>
      </c>
      <c r="U20" s="3"/>
    </row>
    <row r="21" spans="1:21" x14ac:dyDescent="0.25">
      <c r="A21" s="4">
        <v>3</v>
      </c>
      <c r="B21" s="7">
        <f t="shared" si="1"/>
        <v>12</v>
      </c>
      <c r="C21" s="5" t="str">
        <f t="shared" si="2"/>
        <v>000011</v>
      </c>
      <c r="D21" s="8" t="str">
        <f t="shared" si="7"/>
        <v>1000</v>
      </c>
      <c r="E21" s="5" t="str">
        <f t="shared" si="8"/>
        <v>31 downto 31</v>
      </c>
      <c r="F21" s="5">
        <v>31</v>
      </c>
      <c r="G21" s="5">
        <v>31</v>
      </c>
      <c r="H21" s="5">
        <v>1</v>
      </c>
      <c r="I21" s="5">
        <f t="shared" si="4"/>
        <v>0</v>
      </c>
      <c r="J21" s="5">
        <v>0</v>
      </c>
      <c r="K21" s="5" t="s">
        <v>214</v>
      </c>
      <c r="L21" t="str">
        <f t="shared" si="5"/>
        <v>-- RMAP Area Config Register 3 : Register Clock Direction Config Field</v>
      </c>
      <c r="M21" s="3" t="str">
        <f t="shared" si="6"/>
        <v xml:space="preserve">when (16#0F#) =&gt;
-- RMAP Area Config Register 3 : Register Clock Direction Config Field
v_ram_address                 := "000011";
v_ram_byteenable              := "1000";
v_ram_wrbitmask               := (others =&gt; '0');
v_ram_writedata               := (others =&gt; '0');
v_ram_wrbitmask(31 downto 31) := (others =&gt; '1');
v_ram_writedata(31 downto 31) := avalon_mm_rmap_i.writedata(0 downto 0);
p_rmap_ram_wr(v_ram_address, v_ram_byteenable, v_ram_wrbitmask, v_ram_writedata, avalon_mm_rmap_o.waitrequest);
</v>
      </c>
      <c r="O21" s="4" t="s">
        <v>214</v>
      </c>
      <c r="P21" s="4" t="s">
        <v>383</v>
      </c>
      <c r="U21" s="3"/>
    </row>
    <row r="22" spans="1:21" x14ac:dyDescent="0.25">
      <c r="A22" s="4">
        <v>4</v>
      </c>
      <c r="B22" s="7">
        <f t="shared" si="1"/>
        <v>16</v>
      </c>
      <c r="C22" s="5" t="str">
        <f t="shared" si="2"/>
        <v>000100</v>
      </c>
      <c r="D22" s="8" t="str">
        <f t="shared" si="7"/>
        <v>0011</v>
      </c>
      <c r="E22" s="5" t="str">
        <f t="shared" si="8"/>
        <v>31 downto 0</v>
      </c>
      <c r="F22" s="5">
        <v>15</v>
      </c>
      <c r="G22" s="5">
        <v>0</v>
      </c>
      <c r="H22" s="5">
        <v>16</v>
      </c>
      <c r="I22" s="5">
        <f t="shared" si="4"/>
        <v>15</v>
      </c>
      <c r="J22" s="5">
        <v>0</v>
      </c>
      <c r="K22" s="5" t="s">
        <v>215</v>
      </c>
      <c r="L22" t="str">
        <f t="shared" si="5"/>
        <v>-- RMAP Area Config Register 4 : Data Packet Size Config Field</v>
      </c>
      <c r="M22" s="3" t="str">
        <f t="shared" si="6"/>
        <v xml:space="preserve">when (16#10#) =&gt;
-- RMAP Area Config Register 4 : Data Packet Size Config Field
v_ram_address                 := "000100";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22" s="4" t="s">
        <v>215</v>
      </c>
      <c r="P22" s="4" t="s">
        <v>136</v>
      </c>
      <c r="U22" s="3"/>
    </row>
    <row r="23" spans="1:21" x14ac:dyDescent="0.25">
      <c r="A23" s="4">
        <v>4</v>
      </c>
      <c r="B23" s="7">
        <f t="shared" si="1"/>
        <v>16</v>
      </c>
      <c r="C23" s="5" t="str">
        <f t="shared" si="2"/>
        <v>000100</v>
      </c>
      <c r="D23" s="8" t="str">
        <f t="shared" si="7"/>
        <v>1100</v>
      </c>
      <c r="E23" s="5" t="str">
        <f t="shared" si="8"/>
        <v>31 downto 0</v>
      </c>
      <c r="F23" s="5">
        <v>31</v>
      </c>
      <c r="G23" s="5">
        <v>16</v>
      </c>
      <c r="H23" s="5">
        <v>16</v>
      </c>
      <c r="I23" s="5">
        <f t="shared" si="4"/>
        <v>15</v>
      </c>
      <c r="J23" s="5">
        <v>0</v>
      </c>
      <c r="K23" s="5" t="s">
        <v>216</v>
      </c>
      <c r="L23" t="str">
        <f t="shared" si="5"/>
        <v>-- RMAP Area Config Register 4 : Internal Sync Period Config Field</v>
      </c>
      <c r="M23" s="3" t="str">
        <f t="shared" si="6"/>
        <v xml:space="preserve">when (16#11#) =&gt;
-- RMAP Area Config Register 4 : Internal Sync Period Config Field
v_ram_address                 := "000100";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23" s="4" t="s">
        <v>216</v>
      </c>
      <c r="P23" s="4" t="s">
        <v>135</v>
      </c>
      <c r="U23" s="3"/>
    </row>
    <row r="24" spans="1:21" x14ac:dyDescent="0.25">
      <c r="A24" s="4">
        <v>5</v>
      </c>
      <c r="B24" s="7">
        <f t="shared" si="1"/>
        <v>20</v>
      </c>
      <c r="C24" s="5" t="str">
        <f t="shared" si="2"/>
        <v>000101</v>
      </c>
      <c r="D24" s="8" t="str">
        <f t="shared" si="7"/>
        <v>0111</v>
      </c>
      <c r="E24" s="5" t="str">
        <f t="shared" si="8"/>
        <v>19 downto 0</v>
      </c>
      <c r="F24" s="5">
        <v>19</v>
      </c>
      <c r="G24" s="5">
        <v>0</v>
      </c>
      <c r="H24" s="5">
        <v>20</v>
      </c>
      <c r="I24" s="5">
        <f t="shared" si="4"/>
        <v>19</v>
      </c>
      <c r="J24" s="5">
        <v>0</v>
      </c>
      <c r="K24" s="5" t="s">
        <v>217</v>
      </c>
      <c r="L24" t="str">
        <f t="shared" si="5"/>
        <v>-- RMAP Area Config Register 5 : Trap Pumping Dwell Counter Field</v>
      </c>
      <c r="M24" s="3" t="str">
        <f t="shared" si="6"/>
        <v xml:space="preserve">when (16#12#) =&gt;
-- RMAP Area Config Register 5 : Trap Pumping Dwell Counter Field
v_ram_address                 := "000101";
v_ram_byteenable              := "0111";
v_ram_wrbitmask               := (others =&gt; '0');
v_ram_writedata               := (others =&gt; '0');
v_ram_wrbitmask(19 downto 0) := (others =&gt; '1');
v_ram_writedata(19 downto 0) := avalon_mm_rmap_i.writedata(19 downto 0);
p_rmap_ram_wr(v_ram_address, v_ram_byteenable, v_ram_wrbitmask, v_ram_writedata, avalon_mm_rmap_o.waitrequest);
</v>
      </c>
      <c r="O24" s="4" t="s">
        <v>217</v>
      </c>
      <c r="P24" s="4" t="s">
        <v>139</v>
      </c>
      <c r="U24" s="3"/>
    </row>
    <row r="25" spans="1:21" x14ac:dyDescent="0.25">
      <c r="A25" s="4">
        <v>5</v>
      </c>
      <c r="B25" s="7">
        <f t="shared" si="1"/>
        <v>20</v>
      </c>
      <c r="C25" s="5" t="str">
        <f t="shared" si="2"/>
        <v>000101</v>
      </c>
      <c r="D25" s="8" t="str">
        <f t="shared" si="7"/>
        <v>0100</v>
      </c>
      <c r="E25" s="5" t="str">
        <f t="shared" si="8"/>
        <v>20 downto 20</v>
      </c>
      <c r="F25" s="5">
        <v>20</v>
      </c>
      <c r="G25" s="5">
        <v>20</v>
      </c>
      <c r="H25" s="5">
        <v>1</v>
      </c>
      <c r="I25" s="5">
        <f t="shared" si="4"/>
        <v>0</v>
      </c>
      <c r="J25" s="5">
        <v>0</v>
      </c>
      <c r="K25" s="5" t="s">
        <v>218</v>
      </c>
      <c r="L25" t="str">
        <f t="shared" si="5"/>
        <v>-- RMAP Area Config Register 5 : Sync Source Selection Config Field</v>
      </c>
      <c r="M25" s="3" t="str">
        <f t="shared" si="6"/>
        <v xml:space="preserve">when (16#13#) =&gt;
-- RMAP Area Config Register 5 : Sync Source Selection Config Field
v_ram_address                 := "000101";
v_ram_byteenable              := "0100";
v_ram_wrbitmask               := (others =&gt; '0');
v_ram_writedata               := (others =&gt; '0');
v_ram_wrbitmask(20 downto 20) := (others =&gt; '1');
v_ram_writedata(20 downto 20) := avalon_mm_rmap_i.writedata(0 downto 0);
p_rmap_ram_wr(v_ram_address, v_ram_byteenable, v_ram_wrbitmask, v_ram_writedata, avalon_mm_rmap_o.waitrequest);
</v>
      </c>
      <c r="O25" s="4" t="s">
        <v>218</v>
      </c>
      <c r="P25" s="4" t="s">
        <v>384</v>
      </c>
      <c r="U25" s="3"/>
    </row>
    <row r="26" spans="1:21" x14ac:dyDescent="0.25">
      <c r="A26" s="4">
        <v>5</v>
      </c>
      <c r="B26" s="7">
        <f t="shared" si="1"/>
        <v>20</v>
      </c>
      <c r="C26" s="5" t="str">
        <f t="shared" si="2"/>
        <v>000101</v>
      </c>
      <c r="D26" s="8" t="str">
        <f t="shared" si="7"/>
        <v>0100</v>
      </c>
      <c r="E26" s="5" t="str">
        <f t="shared" si="8"/>
        <v>22 downto 21</v>
      </c>
      <c r="F26" s="5">
        <v>22</v>
      </c>
      <c r="G26" s="5">
        <v>21</v>
      </c>
      <c r="H26" s="5">
        <v>2</v>
      </c>
      <c r="I26" s="5">
        <f t="shared" si="4"/>
        <v>1</v>
      </c>
      <c r="J26" s="5">
        <v>0</v>
      </c>
      <c r="K26" s="5" t="s">
        <v>219</v>
      </c>
      <c r="L26" t="str">
        <f t="shared" si="5"/>
        <v>-- RMAP Area Config Register 5 : CCD Port Data Sensor Selection Config Field</v>
      </c>
      <c r="M26" s="3" t="str">
        <f t="shared" si="6"/>
        <v xml:space="preserve">when (16#14#) =&gt;
-- RMAP Area Config Register 5 : CCD Port Data Sensor Selection Config Field
v_ram_address                 := "000101";
v_ram_byteenable              := "0100";
v_ram_wrbitmask               := (others =&gt; '0');
v_ram_writedata               := (others =&gt; '0');
v_ram_wrbitmask(22 downto 21) := (others =&gt; '1');
v_ram_writedata(22 downto 21) := avalon_mm_rmap_i.writedata(1 downto 0);
p_rmap_ram_wr(v_ram_address, v_ram_byteenable, v_ram_wrbitmask, v_ram_writedata, avalon_mm_rmap_o.waitrequest);
</v>
      </c>
      <c r="O26" s="4" t="s">
        <v>219</v>
      </c>
      <c r="P26" s="4" t="s">
        <v>385</v>
      </c>
      <c r="U26" s="3"/>
    </row>
    <row r="27" spans="1:21" x14ac:dyDescent="0.25">
      <c r="A27" s="4">
        <v>5</v>
      </c>
      <c r="B27" s="7">
        <f t="shared" si="1"/>
        <v>20</v>
      </c>
      <c r="C27" s="5" t="str">
        <f t="shared" si="2"/>
        <v>000101</v>
      </c>
      <c r="D27" s="8" t="str">
        <f t="shared" si="7"/>
        <v>0100</v>
      </c>
      <c r="E27" s="5" t="str">
        <f t="shared" si="8"/>
        <v>23 downto 23</v>
      </c>
      <c r="F27" s="5">
        <v>23</v>
      </c>
      <c r="G27" s="5">
        <v>23</v>
      </c>
      <c r="H27" s="5">
        <v>1</v>
      </c>
      <c r="I27" s="5">
        <f t="shared" si="4"/>
        <v>0</v>
      </c>
      <c r="J27" s="5">
        <v>0</v>
      </c>
      <c r="K27" s="5" t="s">
        <v>220</v>
      </c>
      <c r="L27" t="str">
        <f t="shared" si="5"/>
        <v>-- RMAP Area Config Register 5 : Digitalise Enable Config Field</v>
      </c>
      <c r="M27" s="3" t="str">
        <f t="shared" si="6"/>
        <v xml:space="preserve">when (16#15#) =&gt;
-- RMAP Area Config Register 5 : Digitalise Enable Config Field
v_ram_address                 := "000101";
v_ram_byteenable              := "0100";
v_ram_wrbitmask               := (others =&gt; '0');
v_ram_writedata               := (others =&gt; '0');
v_ram_wrbitmask(23 downto 23) := (others =&gt; '1');
v_ram_writedata(23 downto 23) := avalon_mm_rmap_i.writedata(0 downto 0);
p_rmap_ram_wr(v_ram_address, v_ram_byteenable, v_ram_wrbitmask, v_ram_writedata, avalon_mm_rmap_o.waitrequest);
</v>
      </c>
      <c r="O27" s="4" t="s">
        <v>220</v>
      </c>
      <c r="P27" s="4" t="s">
        <v>386</v>
      </c>
      <c r="U27" s="3"/>
    </row>
    <row r="28" spans="1:21" x14ac:dyDescent="0.25">
      <c r="A28" s="4">
        <v>5</v>
      </c>
      <c r="B28" s="7">
        <f t="shared" si="1"/>
        <v>20</v>
      </c>
      <c r="C28" s="5" t="str">
        <f t="shared" si="2"/>
        <v>000101</v>
      </c>
      <c r="D28" s="8" t="str">
        <f t="shared" si="7"/>
        <v>1000</v>
      </c>
      <c r="E28" s="5" t="str">
        <f t="shared" si="8"/>
        <v>24 downto 24</v>
      </c>
      <c r="F28" s="5">
        <v>24</v>
      </c>
      <c r="G28" s="5">
        <v>24</v>
      </c>
      <c r="H28" s="5">
        <v>1</v>
      </c>
      <c r="I28" s="5">
        <f t="shared" si="4"/>
        <v>0</v>
      </c>
      <c r="J28" s="5">
        <v>0</v>
      </c>
      <c r="K28" s="5" t="s">
        <v>221</v>
      </c>
      <c r="L28" t="str">
        <f t="shared" si="5"/>
        <v>-- RMAP Area Config Register 5 : DG (Drain Gate) Enable Field</v>
      </c>
      <c r="M28" s="3" t="str">
        <f t="shared" si="6"/>
        <v xml:space="preserve">when (16#16#) =&gt;
-- RMAP Area Config Register 5 : DG (Drain Gate) Enable Field
v_ram_address                 := "000101";
v_ram_byteenable              := "1000";
v_ram_wrbitmask               := (others =&gt; '0');
v_ram_writedata               := (others =&gt; '0');
v_ram_wrbitmask(24 downto 24) := (others =&gt; '1');
v_ram_writedata(24 downto 24) := avalon_mm_rmap_i.writedata(0 downto 0);
p_rmap_ram_wr(v_ram_address, v_ram_byteenable, v_ram_wrbitmask, v_ram_writedata, avalon_mm_rmap_o.waitrequest);
</v>
      </c>
      <c r="O28" s="4" t="s">
        <v>221</v>
      </c>
      <c r="P28" s="4" t="s">
        <v>387</v>
      </c>
      <c r="U28" s="3"/>
    </row>
    <row r="29" spans="1:21" x14ac:dyDescent="0.25">
      <c r="A29" s="4">
        <v>5</v>
      </c>
      <c r="B29" s="7">
        <f t="shared" si="1"/>
        <v>20</v>
      </c>
      <c r="C29" s="5" t="str">
        <f t="shared" si="2"/>
        <v>000101</v>
      </c>
      <c r="D29" s="8" t="str">
        <f t="shared" si="7"/>
        <v>1000</v>
      </c>
      <c r="E29" s="5" t="str">
        <f t="shared" si="8"/>
        <v>25 downto 25</v>
      </c>
      <c r="F29" s="5">
        <v>25</v>
      </c>
      <c r="G29" s="5">
        <v>25</v>
      </c>
      <c r="H29" s="5">
        <v>1</v>
      </c>
      <c r="I29" s="5">
        <f t="shared" si="4"/>
        <v>0</v>
      </c>
      <c r="J29" s="5">
        <v>0</v>
      </c>
      <c r="K29" s="5" t="s">
        <v>222</v>
      </c>
      <c r="L29" t="str">
        <f t="shared" si="5"/>
        <v>-- RMAP Area Config Register 5 : CCD Readout Enable Field</v>
      </c>
      <c r="M29" s="3" t="str">
        <f t="shared" si="6"/>
        <v xml:space="preserve">when (16#17#) =&gt;
-- RMAP Area Config Register 5 : CCD Readout Enable Field
v_ram_address                 := "000101";
v_ram_byteenable              := "1000";
v_ram_wrbitmask               := (others =&gt; '0');
v_ram_writedata               := (others =&gt; '0');
v_ram_wrbitmask(25 downto 25) := (others =&gt; '1');
v_ram_writedata(25 downto 25) := avalon_mm_rmap_i.writedata(0 downto 0);
p_rmap_ram_wr(v_ram_address, v_ram_byteenable, v_ram_wrbitmask, v_ram_writedata, avalon_mm_rmap_o.waitrequest);
</v>
      </c>
      <c r="O29" s="4" t="s">
        <v>222</v>
      </c>
      <c r="P29" s="4" t="s">
        <v>388</v>
      </c>
      <c r="U29" s="3"/>
    </row>
    <row r="30" spans="1:21" x14ac:dyDescent="0.25">
      <c r="A30" s="4">
        <v>5</v>
      </c>
      <c r="B30" s="7">
        <f t="shared" si="1"/>
        <v>20</v>
      </c>
      <c r="C30" s="5" t="str">
        <f t="shared" si="2"/>
        <v>000101</v>
      </c>
      <c r="D30" s="8" t="str">
        <f t="shared" si="7"/>
        <v>1000</v>
      </c>
      <c r="E30" s="5" t="str">
        <f t="shared" si="8"/>
        <v>30 downto 26</v>
      </c>
      <c r="F30" s="5">
        <v>30</v>
      </c>
      <c r="G30" s="5">
        <v>26</v>
      </c>
      <c r="H30" s="5">
        <v>5</v>
      </c>
      <c r="I30" s="5">
        <f t="shared" si="4"/>
        <v>4</v>
      </c>
      <c r="J30" s="5">
        <v>0</v>
      </c>
      <c r="K30" s="5" t="s">
        <v>223</v>
      </c>
      <c r="L30" t="str">
        <f t="shared" si="5"/>
        <v>-- RMAP Area Config Register 5 : Conversion Delay Value</v>
      </c>
      <c r="M30" s="3" t="str">
        <f t="shared" si="6"/>
        <v xml:space="preserve">when (16#18#) =&gt;
-- RMAP Area Config Register 5 : Conversion Delay Value
v_ram_address                 := "000101";
v_ram_byteenable              := "1000";
v_ram_wrbitmask               := (others =&gt; '0');
v_ram_writedata               := (others =&gt; '0');
v_ram_wrbitmask(30 downto 26) := (others =&gt; '1');
v_ram_writedata(30 downto 26) := avalon_mm_rmap_i.writedata(4 downto 0);
p_rmap_ram_wr(v_ram_address, v_ram_byteenable, v_ram_wrbitmask, v_ram_writedata, avalon_mm_rmap_o.waitrequest);
</v>
      </c>
      <c r="O30" s="4" t="s">
        <v>223</v>
      </c>
      <c r="P30" s="4" t="s">
        <v>389</v>
      </c>
      <c r="U30" s="3"/>
    </row>
    <row r="31" spans="1:21" x14ac:dyDescent="0.25">
      <c r="A31" s="4">
        <v>5</v>
      </c>
      <c r="B31" s="7">
        <f t="shared" si="1"/>
        <v>20</v>
      </c>
      <c r="C31" s="5" t="str">
        <f t="shared" si="2"/>
        <v>000101</v>
      </c>
      <c r="D31" s="8" t="str">
        <f t="shared" si="7"/>
        <v>1000</v>
      </c>
      <c r="E31" s="5" t="str">
        <f t="shared" si="8"/>
        <v>31 downto 31</v>
      </c>
      <c r="F31" s="5">
        <v>31</v>
      </c>
      <c r="G31" s="5">
        <v>31</v>
      </c>
      <c r="H31" s="5">
        <v>1</v>
      </c>
      <c r="I31" s="5">
        <f t="shared" si="4"/>
        <v>0</v>
      </c>
      <c r="J31" s="5">
        <v>0</v>
      </c>
      <c r="K31" s="5" t="s">
        <v>224</v>
      </c>
      <c r="L31" t="str">
        <f t="shared" si="5"/>
        <v>-- RMAP Area Config Register 5 : High Precison Housekeep Enable Field</v>
      </c>
      <c r="M31" s="3" t="str">
        <f t="shared" si="6"/>
        <v xml:space="preserve">when (16#19#) =&gt;
-- RMAP Area Config Register 5 : High Precison Housekeep Enable Field
v_ram_address                 := "000101";
v_ram_byteenable              := "1000";
v_ram_wrbitmask               := (others =&gt; '0');
v_ram_writedata               := (others =&gt; '0');
v_ram_wrbitmask(31 downto 31) := (others =&gt; '1');
v_ram_writedata(31 downto 31) := avalon_mm_rmap_i.writedata(0 downto 0);
p_rmap_ram_wr(v_ram_address, v_ram_byteenable, v_ram_wrbitmask, v_ram_writedata, avalon_mm_rmap_o.waitrequest);
</v>
      </c>
      <c r="O31" s="4" t="s">
        <v>224</v>
      </c>
      <c r="P31" s="4" t="s">
        <v>390</v>
      </c>
      <c r="U31" s="3"/>
    </row>
    <row r="32" spans="1:21" x14ac:dyDescent="0.25">
      <c r="A32" s="4">
        <v>6</v>
      </c>
      <c r="B32" s="7">
        <f t="shared" si="1"/>
        <v>24</v>
      </c>
      <c r="C32" s="5" t="str">
        <f t="shared" si="2"/>
        <v>000110</v>
      </c>
      <c r="D32" s="8" t="str">
        <f t="shared" si="7"/>
        <v>1111</v>
      </c>
      <c r="E32" s="5" t="str">
        <f t="shared" si="8"/>
        <v>31 downto 0</v>
      </c>
      <c r="F32" s="5">
        <v>31</v>
      </c>
      <c r="G32" s="5">
        <v>0</v>
      </c>
      <c r="H32" s="5">
        <v>32</v>
      </c>
      <c r="I32" s="5">
        <f t="shared" si="4"/>
        <v>31</v>
      </c>
      <c r="J32" s="5">
        <v>0</v>
      </c>
      <c r="K32" s="5" t="s">
        <v>225</v>
      </c>
      <c r="L32" t="str">
        <f t="shared" si="5"/>
        <v>-- RMAP Area Config Register 6 : CCD 1 Window List Pointer Config Field</v>
      </c>
      <c r="M32" s="3" t="str">
        <f t="shared" si="6"/>
        <v xml:space="preserve">when (16#1A#) =&gt;
-- RMAP Area Config Register 6 : CCD 1 Window List Pointer Config Field
v_ram_address                 := "000110";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32" s="4" t="s">
        <v>225</v>
      </c>
      <c r="P32" s="4" t="s">
        <v>140</v>
      </c>
      <c r="U32" s="3"/>
    </row>
    <row r="33" spans="1:21" x14ac:dyDescent="0.25">
      <c r="A33" s="4">
        <v>7</v>
      </c>
      <c r="B33" s="7">
        <f t="shared" si="1"/>
        <v>28</v>
      </c>
      <c r="C33" s="5" t="str">
        <f t="shared" si="2"/>
        <v>000111</v>
      </c>
      <c r="D33" s="8" t="str">
        <f t="shared" si="7"/>
        <v>1111</v>
      </c>
      <c r="E33" s="5" t="str">
        <f t="shared" si="8"/>
        <v>31 downto 0</v>
      </c>
      <c r="F33" s="5">
        <v>31</v>
      </c>
      <c r="G33" s="5">
        <v>0</v>
      </c>
      <c r="H33" s="5">
        <v>32</v>
      </c>
      <c r="I33" s="5">
        <f t="shared" si="4"/>
        <v>31</v>
      </c>
      <c r="J33" s="5">
        <v>0</v>
      </c>
      <c r="K33" s="5" t="s">
        <v>226</v>
      </c>
      <c r="L33" t="str">
        <f t="shared" si="5"/>
        <v>-- RMAP Area Config Register 7 : CCD 1 Packet Order List Pointer Config Field</v>
      </c>
      <c r="M33" s="3" t="str">
        <f t="shared" si="6"/>
        <v xml:space="preserve">when (16#1B#) =&gt;
-- RMAP Area Config Register 7 : CCD 1 Packet Order List Pointer Config Field
v_ram_address                 := "000111";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33" s="4" t="s">
        <v>226</v>
      </c>
      <c r="P33" s="4" t="s">
        <v>141</v>
      </c>
      <c r="U33" s="3"/>
    </row>
    <row r="34" spans="1:21" x14ac:dyDescent="0.25">
      <c r="A34" s="4">
        <v>8</v>
      </c>
      <c r="B34" s="7">
        <f t="shared" si="1"/>
        <v>32</v>
      </c>
      <c r="C34" s="5" t="str">
        <f t="shared" si="2"/>
        <v>001000</v>
      </c>
      <c r="D34" s="8" t="str">
        <f t="shared" si="7"/>
        <v>0011</v>
      </c>
      <c r="E34" s="5" t="str">
        <f t="shared" si="8"/>
        <v>31 downto 0</v>
      </c>
      <c r="F34" s="5">
        <v>15</v>
      </c>
      <c r="G34" s="5">
        <v>0</v>
      </c>
      <c r="H34" s="5">
        <v>16</v>
      </c>
      <c r="I34" s="5">
        <f t="shared" si="4"/>
        <v>15</v>
      </c>
      <c r="J34" s="5">
        <v>0</v>
      </c>
      <c r="K34" s="5" t="s">
        <v>227</v>
      </c>
      <c r="L34" t="str">
        <f t="shared" si="5"/>
        <v>-- RMAP Area Config Register 8 : CCD 1 Window List Length Config Field</v>
      </c>
      <c r="M34" s="3" t="str">
        <f t="shared" si="6"/>
        <v xml:space="preserve">when (16#1C#) =&gt;
-- RMAP Area Config Register 8 : CCD 1 Window List Length Config Field
v_ram_address                 := "001000";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34" s="4" t="s">
        <v>227</v>
      </c>
      <c r="P34" s="4" t="s">
        <v>144</v>
      </c>
      <c r="U34" s="3"/>
    </row>
    <row r="35" spans="1:21" x14ac:dyDescent="0.25">
      <c r="A35" s="4">
        <v>8</v>
      </c>
      <c r="B35" s="7">
        <f t="shared" si="1"/>
        <v>32</v>
      </c>
      <c r="C35" s="5" t="str">
        <f t="shared" si="2"/>
        <v>001000</v>
      </c>
      <c r="D35" s="8" t="str">
        <f t="shared" si="7"/>
        <v>0100</v>
      </c>
      <c r="E35" s="5" t="str">
        <f t="shared" si="8"/>
        <v>21 downto 16</v>
      </c>
      <c r="F35" s="5">
        <v>21</v>
      </c>
      <c r="G35" s="5">
        <v>16</v>
      </c>
      <c r="H35" s="5">
        <v>6</v>
      </c>
      <c r="I35" s="5">
        <f t="shared" si="4"/>
        <v>5</v>
      </c>
      <c r="J35" s="5">
        <v>0</v>
      </c>
      <c r="K35" s="5" t="s">
        <v>228</v>
      </c>
      <c r="L35" t="str">
        <f t="shared" si="5"/>
        <v>-- RMAP Area Config Register 8 : CCD 1 Window Size X Config Field</v>
      </c>
      <c r="M35" s="3" t="str">
        <f t="shared" si="6"/>
        <v xml:space="preserve">when (16#1D#) =&gt;
-- RMAP Area Config Register 8 : CCD 1 Window Size X Config Field
v_ram_address                 := "001000";
v_ram_byteenable              := "0100";
v_ram_wrbitmask               := (others =&gt; '0');
v_ram_writedata               := (others =&gt; '0');
v_ram_wrbitmask(21 downto 16) := (others =&gt; '1');
v_ram_writedata(21 downto 16) := avalon_mm_rmap_i.writedata(5 downto 0);
p_rmap_ram_wr(v_ram_address, v_ram_byteenable, v_ram_wrbitmask, v_ram_writedata, avalon_mm_rmap_o.waitrequest);
</v>
      </c>
      <c r="O35" s="4" t="s">
        <v>228</v>
      </c>
      <c r="P35" s="4" t="s">
        <v>391</v>
      </c>
      <c r="U35" s="3"/>
    </row>
    <row r="36" spans="1:21" x14ac:dyDescent="0.25">
      <c r="A36" s="4">
        <v>8</v>
      </c>
      <c r="B36" s="7">
        <f t="shared" si="1"/>
        <v>32</v>
      </c>
      <c r="C36" s="5" t="str">
        <f t="shared" si="2"/>
        <v>001000</v>
      </c>
      <c r="D36" s="8" t="str">
        <f t="shared" si="7"/>
        <v>1100</v>
      </c>
      <c r="E36" s="5" t="str">
        <f t="shared" si="8"/>
        <v>27 downto 22</v>
      </c>
      <c r="F36" s="5">
        <v>27</v>
      </c>
      <c r="G36" s="5">
        <v>22</v>
      </c>
      <c r="H36" s="5">
        <v>6</v>
      </c>
      <c r="I36" s="5">
        <f t="shared" si="4"/>
        <v>5</v>
      </c>
      <c r="J36" s="5">
        <v>0</v>
      </c>
      <c r="K36" s="5" t="s">
        <v>229</v>
      </c>
      <c r="L36" t="str">
        <f t="shared" si="5"/>
        <v>-- RMAP Area Config Register 8 : CCD 1 Window Size Y Config Field</v>
      </c>
      <c r="M36" s="3" t="str">
        <f t="shared" si="6"/>
        <v xml:space="preserve">when (16#1E#) =&gt;
-- RMAP Area Config Register 8 : CCD 1 Window Size Y Config Field
v_ram_address                 := "001000";
v_ram_byteenable              := "1100";
v_ram_wrbitmask               := (others =&gt; '0');
v_ram_writedata               := (others =&gt; '0');
v_ram_wrbitmask(27 downto 22) := (others =&gt; '1');
v_ram_writedata(27 downto 22) := avalon_mm_rmap_i.writedata(5 downto 0);
p_rmap_ram_wr(v_ram_address, v_ram_byteenable, v_ram_wrbitmask, v_ram_writedata, avalon_mm_rmap_o.waitrequest);
</v>
      </c>
      <c r="O36" s="4" t="s">
        <v>229</v>
      </c>
      <c r="P36" s="4" t="s">
        <v>392</v>
      </c>
      <c r="U36" s="3"/>
    </row>
    <row r="37" spans="1:21" x14ac:dyDescent="0.25">
      <c r="A37" s="4">
        <v>8</v>
      </c>
      <c r="B37" s="7">
        <f t="shared" si="1"/>
        <v>32</v>
      </c>
      <c r="C37" s="5" t="str">
        <f t="shared" si="2"/>
        <v>001000</v>
      </c>
      <c r="D37" s="8" t="str">
        <f t="shared" si="7"/>
        <v>1000</v>
      </c>
      <c r="E37" s="5" t="str">
        <f t="shared" si="8"/>
        <v>31 downto 28</v>
      </c>
      <c r="F37" s="5">
        <v>31</v>
      </c>
      <c r="G37" s="5">
        <v>28</v>
      </c>
      <c r="H37" s="5">
        <v>4</v>
      </c>
      <c r="I37" s="5">
        <f t="shared" si="4"/>
        <v>3</v>
      </c>
      <c r="J37" s="5">
        <v>0</v>
      </c>
      <c r="K37" s="5" t="s">
        <v>230</v>
      </c>
      <c r="L37" t="str">
        <f t="shared" si="5"/>
        <v>-- RMAP Area Config Register 8 : Register 8 Configuration Reserved</v>
      </c>
      <c r="M37" s="3" t="str">
        <f t="shared" si="6"/>
        <v xml:space="preserve">when (16#1F#) =&gt;
-- RMAP Area Config Register 8 : Register 8 Configuration Reserved
v_ram_address                 := "001000";
v_ram_byteenable              := "1000";
v_ram_wrbitmask               := (others =&gt; '0');
v_ram_writedata               := (others =&gt; '0');
v_ram_wrbitmask(31 downto 28) := (others =&gt; '1');
v_ram_writedata(31 downto 28) := avalon_mm_rmap_i.writedata(3 downto 0);
p_rmap_ram_wr(v_ram_address, v_ram_byteenable, v_ram_wrbitmask, v_ram_writedata, avalon_mm_rmap_o.waitrequest);
</v>
      </c>
      <c r="O37" s="4" t="s">
        <v>230</v>
      </c>
      <c r="P37" s="4" t="s">
        <v>393</v>
      </c>
      <c r="U37" s="3"/>
    </row>
    <row r="38" spans="1:21" x14ac:dyDescent="0.25">
      <c r="A38" s="4">
        <v>9</v>
      </c>
      <c r="B38" s="7">
        <f t="shared" si="1"/>
        <v>36</v>
      </c>
      <c r="C38" s="5" t="str">
        <f t="shared" si="2"/>
        <v>001001</v>
      </c>
      <c r="D38" s="8" t="str">
        <f t="shared" si="7"/>
        <v>1111</v>
      </c>
      <c r="E38" s="5" t="str">
        <f t="shared" si="8"/>
        <v>31 downto 0</v>
      </c>
      <c r="F38" s="5">
        <v>31</v>
      </c>
      <c r="G38" s="5">
        <v>0</v>
      </c>
      <c r="H38" s="5">
        <v>32</v>
      </c>
      <c r="I38" s="5">
        <f t="shared" si="4"/>
        <v>31</v>
      </c>
      <c r="J38" s="5">
        <v>0</v>
      </c>
      <c r="K38" s="5" t="s">
        <v>231</v>
      </c>
      <c r="L38" t="str">
        <f t="shared" si="5"/>
        <v>-- RMAP Area Config Register 9 : CCD 2 Window List Pointer Config Field</v>
      </c>
      <c r="M38" s="3" t="str">
        <f t="shared" si="6"/>
        <v xml:space="preserve">when (16#20#) =&gt;
-- RMAP Area Config Register 9 : CCD 2 Window List Pointer Config Field
v_ram_address                 := "001001";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38" s="4" t="s">
        <v>231</v>
      </c>
      <c r="P38" s="4" t="s">
        <v>145</v>
      </c>
      <c r="U38" s="3"/>
    </row>
    <row r="39" spans="1:21" x14ac:dyDescent="0.25">
      <c r="A39" s="4">
        <v>10</v>
      </c>
      <c r="B39" s="7">
        <f t="shared" si="1"/>
        <v>40</v>
      </c>
      <c r="C39" s="5" t="str">
        <f t="shared" si="2"/>
        <v>001010</v>
      </c>
      <c r="D39" s="8" t="str">
        <f t="shared" si="7"/>
        <v>1111</v>
      </c>
      <c r="E39" s="5" t="str">
        <f t="shared" si="8"/>
        <v>31 downto 0</v>
      </c>
      <c r="F39" s="5">
        <v>31</v>
      </c>
      <c r="G39" s="5">
        <v>0</v>
      </c>
      <c r="H39" s="5">
        <v>32</v>
      </c>
      <c r="I39" s="5">
        <f t="shared" si="4"/>
        <v>31</v>
      </c>
      <c r="J39" s="5">
        <v>0</v>
      </c>
      <c r="K39" s="5" t="s">
        <v>232</v>
      </c>
      <c r="L39" t="str">
        <f t="shared" si="5"/>
        <v>-- RMAP Area Config Register 10 : CCD 2 Packet Order List Pointer Config Field</v>
      </c>
      <c r="M39" s="3" t="str">
        <f t="shared" si="6"/>
        <v xml:space="preserve">when (16#21#) =&gt;
-- RMAP Area Config Register 10 : CCD 2 Packet Order List Pointer Config Field
v_ram_address                 := "001010";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39" s="4" t="s">
        <v>232</v>
      </c>
      <c r="P39" s="4" t="s">
        <v>146</v>
      </c>
      <c r="U39" s="3"/>
    </row>
    <row r="40" spans="1:21" x14ac:dyDescent="0.25">
      <c r="A40" s="4">
        <v>11</v>
      </c>
      <c r="B40" s="7">
        <f t="shared" si="1"/>
        <v>44</v>
      </c>
      <c r="C40" s="5" t="str">
        <f t="shared" si="2"/>
        <v>001011</v>
      </c>
      <c r="D40" s="8" t="str">
        <f t="shared" si="7"/>
        <v>0011</v>
      </c>
      <c r="E40" s="5" t="str">
        <f t="shared" si="8"/>
        <v>31 downto 0</v>
      </c>
      <c r="F40" s="5">
        <v>15</v>
      </c>
      <c r="G40" s="5">
        <v>0</v>
      </c>
      <c r="H40" s="5">
        <v>16</v>
      </c>
      <c r="I40" s="5">
        <f t="shared" si="4"/>
        <v>15</v>
      </c>
      <c r="J40" s="5">
        <v>0</v>
      </c>
      <c r="K40" s="5" t="s">
        <v>233</v>
      </c>
      <c r="L40" t="str">
        <f t="shared" si="5"/>
        <v>-- RMAP Area Config Register 11 : CCD 2 Window List Length Config Field</v>
      </c>
      <c r="M40" s="3" t="str">
        <f t="shared" si="6"/>
        <v xml:space="preserve">when (16#22#) =&gt;
-- RMAP Area Config Register 11 : CCD 2 Window List Length Config Field
v_ram_address                 := "001011";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40" s="4" t="s">
        <v>233</v>
      </c>
      <c r="P40" s="4" t="s">
        <v>149</v>
      </c>
      <c r="U40" s="3"/>
    </row>
    <row r="41" spans="1:21" x14ac:dyDescent="0.25">
      <c r="A41" s="4">
        <v>11</v>
      </c>
      <c r="B41" s="7">
        <f t="shared" si="1"/>
        <v>44</v>
      </c>
      <c r="C41" s="5" t="str">
        <f t="shared" si="2"/>
        <v>001011</v>
      </c>
      <c r="D41" s="8" t="str">
        <f t="shared" si="7"/>
        <v>0100</v>
      </c>
      <c r="E41" s="5" t="str">
        <f t="shared" si="8"/>
        <v>21 downto 16</v>
      </c>
      <c r="F41" s="5">
        <v>21</v>
      </c>
      <c r="G41" s="5">
        <v>16</v>
      </c>
      <c r="H41" s="5">
        <v>6</v>
      </c>
      <c r="I41" s="5">
        <f t="shared" si="4"/>
        <v>5</v>
      </c>
      <c r="J41" s="5">
        <v>0</v>
      </c>
      <c r="K41" s="5" t="s">
        <v>234</v>
      </c>
      <c r="L41" t="str">
        <f t="shared" si="5"/>
        <v>-- RMAP Area Config Register 11 : CCD 2 Window Size X Config Field</v>
      </c>
      <c r="M41" s="3" t="str">
        <f t="shared" si="6"/>
        <v xml:space="preserve">when (16#23#) =&gt;
-- RMAP Area Config Register 11 : CCD 2 Window Size X Config Field
v_ram_address                 := "001011";
v_ram_byteenable              := "0100";
v_ram_wrbitmask               := (others =&gt; '0');
v_ram_writedata               := (others =&gt; '0');
v_ram_wrbitmask(21 downto 16) := (others =&gt; '1');
v_ram_writedata(21 downto 16) := avalon_mm_rmap_i.writedata(5 downto 0);
p_rmap_ram_wr(v_ram_address, v_ram_byteenable, v_ram_wrbitmask, v_ram_writedata, avalon_mm_rmap_o.waitrequest);
</v>
      </c>
      <c r="O41" s="4" t="s">
        <v>234</v>
      </c>
      <c r="P41" s="4" t="s">
        <v>394</v>
      </c>
      <c r="U41" s="3"/>
    </row>
    <row r="42" spans="1:21" x14ac:dyDescent="0.25">
      <c r="A42" s="4">
        <v>11</v>
      </c>
      <c r="B42" s="7">
        <f t="shared" si="1"/>
        <v>44</v>
      </c>
      <c r="C42" s="5" t="str">
        <f t="shared" si="2"/>
        <v>001011</v>
      </c>
      <c r="D42" s="8" t="str">
        <f t="shared" si="7"/>
        <v>1100</v>
      </c>
      <c r="E42" s="5" t="str">
        <f t="shared" si="8"/>
        <v>27 downto 22</v>
      </c>
      <c r="F42" s="5">
        <v>27</v>
      </c>
      <c r="G42" s="5">
        <v>22</v>
      </c>
      <c r="H42" s="5">
        <v>6</v>
      </c>
      <c r="I42" s="5">
        <f t="shared" si="4"/>
        <v>5</v>
      </c>
      <c r="J42" s="5">
        <v>0</v>
      </c>
      <c r="K42" s="5" t="s">
        <v>235</v>
      </c>
      <c r="L42" t="str">
        <f t="shared" si="5"/>
        <v>-- RMAP Area Config Register 11 : CCD 2 Window Size Y Config Field</v>
      </c>
      <c r="M42" s="3" t="str">
        <f t="shared" si="6"/>
        <v xml:space="preserve">when (16#24#) =&gt;
-- RMAP Area Config Register 11 : CCD 2 Window Size Y Config Field
v_ram_address                 := "001011";
v_ram_byteenable              := "1100";
v_ram_wrbitmask               := (others =&gt; '0');
v_ram_writedata               := (others =&gt; '0');
v_ram_wrbitmask(27 downto 22) := (others =&gt; '1');
v_ram_writedata(27 downto 22) := avalon_mm_rmap_i.writedata(5 downto 0);
p_rmap_ram_wr(v_ram_address, v_ram_byteenable, v_ram_wrbitmask, v_ram_writedata, avalon_mm_rmap_o.waitrequest);
</v>
      </c>
      <c r="O42" s="4" t="s">
        <v>235</v>
      </c>
      <c r="P42" s="4" t="s">
        <v>395</v>
      </c>
      <c r="U42" s="3"/>
    </row>
    <row r="43" spans="1:21" x14ac:dyDescent="0.25">
      <c r="A43" s="4">
        <v>11</v>
      </c>
      <c r="B43" s="7">
        <f t="shared" si="1"/>
        <v>44</v>
      </c>
      <c r="C43" s="5" t="str">
        <f t="shared" si="2"/>
        <v>001011</v>
      </c>
      <c r="D43" s="8" t="str">
        <f t="shared" si="7"/>
        <v>1000</v>
      </c>
      <c r="E43" s="5" t="str">
        <f t="shared" si="8"/>
        <v>31 downto 28</v>
      </c>
      <c r="F43" s="5">
        <v>31</v>
      </c>
      <c r="G43" s="5">
        <v>28</v>
      </c>
      <c r="H43" s="5">
        <v>4</v>
      </c>
      <c r="I43" s="5">
        <f t="shared" si="4"/>
        <v>3</v>
      </c>
      <c r="J43" s="5">
        <v>0</v>
      </c>
      <c r="K43" s="5" t="s">
        <v>236</v>
      </c>
      <c r="L43" t="str">
        <f t="shared" si="5"/>
        <v>-- RMAP Area Config Register 11 : Register 11 Configuration Reserved</v>
      </c>
      <c r="M43" s="3" t="str">
        <f t="shared" si="6"/>
        <v xml:space="preserve">when (16#25#) =&gt;
-- RMAP Area Config Register 11 : Register 11 Configuration Reserved
v_ram_address                 := "001011";
v_ram_byteenable              := "1000";
v_ram_wrbitmask               := (others =&gt; '0');
v_ram_writedata               := (others =&gt; '0');
v_ram_wrbitmask(31 downto 28) := (others =&gt; '1');
v_ram_writedata(31 downto 28) := avalon_mm_rmap_i.writedata(3 downto 0);
p_rmap_ram_wr(v_ram_address, v_ram_byteenable, v_ram_wrbitmask, v_ram_writedata, avalon_mm_rmap_o.waitrequest);
</v>
      </c>
      <c r="O43" s="4" t="s">
        <v>236</v>
      </c>
      <c r="P43" s="4" t="s">
        <v>396</v>
      </c>
      <c r="U43" s="3"/>
    </row>
    <row r="44" spans="1:21" x14ac:dyDescent="0.25">
      <c r="A44" s="4">
        <v>12</v>
      </c>
      <c r="B44" s="7">
        <f t="shared" si="1"/>
        <v>48</v>
      </c>
      <c r="C44" s="5" t="str">
        <f t="shared" si="2"/>
        <v>001100</v>
      </c>
      <c r="D44" s="8" t="str">
        <f t="shared" si="7"/>
        <v>1111</v>
      </c>
      <c r="E44" s="5" t="str">
        <f t="shared" si="8"/>
        <v>31 downto 0</v>
      </c>
      <c r="F44" s="5">
        <v>31</v>
      </c>
      <c r="G44" s="5">
        <v>0</v>
      </c>
      <c r="H44" s="5">
        <v>32</v>
      </c>
      <c r="I44" s="5">
        <f t="shared" si="4"/>
        <v>31</v>
      </c>
      <c r="J44" s="5">
        <v>0</v>
      </c>
      <c r="K44" s="5" t="s">
        <v>237</v>
      </c>
      <c r="L44" t="str">
        <f t="shared" si="5"/>
        <v>-- RMAP Area Config Register 12 : CCD 3 Window List Pointer Config Field</v>
      </c>
      <c r="M44" s="3" t="str">
        <f t="shared" si="6"/>
        <v xml:space="preserve">when (16#26#) =&gt;
-- RMAP Area Config Register 12 : CCD 3 Window List Pointer Config Field
v_ram_address                 := "001100";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44" s="4" t="s">
        <v>237</v>
      </c>
      <c r="P44" s="4" t="s">
        <v>150</v>
      </c>
      <c r="U44" s="3"/>
    </row>
    <row r="45" spans="1:21" x14ac:dyDescent="0.25">
      <c r="A45" s="4">
        <v>13</v>
      </c>
      <c r="B45" s="7">
        <f t="shared" si="1"/>
        <v>52</v>
      </c>
      <c r="C45" s="5" t="str">
        <f t="shared" si="2"/>
        <v>001101</v>
      </c>
      <c r="D45" s="8" t="str">
        <f t="shared" si="7"/>
        <v>1111</v>
      </c>
      <c r="E45" s="5" t="str">
        <f t="shared" si="8"/>
        <v>31 downto 0</v>
      </c>
      <c r="F45" s="5">
        <v>31</v>
      </c>
      <c r="G45" s="5">
        <v>0</v>
      </c>
      <c r="H45" s="5">
        <v>32</v>
      </c>
      <c r="I45" s="5">
        <f t="shared" si="4"/>
        <v>31</v>
      </c>
      <c r="J45" s="5">
        <v>0</v>
      </c>
      <c r="K45" s="5" t="s">
        <v>238</v>
      </c>
      <c r="L45" t="str">
        <f t="shared" si="5"/>
        <v>-- RMAP Area Config Register 13 : CCD 3 Packet Order List Pointer Config Field</v>
      </c>
      <c r="M45" s="3" t="str">
        <f t="shared" si="6"/>
        <v xml:space="preserve">when (16#27#) =&gt;
-- RMAP Area Config Register 13 : CCD 3 Packet Order List Pointer Config Field
v_ram_address                 := "001101";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45" s="4" t="s">
        <v>238</v>
      </c>
      <c r="P45" s="4" t="s">
        <v>151</v>
      </c>
      <c r="U45" s="3"/>
    </row>
    <row r="46" spans="1:21" x14ac:dyDescent="0.25">
      <c r="A46" s="4">
        <v>14</v>
      </c>
      <c r="B46" s="7">
        <f t="shared" si="1"/>
        <v>56</v>
      </c>
      <c r="C46" s="5" t="str">
        <f t="shared" si="2"/>
        <v>001110</v>
      </c>
      <c r="D46" s="8" t="str">
        <f t="shared" si="7"/>
        <v>0011</v>
      </c>
      <c r="E46" s="5" t="str">
        <f t="shared" si="8"/>
        <v>31 downto 0</v>
      </c>
      <c r="F46" s="5">
        <v>15</v>
      </c>
      <c r="G46" s="5">
        <v>0</v>
      </c>
      <c r="H46" s="5">
        <v>16</v>
      </c>
      <c r="I46" s="5">
        <f t="shared" si="4"/>
        <v>15</v>
      </c>
      <c r="J46" s="5">
        <v>0</v>
      </c>
      <c r="K46" s="5" t="s">
        <v>239</v>
      </c>
      <c r="L46" t="str">
        <f t="shared" si="5"/>
        <v>-- RMAP Area Config Register 14 : CCD 3 Window List Length Config Field</v>
      </c>
      <c r="M46" s="3" t="str">
        <f t="shared" si="6"/>
        <v xml:space="preserve">when (16#28#) =&gt;
-- RMAP Area Config Register 14 : CCD 3 Window List Length Config Field
v_ram_address                 := "001110";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46" s="4" t="s">
        <v>239</v>
      </c>
      <c r="P46" s="4" t="s">
        <v>154</v>
      </c>
      <c r="U46" s="3"/>
    </row>
    <row r="47" spans="1:21" x14ac:dyDescent="0.25">
      <c r="A47" s="4">
        <v>14</v>
      </c>
      <c r="B47" s="7">
        <f t="shared" si="1"/>
        <v>56</v>
      </c>
      <c r="C47" s="5" t="str">
        <f t="shared" si="2"/>
        <v>001110</v>
      </c>
      <c r="D47" s="8" t="str">
        <f t="shared" si="7"/>
        <v>0100</v>
      </c>
      <c r="E47" s="5" t="str">
        <f t="shared" si="8"/>
        <v>21 downto 16</v>
      </c>
      <c r="F47" s="5">
        <v>21</v>
      </c>
      <c r="G47" s="5">
        <v>16</v>
      </c>
      <c r="H47" s="5">
        <v>6</v>
      </c>
      <c r="I47" s="5">
        <f t="shared" si="4"/>
        <v>5</v>
      </c>
      <c r="J47" s="5">
        <v>0</v>
      </c>
      <c r="K47" s="5" t="s">
        <v>240</v>
      </c>
      <c r="L47" t="str">
        <f t="shared" si="5"/>
        <v>-- RMAP Area Config Register 14 : CCD 3 Window Size X Config Field</v>
      </c>
      <c r="M47" s="3" t="str">
        <f t="shared" si="6"/>
        <v xml:space="preserve">when (16#29#) =&gt;
-- RMAP Area Config Register 14 : CCD 3 Window Size X Config Field
v_ram_address                 := "001110";
v_ram_byteenable              := "0100";
v_ram_wrbitmask               := (others =&gt; '0');
v_ram_writedata               := (others =&gt; '0');
v_ram_wrbitmask(21 downto 16) := (others =&gt; '1');
v_ram_writedata(21 downto 16) := avalon_mm_rmap_i.writedata(5 downto 0);
p_rmap_ram_wr(v_ram_address, v_ram_byteenable, v_ram_wrbitmask, v_ram_writedata, avalon_mm_rmap_o.waitrequest);
</v>
      </c>
      <c r="O47" s="4" t="s">
        <v>240</v>
      </c>
      <c r="P47" s="4" t="s">
        <v>397</v>
      </c>
      <c r="U47" s="3"/>
    </row>
    <row r="48" spans="1:21" x14ac:dyDescent="0.25">
      <c r="A48" s="4">
        <v>14</v>
      </c>
      <c r="B48" s="7">
        <f t="shared" si="1"/>
        <v>56</v>
      </c>
      <c r="C48" s="5" t="str">
        <f t="shared" si="2"/>
        <v>001110</v>
      </c>
      <c r="D48" s="8" t="str">
        <f t="shared" si="7"/>
        <v>1100</v>
      </c>
      <c r="E48" s="5" t="str">
        <f t="shared" si="8"/>
        <v>27 downto 22</v>
      </c>
      <c r="F48" s="5">
        <v>27</v>
      </c>
      <c r="G48" s="5">
        <v>22</v>
      </c>
      <c r="H48" s="5">
        <v>6</v>
      </c>
      <c r="I48" s="5">
        <f t="shared" si="4"/>
        <v>5</v>
      </c>
      <c r="J48" s="5">
        <v>0</v>
      </c>
      <c r="K48" s="5" t="s">
        <v>241</v>
      </c>
      <c r="L48" t="str">
        <f t="shared" si="5"/>
        <v>-- RMAP Area Config Register 14 : CCD 3 Window Size Y Config Field</v>
      </c>
      <c r="M48" s="3" t="str">
        <f t="shared" si="6"/>
        <v xml:space="preserve">when (16#2A#) =&gt;
-- RMAP Area Config Register 14 : CCD 3 Window Size Y Config Field
v_ram_address                 := "001110";
v_ram_byteenable              := "1100";
v_ram_wrbitmask               := (others =&gt; '0');
v_ram_writedata               := (others =&gt; '0');
v_ram_wrbitmask(27 downto 22) := (others =&gt; '1');
v_ram_writedata(27 downto 22) := avalon_mm_rmap_i.writedata(5 downto 0);
p_rmap_ram_wr(v_ram_address, v_ram_byteenable, v_ram_wrbitmask, v_ram_writedata, avalon_mm_rmap_o.waitrequest);
</v>
      </c>
      <c r="O48" s="4" t="s">
        <v>241</v>
      </c>
      <c r="P48" s="4" t="s">
        <v>398</v>
      </c>
      <c r="U48" s="3"/>
    </row>
    <row r="49" spans="1:21" x14ac:dyDescent="0.25">
      <c r="A49" s="4">
        <v>14</v>
      </c>
      <c r="B49" s="7">
        <f t="shared" si="1"/>
        <v>56</v>
      </c>
      <c r="C49" s="5" t="str">
        <f t="shared" si="2"/>
        <v>001110</v>
      </c>
      <c r="D49" s="8" t="str">
        <f t="shared" si="7"/>
        <v>1000</v>
      </c>
      <c r="E49" s="5" t="str">
        <f t="shared" si="8"/>
        <v>31 downto 28</v>
      </c>
      <c r="F49" s="5">
        <v>31</v>
      </c>
      <c r="G49" s="5">
        <v>28</v>
      </c>
      <c r="H49" s="5">
        <v>4</v>
      </c>
      <c r="I49" s="5">
        <f t="shared" si="4"/>
        <v>3</v>
      </c>
      <c r="J49" s="5">
        <v>0</v>
      </c>
      <c r="K49" s="5" t="s">
        <v>242</v>
      </c>
      <c r="L49" t="str">
        <f t="shared" si="5"/>
        <v>-- RMAP Area Config Register 14 : Register 14 Configuration Reserved</v>
      </c>
      <c r="M49" s="3" t="str">
        <f t="shared" si="6"/>
        <v xml:space="preserve">when (16#2B#) =&gt;
-- RMAP Area Config Register 14 : Register 14 Configuration Reserved
v_ram_address                 := "001110";
v_ram_byteenable              := "1000";
v_ram_wrbitmask               := (others =&gt; '0');
v_ram_writedata               := (others =&gt; '0');
v_ram_wrbitmask(31 downto 28) := (others =&gt; '1');
v_ram_writedata(31 downto 28) := avalon_mm_rmap_i.writedata(3 downto 0);
p_rmap_ram_wr(v_ram_address, v_ram_byteenable, v_ram_wrbitmask, v_ram_writedata, avalon_mm_rmap_o.waitrequest);
</v>
      </c>
      <c r="O49" s="4" t="s">
        <v>242</v>
      </c>
      <c r="P49" s="4" t="s">
        <v>399</v>
      </c>
      <c r="U49" s="3"/>
    </row>
    <row r="50" spans="1:21" x14ac:dyDescent="0.25">
      <c r="A50" s="4">
        <v>15</v>
      </c>
      <c r="B50" s="7">
        <f t="shared" si="1"/>
        <v>60</v>
      </c>
      <c r="C50" s="5" t="str">
        <f t="shared" si="2"/>
        <v>001111</v>
      </c>
      <c r="D50" s="8" t="str">
        <f t="shared" si="7"/>
        <v>1111</v>
      </c>
      <c r="E50" s="5" t="str">
        <f t="shared" si="8"/>
        <v>31 downto 0</v>
      </c>
      <c r="F50" s="5">
        <v>31</v>
      </c>
      <c r="G50" s="5">
        <v>0</v>
      </c>
      <c r="H50" s="5">
        <v>32</v>
      </c>
      <c r="I50" s="5">
        <f t="shared" si="4"/>
        <v>31</v>
      </c>
      <c r="J50" s="5">
        <v>0</v>
      </c>
      <c r="K50" s="5" t="s">
        <v>243</v>
      </c>
      <c r="L50" t="str">
        <f t="shared" si="5"/>
        <v>-- RMAP Area Config Register 15 : CCD 4 Window List Pointer Config Field</v>
      </c>
      <c r="M50" s="3" t="str">
        <f t="shared" si="6"/>
        <v xml:space="preserve">when (16#2C#) =&gt;
-- RMAP Area Config Register 15 : CCD 4 Window List Pointer Config Field
v_ram_address                 := "001111";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50" s="4" t="s">
        <v>243</v>
      </c>
      <c r="P50" s="4" t="s">
        <v>155</v>
      </c>
      <c r="U50" s="3"/>
    </row>
    <row r="51" spans="1:21" x14ac:dyDescent="0.25">
      <c r="A51" s="4">
        <v>16</v>
      </c>
      <c r="B51" s="7">
        <f t="shared" si="1"/>
        <v>64</v>
      </c>
      <c r="C51" s="5" t="str">
        <f t="shared" si="2"/>
        <v>010000</v>
      </c>
      <c r="D51" s="8" t="str">
        <f t="shared" si="7"/>
        <v>1111</v>
      </c>
      <c r="E51" s="5" t="str">
        <f t="shared" si="8"/>
        <v>31 downto 0</v>
      </c>
      <c r="F51" s="5">
        <v>31</v>
      </c>
      <c r="G51" s="5">
        <v>0</v>
      </c>
      <c r="H51" s="5">
        <v>32</v>
      </c>
      <c r="I51" s="5">
        <f t="shared" si="4"/>
        <v>31</v>
      </c>
      <c r="J51" s="5">
        <v>0</v>
      </c>
      <c r="K51" s="5" t="s">
        <v>244</v>
      </c>
      <c r="L51" t="str">
        <f t="shared" si="5"/>
        <v>-- RMAP Area Config Register 16 : CCD 4 Packet Order List Pointer Config Field</v>
      </c>
      <c r="M51" s="3" t="str">
        <f t="shared" si="6"/>
        <v xml:space="preserve">when (16#2D#) =&gt;
-- RMAP Area Config Register 16 : CCD 4 Packet Order List Pointer Config Field
v_ram_address                 := "010000";
v_ram_byteenable              := "1111";
v_ram_wrbitmask               := (others =&gt; '0');
v_ram_writedata               := (others =&gt; '0');
v_ram_wrbitmask(31 downto 0) := (others =&gt; '1');
v_ram_writedata(31 downto 0) := avalon_mm_rmap_i.writedata(31 downto 0);
p_rmap_ram_wr(v_ram_address, v_ram_byteenable, v_ram_wrbitmask, v_ram_writedata, avalon_mm_rmap_o.waitrequest);
</v>
      </c>
      <c r="O51" s="4" t="s">
        <v>244</v>
      </c>
      <c r="P51" s="4" t="s">
        <v>156</v>
      </c>
      <c r="U51" s="3"/>
    </row>
    <row r="52" spans="1:21" x14ac:dyDescent="0.25">
      <c r="A52" s="4">
        <v>17</v>
      </c>
      <c r="B52" s="7">
        <f t="shared" si="1"/>
        <v>68</v>
      </c>
      <c r="C52" s="5" t="str">
        <f t="shared" si="2"/>
        <v>010001</v>
      </c>
      <c r="D52" s="8" t="str">
        <f t="shared" si="7"/>
        <v>0011</v>
      </c>
      <c r="E52" s="5" t="str">
        <f t="shared" si="8"/>
        <v>31 downto 0</v>
      </c>
      <c r="F52" s="5">
        <v>15</v>
      </c>
      <c r="G52" s="5">
        <v>0</v>
      </c>
      <c r="H52" s="5">
        <v>16</v>
      </c>
      <c r="I52" s="5">
        <f t="shared" si="4"/>
        <v>15</v>
      </c>
      <c r="J52" s="5">
        <v>0</v>
      </c>
      <c r="K52" s="5" t="s">
        <v>245</v>
      </c>
      <c r="L52" t="str">
        <f t="shared" si="5"/>
        <v>-- RMAP Area Config Register 17 : CCD 4 Window List Length Config Field</v>
      </c>
      <c r="M52" s="3" t="str">
        <f t="shared" si="6"/>
        <v xml:space="preserve">when (16#2E#) =&gt;
-- RMAP Area Config Register 17 : CCD 4 Window List Length Config Field
v_ram_address                 := "010001";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52" s="4" t="s">
        <v>245</v>
      </c>
      <c r="P52" s="4" t="s">
        <v>159</v>
      </c>
      <c r="U52" s="3"/>
    </row>
    <row r="53" spans="1:21" x14ac:dyDescent="0.25">
      <c r="A53" s="4">
        <v>17</v>
      </c>
      <c r="B53" s="7">
        <f t="shared" si="1"/>
        <v>68</v>
      </c>
      <c r="C53" s="5" t="str">
        <f t="shared" si="2"/>
        <v>010001</v>
      </c>
      <c r="D53" s="8" t="str">
        <f t="shared" si="7"/>
        <v>0100</v>
      </c>
      <c r="E53" s="5" t="str">
        <f t="shared" si="8"/>
        <v>21 downto 16</v>
      </c>
      <c r="F53" s="5">
        <v>21</v>
      </c>
      <c r="G53" s="5">
        <v>16</v>
      </c>
      <c r="H53" s="5">
        <v>6</v>
      </c>
      <c r="I53" s="5">
        <f t="shared" si="4"/>
        <v>5</v>
      </c>
      <c r="J53" s="5">
        <v>0</v>
      </c>
      <c r="K53" s="5" t="s">
        <v>246</v>
      </c>
      <c r="L53" t="str">
        <f t="shared" si="5"/>
        <v>-- RMAP Area Config Register 17 : CCD 4 Window Size X Config Field</v>
      </c>
      <c r="M53" s="3" t="str">
        <f t="shared" si="6"/>
        <v xml:space="preserve">when (16#2F#) =&gt;
-- RMAP Area Config Register 17 : CCD 4 Window Size X Config Field
v_ram_address                 := "010001";
v_ram_byteenable              := "0100";
v_ram_wrbitmask               := (others =&gt; '0');
v_ram_writedata               := (others =&gt; '0');
v_ram_wrbitmask(21 downto 16) := (others =&gt; '1');
v_ram_writedata(21 downto 16) := avalon_mm_rmap_i.writedata(5 downto 0);
p_rmap_ram_wr(v_ram_address, v_ram_byteenable, v_ram_wrbitmask, v_ram_writedata, avalon_mm_rmap_o.waitrequest);
</v>
      </c>
      <c r="O53" s="4" t="s">
        <v>246</v>
      </c>
      <c r="P53" s="4" t="s">
        <v>400</v>
      </c>
      <c r="U53" s="3"/>
    </row>
    <row r="54" spans="1:21" x14ac:dyDescent="0.25">
      <c r="A54" s="4">
        <v>17</v>
      </c>
      <c r="B54" s="7">
        <f t="shared" si="1"/>
        <v>68</v>
      </c>
      <c r="C54" s="5" t="str">
        <f t="shared" si="2"/>
        <v>010001</v>
      </c>
      <c r="D54" s="8" t="str">
        <f t="shared" si="7"/>
        <v>1100</v>
      </c>
      <c r="E54" s="5" t="str">
        <f t="shared" si="8"/>
        <v>27 downto 22</v>
      </c>
      <c r="F54" s="5">
        <v>27</v>
      </c>
      <c r="G54" s="5">
        <v>22</v>
      </c>
      <c r="H54" s="5">
        <v>6</v>
      </c>
      <c r="I54" s="5">
        <f t="shared" si="4"/>
        <v>5</v>
      </c>
      <c r="J54" s="5">
        <v>0</v>
      </c>
      <c r="K54" s="5" t="s">
        <v>247</v>
      </c>
      <c r="L54" t="str">
        <f t="shared" si="5"/>
        <v>-- RMAP Area Config Register 17 : CCD 4 Window Size Y Config Field</v>
      </c>
      <c r="M54" s="3" t="str">
        <f t="shared" si="6"/>
        <v xml:space="preserve">when (16#30#) =&gt;
-- RMAP Area Config Register 17 : CCD 4 Window Size Y Config Field
v_ram_address                 := "010001";
v_ram_byteenable              := "1100";
v_ram_wrbitmask               := (others =&gt; '0');
v_ram_writedata               := (others =&gt; '0');
v_ram_wrbitmask(27 downto 22) := (others =&gt; '1');
v_ram_writedata(27 downto 22) := avalon_mm_rmap_i.writedata(5 downto 0);
p_rmap_ram_wr(v_ram_address, v_ram_byteenable, v_ram_wrbitmask, v_ram_writedata, avalon_mm_rmap_o.waitrequest);
</v>
      </c>
      <c r="O54" s="4" t="s">
        <v>247</v>
      </c>
      <c r="P54" s="4" t="s">
        <v>401</v>
      </c>
      <c r="U54" s="3"/>
    </row>
    <row r="55" spans="1:21" x14ac:dyDescent="0.25">
      <c r="A55" s="4">
        <v>17</v>
      </c>
      <c r="B55" s="7">
        <f t="shared" si="1"/>
        <v>68</v>
      </c>
      <c r="C55" s="5" t="str">
        <f t="shared" si="2"/>
        <v>010001</v>
      </c>
      <c r="D55" s="8" t="str">
        <f t="shared" si="7"/>
        <v>1000</v>
      </c>
      <c r="E55" s="5" t="str">
        <f t="shared" si="8"/>
        <v>31 downto 28</v>
      </c>
      <c r="F55" s="5">
        <v>31</v>
      </c>
      <c r="G55" s="5">
        <v>28</v>
      </c>
      <c r="H55" s="5">
        <v>4</v>
      </c>
      <c r="I55" s="5">
        <f t="shared" si="4"/>
        <v>3</v>
      </c>
      <c r="J55" s="5">
        <v>0</v>
      </c>
      <c r="K55" s="5" t="s">
        <v>248</v>
      </c>
      <c r="L55" t="str">
        <f t="shared" si="5"/>
        <v>-- RMAP Area Config Register 17 : Register 17 Configuration Reserved</v>
      </c>
      <c r="M55" s="3" t="str">
        <f t="shared" si="6"/>
        <v xml:space="preserve">when (16#31#) =&gt;
-- RMAP Area Config Register 17 : Register 17 Configuration Reserved
v_ram_address                 := "010001";
v_ram_byteenable              := "1000";
v_ram_wrbitmask               := (others =&gt; '0');
v_ram_writedata               := (others =&gt; '0');
v_ram_wrbitmask(31 downto 28) := (others =&gt; '1');
v_ram_writedata(31 downto 28) := avalon_mm_rmap_i.writedata(3 downto 0);
p_rmap_ram_wr(v_ram_address, v_ram_byteenable, v_ram_wrbitmask, v_ram_writedata, avalon_mm_rmap_o.waitrequest);
</v>
      </c>
      <c r="O55" s="4" t="s">
        <v>248</v>
      </c>
      <c r="P55" s="4" t="s">
        <v>402</v>
      </c>
      <c r="U55" s="3"/>
    </row>
    <row r="56" spans="1:21" x14ac:dyDescent="0.25">
      <c r="A56" s="4">
        <v>18</v>
      </c>
      <c r="B56" s="7">
        <f t="shared" si="1"/>
        <v>72</v>
      </c>
      <c r="C56" s="5" t="str">
        <f t="shared" si="2"/>
        <v>010010</v>
      </c>
      <c r="D56" s="8" t="str">
        <f t="shared" si="7"/>
        <v>0011</v>
      </c>
      <c r="E56" s="5" t="str">
        <f t="shared" si="8"/>
        <v>11 downto 0</v>
      </c>
      <c r="F56" s="5">
        <v>11</v>
      </c>
      <c r="G56" s="5">
        <v>0</v>
      </c>
      <c r="H56" s="5">
        <v>12</v>
      </c>
      <c r="I56" s="5">
        <f t="shared" si="4"/>
        <v>11</v>
      </c>
      <c r="J56" s="5">
        <v>0</v>
      </c>
      <c r="K56" s="5" t="s">
        <v>249</v>
      </c>
      <c r="L56" t="str">
        <f t="shared" si="5"/>
        <v>-- RMAP Area Config Register 18 : CCD Vod Configuration Config Field</v>
      </c>
      <c r="M56" s="3" t="str">
        <f t="shared" si="6"/>
        <v xml:space="preserve">when (16#32#) =&gt;
-- RMAP Area Config Register 18 : CCD Vod Configuration Config Field
v_ram_address                 := "010010";
v_ram_byteenable              := "0011";
v_ram_wrbitmask               := (others =&gt; '0');
v_ram_writedata               := (others =&gt; '0');
v_ram_wrbitmask(11 downto 0) := (others =&gt; '1');
v_ram_writedata(11 downto 0) := avalon_mm_rmap_i.writedata(11 downto 0);
p_rmap_ram_wr(v_ram_address, v_ram_byteenable, v_ram_wrbitmask, v_ram_writedata, avalon_mm_rmap_o.waitrequest);
</v>
      </c>
      <c r="O56" s="4" t="s">
        <v>249</v>
      </c>
      <c r="P56" s="4" t="s">
        <v>163</v>
      </c>
      <c r="U56" s="3"/>
    </row>
    <row r="57" spans="1:21" x14ac:dyDescent="0.25">
      <c r="A57" s="4">
        <v>18</v>
      </c>
      <c r="B57" s="7">
        <f t="shared" si="1"/>
        <v>72</v>
      </c>
      <c r="C57" s="5" t="str">
        <f t="shared" si="2"/>
        <v>010010</v>
      </c>
      <c r="D57" s="8" t="str">
        <f t="shared" si="7"/>
        <v>0110</v>
      </c>
      <c r="E57" s="5" t="str">
        <f t="shared" si="8"/>
        <v>23 downto 12</v>
      </c>
      <c r="F57" s="5">
        <v>23</v>
      </c>
      <c r="G57" s="5">
        <v>12</v>
      </c>
      <c r="H57" s="5">
        <v>12</v>
      </c>
      <c r="I57" s="5">
        <f t="shared" si="4"/>
        <v>11</v>
      </c>
      <c r="J57" s="5">
        <v>0</v>
      </c>
      <c r="K57" s="5" t="s">
        <v>250</v>
      </c>
      <c r="L57" t="str">
        <f t="shared" si="5"/>
        <v>-- RMAP Area Config Register 18 : CCD 1 Vrd Configuration Config Field</v>
      </c>
      <c r="M57" s="3" t="str">
        <f t="shared" si="6"/>
        <v xml:space="preserve">when (16#33#) =&gt;
-- RMAP Area Config Register 18 : CCD 1 Vrd Configuration Config Field
v_ram_address                 := "010010";
v_ram_byteenable              := "0110";
v_ram_wrbitmask               := (others =&gt; '0');
v_ram_writedata               := (others =&gt; '0');
v_ram_wrbitmask(23 downto 12) := (others =&gt; '1');
v_ram_writedata(23 downto 12) := avalon_mm_rmap_i.writedata(11 downto 0);
p_rmap_ram_wr(v_ram_address, v_ram_byteenable, v_ram_wrbitmask, v_ram_writedata, avalon_mm_rmap_o.waitrequest);
</v>
      </c>
      <c r="O57" s="4" t="s">
        <v>250</v>
      </c>
      <c r="P57" s="4" t="s">
        <v>161</v>
      </c>
      <c r="U57" s="3"/>
    </row>
    <row r="58" spans="1:21" x14ac:dyDescent="0.25">
      <c r="A58" s="4">
        <v>18</v>
      </c>
      <c r="B58" s="7">
        <f t="shared" si="1"/>
        <v>72</v>
      </c>
      <c r="C58" s="5" t="str">
        <f t="shared" si="2"/>
        <v>010010</v>
      </c>
      <c r="D58" s="8" t="str">
        <f t="shared" si="7"/>
        <v>1000</v>
      </c>
      <c r="E58" s="5" t="str">
        <f t="shared" si="8"/>
        <v>31 downto 0</v>
      </c>
      <c r="F58" s="5">
        <v>31</v>
      </c>
      <c r="G58" s="5">
        <v>24</v>
      </c>
      <c r="H58" s="5">
        <v>8</v>
      </c>
      <c r="I58" s="5">
        <f t="shared" si="4"/>
        <v>7</v>
      </c>
      <c r="J58" s="5">
        <v>0</v>
      </c>
      <c r="K58" s="5" t="s">
        <v>251</v>
      </c>
      <c r="L58" t="str">
        <f t="shared" si="5"/>
        <v>-- RMAP Area Config Register 18 : CCD 2 Vrd Configuration Config Field</v>
      </c>
      <c r="M58" s="3" t="str">
        <f t="shared" si="6"/>
        <v xml:space="preserve">when (16#34#) =&gt;
-- RMAP Area Config Register 18 : CCD 2 Vrd Configuration Config Field
v_ram_address                 := "010010";
v_ram_byteenable              := "1000";
v_ram_wrbitmask               := (others =&gt; '0');
v_ram_writedata               := (others =&gt; '0');
v_ram_wrbitmask(31 downto 0) := (others =&gt; '1');
v_ram_writedata(31 downto 24) := avalon_mm_rmap_i.writedata(7 downto 0);
p_rmap_ram_wr(v_ram_address, v_ram_byteenable, v_ram_wrbitmask, v_ram_writedata, avalon_mm_rmap_o.waitrequest);
</v>
      </c>
      <c r="O58" s="4" t="s">
        <v>251</v>
      </c>
      <c r="P58" s="4" t="s">
        <v>160</v>
      </c>
      <c r="U58" s="3"/>
    </row>
    <row r="59" spans="1:21" x14ac:dyDescent="0.25">
      <c r="A59" s="4">
        <v>19</v>
      </c>
      <c r="B59" s="7">
        <f t="shared" si="1"/>
        <v>76</v>
      </c>
      <c r="C59" s="5" t="str">
        <f t="shared" si="2"/>
        <v>010011</v>
      </c>
      <c r="D59" s="8" t="str">
        <f t="shared" si="7"/>
        <v>0001</v>
      </c>
      <c r="E59" s="5" t="str">
        <f t="shared" si="8"/>
        <v>3 downto 0</v>
      </c>
      <c r="F59" s="5">
        <v>3</v>
      </c>
      <c r="G59" s="5">
        <v>0</v>
      </c>
      <c r="H59" s="5">
        <v>4</v>
      </c>
      <c r="I59" s="5">
        <f t="shared" si="4"/>
        <v>3</v>
      </c>
      <c r="J59" s="5">
        <v>0</v>
      </c>
      <c r="K59" s="5" t="s">
        <v>252</v>
      </c>
      <c r="L59" t="str">
        <f t="shared" si="5"/>
        <v>-- RMAP Area Config Register 19 : CCD 2 Vrd Configuration Config Field</v>
      </c>
      <c r="M59" s="3" t="str">
        <f t="shared" si="6"/>
        <v xml:space="preserve">when (16#35#) =&gt;
-- RMAP Area Config Register 19 : CCD 2 Vrd Configuration Config Field
v_ram_address                 := "010011";
v_ram_byteenable              := "0001";
v_ram_wrbitmask               := (others =&gt; '0');
v_ram_writedata               := (others =&gt; '0');
v_ram_wrbitmask(3 downto 0) := (others =&gt; '1');
v_ram_writedata(3 downto 0) := avalon_mm_rmap_i.writedata(3 downto 0);
p_rmap_ram_wr(v_ram_address, v_ram_byteenable, v_ram_wrbitmask, v_ram_writedata, avalon_mm_rmap_o.waitrequest);
</v>
      </c>
      <c r="O59" s="4" t="s">
        <v>252</v>
      </c>
      <c r="P59" s="4" t="s">
        <v>403</v>
      </c>
      <c r="U59" s="3"/>
    </row>
    <row r="60" spans="1:21" x14ac:dyDescent="0.25">
      <c r="A60" s="4">
        <v>19</v>
      </c>
      <c r="B60" s="7">
        <f t="shared" si="1"/>
        <v>76</v>
      </c>
      <c r="C60" s="5" t="str">
        <f t="shared" si="2"/>
        <v>010011</v>
      </c>
      <c r="D60" s="8" t="str">
        <f t="shared" si="7"/>
        <v>0011</v>
      </c>
      <c r="E60" s="5" t="str">
        <f t="shared" si="8"/>
        <v>15 downto 4</v>
      </c>
      <c r="F60" s="5">
        <v>15</v>
      </c>
      <c r="G60" s="5">
        <v>4</v>
      </c>
      <c r="H60" s="5">
        <v>12</v>
      </c>
      <c r="I60" s="5">
        <f t="shared" si="4"/>
        <v>11</v>
      </c>
      <c r="J60" s="5">
        <v>0</v>
      </c>
      <c r="K60" s="5" t="s">
        <v>253</v>
      </c>
      <c r="L60" t="str">
        <f t="shared" si="5"/>
        <v>-- RMAP Area Config Register 19 : CCD 3 Vrd Configuration Config Field</v>
      </c>
      <c r="M60" s="3" t="str">
        <f t="shared" si="6"/>
        <v xml:space="preserve">when (16#36#) =&gt;
-- RMAP Area Config Register 19 : CCD 3 Vrd Configuration Config Field
v_ram_address                 := "010011";
v_ram_byteenable              := "0011";
v_ram_wrbitmask               := (others =&gt; '0');
v_ram_writedata               := (others =&gt; '0');
v_ram_wrbitmask(15 downto 4) := (others =&gt; '1');
v_ram_writedata(15 downto 4) := avalon_mm_rmap_i.writedata(11 downto 0);
p_rmap_ram_wr(v_ram_address, v_ram_byteenable, v_ram_wrbitmask, v_ram_writedata, avalon_mm_rmap_o.waitrequest);
</v>
      </c>
      <c r="O60" s="4" t="s">
        <v>253</v>
      </c>
      <c r="P60" s="4" t="s">
        <v>166</v>
      </c>
      <c r="U60" s="3"/>
    </row>
    <row r="61" spans="1:21" x14ac:dyDescent="0.25">
      <c r="A61" s="4">
        <v>19</v>
      </c>
      <c r="B61" s="7">
        <f t="shared" si="1"/>
        <v>76</v>
      </c>
      <c r="C61" s="5" t="str">
        <f t="shared" si="2"/>
        <v>010011</v>
      </c>
      <c r="D61" s="8" t="str">
        <f t="shared" si="7"/>
        <v>1100</v>
      </c>
      <c r="E61" s="5" t="str">
        <f t="shared" si="8"/>
        <v>27 downto 16</v>
      </c>
      <c r="F61" s="5">
        <v>27</v>
      </c>
      <c r="G61" s="5">
        <v>16</v>
      </c>
      <c r="H61" s="5">
        <v>12</v>
      </c>
      <c r="I61" s="5">
        <f t="shared" si="4"/>
        <v>11</v>
      </c>
      <c r="J61" s="5">
        <v>0</v>
      </c>
      <c r="K61" s="5" t="s">
        <v>254</v>
      </c>
      <c r="L61" t="str">
        <f t="shared" si="5"/>
        <v>-- RMAP Area Config Register 19 : CCD 4 Vrd Configuration Config Field</v>
      </c>
      <c r="M61" s="3" t="str">
        <f t="shared" si="6"/>
        <v xml:space="preserve">when (16#37#) =&gt;
-- RMAP Area Config Register 19 : CCD 4 Vrd Configuration Config Field
v_ram_address                 := "010011";
v_ram_byteenable              := "1100";
v_ram_wrbitmask               := (others =&gt; '0');
v_ram_writedata               := (others =&gt; '0');
v_ram_wrbitmask(27 downto 16) := (others =&gt; '1');
v_ram_writedata(27 downto 16) := avalon_mm_rmap_i.writedata(11 downto 0);
p_rmap_ram_wr(v_ram_address, v_ram_byteenable, v_ram_wrbitmask, v_ram_writedata, avalon_mm_rmap_o.waitrequest);
</v>
      </c>
      <c r="O61" s="4" t="s">
        <v>254</v>
      </c>
      <c r="P61" s="4" t="s">
        <v>165</v>
      </c>
      <c r="U61" s="3"/>
    </row>
    <row r="62" spans="1:21" x14ac:dyDescent="0.25">
      <c r="A62" s="4">
        <v>19</v>
      </c>
      <c r="B62" s="7">
        <f t="shared" si="1"/>
        <v>76</v>
      </c>
      <c r="C62" s="5" t="str">
        <f t="shared" si="2"/>
        <v>010011</v>
      </c>
      <c r="D62" s="8" t="str">
        <f t="shared" si="7"/>
        <v>1000</v>
      </c>
      <c r="E62" s="5" t="str">
        <f t="shared" si="8"/>
        <v>31 downto 28</v>
      </c>
      <c r="F62" s="5">
        <v>31</v>
      </c>
      <c r="G62" s="5">
        <v>28</v>
      </c>
      <c r="H62" s="5">
        <v>4</v>
      </c>
      <c r="I62" s="5">
        <f t="shared" si="4"/>
        <v>3</v>
      </c>
      <c r="J62" s="5">
        <v>0</v>
      </c>
      <c r="K62" s="5" t="s">
        <v>255</v>
      </c>
      <c r="L62" t="str">
        <f t="shared" si="5"/>
        <v>-- RMAP Area Config Register 19 : CCD Vgd Configuration Config Field</v>
      </c>
      <c r="M62" s="3" t="str">
        <f t="shared" si="6"/>
        <v xml:space="preserve">when (16#38#) =&gt;
-- RMAP Area Config Register 19 : CCD Vgd Configuration Config Field
v_ram_address                 := "010011";
v_ram_byteenable              := "1000";
v_ram_wrbitmask               := (others =&gt; '0');
v_ram_writedata               := (others =&gt; '0');
v_ram_wrbitmask(31 downto 28) := (others =&gt; '1');
v_ram_writedata(31 downto 28) := avalon_mm_rmap_i.writedata(3 downto 0);
p_rmap_ram_wr(v_ram_address, v_ram_byteenable, v_ram_wrbitmask, v_ram_writedata, avalon_mm_rmap_o.waitrequest);
</v>
      </c>
      <c r="O62" s="4" t="s">
        <v>255</v>
      </c>
      <c r="P62" s="4" t="s">
        <v>404</v>
      </c>
      <c r="U62" s="3"/>
    </row>
    <row r="63" spans="1:21" x14ac:dyDescent="0.25">
      <c r="A63" s="4">
        <v>20</v>
      </c>
      <c r="B63" s="7">
        <f t="shared" si="1"/>
        <v>80</v>
      </c>
      <c r="C63" s="5" t="str">
        <f t="shared" si="2"/>
        <v>010100</v>
      </c>
      <c r="D63" s="8" t="str">
        <f t="shared" si="7"/>
        <v>0001</v>
      </c>
      <c r="E63" s="5" t="str">
        <f t="shared" si="8"/>
        <v>31 downto 0</v>
      </c>
      <c r="F63" s="5">
        <v>7</v>
      </c>
      <c r="G63" s="5">
        <v>0</v>
      </c>
      <c r="H63" s="5">
        <v>8</v>
      </c>
      <c r="I63" s="5">
        <f t="shared" si="4"/>
        <v>7</v>
      </c>
      <c r="J63" s="5">
        <v>0</v>
      </c>
      <c r="K63" s="5" t="s">
        <v>256</v>
      </c>
      <c r="L63" t="str">
        <f t="shared" si="5"/>
        <v>-- RMAP Area Config Register 20 : CCD Vgd Configuration Config Field</v>
      </c>
      <c r="M63" s="3" t="str">
        <f t="shared" si="6"/>
        <v xml:space="preserve">when (16#39#) =&gt;
-- RMAP Area Config Register 20 : CCD Vgd Configuration Config Field
v_ram_address                 := "010100";
v_ram_byteenable              := "0001";
v_ram_wrbitmask               := (others =&gt; '0');
v_ram_writedata               := (others =&gt; '0');
v_ram_wrbitmask(31 downto 0) := (others =&gt; '1');
v_ram_writedata(7 downto 0) := avalon_mm_rmap_i.writedata(7 downto 0);
p_rmap_ram_wr(v_ram_address, v_ram_byteenable, v_ram_wrbitmask, v_ram_writedata, avalon_mm_rmap_o.waitrequest);
</v>
      </c>
      <c r="O63" s="4" t="s">
        <v>256</v>
      </c>
      <c r="P63" s="4" t="s">
        <v>171</v>
      </c>
      <c r="U63" s="3"/>
    </row>
    <row r="64" spans="1:21" x14ac:dyDescent="0.25">
      <c r="A64" s="4">
        <v>20</v>
      </c>
      <c r="B64" s="7">
        <f t="shared" si="1"/>
        <v>80</v>
      </c>
      <c r="C64" s="5" t="str">
        <f t="shared" si="2"/>
        <v>010100</v>
      </c>
      <c r="D64" s="8" t="str">
        <f t="shared" si="7"/>
        <v>0110</v>
      </c>
      <c r="E64" s="5" t="str">
        <f t="shared" si="8"/>
        <v>19 downto 8</v>
      </c>
      <c r="F64" s="5">
        <v>19</v>
      </c>
      <c r="G64" s="5">
        <v>8</v>
      </c>
      <c r="H64" s="5">
        <v>12</v>
      </c>
      <c r="I64" s="5">
        <f t="shared" si="4"/>
        <v>11</v>
      </c>
      <c r="J64" s="5">
        <v>0</v>
      </c>
      <c r="K64" s="5" t="s">
        <v>257</v>
      </c>
      <c r="L64" t="str">
        <f t="shared" si="5"/>
        <v>-- RMAP Area Config Register 20 : CCD Vog Configurion Config Field</v>
      </c>
      <c r="M64" s="3" t="str">
        <f t="shared" si="6"/>
        <v xml:space="preserve">when (16#3A#) =&gt;
-- RMAP Area Config Register 20 : CCD Vog Configurion Config Field
v_ram_address                 := "010100";
v_ram_byteenable              := "0110";
v_ram_wrbitmask               := (others =&gt; '0');
v_ram_writedata               := (others =&gt; '0');
v_ram_wrbitmask(19 downto 8) := (others =&gt; '1');
v_ram_writedata(19 downto 8) := avalon_mm_rmap_i.writedata(11 downto 0);
p_rmap_ram_wr(v_ram_address, v_ram_byteenable, v_ram_wrbitmask, v_ram_writedata, avalon_mm_rmap_o.waitrequest);
</v>
      </c>
      <c r="O64" s="4" t="s">
        <v>257</v>
      </c>
      <c r="P64" s="4" t="s">
        <v>170</v>
      </c>
      <c r="U64" s="3"/>
    </row>
    <row r="65" spans="1:21" x14ac:dyDescent="0.25">
      <c r="A65" s="4">
        <v>20</v>
      </c>
      <c r="B65" s="7">
        <f t="shared" si="1"/>
        <v>80</v>
      </c>
      <c r="C65" s="5" t="str">
        <f t="shared" si="2"/>
        <v>010100</v>
      </c>
      <c r="D65" s="8" t="str">
        <f t="shared" si="7"/>
        <v>1100</v>
      </c>
      <c r="E65" s="5" t="str">
        <f t="shared" si="8"/>
        <v>31 downto 20</v>
      </c>
      <c r="F65" s="5">
        <v>31</v>
      </c>
      <c r="G65" s="5">
        <v>20</v>
      </c>
      <c r="H65" s="5">
        <v>12</v>
      </c>
      <c r="I65" s="5">
        <f t="shared" si="4"/>
        <v>11</v>
      </c>
      <c r="J65" s="5">
        <v>0</v>
      </c>
      <c r="K65" s="5" t="s">
        <v>258</v>
      </c>
      <c r="L65" t="str">
        <f t="shared" si="5"/>
        <v>-- RMAP Area Config Register 20 : CCD Ig High Configuration Config Field</v>
      </c>
      <c r="M65" s="3" t="str">
        <f t="shared" si="6"/>
        <v xml:space="preserve">when (16#3B#) =&gt;
-- RMAP Area Config Register 20 : CCD Ig High Configuration Config Field
v_ram_address                 := "010100";
v_ram_byteenable              := "1100";
v_ram_wrbitmask               := (others =&gt; '0');
v_ram_writedata               := (others =&gt; '0');
v_ram_wrbitmask(31 downto 20) := (others =&gt; '1');
v_ram_writedata(31 downto 20) := avalon_mm_rmap_i.writedata(11 downto 0);
p_rmap_ram_wr(v_ram_address, v_ram_byteenable, v_ram_wrbitmask, v_ram_writedata, avalon_mm_rmap_o.waitrequest);
</v>
      </c>
      <c r="O65" s="4" t="s">
        <v>258</v>
      </c>
      <c r="P65" s="4" t="s">
        <v>168</v>
      </c>
      <c r="U65" s="3"/>
    </row>
    <row r="66" spans="1:21" x14ac:dyDescent="0.25">
      <c r="A66" s="4">
        <v>21</v>
      </c>
      <c r="B66" s="7">
        <f t="shared" si="1"/>
        <v>84</v>
      </c>
      <c r="C66" s="5" t="str">
        <f t="shared" si="2"/>
        <v>010101</v>
      </c>
      <c r="D66" s="8" t="str">
        <f t="shared" si="7"/>
        <v>0011</v>
      </c>
      <c r="E66" s="5" t="str">
        <f t="shared" si="8"/>
        <v>11 downto 0</v>
      </c>
      <c r="F66" s="5">
        <v>11</v>
      </c>
      <c r="G66" s="5">
        <v>0</v>
      </c>
      <c r="H66" s="5">
        <v>12</v>
      </c>
      <c r="I66" s="5">
        <f t="shared" si="4"/>
        <v>11</v>
      </c>
      <c r="J66" s="5">
        <v>0</v>
      </c>
      <c r="K66" s="5" t="s">
        <v>259</v>
      </c>
      <c r="L66" t="str">
        <f t="shared" si="5"/>
        <v>-- RMAP Area Config Register 21 : CCD Ig Low Configuration Config Field</v>
      </c>
      <c r="M66" s="3" t="str">
        <f t="shared" si="6"/>
        <v xml:space="preserve">when (16#3C#) =&gt;
-- RMAP Area Config Register 21 : CCD Ig Low Configuration Config Field
v_ram_address                 := "010101";
v_ram_byteenable              := "0011";
v_ram_wrbitmask               := (others =&gt; '0');
v_ram_writedata               := (others =&gt; '0');
v_ram_wrbitmask(11 downto 0) := (others =&gt; '1');
v_ram_writedata(11 downto 0) := avalon_mm_rmap_i.writedata(11 downto 0);
p_rmap_ram_wr(v_ram_address, v_ram_byteenable, v_ram_wrbitmask, v_ram_writedata, avalon_mm_rmap_o.waitrequest);
</v>
      </c>
      <c r="O66" s="4" t="s">
        <v>259</v>
      </c>
      <c r="P66" s="4" t="s">
        <v>175</v>
      </c>
      <c r="U66" s="3"/>
    </row>
    <row r="67" spans="1:21" x14ac:dyDescent="0.25">
      <c r="A67" s="4">
        <v>21</v>
      </c>
      <c r="B67" s="7">
        <f t="shared" si="1"/>
        <v>84</v>
      </c>
      <c r="C67" s="5" t="str">
        <f t="shared" si="2"/>
        <v>010101</v>
      </c>
      <c r="D67" s="8" t="str">
        <f t="shared" si="7"/>
        <v>0110</v>
      </c>
      <c r="E67" s="5" t="str">
        <f t="shared" si="8"/>
        <v>16 downto 12</v>
      </c>
      <c r="F67" s="5">
        <v>16</v>
      </c>
      <c r="G67" s="5">
        <v>12</v>
      </c>
      <c r="H67" s="5">
        <v>5</v>
      </c>
      <c r="I67" s="5">
        <f t="shared" si="4"/>
        <v>4</v>
      </c>
      <c r="J67" s="5">
        <v>0</v>
      </c>
      <c r="K67" s="5" t="s">
        <v>260</v>
      </c>
      <c r="L67" t="str">
        <f t="shared" si="5"/>
        <v>-- RMAP Area Config Register 21 : Trk Hld High Configuration Config Field</v>
      </c>
      <c r="M67" s="3" t="str">
        <f t="shared" si="6"/>
        <v xml:space="preserve">when (16#3D#) =&gt;
-- RMAP Area Config Register 21 : Trk Hld High Configuration Config Field
v_ram_address                 := "010101";
v_ram_byteenable              := "0110";
v_ram_wrbitmask               := (others =&gt; '0');
v_ram_writedata               := (others =&gt; '0');
v_ram_wrbitmask(16 downto 12) := (others =&gt; '1');
v_ram_writedata(16 downto 12) := avalon_mm_rmap_i.writedata(4 downto 0);
p_rmap_ram_wr(v_ram_address, v_ram_byteenable, v_ram_wrbitmask, v_ram_writedata, avalon_mm_rmap_o.waitrequest);
</v>
      </c>
      <c r="O67" s="4" t="s">
        <v>260</v>
      </c>
      <c r="P67" s="4" t="s">
        <v>405</v>
      </c>
      <c r="U67" s="3"/>
    </row>
    <row r="68" spans="1:21" x14ac:dyDescent="0.25">
      <c r="A68" s="4">
        <v>21</v>
      </c>
      <c r="B68" s="7">
        <f t="shared" si="1"/>
        <v>84</v>
      </c>
      <c r="C68" s="5" t="str">
        <f t="shared" si="2"/>
        <v>010101</v>
      </c>
      <c r="D68" s="8" t="str">
        <f t="shared" si="7"/>
        <v>0100</v>
      </c>
      <c r="E68" s="5" t="str">
        <f t="shared" si="8"/>
        <v>21 downto 17</v>
      </c>
      <c r="F68" s="5">
        <v>21</v>
      </c>
      <c r="G68" s="5">
        <v>17</v>
      </c>
      <c r="H68" s="5">
        <v>5</v>
      </c>
      <c r="I68" s="5">
        <f t="shared" si="4"/>
        <v>4</v>
      </c>
      <c r="J68" s="5">
        <v>0</v>
      </c>
      <c r="K68" s="5" t="s">
        <v>261</v>
      </c>
      <c r="L68" t="str">
        <f t="shared" si="5"/>
        <v>-- RMAP Area Config Register 21 : Trk Hld Low Configuration Config Field</v>
      </c>
      <c r="M68" s="3" t="str">
        <f t="shared" si="6"/>
        <v xml:space="preserve">when (16#3E#) =&gt;
-- RMAP Area Config Register 21 : Trk Hld Low Configuration Config Field
v_ram_address                 := "010101";
v_ram_byteenable              := "0100";
v_ram_wrbitmask               := (others =&gt; '0');
v_ram_writedata               := (others =&gt; '0');
v_ram_wrbitmask(21 downto 17) := (others =&gt; '1');
v_ram_writedata(21 downto 17) := avalon_mm_rmap_i.writedata(4 downto 0);
p_rmap_ram_wr(v_ram_address, v_ram_byteenable, v_ram_wrbitmask, v_ram_writedata, avalon_mm_rmap_o.waitrequest);
</v>
      </c>
      <c r="O68" s="4" t="s">
        <v>261</v>
      </c>
      <c r="P68" s="4" t="s">
        <v>406</v>
      </c>
      <c r="U68" s="3"/>
    </row>
    <row r="69" spans="1:21" x14ac:dyDescent="0.25">
      <c r="A69" s="4">
        <v>21</v>
      </c>
      <c r="B69" s="7">
        <f t="shared" si="1"/>
        <v>84</v>
      </c>
      <c r="C69" s="5" t="str">
        <f t="shared" si="2"/>
        <v>010101</v>
      </c>
      <c r="D69" s="8" t="str">
        <f t="shared" si="7"/>
        <v>0100</v>
      </c>
      <c r="E69" s="5" t="str">
        <f t="shared" si="8"/>
        <v>23 downto 22</v>
      </c>
      <c r="F69" s="5">
        <v>23</v>
      </c>
      <c r="G69" s="5">
        <v>22</v>
      </c>
      <c r="H69" s="5">
        <v>2</v>
      </c>
      <c r="I69" s="5">
        <f t="shared" si="4"/>
        <v>1</v>
      </c>
      <c r="J69" s="5">
        <v>0</v>
      </c>
      <c r="K69" s="5" t="s">
        <v>262</v>
      </c>
      <c r="L69" t="str">
        <f t="shared" si="5"/>
        <v>-- RMAP Area Config Register 21 : Register 21 Configuration Reserved</v>
      </c>
      <c r="M69" s="3" t="str">
        <f t="shared" si="6"/>
        <v xml:space="preserve">when (16#3F#) =&gt;
-- RMAP Area Config Register 21 : Register 21 Configuration Reserved
v_ram_address                 := "010101";
v_ram_byteenable              := "0100";
v_ram_wrbitmask               := (others =&gt; '0');
v_ram_writedata               := (others =&gt; '0');
v_ram_wrbitmask(23 downto 22) := (others =&gt; '1');
v_ram_writedata(23 downto 22) := avalon_mm_rmap_i.writedata(1 downto 0);
p_rmap_ram_wr(v_ram_address, v_ram_byteenable, v_ram_wrbitmask, v_ram_writedata, avalon_mm_rmap_o.waitrequest);
</v>
      </c>
      <c r="O69" s="4" t="s">
        <v>262</v>
      </c>
      <c r="P69" s="4" t="s">
        <v>407</v>
      </c>
      <c r="U69" s="3"/>
    </row>
    <row r="70" spans="1:21" x14ac:dyDescent="0.25">
      <c r="A70" s="4">
        <v>21</v>
      </c>
      <c r="B70" s="7">
        <f t="shared" si="1"/>
        <v>84</v>
      </c>
      <c r="C70" s="5" t="str">
        <f t="shared" si="2"/>
        <v>010101</v>
      </c>
      <c r="D70" s="8" t="str">
        <f t="shared" si="7"/>
        <v>1000</v>
      </c>
      <c r="E70" s="5" t="str">
        <f t="shared" si="8"/>
        <v>27 downto 24</v>
      </c>
      <c r="F70" s="5">
        <v>27</v>
      </c>
      <c r="G70" s="5">
        <v>24</v>
      </c>
      <c r="H70" s="5">
        <v>4</v>
      </c>
      <c r="I70" s="5">
        <f t="shared" si="4"/>
        <v>3</v>
      </c>
      <c r="J70" s="5">
        <v>0</v>
      </c>
      <c r="K70" s="5" t="s">
        <v>263</v>
      </c>
      <c r="L70" t="str">
        <f t="shared" si="5"/>
        <v>-- RMAP Area Config Register 21 : CCD Mode Configuration Config Field</v>
      </c>
      <c r="M70" s="3" t="str">
        <f t="shared" si="6"/>
        <v xml:space="preserve">when (16#40#) =&gt;
-- RMAP Area Config Register 21 : CCD Mode Configuration Config Field
v_ram_address                 := "010101";
v_ram_byteenable              := "1000";
v_ram_wrbitmask               := (others =&gt; '0');
v_ram_writedata               := (others =&gt; '0');
v_ram_wrbitmask(27 downto 24) := (others =&gt; '1');
v_ram_writedata(27 downto 24) := avalon_mm_rmap_i.writedata(3 downto 0);
p_rmap_ram_wr(v_ram_address, v_ram_byteenable, v_ram_wrbitmask, v_ram_writedata, avalon_mm_rmap_o.waitrequest);
</v>
      </c>
      <c r="O70" s="4" t="s">
        <v>263</v>
      </c>
      <c r="P70" s="4" t="s">
        <v>408</v>
      </c>
      <c r="U70" s="3"/>
    </row>
    <row r="71" spans="1:21" x14ac:dyDescent="0.25">
      <c r="A71" s="4">
        <v>21</v>
      </c>
      <c r="B71" s="7">
        <f t="shared" ref="B71:B134" si="9">A71*4</f>
        <v>84</v>
      </c>
      <c r="C71" s="5" t="str">
        <f t="shared" ref="C71:C134" si="10">DEC2BIN(QUOTIENT(B71,4),6)</f>
        <v>010101</v>
      </c>
      <c r="D71" s="8" t="str">
        <f t="shared" si="7"/>
        <v>1000</v>
      </c>
      <c r="E71" s="5" t="str">
        <f t="shared" si="8"/>
        <v>30 downto 28</v>
      </c>
      <c r="F71" s="5">
        <v>30</v>
      </c>
      <c r="G71" s="5">
        <v>28</v>
      </c>
      <c r="H71" s="5">
        <v>3</v>
      </c>
      <c r="I71" s="5">
        <f t="shared" ref="I71:I134" si="11">H71-1</f>
        <v>2</v>
      </c>
      <c r="J71" s="5">
        <v>0</v>
      </c>
      <c r="K71" s="5" t="s">
        <v>264</v>
      </c>
      <c r="L71" t="str">
        <f t="shared" ref="L71:L134" si="12">INDEX($P$6:$P$162,MATCH(K71,$O$6:$O$162,0))</f>
        <v>-- RMAP Area Config Register 21 : Register 21 Configuration Reserved</v>
      </c>
      <c r="M71" s="3" t="str">
        <f t="shared" ref="M71:M134" si="13">_xlfn.CONCAT($B$2,K71,$C$2,L71,$D$2,C71,$E$2,D71,$F$2,E71,$H$2,F71,$I$2,G71,$J$2,I71,$K$2,J71,$L$2,CHAR(10))</f>
        <v xml:space="preserve">when (16#41#) =&gt;
-- RMAP Area Config Register 21 : Register 21 Configuration Reserved
v_ram_address                 := "010101";
v_ram_byteenable              := "1000";
v_ram_wrbitmask               := (others =&gt; '0');
v_ram_writedata               := (others =&gt; '0');
v_ram_wrbitmask(30 downto 28) := (others =&gt; '1');
v_ram_writedata(30 downto 28) := avalon_mm_rmap_i.writedata(2 downto 0);
p_rmap_ram_wr(v_ram_address, v_ram_byteenable, v_ram_wrbitmask, v_ram_writedata, avalon_mm_rmap_o.waitrequest);
</v>
      </c>
      <c r="O71" s="4" t="s">
        <v>264</v>
      </c>
      <c r="P71" s="4" t="s">
        <v>407</v>
      </c>
      <c r="U71" s="3"/>
    </row>
    <row r="72" spans="1:21" x14ac:dyDescent="0.25">
      <c r="A72" s="4">
        <v>21</v>
      </c>
      <c r="B72" s="7">
        <f t="shared" si="9"/>
        <v>84</v>
      </c>
      <c r="C72" s="5" t="str">
        <f t="shared" si="10"/>
        <v>010101</v>
      </c>
      <c r="D72" s="8" t="str">
        <f t="shared" si="7"/>
        <v>1000</v>
      </c>
      <c r="E72" s="5" t="str">
        <f t="shared" si="8"/>
        <v>31 downto 31</v>
      </c>
      <c r="F72" s="5">
        <v>31</v>
      </c>
      <c r="G72" s="5">
        <v>31</v>
      </c>
      <c r="H72" s="5">
        <v>1</v>
      </c>
      <c r="I72" s="5">
        <f t="shared" si="11"/>
        <v>0</v>
      </c>
      <c r="J72" s="5">
        <v>0</v>
      </c>
      <c r="K72" s="5" t="s">
        <v>265</v>
      </c>
      <c r="L72" t="str">
        <f t="shared" si="12"/>
        <v>-- RMAP Area Config Register 21 : Clear Error Flag Config Field</v>
      </c>
      <c r="M72" s="3" t="str">
        <f t="shared" si="13"/>
        <v xml:space="preserve">when (16#42#) =&gt;
-- RMAP Area Config Register 21 : Clear Error Flag Config Field
v_ram_address                 := "010101";
v_ram_byteenable              := "1000";
v_ram_wrbitmask               := (others =&gt; '0');
v_ram_writedata               := (others =&gt; '0');
v_ram_wrbitmask(31 downto 31) := (others =&gt; '1');
v_ram_writedata(31 downto 31) := avalon_mm_rmap_i.writedata(0 downto 0);
p_rmap_ram_wr(v_ram_address, v_ram_byteenable, v_ram_wrbitmask, v_ram_writedata, avalon_mm_rmap_o.waitrequest);
</v>
      </c>
      <c r="O72" s="4" t="s">
        <v>265</v>
      </c>
      <c r="P72" s="4" t="s">
        <v>409</v>
      </c>
      <c r="U72" s="3"/>
    </row>
    <row r="73" spans="1:21" x14ac:dyDescent="0.25">
      <c r="A73" s="4">
        <v>22</v>
      </c>
      <c r="B73" s="7">
        <f t="shared" si="9"/>
        <v>88</v>
      </c>
      <c r="C73" s="5" t="str">
        <f t="shared" si="10"/>
        <v>010110</v>
      </c>
      <c r="D73" s="8" t="str">
        <f t="shared" ref="D73:D136" si="14">_xlfn.CONCAT(IF(F73 &gt; 23,1,0),IF(AND(F73 &gt; 15, G73 &lt; 24),1,0),IF(AND(F73 &gt; 7, G73 &lt; 16),1,0),IF(G73 &lt; 8,1,0))</f>
        <v>0001</v>
      </c>
      <c r="E73" s="5" t="str">
        <f t="shared" ref="E73:E136" si="15">IF(AND(MOD(H73,8) = 0,MOD(G73,8) = 0), "31 downto 0",_xlfn.CONCAT(F73," downto ",G73))</f>
        <v>3 downto 0</v>
      </c>
      <c r="F73" s="5">
        <v>3</v>
      </c>
      <c r="G73" s="5">
        <v>0</v>
      </c>
      <c r="H73" s="5">
        <v>4</v>
      </c>
      <c r="I73" s="5">
        <f t="shared" si="11"/>
        <v>3</v>
      </c>
      <c r="J73" s="5">
        <v>0</v>
      </c>
      <c r="K73" s="5" t="s">
        <v>266</v>
      </c>
      <c r="L73" t="str">
        <f t="shared" si="12"/>
        <v>-- RMAP Area Config Register 22 : R Config 1 Field</v>
      </c>
      <c r="M73" s="3" t="str">
        <f t="shared" si="13"/>
        <v xml:space="preserve">when (16#43#) =&gt;
-- RMAP Area Config Register 22 : R Config 1 Field
v_ram_address                 := "010110";
v_ram_byteenable              := "0001";
v_ram_wrbitmask               := (others =&gt; '0');
v_ram_writedata               := (others =&gt; '0');
v_ram_wrbitmask(3 downto 0) := (others =&gt; '1');
v_ram_writedata(3 downto 0) := avalon_mm_rmap_i.writedata(3 downto 0);
p_rmap_ram_wr(v_ram_address, v_ram_byteenable, v_ram_wrbitmask, v_ram_writedata, avalon_mm_rmap_o.waitrequest);
</v>
      </c>
      <c r="O73" s="4" t="s">
        <v>266</v>
      </c>
      <c r="P73" s="4" t="s">
        <v>410</v>
      </c>
      <c r="U73" s="3"/>
    </row>
    <row r="74" spans="1:21" x14ac:dyDescent="0.25">
      <c r="A74" s="4">
        <v>22</v>
      </c>
      <c r="B74" s="7">
        <f t="shared" si="9"/>
        <v>88</v>
      </c>
      <c r="C74" s="5" t="str">
        <f t="shared" si="10"/>
        <v>010110</v>
      </c>
      <c r="D74" s="8" t="str">
        <f t="shared" si="14"/>
        <v>0001</v>
      </c>
      <c r="E74" s="5" t="str">
        <f t="shared" si="15"/>
        <v>7 downto 4</v>
      </c>
      <c r="F74" s="5">
        <v>7</v>
      </c>
      <c r="G74" s="5">
        <v>4</v>
      </c>
      <c r="H74" s="5">
        <v>4</v>
      </c>
      <c r="I74" s="5">
        <f t="shared" si="11"/>
        <v>3</v>
      </c>
      <c r="J74" s="5">
        <v>0</v>
      </c>
      <c r="K74" s="5" t="s">
        <v>267</v>
      </c>
      <c r="L74" t="str">
        <f t="shared" si="12"/>
        <v>-- RMAP Area Config Register 22 : R Config 2 Field</v>
      </c>
      <c r="M74" s="3" t="str">
        <f t="shared" si="13"/>
        <v xml:space="preserve">when (16#44#) =&gt;
-- RMAP Area Config Register 22 : R Config 2 Field
v_ram_address                 := "010110";
v_ram_byteenable              := "0001";
v_ram_wrbitmask               := (others =&gt; '0');
v_ram_writedata               := (others =&gt; '0');
v_ram_wrbitmask(7 downto 4) := (others =&gt; '1');
v_ram_writedata(7 downto 4) := avalon_mm_rmap_i.writedata(3 downto 0);
p_rmap_ram_wr(v_ram_address, v_ram_byteenable, v_ram_wrbitmask, v_ram_writedata, avalon_mm_rmap_o.waitrequest);
</v>
      </c>
      <c r="O74" s="4" t="s">
        <v>267</v>
      </c>
      <c r="P74" s="4" t="s">
        <v>411</v>
      </c>
      <c r="U74" s="3"/>
    </row>
    <row r="75" spans="1:21" x14ac:dyDescent="0.25">
      <c r="A75" s="4">
        <v>22</v>
      </c>
      <c r="B75" s="7">
        <f t="shared" si="9"/>
        <v>88</v>
      </c>
      <c r="C75" s="5" t="str">
        <f t="shared" si="10"/>
        <v>010110</v>
      </c>
      <c r="D75" s="8" t="str">
        <f t="shared" si="14"/>
        <v>0010</v>
      </c>
      <c r="E75" s="5" t="str">
        <f t="shared" si="15"/>
        <v>11 downto 8</v>
      </c>
      <c r="F75" s="5">
        <v>11</v>
      </c>
      <c r="G75" s="5">
        <v>8</v>
      </c>
      <c r="H75" s="5">
        <v>4</v>
      </c>
      <c r="I75" s="5">
        <f t="shared" si="11"/>
        <v>3</v>
      </c>
      <c r="J75" s="5">
        <v>0</v>
      </c>
      <c r="K75" s="5" t="s">
        <v>268</v>
      </c>
      <c r="L75" t="str">
        <f t="shared" si="12"/>
        <v>-- RMAP Area Config Register 22 : Cdsclp Lo Field</v>
      </c>
      <c r="M75" s="3" t="str">
        <f t="shared" si="13"/>
        <v xml:space="preserve">when (16#45#) =&gt;
-- RMAP Area Config Register 22 : Cdsclp Lo Field
v_ram_address                 := "010110";
v_ram_byteenable              := "0010";
v_ram_wrbitmask               := (others =&gt; '0');
v_ram_writedata               := (others =&gt; '0');
v_ram_wrbitmask(11 downto 8) := (others =&gt; '1');
v_ram_writedata(11 downto 8) := avalon_mm_rmap_i.writedata(3 downto 0);
p_rmap_ram_wr(v_ram_address, v_ram_byteenable, v_ram_wrbitmask, v_ram_writedata, avalon_mm_rmap_o.waitrequest);
</v>
      </c>
      <c r="O75" s="4" t="s">
        <v>268</v>
      </c>
      <c r="P75" s="4" t="s">
        <v>412</v>
      </c>
      <c r="U75" s="3"/>
    </row>
    <row r="76" spans="1:21" x14ac:dyDescent="0.25">
      <c r="A76" s="4">
        <v>22</v>
      </c>
      <c r="B76" s="7">
        <f t="shared" si="9"/>
        <v>88</v>
      </c>
      <c r="C76" s="5" t="str">
        <f t="shared" si="10"/>
        <v>010110</v>
      </c>
      <c r="D76" s="8" t="str">
        <f t="shared" si="14"/>
        <v>1110</v>
      </c>
      <c r="E76" s="5" t="str">
        <f t="shared" si="15"/>
        <v>31 downto 12</v>
      </c>
      <c r="F76" s="5">
        <v>31</v>
      </c>
      <c r="G76" s="5">
        <v>12</v>
      </c>
      <c r="H76" s="5">
        <v>20</v>
      </c>
      <c r="I76" s="5">
        <f t="shared" si="11"/>
        <v>19</v>
      </c>
      <c r="J76" s="5">
        <v>0</v>
      </c>
      <c r="K76" s="5" t="s">
        <v>269</v>
      </c>
      <c r="L76" t="str">
        <f t="shared" si="12"/>
        <v>-- RMAP Area Config Register 22 : Register 22 Configuration Reserved</v>
      </c>
      <c r="M76" s="3" t="str">
        <f t="shared" si="13"/>
        <v xml:space="preserve">when (16#46#) =&gt;
-- RMAP Area Config Register 22 : Register 22 Configuration Reserved
v_ram_address                 := "010110";
v_ram_byteenable              := "1110";
v_ram_wrbitmask               := (others =&gt; '0');
v_ram_writedata               := (others =&gt; '0');
v_ram_wrbitmask(31 downto 12) := (others =&gt; '1');
v_ram_writedata(31 downto 12) := avalon_mm_rmap_i.writedata(19 downto 0);
p_rmap_ram_wr(v_ram_address, v_ram_byteenable, v_ram_wrbitmask, v_ram_writedata, avalon_mm_rmap_o.waitrequest);
</v>
      </c>
      <c r="O76" s="4" t="s">
        <v>269</v>
      </c>
      <c r="P76" s="4" t="s">
        <v>176</v>
      </c>
      <c r="U76" s="3"/>
    </row>
    <row r="77" spans="1:21" x14ac:dyDescent="0.25">
      <c r="A77" s="4">
        <v>23</v>
      </c>
      <c r="B77" s="7">
        <f t="shared" si="9"/>
        <v>92</v>
      </c>
      <c r="C77" s="5" t="str">
        <f t="shared" si="10"/>
        <v>010111</v>
      </c>
      <c r="D77" s="8" t="str">
        <f t="shared" si="14"/>
        <v>0011</v>
      </c>
      <c r="E77" s="5" t="str">
        <f t="shared" si="15"/>
        <v>9 downto 0</v>
      </c>
      <c r="F77" s="5">
        <v>9</v>
      </c>
      <c r="G77" s="5">
        <v>0</v>
      </c>
      <c r="H77" s="5">
        <v>10</v>
      </c>
      <c r="I77" s="5">
        <f t="shared" si="11"/>
        <v>9</v>
      </c>
      <c r="J77" s="5">
        <v>0</v>
      </c>
      <c r="K77" s="5" t="s">
        <v>270</v>
      </c>
      <c r="L77" t="str">
        <f t="shared" si="12"/>
        <v>-- RMAP Area Config Register 23 : CCD 1 Last E Packet Field</v>
      </c>
      <c r="M77" s="3" t="str">
        <f t="shared" si="13"/>
        <v xml:space="preserve">when (16#47#) =&gt;
-- RMAP Area Config Register 23 : CCD 1 Last E Packet Field
v_ram_address                 := "010111";
v_ram_byteenable              := "0011";
v_ram_wrbitmask               := (others =&gt; '0');
v_ram_writedata               := (others =&gt; '0');
v_ram_wrbitmask(9 downto 0) := (others =&gt; '1');
v_ram_writedata(9 downto 0) := avalon_mm_rmap_i.writedata(9 downto 0);
p_rmap_ram_wr(v_ram_address, v_ram_byteenable, v_ram_wrbitmask, v_ram_writedata, avalon_mm_rmap_o.waitrequest);
</v>
      </c>
      <c r="O77" s="4" t="s">
        <v>270</v>
      </c>
      <c r="P77" s="4" t="s">
        <v>182</v>
      </c>
      <c r="U77" s="3"/>
    </row>
    <row r="78" spans="1:21" x14ac:dyDescent="0.25">
      <c r="A78" s="4">
        <v>23</v>
      </c>
      <c r="B78" s="7">
        <f t="shared" si="9"/>
        <v>92</v>
      </c>
      <c r="C78" s="5" t="str">
        <f t="shared" si="10"/>
        <v>010111</v>
      </c>
      <c r="D78" s="8" t="str">
        <f t="shared" si="14"/>
        <v>0110</v>
      </c>
      <c r="E78" s="5" t="str">
        <f t="shared" si="15"/>
        <v>19 downto 10</v>
      </c>
      <c r="F78" s="5">
        <v>19</v>
      </c>
      <c r="G78" s="5">
        <v>10</v>
      </c>
      <c r="H78" s="5">
        <v>10</v>
      </c>
      <c r="I78" s="5">
        <f t="shared" si="11"/>
        <v>9</v>
      </c>
      <c r="J78" s="5">
        <v>0</v>
      </c>
      <c r="K78" s="5" t="s">
        <v>271</v>
      </c>
      <c r="L78" t="str">
        <f t="shared" si="12"/>
        <v>-- RMAP Area Config Register 23 : CCD 1 Last F Packet Field</v>
      </c>
      <c r="M78" s="3" t="str">
        <f t="shared" si="13"/>
        <v xml:space="preserve">when (16#48#) =&gt;
-- RMAP Area Config Register 23 : CCD 1 Last F Packet Field
v_ram_address                 := "010111";
v_ram_byteenable              := "0110";
v_ram_wrbitmask               := (others =&gt; '0');
v_ram_writedata               := (others =&gt; '0');
v_ram_wrbitmask(19 downto 10) := (others =&gt; '1');
v_ram_writedata(19 downto 10) := avalon_mm_rmap_i.writedata(9 downto 0);
p_rmap_ram_wr(v_ram_address, v_ram_byteenable, v_ram_wrbitmask, v_ram_writedata, avalon_mm_rmap_o.waitrequest);
</v>
      </c>
      <c r="O78" s="4" t="s">
        <v>271</v>
      </c>
      <c r="P78" s="4" t="s">
        <v>413</v>
      </c>
      <c r="U78" s="3"/>
    </row>
    <row r="79" spans="1:21" x14ac:dyDescent="0.25">
      <c r="A79" s="4">
        <v>23</v>
      </c>
      <c r="B79" s="7">
        <f t="shared" si="9"/>
        <v>92</v>
      </c>
      <c r="C79" s="5" t="str">
        <f t="shared" si="10"/>
        <v>010111</v>
      </c>
      <c r="D79" s="8" t="str">
        <f t="shared" si="14"/>
        <v>1100</v>
      </c>
      <c r="E79" s="5" t="str">
        <f t="shared" si="15"/>
        <v>29 downto 20</v>
      </c>
      <c r="F79" s="5">
        <v>29</v>
      </c>
      <c r="G79" s="5">
        <v>20</v>
      </c>
      <c r="H79" s="5">
        <v>10</v>
      </c>
      <c r="I79" s="5">
        <f t="shared" si="11"/>
        <v>9</v>
      </c>
      <c r="J79" s="5">
        <v>0</v>
      </c>
      <c r="K79" s="5" t="s">
        <v>272</v>
      </c>
      <c r="L79" t="str">
        <f t="shared" si="12"/>
        <v>-- RMAP Area Config Register 23 : CCD 2 Last E Packet Field</v>
      </c>
      <c r="M79" s="3" t="str">
        <f t="shared" si="13"/>
        <v xml:space="preserve">when (16#49#) =&gt;
-- RMAP Area Config Register 23 : CCD 2 Last E Packet Field
v_ram_address                 := "010111";
v_ram_byteenable              := "1100";
v_ram_wrbitmask               := (others =&gt; '0');
v_ram_writedata               := (others =&gt; '0');
v_ram_wrbitmask(29 downto 20) := (others =&gt; '1');
v_ram_writedata(29 downto 20) := avalon_mm_rmap_i.writedata(9 downto 0);
p_rmap_ram_wr(v_ram_address, v_ram_byteenable, v_ram_wrbitmask, v_ram_writedata, avalon_mm_rmap_o.waitrequest);
</v>
      </c>
      <c r="O79" s="4" t="s">
        <v>272</v>
      </c>
      <c r="P79" s="4" t="s">
        <v>414</v>
      </c>
      <c r="U79" s="3"/>
    </row>
    <row r="80" spans="1:21" x14ac:dyDescent="0.25">
      <c r="A80" s="4">
        <v>23</v>
      </c>
      <c r="B80" s="7">
        <f t="shared" si="9"/>
        <v>92</v>
      </c>
      <c r="C80" s="5" t="str">
        <f t="shared" si="10"/>
        <v>010111</v>
      </c>
      <c r="D80" s="8" t="str">
        <f t="shared" si="14"/>
        <v>1000</v>
      </c>
      <c r="E80" s="5" t="str">
        <f t="shared" si="15"/>
        <v>31 downto 30</v>
      </c>
      <c r="F80" s="5">
        <v>31</v>
      </c>
      <c r="G80" s="5">
        <v>30</v>
      </c>
      <c r="H80" s="5">
        <v>2</v>
      </c>
      <c r="I80" s="5">
        <f t="shared" si="11"/>
        <v>1</v>
      </c>
      <c r="J80" s="5">
        <v>0</v>
      </c>
      <c r="K80" s="5" t="s">
        <v>273</v>
      </c>
      <c r="L80" t="str">
        <f t="shared" si="12"/>
        <v>-- RMAP Area Config Register 23 : Register 23 Configuration Reserved</v>
      </c>
      <c r="M80" s="3" t="str">
        <f t="shared" si="13"/>
        <v xml:space="preserve">when (16#4A#) =&gt;
-- RMAP Area Config Register 23 : Register 23 Configuration Reserved
v_ram_address                 := "010111";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O80" s="4" t="s">
        <v>273</v>
      </c>
      <c r="P80" s="4" t="s">
        <v>415</v>
      </c>
      <c r="U80" s="3"/>
    </row>
    <row r="81" spans="1:21" x14ac:dyDescent="0.25">
      <c r="A81" s="4">
        <v>24</v>
      </c>
      <c r="B81" s="7">
        <f t="shared" si="9"/>
        <v>96</v>
      </c>
      <c r="C81" s="5" t="str">
        <f t="shared" si="10"/>
        <v>011000</v>
      </c>
      <c r="D81" s="8" t="str">
        <f t="shared" si="14"/>
        <v>0011</v>
      </c>
      <c r="E81" s="5" t="str">
        <f t="shared" si="15"/>
        <v>9 downto 0</v>
      </c>
      <c r="F81" s="5">
        <v>9</v>
      </c>
      <c r="G81" s="5">
        <v>0</v>
      </c>
      <c r="H81" s="5">
        <v>10</v>
      </c>
      <c r="I81" s="5">
        <f t="shared" si="11"/>
        <v>9</v>
      </c>
      <c r="J81" s="5">
        <v>0</v>
      </c>
      <c r="K81" s="5" t="s">
        <v>274</v>
      </c>
      <c r="L81" t="str">
        <f t="shared" si="12"/>
        <v>-- RMAP Area Config Register 24 : CCD 2 Last F Packet Field</v>
      </c>
      <c r="M81" s="3" t="str">
        <f t="shared" si="13"/>
        <v xml:space="preserve">when (16#4B#) =&gt;
-- RMAP Area Config Register 24 : CCD 2 Last F Packet Field
v_ram_address                 := "011000";
v_ram_byteenable              := "0011";
v_ram_wrbitmask               := (others =&gt; '0');
v_ram_writedata               := (others =&gt; '0');
v_ram_wrbitmask(9 downto 0) := (others =&gt; '1');
v_ram_writedata(9 downto 0) := avalon_mm_rmap_i.writedata(9 downto 0);
p_rmap_ram_wr(v_ram_address, v_ram_byteenable, v_ram_wrbitmask, v_ram_writedata, avalon_mm_rmap_o.waitrequest);
</v>
      </c>
      <c r="O81" s="4" t="s">
        <v>274</v>
      </c>
      <c r="P81" s="4" t="s">
        <v>186</v>
      </c>
      <c r="U81" s="3"/>
    </row>
    <row r="82" spans="1:21" x14ac:dyDescent="0.25">
      <c r="A82" s="4">
        <v>24</v>
      </c>
      <c r="B82" s="7">
        <f t="shared" si="9"/>
        <v>96</v>
      </c>
      <c r="C82" s="5" t="str">
        <f t="shared" si="10"/>
        <v>011000</v>
      </c>
      <c r="D82" s="8" t="str">
        <f t="shared" si="14"/>
        <v>0110</v>
      </c>
      <c r="E82" s="5" t="str">
        <f t="shared" si="15"/>
        <v>19 downto 10</v>
      </c>
      <c r="F82" s="5">
        <v>19</v>
      </c>
      <c r="G82" s="5">
        <v>10</v>
      </c>
      <c r="H82" s="5">
        <v>10</v>
      </c>
      <c r="I82" s="5">
        <f t="shared" si="11"/>
        <v>9</v>
      </c>
      <c r="J82" s="5">
        <v>0</v>
      </c>
      <c r="K82" s="5" t="s">
        <v>275</v>
      </c>
      <c r="L82" t="str">
        <f t="shared" si="12"/>
        <v>-- RMAP Area Config Register 24 : CCD 3 Last E Packet Field</v>
      </c>
      <c r="M82" s="3" t="str">
        <f t="shared" si="13"/>
        <v xml:space="preserve">when (16#4C#) =&gt;
-- RMAP Area Config Register 24 : CCD 3 Last E Packet Field
v_ram_address                 := "011000";
v_ram_byteenable              := "0110";
v_ram_wrbitmask               := (others =&gt; '0');
v_ram_writedata               := (others =&gt; '0');
v_ram_wrbitmask(19 downto 10) := (others =&gt; '1');
v_ram_writedata(19 downto 10) := avalon_mm_rmap_i.writedata(9 downto 0);
p_rmap_ram_wr(v_ram_address, v_ram_byteenable, v_ram_wrbitmask, v_ram_writedata, avalon_mm_rmap_o.waitrequest);
</v>
      </c>
      <c r="O82" s="4" t="s">
        <v>275</v>
      </c>
      <c r="P82" s="4" t="s">
        <v>416</v>
      </c>
      <c r="U82" s="3"/>
    </row>
    <row r="83" spans="1:21" x14ac:dyDescent="0.25">
      <c r="A83" s="4">
        <v>24</v>
      </c>
      <c r="B83" s="7">
        <f t="shared" si="9"/>
        <v>96</v>
      </c>
      <c r="C83" s="5" t="str">
        <f t="shared" si="10"/>
        <v>011000</v>
      </c>
      <c r="D83" s="8" t="str">
        <f t="shared" si="14"/>
        <v>1100</v>
      </c>
      <c r="E83" s="5" t="str">
        <f t="shared" si="15"/>
        <v>29 downto 20</v>
      </c>
      <c r="F83" s="5">
        <v>29</v>
      </c>
      <c r="G83" s="5">
        <v>20</v>
      </c>
      <c r="H83" s="5">
        <v>10</v>
      </c>
      <c r="I83" s="5">
        <f t="shared" si="11"/>
        <v>9</v>
      </c>
      <c r="J83" s="5">
        <v>0</v>
      </c>
      <c r="K83" s="5" t="s">
        <v>276</v>
      </c>
      <c r="L83" t="str">
        <f t="shared" si="12"/>
        <v>-- RMAP Area Config Register 24 : CCD 3 Last F Packet Field</v>
      </c>
      <c r="M83" s="3" t="str">
        <f t="shared" si="13"/>
        <v xml:space="preserve">when (16#4D#) =&gt;
-- RMAP Area Config Register 24 : CCD 3 Last F Packet Field
v_ram_address                 := "011000";
v_ram_byteenable              := "1100";
v_ram_wrbitmask               := (others =&gt; '0');
v_ram_writedata               := (others =&gt; '0');
v_ram_wrbitmask(29 downto 20) := (others =&gt; '1');
v_ram_writedata(29 downto 20) := avalon_mm_rmap_i.writedata(9 downto 0);
p_rmap_ram_wr(v_ram_address, v_ram_byteenable, v_ram_wrbitmask, v_ram_writedata, avalon_mm_rmap_o.waitrequest);
</v>
      </c>
      <c r="O83" s="4" t="s">
        <v>276</v>
      </c>
      <c r="P83" s="4" t="s">
        <v>417</v>
      </c>
      <c r="U83" s="3"/>
    </row>
    <row r="84" spans="1:21" x14ac:dyDescent="0.25">
      <c r="A84" s="4">
        <v>24</v>
      </c>
      <c r="B84" s="7">
        <f t="shared" si="9"/>
        <v>96</v>
      </c>
      <c r="C84" s="5" t="str">
        <f t="shared" si="10"/>
        <v>011000</v>
      </c>
      <c r="D84" s="8" t="str">
        <f t="shared" si="14"/>
        <v>1000</v>
      </c>
      <c r="E84" s="5" t="str">
        <f t="shared" si="15"/>
        <v>31 downto 30</v>
      </c>
      <c r="F84" s="5">
        <v>31</v>
      </c>
      <c r="G84" s="5">
        <v>30</v>
      </c>
      <c r="H84" s="5">
        <v>2</v>
      </c>
      <c r="I84" s="5">
        <f t="shared" si="11"/>
        <v>1</v>
      </c>
      <c r="J84" s="5">
        <v>0</v>
      </c>
      <c r="K84" s="5" t="s">
        <v>277</v>
      </c>
      <c r="L84" t="str">
        <f t="shared" si="12"/>
        <v>-- RMAP Area Config Register 24 : Register 24 Configuration Reserved</v>
      </c>
      <c r="M84" s="3" t="str">
        <f t="shared" si="13"/>
        <v xml:space="preserve">when (16#4E#) =&gt;
-- RMAP Area Config Register 24 : Register 24 Configuration Reserved
v_ram_address                 := "011000";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O84" s="4" t="s">
        <v>277</v>
      </c>
      <c r="P84" s="4" t="s">
        <v>418</v>
      </c>
      <c r="U84" s="3"/>
    </row>
    <row r="85" spans="1:21" x14ac:dyDescent="0.25">
      <c r="A85" s="4">
        <v>25</v>
      </c>
      <c r="B85" s="7">
        <f t="shared" si="9"/>
        <v>100</v>
      </c>
      <c r="C85" s="5" t="str">
        <f t="shared" si="10"/>
        <v>011001</v>
      </c>
      <c r="D85" s="8" t="str">
        <f t="shared" si="14"/>
        <v>0011</v>
      </c>
      <c r="E85" s="5" t="str">
        <f t="shared" si="15"/>
        <v>9 downto 0</v>
      </c>
      <c r="F85" s="5">
        <v>9</v>
      </c>
      <c r="G85" s="5">
        <v>0</v>
      </c>
      <c r="H85" s="5">
        <v>10</v>
      </c>
      <c r="I85" s="5">
        <f t="shared" si="11"/>
        <v>9</v>
      </c>
      <c r="J85" s="5">
        <v>0</v>
      </c>
      <c r="K85" s="5" t="s">
        <v>278</v>
      </c>
      <c r="L85" t="str">
        <f t="shared" si="12"/>
        <v>-- RMAP Area Config Register 25 : CCD 4 Last E Packet Field</v>
      </c>
      <c r="M85" s="3" t="str">
        <f t="shared" si="13"/>
        <v xml:space="preserve">when (16#4F#) =&gt;
-- RMAP Area Config Register 25 : CCD 4 Last E Packet Field
v_ram_address                 := "011001";
v_ram_byteenable              := "0011";
v_ram_wrbitmask               := (others =&gt; '0');
v_ram_writedata               := (others =&gt; '0');
v_ram_wrbitmask(9 downto 0) := (others =&gt; '1');
v_ram_writedata(9 downto 0) := avalon_mm_rmap_i.writedata(9 downto 0);
p_rmap_ram_wr(v_ram_address, v_ram_byteenable, v_ram_wrbitmask, v_ram_writedata, avalon_mm_rmap_o.waitrequest);
</v>
      </c>
      <c r="O85" s="4" t="s">
        <v>278</v>
      </c>
      <c r="P85" s="4" t="s">
        <v>190</v>
      </c>
      <c r="U85" s="3"/>
    </row>
    <row r="86" spans="1:21" x14ac:dyDescent="0.25">
      <c r="A86" s="4">
        <v>25</v>
      </c>
      <c r="B86" s="7">
        <f t="shared" si="9"/>
        <v>100</v>
      </c>
      <c r="C86" s="5" t="str">
        <f t="shared" si="10"/>
        <v>011001</v>
      </c>
      <c r="D86" s="8" t="str">
        <f t="shared" si="14"/>
        <v>0110</v>
      </c>
      <c r="E86" s="5" t="str">
        <f t="shared" si="15"/>
        <v>19 downto 10</v>
      </c>
      <c r="F86" s="5">
        <v>19</v>
      </c>
      <c r="G86" s="5">
        <v>10</v>
      </c>
      <c r="H86" s="5">
        <v>10</v>
      </c>
      <c r="I86" s="5">
        <f t="shared" si="11"/>
        <v>9</v>
      </c>
      <c r="J86" s="5">
        <v>0</v>
      </c>
      <c r="K86" s="5" t="s">
        <v>279</v>
      </c>
      <c r="L86" t="str">
        <f t="shared" si="12"/>
        <v>-- RMAP Area Config Register 25 : CCD 4 Last F Packet Field</v>
      </c>
      <c r="M86" s="3" t="str">
        <f t="shared" si="13"/>
        <v xml:space="preserve">when (16#50#) =&gt;
-- RMAP Area Config Register 25 : CCD 4 Last F Packet Field
v_ram_address                 := "011001";
v_ram_byteenable              := "0110";
v_ram_wrbitmask               := (others =&gt; '0');
v_ram_writedata               := (others =&gt; '0');
v_ram_wrbitmask(19 downto 10) := (others =&gt; '1');
v_ram_writedata(19 downto 10) := avalon_mm_rmap_i.writedata(9 downto 0);
p_rmap_ram_wr(v_ram_address, v_ram_byteenable, v_ram_wrbitmask, v_ram_writedata, avalon_mm_rmap_o.waitrequest);
</v>
      </c>
      <c r="O86" s="4" t="s">
        <v>279</v>
      </c>
      <c r="P86" s="4" t="s">
        <v>419</v>
      </c>
      <c r="U86" s="3"/>
    </row>
    <row r="87" spans="1:21" x14ac:dyDescent="0.25">
      <c r="A87" s="4">
        <v>25</v>
      </c>
      <c r="B87" s="7">
        <f t="shared" si="9"/>
        <v>100</v>
      </c>
      <c r="C87" s="5" t="str">
        <f t="shared" si="10"/>
        <v>011001</v>
      </c>
      <c r="D87" s="8" t="str">
        <f t="shared" si="14"/>
        <v>1100</v>
      </c>
      <c r="E87" s="5" t="str">
        <f t="shared" si="15"/>
        <v>29 downto 20</v>
      </c>
      <c r="F87" s="5">
        <v>29</v>
      </c>
      <c r="G87" s="5">
        <v>20</v>
      </c>
      <c r="H87" s="5">
        <v>10</v>
      </c>
      <c r="I87" s="5">
        <f t="shared" si="11"/>
        <v>9</v>
      </c>
      <c r="J87" s="5">
        <v>0</v>
      </c>
      <c r="K87" s="5" t="s">
        <v>280</v>
      </c>
      <c r="L87" t="str">
        <f t="shared" si="12"/>
        <v>-- RMAP Area Config Register 25 : Surface Inversion Counter Field</v>
      </c>
      <c r="M87" s="3" t="str">
        <f t="shared" si="13"/>
        <v xml:space="preserve">when (16#51#) =&gt;
-- RMAP Area Config Register 25 : Surface Inversion Counter Field
v_ram_address                 := "011001";
v_ram_byteenable              := "1100";
v_ram_wrbitmask               := (others =&gt; '0');
v_ram_writedata               := (others =&gt; '0');
v_ram_wrbitmask(29 downto 20) := (others =&gt; '1');
v_ram_writedata(29 downto 20) := avalon_mm_rmap_i.writedata(9 downto 0);
p_rmap_ram_wr(v_ram_address, v_ram_byteenable, v_ram_wrbitmask, v_ram_writedata, avalon_mm_rmap_o.waitrequest);
</v>
      </c>
      <c r="O87" s="4" t="s">
        <v>280</v>
      </c>
      <c r="P87" s="4" t="s">
        <v>420</v>
      </c>
      <c r="U87" s="3"/>
    </row>
    <row r="88" spans="1:21" x14ac:dyDescent="0.25">
      <c r="A88" s="4">
        <v>25</v>
      </c>
      <c r="B88" s="7">
        <f t="shared" si="9"/>
        <v>100</v>
      </c>
      <c r="C88" s="5" t="str">
        <f t="shared" si="10"/>
        <v>011001</v>
      </c>
      <c r="D88" s="8" t="str">
        <f t="shared" si="14"/>
        <v>1000</v>
      </c>
      <c r="E88" s="5" t="str">
        <f t="shared" si="15"/>
        <v>31 downto 30</v>
      </c>
      <c r="F88" s="5">
        <v>31</v>
      </c>
      <c r="G88" s="5">
        <v>30</v>
      </c>
      <c r="H88" s="5">
        <v>2</v>
      </c>
      <c r="I88" s="5">
        <f t="shared" si="11"/>
        <v>1</v>
      </c>
      <c r="J88" s="5">
        <v>0</v>
      </c>
      <c r="K88" s="5" t="s">
        <v>281</v>
      </c>
      <c r="L88" t="str">
        <f t="shared" si="12"/>
        <v>-- RMAP Area Config Register 25 : Register 25 Configuration Reserved</v>
      </c>
      <c r="M88" s="3" t="str">
        <f t="shared" si="13"/>
        <v xml:space="preserve">when (16#52#) =&gt;
-- RMAP Area Config Register 25 : Register 25 Configuration Reserved
v_ram_address                 := "011001";
v_ram_byteenable              := "1000";
v_ram_wrbitmask               := (others =&gt; '0');
v_ram_writedata               := (others =&gt; '0');
v_ram_wrbitmask(31 downto 30) := (others =&gt; '1');
v_ram_writedata(31 downto 30) := avalon_mm_rmap_i.writedata(1 downto 0);
p_rmap_ram_wr(v_ram_address, v_ram_byteenable, v_ram_wrbitmask, v_ram_writedata, avalon_mm_rmap_o.waitrequest);
</v>
      </c>
      <c r="O88" s="4" t="s">
        <v>281</v>
      </c>
      <c r="P88" s="4" t="s">
        <v>421</v>
      </c>
      <c r="U88" s="3"/>
    </row>
    <row r="89" spans="1:21" x14ac:dyDescent="0.25">
      <c r="A89" s="4">
        <v>26</v>
      </c>
      <c r="B89" s="7">
        <f t="shared" si="9"/>
        <v>104</v>
      </c>
      <c r="C89" s="5" t="str">
        <f t="shared" si="10"/>
        <v>011010</v>
      </c>
      <c r="D89" s="8" t="str">
        <f t="shared" si="14"/>
        <v>0011</v>
      </c>
      <c r="E89" s="5" t="str">
        <f t="shared" si="15"/>
        <v>31 downto 0</v>
      </c>
      <c r="F89" s="5">
        <v>15</v>
      </c>
      <c r="G89" s="5">
        <v>0</v>
      </c>
      <c r="H89" s="5">
        <v>16</v>
      </c>
      <c r="I89" s="5">
        <f t="shared" si="11"/>
        <v>15</v>
      </c>
      <c r="J89" s="5">
        <v>0</v>
      </c>
      <c r="K89" s="5" t="s">
        <v>282</v>
      </c>
      <c r="L89" t="str">
        <f t="shared" si="12"/>
        <v>-- RMAP Area Config Register 26 : Readout Pause Counter Field</v>
      </c>
      <c r="M89" s="3" t="str">
        <f t="shared" si="13"/>
        <v xml:space="preserve">when (16#53#) =&gt;
-- RMAP Area Config Register 26 : Readout Pause Counter Field
v_ram_address                 := "011010";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89" s="4" t="s">
        <v>282</v>
      </c>
      <c r="P89" s="4" t="s">
        <v>192</v>
      </c>
      <c r="U89" s="3"/>
    </row>
    <row r="90" spans="1:21" x14ac:dyDescent="0.25">
      <c r="A90" s="4">
        <v>26</v>
      </c>
      <c r="B90" s="7">
        <f t="shared" si="9"/>
        <v>104</v>
      </c>
      <c r="C90" s="5" t="str">
        <f t="shared" si="10"/>
        <v>011010</v>
      </c>
      <c r="D90" s="8" t="str">
        <f t="shared" si="14"/>
        <v>1100</v>
      </c>
      <c r="E90" s="5" t="str">
        <f t="shared" si="15"/>
        <v>31 downto 0</v>
      </c>
      <c r="F90" s="5">
        <v>31</v>
      </c>
      <c r="G90" s="5">
        <v>16</v>
      </c>
      <c r="H90" s="5">
        <v>16</v>
      </c>
      <c r="I90" s="5">
        <f t="shared" si="11"/>
        <v>15</v>
      </c>
      <c r="J90" s="5">
        <v>0</v>
      </c>
      <c r="K90" s="5" t="s">
        <v>283</v>
      </c>
      <c r="L90" t="str">
        <f t="shared" si="12"/>
        <v>-- RMAP Area Config Register 26 : Trap Pumping Shuffle Counter Field</v>
      </c>
      <c r="M90" s="3" t="str">
        <f t="shared" si="13"/>
        <v xml:space="preserve">when (16#54#) =&gt;
-- RMAP Area Config Register 26 : Trap Pumping Shuffle Counter Field
v_ram_address                 := "011010";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90" s="4" t="s">
        <v>283</v>
      </c>
      <c r="P90" s="4" t="s">
        <v>191</v>
      </c>
      <c r="U90" s="3"/>
    </row>
    <row r="91" spans="1:21" x14ac:dyDescent="0.25">
      <c r="A91" s="4">
        <v>448</v>
      </c>
      <c r="B91" s="7">
        <f t="shared" si="9"/>
        <v>1792</v>
      </c>
      <c r="C91" s="5" t="str">
        <f>DEC2BIN(QUOTIENT(B91 - 1792 + 108,4),6)</f>
        <v>011011</v>
      </c>
      <c r="D91" s="8" t="str">
        <f t="shared" si="14"/>
        <v>1100</v>
      </c>
      <c r="E91" s="5" t="str">
        <f t="shared" si="15"/>
        <v>31 downto 0</v>
      </c>
      <c r="F91" s="5">
        <v>31</v>
      </c>
      <c r="G91" s="5">
        <v>16</v>
      </c>
      <c r="H91" s="5">
        <v>16</v>
      </c>
      <c r="I91" s="5">
        <f t="shared" si="11"/>
        <v>15</v>
      </c>
      <c r="J91" s="5">
        <v>0</v>
      </c>
      <c r="K91" s="5" t="s">
        <v>284</v>
      </c>
      <c r="L91" t="str">
        <f t="shared" si="12"/>
        <v>-- RMAP Area HK Register 0 : TOU Sense 1 HK Field</v>
      </c>
      <c r="M91" s="3" t="str">
        <f t="shared" si="13"/>
        <v xml:space="preserve">when (16#55#) =&gt;
-- RMAP Area HK Register 0 : TOU Sense 1 HK Field
v_ram_address                 := "011011";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91" s="4" t="s">
        <v>284</v>
      </c>
      <c r="P91" s="4" t="s">
        <v>422</v>
      </c>
      <c r="U91" s="3"/>
    </row>
    <row r="92" spans="1:21" x14ac:dyDescent="0.25">
      <c r="A92" s="4">
        <v>448</v>
      </c>
      <c r="B92" s="7">
        <f t="shared" si="9"/>
        <v>1792</v>
      </c>
      <c r="C92" s="5" t="str">
        <f t="shared" ref="C92:C155" si="16">DEC2BIN(QUOTIENT(B92 - 1792 + 108,4),6)</f>
        <v>011011</v>
      </c>
      <c r="D92" s="8" t="str">
        <f t="shared" si="14"/>
        <v>0011</v>
      </c>
      <c r="E92" s="5" t="str">
        <f t="shared" si="15"/>
        <v>31 downto 0</v>
      </c>
      <c r="F92" s="5">
        <v>15</v>
      </c>
      <c r="G92" s="5">
        <v>0</v>
      </c>
      <c r="H92" s="5">
        <v>16</v>
      </c>
      <c r="I92" s="5">
        <f t="shared" si="11"/>
        <v>15</v>
      </c>
      <c r="J92" s="5">
        <v>0</v>
      </c>
      <c r="K92" s="5" t="s">
        <v>285</v>
      </c>
      <c r="L92" t="str">
        <f t="shared" si="12"/>
        <v>-- RMAP Area HK Register 0 : TOU Sense 2 HK Field</v>
      </c>
      <c r="M92" s="3" t="str">
        <f t="shared" si="13"/>
        <v xml:space="preserve">when (16#56#) =&gt;
-- RMAP Area HK Register 0 : TOU Sense 2 HK Field
v_ram_address                 := "011011";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92" s="4" t="s">
        <v>285</v>
      </c>
      <c r="P92" s="4" t="s">
        <v>423</v>
      </c>
      <c r="U92" s="3"/>
    </row>
    <row r="93" spans="1:21" x14ac:dyDescent="0.25">
      <c r="A93" s="4">
        <v>449</v>
      </c>
      <c r="B93" s="7">
        <f t="shared" si="9"/>
        <v>1796</v>
      </c>
      <c r="C93" s="5" t="str">
        <f t="shared" si="16"/>
        <v>011100</v>
      </c>
      <c r="D93" s="8" t="str">
        <f t="shared" si="14"/>
        <v>1100</v>
      </c>
      <c r="E93" s="5" t="str">
        <f t="shared" si="15"/>
        <v>31 downto 0</v>
      </c>
      <c r="F93" s="5">
        <v>31</v>
      </c>
      <c r="G93" s="5">
        <v>16</v>
      </c>
      <c r="H93" s="5">
        <v>16</v>
      </c>
      <c r="I93" s="5">
        <f t="shared" si="11"/>
        <v>15</v>
      </c>
      <c r="J93" s="5">
        <v>0</v>
      </c>
      <c r="K93" s="5" t="s">
        <v>286</v>
      </c>
      <c r="L93" t="str">
        <f t="shared" si="12"/>
        <v>-- RMAP Area HK Register 1 : TOU Sense 3 HK Field</v>
      </c>
      <c r="M93" s="3" t="str">
        <f t="shared" si="13"/>
        <v xml:space="preserve">when (16#57#) =&gt;
-- RMAP Area HK Register 1 : TOU Sense 3 HK Field
v_ram_address                 := "011100";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93" s="4" t="s">
        <v>286</v>
      </c>
      <c r="P93" s="4" t="s">
        <v>424</v>
      </c>
      <c r="U93" s="3"/>
    </row>
    <row r="94" spans="1:21" x14ac:dyDescent="0.25">
      <c r="A94" s="4">
        <v>449</v>
      </c>
      <c r="B94" s="7">
        <f t="shared" si="9"/>
        <v>1796</v>
      </c>
      <c r="C94" s="5" t="str">
        <f t="shared" si="16"/>
        <v>011100</v>
      </c>
      <c r="D94" s="8" t="str">
        <f t="shared" si="14"/>
        <v>0011</v>
      </c>
      <c r="E94" s="5" t="str">
        <f t="shared" si="15"/>
        <v>31 downto 0</v>
      </c>
      <c r="F94" s="5">
        <v>15</v>
      </c>
      <c r="G94" s="5">
        <v>0</v>
      </c>
      <c r="H94" s="5">
        <v>16</v>
      </c>
      <c r="I94" s="5">
        <f t="shared" si="11"/>
        <v>15</v>
      </c>
      <c r="J94" s="5">
        <v>0</v>
      </c>
      <c r="K94" s="5" t="s">
        <v>287</v>
      </c>
      <c r="L94" t="str">
        <f t="shared" si="12"/>
        <v>-- RMAP Area HK Register 1 : TOU Sense 4 HK Field</v>
      </c>
      <c r="M94" s="3" t="str">
        <f t="shared" si="13"/>
        <v xml:space="preserve">when (16#58#) =&gt;
-- RMAP Area HK Register 1 : TOU Sense 4 HK Field
v_ram_address                 := "011100";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94" s="4" t="s">
        <v>287</v>
      </c>
      <c r="P94" s="4" t="s">
        <v>425</v>
      </c>
      <c r="U94" s="3"/>
    </row>
    <row r="95" spans="1:21" x14ac:dyDescent="0.25">
      <c r="A95" s="4">
        <v>450</v>
      </c>
      <c r="B95" s="7">
        <f t="shared" si="9"/>
        <v>1800</v>
      </c>
      <c r="C95" s="5" t="str">
        <f t="shared" si="16"/>
        <v>011101</v>
      </c>
      <c r="D95" s="8" t="str">
        <f t="shared" si="14"/>
        <v>1100</v>
      </c>
      <c r="E95" s="5" t="str">
        <f t="shared" si="15"/>
        <v>31 downto 0</v>
      </c>
      <c r="F95" s="5">
        <v>31</v>
      </c>
      <c r="G95" s="5">
        <v>16</v>
      </c>
      <c r="H95" s="5">
        <v>16</v>
      </c>
      <c r="I95" s="5">
        <f t="shared" si="11"/>
        <v>15</v>
      </c>
      <c r="J95" s="5">
        <v>0</v>
      </c>
      <c r="K95" s="5" t="s">
        <v>288</v>
      </c>
      <c r="L95" t="str">
        <f t="shared" si="12"/>
        <v>-- RMAP Area HK Register 2 : TOU Sense 5 HK Field</v>
      </c>
      <c r="M95" s="3" t="str">
        <f t="shared" si="13"/>
        <v xml:space="preserve">when (16#59#) =&gt;
-- RMAP Area HK Register 2 : TOU Sense 5 HK Field
v_ram_address                 := "011101";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95" s="4" t="s">
        <v>288</v>
      </c>
      <c r="P95" s="4" t="s">
        <v>426</v>
      </c>
      <c r="U95" s="3"/>
    </row>
    <row r="96" spans="1:21" x14ac:dyDescent="0.25">
      <c r="A96" s="4">
        <v>450</v>
      </c>
      <c r="B96" s="7">
        <f t="shared" si="9"/>
        <v>1800</v>
      </c>
      <c r="C96" s="5" t="str">
        <f t="shared" si="16"/>
        <v>011101</v>
      </c>
      <c r="D96" s="8" t="str">
        <f t="shared" si="14"/>
        <v>0011</v>
      </c>
      <c r="E96" s="5" t="str">
        <f t="shared" si="15"/>
        <v>31 downto 0</v>
      </c>
      <c r="F96" s="5">
        <v>15</v>
      </c>
      <c r="G96" s="5">
        <v>0</v>
      </c>
      <c r="H96" s="5">
        <v>16</v>
      </c>
      <c r="I96" s="5">
        <f t="shared" si="11"/>
        <v>15</v>
      </c>
      <c r="J96" s="5">
        <v>0</v>
      </c>
      <c r="K96" s="5" t="s">
        <v>289</v>
      </c>
      <c r="L96" t="str">
        <f t="shared" si="12"/>
        <v>-- RMAP Area HK Register 2 : TOU Sense 6 HK Field</v>
      </c>
      <c r="M96" s="3" t="str">
        <f t="shared" si="13"/>
        <v xml:space="preserve">when (16#5A#) =&gt;
-- RMAP Area HK Register 2 : TOU Sense 6 HK Field
v_ram_address                 := "011101";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96" s="4" t="s">
        <v>289</v>
      </c>
      <c r="P96" s="4" t="s">
        <v>427</v>
      </c>
      <c r="U96" s="3"/>
    </row>
    <row r="97" spans="1:21" x14ac:dyDescent="0.25">
      <c r="A97" s="4">
        <v>451</v>
      </c>
      <c r="B97" s="7">
        <f t="shared" si="9"/>
        <v>1804</v>
      </c>
      <c r="C97" s="5" t="str">
        <f t="shared" si="16"/>
        <v>011110</v>
      </c>
      <c r="D97" s="8" t="str">
        <f t="shared" si="14"/>
        <v>1100</v>
      </c>
      <c r="E97" s="5" t="str">
        <f t="shared" si="15"/>
        <v>31 downto 0</v>
      </c>
      <c r="F97" s="5">
        <v>31</v>
      </c>
      <c r="G97" s="5">
        <v>16</v>
      </c>
      <c r="H97" s="5">
        <v>16</v>
      </c>
      <c r="I97" s="5">
        <f t="shared" si="11"/>
        <v>15</v>
      </c>
      <c r="J97" s="5">
        <v>0</v>
      </c>
      <c r="K97" s="5" t="s">
        <v>290</v>
      </c>
      <c r="L97" t="str">
        <f t="shared" si="12"/>
        <v>-- RMAP Area HK Register 3 : CCD 1 TS HK Field</v>
      </c>
      <c r="M97" s="3" t="str">
        <f t="shared" si="13"/>
        <v xml:space="preserve">when (16#5B#) =&gt;
-- RMAP Area HK Register 3 : CCD 1 TS HK Field
v_ram_address                 := "011110";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97" s="4" t="s">
        <v>290</v>
      </c>
      <c r="P97" s="4" t="s">
        <v>428</v>
      </c>
      <c r="U97" s="3"/>
    </row>
    <row r="98" spans="1:21" x14ac:dyDescent="0.25">
      <c r="A98" s="4">
        <v>451</v>
      </c>
      <c r="B98" s="7">
        <f t="shared" si="9"/>
        <v>1804</v>
      </c>
      <c r="C98" s="5" t="str">
        <f t="shared" si="16"/>
        <v>011110</v>
      </c>
      <c r="D98" s="8" t="str">
        <f t="shared" si="14"/>
        <v>0011</v>
      </c>
      <c r="E98" s="5" t="str">
        <f t="shared" si="15"/>
        <v>31 downto 0</v>
      </c>
      <c r="F98" s="5">
        <v>15</v>
      </c>
      <c r="G98" s="5">
        <v>0</v>
      </c>
      <c r="H98" s="5">
        <v>16</v>
      </c>
      <c r="I98" s="5">
        <f t="shared" si="11"/>
        <v>15</v>
      </c>
      <c r="J98" s="5">
        <v>0</v>
      </c>
      <c r="K98" s="5" t="s">
        <v>291</v>
      </c>
      <c r="L98" t="str">
        <f t="shared" si="12"/>
        <v>-- RMAP Area HK Register 3 : CCD 2 TS HK Field</v>
      </c>
      <c r="M98" s="3" t="str">
        <f t="shared" si="13"/>
        <v xml:space="preserve">when (16#5C#) =&gt;
-- RMAP Area HK Register 3 : CCD 2 TS HK Field
v_ram_address                 := "011110";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98" s="4" t="s">
        <v>291</v>
      </c>
      <c r="P98" s="4" t="s">
        <v>429</v>
      </c>
      <c r="U98" s="3"/>
    </row>
    <row r="99" spans="1:21" x14ac:dyDescent="0.25">
      <c r="A99" s="4">
        <v>452</v>
      </c>
      <c r="B99" s="7">
        <f t="shared" si="9"/>
        <v>1808</v>
      </c>
      <c r="C99" s="5" t="str">
        <f t="shared" si="16"/>
        <v>011111</v>
      </c>
      <c r="D99" s="8" t="str">
        <f t="shared" si="14"/>
        <v>1100</v>
      </c>
      <c r="E99" s="5" t="str">
        <f t="shared" si="15"/>
        <v>31 downto 0</v>
      </c>
      <c r="F99" s="5">
        <v>31</v>
      </c>
      <c r="G99" s="5">
        <v>16</v>
      </c>
      <c r="H99" s="5">
        <v>16</v>
      </c>
      <c r="I99" s="5">
        <f t="shared" si="11"/>
        <v>15</v>
      </c>
      <c r="J99" s="5">
        <v>0</v>
      </c>
      <c r="K99" s="5" t="s">
        <v>292</v>
      </c>
      <c r="L99" t="str">
        <f t="shared" si="12"/>
        <v>-- RMAP Area HK Register 4 : CCD 3 TS HK Field</v>
      </c>
      <c r="M99" s="3" t="str">
        <f t="shared" si="13"/>
        <v xml:space="preserve">when (16#5D#) =&gt;
-- RMAP Area HK Register 4 : CCD 3 TS HK Field
v_ram_address                 := "011111";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99" s="4" t="s">
        <v>292</v>
      </c>
      <c r="P99" s="4" t="s">
        <v>430</v>
      </c>
      <c r="U99" s="3"/>
    </row>
    <row r="100" spans="1:21" x14ac:dyDescent="0.25">
      <c r="A100" s="4">
        <v>452</v>
      </c>
      <c r="B100" s="7">
        <f t="shared" si="9"/>
        <v>1808</v>
      </c>
      <c r="C100" s="5" t="str">
        <f t="shared" si="16"/>
        <v>011111</v>
      </c>
      <c r="D100" s="8" t="str">
        <f t="shared" si="14"/>
        <v>0011</v>
      </c>
      <c r="E100" s="5" t="str">
        <f t="shared" si="15"/>
        <v>31 downto 0</v>
      </c>
      <c r="F100" s="5">
        <v>15</v>
      </c>
      <c r="G100" s="5">
        <v>0</v>
      </c>
      <c r="H100" s="5">
        <v>16</v>
      </c>
      <c r="I100" s="5">
        <f t="shared" si="11"/>
        <v>15</v>
      </c>
      <c r="J100" s="5">
        <v>0</v>
      </c>
      <c r="K100" s="5" t="s">
        <v>293</v>
      </c>
      <c r="L100" t="str">
        <f t="shared" si="12"/>
        <v>-- RMAP Area HK Register 4 : CCD 4 TS HK Field</v>
      </c>
      <c r="M100" s="3" t="str">
        <f t="shared" si="13"/>
        <v xml:space="preserve">when (16#5E#) =&gt;
-- RMAP Area HK Register 4 : CCD 4 TS HK Field
v_ram_address                 := "011111";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00" s="4" t="s">
        <v>293</v>
      </c>
      <c r="P100" s="4" t="s">
        <v>431</v>
      </c>
      <c r="U100" s="3"/>
    </row>
    <row r="101" spans="1:21" x14ac:dyDescent="0.25">
      <c r="A101" s="4">
        <v>453</v>
      </c>
      <c r="B101" s="7">
        <f t="shared" si="9"/>
        <v>1812</v>
      </c>
      <c r="C101" s="5" t="str">
        <f t="shared" si="16"/>
        <v>100000</v>
      </c>
      <c r="D101" s="8" t="str">
        <f t="shared" si="14"/>
        <v>1100</v>
      </c>
      <c r="E101" s="5" t="str">
        <f t="shared" si="15"/>
        <v>31 downto 0</v>
      </c>
      <c r="F101" s="5">
        <v>31</v>
      </c>
      <c r="G101" s="5">
        <v>16</v>
      </c>
      <c r="H101" s="5">
        <v>16</v>
      </c>
      <c r="I101" s="5">
        <f t="shared" si="11"/>
        <v>15</v>
      </c>
      <c r="J101" s="5">
        <v>0</v>
      </c>
      <c r="K101" s="5" t="s">
        <v>294</v>
      </c>
      <c r="L101" t="str">
        <f t="shared" si="12"/>
        <v>-- RMAP Area HK Register 5 : PRT 1 HK Field</v>
      </c>
      <c r="M101" s="3" t="str">
        <f t="shared" si="13"/>
        <v xml:space="preserve">when (16#5F#) =&gt;
-- RMAP Area HK Register 5 : PRT 1 HK Field
v_ram_address                 := "100000";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01" s="4" t="s">
        <v>294</v>
      </c>
      <c r="P101" s="4" t="s">
        <v>432</v>
      </c>
      <c r="U101" s="3"/>
    </row>
    <row r="102" spans="1:21" x14ac:dyDescent="0.25">
      <c r="A102" s="4">
        <v>453</v>
      </c>
      <c r="B102" s="7">
        <f t="shared" si="9"/>
        <v>1812</v>
      </c>
      <c r="C102" s="5" t="str">
        <f t="shared" si="16"/>
        <v>100000</v>
      </c>
      <c r="D102" s="8" t="str">
        <f t="shared" si="14"/>
        <v>0011</v>
      </c>
      <c r="E102" s="5" t="str">
        <f t="shared" si="15"/>
        <v>31 downto 0</v>
      </c>
      <c r="F102" s="5">
        <v>15</v>
      </c>
      <c r="G102" s="5">
        <v>0</v>
      </c>
      <c r="H102" s="5">
        <v>16</v>
      </c>
      <c r="I102" s="5">
        <f t="shared" si="11"/>
        <v>15</v>
      </c>
      <c r="J102" s="5">
        <v>0</v>
      </c>
      <c r="K102" s="5" t="s">
        <v>295</v>
      </c>
      <c r="L102" t="str">
        <f t="shared" si="12"/>
        <v>-- RMAP Area HK Register 5 : PRT 2 HK Field</v>
      </c>
      <c r="M102" s="3" t="str">
        <f t="shared" si="13"/>
        <v xml:space="preserve">when (16#60#) =&gt;
-- RMAP Area HK Register 5 : PRT 2 HK Field
v_ram_address                 := "100000";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02" s="4" t="s">
        <v>295</v>
      </c>
      <c r="P102" s="4" t="s">
        <v>433</v>
      </c>
      <c r="U102" s="3"/>
    </row>
    <row r="103" spans="1:21" x14ac:dyDescent="0.25">
      <c r="A103" s="4">
        <v>454</v>
      </c>
      <c r="B103" s="7">
        <f t="shared" si="9"/>
        <v>1816</v>
      </c>
      <c r="C103" s="5" t="str">
        <f t="shared" si="16"/>
        <v>100001</v>
      </c>
      <c r="D103" s="8" t="str">
        <f t="shared" si="14"/>
        <v>1100</v>
      </c>
      <c r="E103" s="5" t="str">
        <f t="shared" si="15"/>
        <v>31 downto 0</v>
      </c>
      <c r="F103" s="5">
        <v>31</v>
      </c>
      <c r="G103" s="5">
        <v>16</v>
      </c>
      <c r="H103" s="5">
        <v>16</v>
      </c>
      <c r="I103" s="5">
        <f t="shared" si="11"/>
        <v>15</v>
      </c>
      <c r="J103" s="5">
        <v>0</v>
      </c>
      <c r="K103" s="5" t="s">
        <v>296</v>
      </c>
      <c r="L103" t="str">
        <f t="shared" si="12"/>
        <v>-- RMAP Area HK Register 6 : PRT 3 HK Field</v>
      </c>
      <c r="M103" s="3" t="str">
        <f t="shared" si="13"/>
        <v xml:space="preserve">when (16#61#) =&gt;
-- RMAP Area HK Register 6 : PRT 3 HK Field
v_ram_address                 := "100001";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03" s="4" t="s">
        <v>296</v>
      </c>
      <c r="P103" s="4" t="s">
        <v>434</v>
      </c>
      <c r="U103" s="3"/>
    </row>
    <row r="104" spans="1:21" x14ac:dyDescent="0.25">
      <c r="A104" s="4">
        <v>454</v>
      </c>
      <c r="B104" s="7">
        <f t="shared" si="9"/>
        <v>1816</v>
      </c>
      <c r="C104" s="5" t="str">
        <f t="shared" si="16"/>
        <v>100001</v>
      </c>
      <c r="D104" s="8" t="str">
        <f t="shared" si="14"/>
        <v>0011</v>
      </c>
      <c r="E104" s="5" t="str">
        <f t="shared" si="15"/>
        <v>31 downto 0</v>
      </c>
      <c r="F104" s="5">
        <v>15</v>
      </c>
      <c r="G104" s="5">
        <v>0</v>
      </c>
      <c r="H104" s="5">
        <v>16</v>
      </c>
      <c r="I104" s="5">
        <f t="shared" si="11"/>
        <v>15</v>
      </c>
      <c r="J104" s="5">
        <v>0</v>
      </c>
      <c r="K104" s="5" t="s">
        <v>297</v>
      </c>
      <c r="L104" t="str">
        <f t="shared" si="12"/>
        <v>-- RMAP Area HK Register 6 : PRT 4 HK Field</v>
      </c>
      <c r="M104" s="3" t="str">
        <f t="shared" si="13"/>
        <v xml:space="preserve">when (16#62#) =&gt;
-- RMAP Area HK Register 6 : PRT 4 HK Field
v_ram_address                 := "100001";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04" s="4" t="s">
        <v>297</v>
      </c>
      <c r="P104" s="4" t="s">
        <v>435</v>
      </c>
      <c r="U104" s="3"/>
    </row>
    <row r="105" spans="1:21" x14ac:dyDescent="0.25">
      <c r="A105" s="4">
        <v>455</v>
      </c>
      <c r="B105" s="7">
        <f t="shared" si="9"/>
        <v>1820</v>
      </c>
      <c r="C105" s="5" t="str">
        <f t="shared" si="16"/>
        <v>100010</v>
      </c>
      <c r="D105" s="8" t="str">
        <f t="shared" si="14"/>
        <v>1100</v>
      </c>
      <c r="E105" s="5" t="str">
        <f t="shared" si="15"/>
        <v>31 downto 0</v>
      </c>
      <c r="F105" s="5">
        <v>31</v>
      </c>
      <c r="G105" s="5">
        <v>16</v>
      </c>
      <c r="H105" s="5">
        <v>16</v>
      </c>
      <c r="I105" s="5">
        <f t="shared" si="11"/>
        <v>15</v>
      </c>
      <c r="J105" s="5">
        <v>0</v>
      </c>
      <c r="K105" s="5" t="s">
        <v>298</v>
      </c>
      <c r="L105" t="str">
        <f t="shared" si="12"/>
        <v>-- RMAP Area HK Register 7 : PRT 5 HK Field</v>
      </c>
      <c r="M105" s="3" t="str">
        <f t="shared" si="13"/>
        <v xml:space="preserve">when (16#63#) =&gt;
-- RMAP Area HK Register 7 : PRT 5 HK Field
v_ram_address                 := "100010";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05" s="4" t="s">
        <v>298</v>
      </c>
      <c r="P105" s="4" t="s">
        <v>436</v>
      </c>
      <c r="U105" s="3"/>
    </row>
    <row r="106" spans="1:21" x14ac:dyDescent="0.25">
      <c r="A106" s="4">
        <v>455</v>
      </c>
      <c r="B106" s="7">
        <f t="shared" si="9"/>
        <v>1820</v>
      </c>
      <c r="C106" s="5" t="str">
        <f t="shared" si="16"/>
        <v>100010</v>
      </c>
      <c r="D106" s="8" t="str">
        <f t="shared" si="14"/>
        <v>0011</v>
      </c>
      <c r="E106" s="5" t="str">
        <f t="shared" si="15"/>
        <v>31 downto 0</v>
      </c>
      <c r="F106" s="5">
        <v>15</v>
      </c>
      <c r="G106" s="5">
        <v>0</v>
      </c>
      <c r="H106" s="5">
        <v>16</v>
      </c>
      <c r="I106" s="5">
        <f t="shared" si="11"/>
        <v>15</v>
      </c>
      <c r="J106" s="5">
        <v>0</v>
      </c>
      <c r="K106" s="5" t="s">
        <v>299</v>
      </c>
      <c r="L106" t="str">
        <f t="shared" si="12"/>
        <v>-- RMAP Area HK Register 7 : Zero Diff Amplifier HK Field</v>
      </c>
      <c r="M106" s="3" t="str">
        <f t="shared" si="13"/>
        <v xml:space="preserve">when (16#64#) =&gt;
-- RMAP Area HK Register 7 : Zero Diff Amplifier HK Field
v_ram_address                 := "100010";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06" s="4" t="s">
        <v>299</v>
      </c>
      <c r="P106" s="4" t="s">
        <v>437</v>
      </c>
      <c r="U106" s="3"/>
    </row>
    <row r="107" spans="1:21" x14ac:dyDescent="0.25">
      <c r="A107" s="4">
        <v>456</v>
      </c>
      <c r="B107" s="7">
        <f t="shared" si="9"/>
        <v>1824</v>
      </c>
      <c r="C107" s="5" t="str">
        <f t="shared" si="16"/>
        <v>100011</v>
      </c>
      <c r="D107" s="8" t="str">
        <f t="shared" si="14"/>
        <v>1100</v>
      </c>
      <c r="E107" s="5" t="str">
        <f t="shared" si="15"/>
        <v>31 downto 0</v>
      </c>
      <c r="F107" s="5">
        <v>31</v>
      </c>
      <c r="G107" s="5">
        <v>16</v>
      </c>
      <c r="H107" s="5">
        <v>16</v>
      </c>
      <c r="I107" s="5">
        <f t="shared" si="11"/>
        <v>15</v>
      </c>
      <c r="J107" s="5">
        <v>0</v>
      </c>
      <c r="K107" s="5" t="s">
        <v>300</v>
      </c>
      <c r="L107" t="str">
        <f t="shared" si="12"/>
        <v>-- RMAP Area HK Register 8 : CCD 1 Vod Monitor HK Field</v>
      </c>
      <c r="M107" s="3" t="str">
        <f t="shared" si="13"/>
        <v xml:space="preserve">when (16#65#) =&gt;
-- RMAP Area HK Register 8 : CCD 1 Vod Monitor HK Field
v_ram_address                 := "100011";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07" s="4" t="s">
        <v>300</v>
      </c>
      <c r="P107" s="4" t="s">
        <v>438</v>
      </c>
      <c r="U107" s="3"/>
    </row>
    <row r="108" spans="1:21" x14ac:dyDescent="0.25">
      <c r="A108" s="4">
        <v>456</v>
      </c>
      <c r="B108" s="7">
        <f t="shared" si="9"/>
        <v>1824</v>
      </c>
      <c r="C108" s="5" t="str">
        <f t="shared" si="16"/>
        <v>100011</v>
      </c>
      <c r="D108" s="8" t="str">
        <f t="shared" si="14"/>
        <v>0011</v>
      </c>
      <c r="E108" s="5" t="str">
        <f t="shared" si="15"/>
        <v>31 downto 0</v>
      </c>
      <c r="F108" s="5">
        <v>15</v>
      </c>
      <c r="G108" s="5">
        <v>0</v>
      </c>
      <c r="H108" s="5">
        <v>16</v>
      </c>
      <c r="I108" s="5">
        <f t="shared" si="11"/>
        <v>15</v>
      </c>
      <c r="J108" s="5">
        <v>0</v>
      </c>
      <c r="K108" s="5" t="s">
        <v>301</v>
      </c>
      <c r="L108" t="str">
        <f t="shared" si="12"/>
        <v>-- RMAP Area HK Register 8 : CCD 1 Vog Monitor HK Field</v>
      </c>
      <c r="M108" s="3" t="str">
        <f t="shared" si="13"/>
        <v xml:space="preserve">when (16#66#) =&gt;
-- RMAP Area HK Register 8 : CCD 1 Vog Monitor HK Field
v_ram_address                 := "100011";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08" s="4" t="s">
        <v>301</v>
      </c>
      <c r="P108" s="4" t="s">
        <v>439</v>
      </c>
      <c r="U108" s="3"/>
    </row>
    <row r="109" spans="1:21" x14ac:dyDescent="0.25">
      <c r="A109" s="4">
        <v>457</v>
      </c>
      <c r="B109" s="7">
        <f t="shared" si="9"/>
        <v>1828</v>
      </c>
      <c r="C109" s="5" t="str">
        <f t="shared" si="16"/>
        <v>100100</v>
      </c>
      <c r="D109" s="8" t="str">
        <f t="shared" si="14"/>
        <v>1100</v>
      </c>
      <c r="E109" s="5" t="str">
        <f t="shared" si="15"/>
        <v>31 downto 0</v>
      </c>
      <c r="F109" s="5">
        <v>31</v>
      </c>
      <c r="G109" s="5">
        <v>16</v>
      </c>
      <c r="H109" s="5">
        <v>16</v>
      </c>
      <c r="I109" s="5">
        <f t="shared" si="11"/>
        <v>15</v>
      </c>
      <c r="J109" s="5">
        <v>0</v>
      </c>
      <c r="K109" s="5" t="s">
        <v>302</v>
      </c>
      <c r="L109" t="str">
        <f t="shared" si="12"/>
        <v>-- RMAP Area HK Register 9 : CCD 1 Vrd Monitor E HK Field</v>
      </c>
      <c r="M109" s="3" t="str">
        <f t="shared" si="13"/>
        <v xml:space="preserve">when (16#67#) =&gt;
-- RMAP Area HK Register 9 : CCD 1 Vrd Monitor E HK Field
v_ram_address                 := "100100";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09" s="4" t="s">
        <v>302</v>
      </c>
      <c r="P109" s="4" t="s">
        <v>440</v>
      </c>
      <c r="U109" s="3"/>
    </row>
    <row r="110" spans="1:21" x14ac:dyDescent="0.25">
      <c r="A110" s="4">
        <v>457</v>
      </c>
      <c r="B110" s="7">
        <f t="shared" si="9"/>
        <v>1828</v>
      </c>
      <c r="C110" s="5" t="str">
        <f t="shared" si="16"/>
        <v>100100</v>
      </c>
      <c r="D110" s="8" t="str">
        <f t="shared" si="14"/>
        <v>0011</v>
      </c>
      <c r="E110" s="5" t="str">
        <f t="shared" si="15"/>
        <v>31 downto 0</v>
      </c>
      <c r="F110" s="5">
        <v>15</v>
      </c>
      <c r="G110" s="5">
        <v>0</v>
      </c>
      <c r="H110" s="5">
        <v>16</v>
      </c>
      <c r="I110" s="5">
        <f t="shared" si="11"/>
        <v>15</v>
      </c>
      <c r="J110" s="5">
        <v>0</v>
      </c>
      <c r="K110" s="5" t="s">
        <v>303</v>
      </c>
      <c r="L110" t="str">
        <f t="shared" si="12"/>
        <v>-- RMAP Area HK Register 9 : CCD 2 Vod Monitor HK Field</v>
      </c>
      <c r="M110" s="3" t="str">
        <f t="shared" si="13"/>
        <v xml:space="preserve">when (16#68#) =&gt;
-- RMAP Area HK Register 9 : CCD 2 Vod Monitor HK Field
v_ram_address                 := "100100";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10" s="4" t="s">
        <v>303</v>
      </c>
      <c r="P110" s="4" t="s">
        <v>441</v>
      </c>
      <c r="U110" s="3"/>
    </row>
    <row r="111" spans="1:21" x14ac:dyDescent="0.25">
      <c r="A111" s="4">
        <v>458</v>
      </c>
      <c r="B111" s="7">
        <f t="shared" si="9"/>
        <v>1832</v>
      </c>
      <c r="C111" s="5" t="str">
        <f t="shared" si="16"/>
        <v>100101</v>
      </c>
      <c r="D111" s="8" t="str">
        <f t="shared" si="14"/>
        <v>1100</v>
      </c>
      <c r="E111" s="5" t="str">
        <f t="shared" si="15"/>
        <v>31 downto 0</v>
      </c>
      <c r="F111" s="5">
        <v>31</v>
      </c>
      <c r="G111" s="5">
        <v>16</v>
      </c>
      <c r="H111" s="5">
        <v>16</v>
      </c>
      <c r="I111" s="5">
        <f t="shared" si="11"/>
        <v>15</v>
      </c>
      <c r="J111" s="5">
        <v>0</v>
      </c>
      <c r="K111" s="5" t="s">
        <v>304</v>
      </c>
      <c r="L111" t="str">
        <f t="shared" si="12"/>
        <v>-- RMAP Area HK Register 10 : CCD 2 Vog Monitor HK Field</v>
      </c>
      <c r="M111" s="3" t="str">
        <f t="shared" si="13"/>
        <v xml:space="preserve">when (16#69#) =&gt;
-- RMAP Area HK Register 10 : CCD 2 Vog Monitor HK Field
v_ram_address                 := "100101";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11" s="4" t="s">
        <v>304</v>
      </c>
      <c r="P111" s="4" t="s">
        <v>442</v>
      </c>
      <c r="U111" s="3"/>
    </row>
    <row r="112" spans="1:21" x14ac:dyDescent="0.25">
      <c r="A112" s="4">
        <v>458</v>
      </c>
      <c r="B112" s="7">
        <f t="shared" si="9"/>
        <v>1832</v>
      </c>
      <c r="C112" s="5" t="str">
        <f t="shared" si="16"/>
        <v>100101</v>
      </c>
      <c r="D112" s="8" t="str">
        <f t="shared" si="14"/>
        <v>0011</v>
      </c>
      <c r="E112" s="5" t="str">
        <f t="shared" si="15"/>
        <v>31 downto 0</v>
      </c>
      <c r="F112" s="5">
        <v>15</v>
      </c>
      <c r="G112" s="5">
        <v>0</v>
      </c>
      <c r="H112" s="5">
        <v>16</v>
      </c>
      <c r="I112" s="5">
        <f t="shared" si="11"/>
        <v>15</v>
      </c>
      <c r="J112" s="5">
        <v>0</v>
      </c>
      <c r="K112" s="5" t="s">
        <v>305</v>
      </c>
      <c r="L112" t="str">
        <f t="shared" si="12"/>
        <v>-- RMAP Area HK Register 10 : CCD 2 Vrd Monitor E HK Field</v>
      </c>
      <c r="M112" s="3" t="str">
        <f t="shared" si="13"/>
        <v xml:space="preserve">when (16#6A#) =&gt;
-- RMAP Area HK Register 10 : CCD 2 Vrd Monitor E HK Field
v_ram_address                 := "100101";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12" s="4" t="s">
        <v>305</v>
      </c>
      <c r="P112" s="4" t="s">
        <v>443</v>
      </c>
      <c r="U112" s="3"/>
    </row>
    <row r="113" spans="1:21" x14ac:dyDescent="0.25">
      <c r="A113" s="4">
        <v>459</v>
      </c>
      <c r="B113" s="7">
        <f t="shared" si="9"/>
        <v>1836</v>
      </c>
      <c r="C113" s="5" t="str">
        <f t="shared" si="16"/>
        <v>100110</v>
      </c>
      <c r="D113" s="8" t="str">
        <f t="shared" si="14"/>
        <v>1100</v>
      </c>
      <c r="E113" s="5" t="str">
        <f t="shared" si="15"/>
        <v>31 downto 0</v>
      </c>
      <c r="F113" s="5">
        <v>31</v>
      </c>
      <c r="G113" s="5">
        <v>16</v>
      </c>
      <c r="H113" s="5">
        <v>16</v>
      </c>
      <c r="I113" s="5">
        <f t="shared" si="11"/>
        <v>15</v>
      </c>
      <c r="J113" s="5">
        <v>0</v>
      </c>
      <c r="K113" s="5" t="s">
        <v>306</v>
      </c>
      <c r="L113" t="str">
        <f t="shared" si="12"/>
        <v>-- RMAP Area HK Register 11 : CCD 3 Vod Monitor HK Field</v>
      </c>
      <c r="M113" s="3" t="str">
        <f t="shared" si="13"/>
        <v xml:space="preserve">when (16#6B#) =&gt;
-- RMAP Area HK Register 11 : CCD 3 Vod Monitor HK Field
v_ram_address                 := "100110";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13" s="4" t="s">
        <v>306</v>
      </c>
      <c r="P113" s="4" t="s">
        <v>444</v>
      </c>
      <c r="U113" s="3"/>
    </row>
    <row r="114" spans="1:21" x14ac:dyDescent="0.25">
      <c r="A114" s="4">
        <v>459</v>
      </c>
      <c r="B114" s="7">
        <f t="shared" si="9"/>
        <v>1836</v>
      </c>
      <c r="C114" s="5" t="str">
        <f t="shared" si="16"/>
        <v>100110</v>
      </c>
      <c r="D114" s="8" t="str">
        <f t="shared" si="14"/>
        <v>0011</v>
      </c>
      <c r="E114" s="5" t="str">
        <f t="shared" si="15"/>
        <v>31 downto 0</v>
      </c>
      <c r="F114" s="5">
        <v>15</v>
      </c>
      <c r="G114" s="5">
        <v>0</v>
      </c>
      <c r="H114" s="5">
        <v>16</v>
      </c>
      <c r="I114" s="5">
        <f t="shared" si="11"/>
        <v>15</v>
      </c>
      <c r="J114" s="5">
        <v>0</v>
      </c>
      <c r="K114" s="5" t="s">
        <v>307</v>
      </c>
      <c r="L114" t="str">
        <f t="shared" si="12"/>
        <v>-- RMAP Area HK Register 11 : CCD 3 Vog Monitor HK Field</v>
      </c>
      <c r="M114" s="3" t="str">
        <f t="shared" si="13"/>
        <v xml:space="preserve">when (16#6C#) =&gt;
-- RMAP Area HK Register 11 : CCD 3 Vog Monitor HK Field
v_ram_address                 := "100110";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14" s="4" t="s">
        <v>307</v>
      </c>
      <c r="P114" s="4" t="s">
        <v>445</v>
      </c>
    </row>
    <row r="115" spans="1:21" x14ac:dyDescent="0.25">
      <c r="A115" s="4">
        <v>460</v>
      </c>
      <c r="B115" s="7">
        <f t="shared" si="9"/>
        <v>1840</v>
      </c>
      <c r="C115" s="5" t="str">
        <f t="shared" si="16"/>
        <v>100111</v>
      </c>
      <c r="D115" s="8" t="str">
        <f t="shared" si="14"/>
        <v>1100</v>
      </c>
      <c r="E115" s="5" t="str">
        <f t="shared" si="15"/>
        <v>31 downto 0</v>
      </c>
      <c r="F115" s="5">
        <v>31</v>
      </c>
      <c r="G115" s="5">
        <v>16</v>
      </c>
      <c r="H115" s="5">
        <v>16</v>
      </c>
      <c r="I115" s="5">
        <f t="shared" si="11"/>
        <v>15</v>
      </c>
      <c r="J115" s="5">
        <v>0</v>
      </c>
      <c r="K115" s="5" t="s">
        <v>308</v>
      </c>
      <c r="L115" t="str">
        <f t="shared" si="12"/>
        <v>-- RMAP Area HK Register 12 : CCD 3 Vrd Monitor E HK Field</v>
      </c>
      <c r="M115" s="3" t="str">
        <f t="shared" si="13"/>
        <v xml:space="preserve">when (16#6D#) =&gt;
-- RMAP Area HK Register 12 : CCD 3 Vrd Monitor E HK Field
v_ram_address                 := "100111";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15" s="4" t="s">
        <v>308</v>
      </c>
      <c r="P115" s="4" t="s">
        <v>446</v>
      </c>
    </row>
    <row r="116" spans="1:21" x14ac:dyDescent="0.25">
      <c r="A116" s="4">
        <v>460</v>
      </c>
      <c r="B116" s="7">
        <f t="shared" si="9"/>
        <v>1840</v>
      </c>
      <c r="C116" s="5" t="str">
        <f t="shared" si="16"/>
        <v>100111</v>
      </c>
      <c r="D116" s="8" t="str">
        <f t="shared" si="14"/>
        <v>0011</v>
      </c>
      <c r="E116" s="5" t="str">
        <f t="shared" si="15"/>
        <v>31 downto 0</v>
      </c>
      <c r="F116" s="5">
        <v>15</v>
      </c>
      <c r="G116" s="5">
        <v>0</v>
      </c>
      <c r="H116" s="5">
        <v>16</v>
      </c>
      <c r="I116" s="5">
        <f t="shared" si="11"/>
        <v>15</v>
      </c>
      <c r="J116" s="5">
        <v>0</v>
      </c>
      <c r="K116" s="5" t="s">
        <v>309</v>
      </c>
      <c r="L116" t="str">
        <f t="shared" si="12"/>
        <v>-- RMAP Area HK Register 12 : CCD 4 Vod Monitor HK Field</v>
      </c>
      <c r="M116" s="3" t="str">
        <f t="shared" si="13"/>
        <v xml:space="preserve">when (16#6E#) =&gt;
-- RMAP Area HK Register 12 : CCD 4 Vod Monitor HK Field
v_ram_address                 := "100111";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16" s="4" t="s">
        <v>309</v>
      </c>
      <c r="P116" s="4" t="s">
        <v>447</v>
      </c>
    </row>
    <row r="117" spans="1:21" x14ac:dyDescent="0.25">
      <c r="A117" s="4">
        <v>461</v>
      </c>
      <c r="B117" s="7">
        <f t="shared" si="9"/>
        <v>1844</v>
      </c>
      <c r="C117" s="5" t="str">
        <f t="shared" si="16"/>
        <v>101000</v>
      </c>
      <c r="D117" s="8" t="str">
        <f t="shared" si="14"/>
        <v>1100</v>
      </c>
      <c r="E117" s="5" t="str">
        <f t="shared" si="15"/>
        <v>31 downto 0</v>
      </c>
      <c r="F117" s="5">
        <v>31</v>
      </c>
      <c r="G117" s="5">
        <v>16</v>
      </c>
      <c r="H117" s="5">
        <v>16</v>
      </c>
      <c r="I117" s="5">
        <f t="shared" si="11"/>
        <v>15</v>
      </c>
      <c r="J117" s="5">
        <v>0</v>
      </c>
      <c r="K117" s="5" t="s">
        <v>310</v>
      </c>
      <c r="L117" t="str">
        <f t="shared" si="12"/>
        <v>-- RMAP Area HK Register 13 : CCD 4 Vog Monitor HK Field</v>
      </c>
      <c r="M117" s="3" t="str">
        <f t="shared" si="13"/>
        <v xml:space="preserve">when (16#6F#) =&gt;
-- RMAP Area HK Register 13 : CCD 4 Vog Monitor HK Field
v_ram_address                 := "101000";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17" s="4" t="s">
        <v>310</v>
      </c>
      <c r="P117" s="4" t="s">
        <v>448</v>
      </c>
    </row>
    <row r="118" spans="1:21" x14ac:dyDescent="0.25">
      <c r="A118" s="4">
        <v>461</v>
      </c>
      <c r="B118" s="7">
        <f t="shared" si="9"/>
        <v>1844</v>
      </c>
      <c r="C118" s="5" t="str">
        <f t="shared" si="16"/>
        <v>101000</v>
      </c>
      <c r="D118" s="8" t="str">
        <f t="shared" si="14"/>
        <v>0011</v>
      </c>
      <c r="E118" s="5" t="str">
        <f t="shared" si="15"/>
        <v>31 downto 0</v>
      </c>
      <c r="F118" s="5">
        <v>15</v>
      </c>
      <c r="G118" s="5">
        <v>0</v>
      </c>
      <c r="H118" s="5">
        <v>16</v>
      </c>
      <c r="I118" s="5">
        <f t="shared" si="11"/>
        <v>15</v>
      </c>
      <c r="J118" s="5">
        <v>0</v>
      </c>
      <c r="K118" s="5" t="s">
        <v>311</v>
      </c>
      <c r="L118" t="str">
        <f t="shared" si="12"/>
        <v>-- RMAP Area HK Register 13 : CCD 4 Vrd Monitor E HK Field</v>
      </c>
      <c r="M118" s="3" t="str">
        <f t="shared" si="13"/>
        <v xml:space="preserve">when (16#70#) =&gt;
-- RMAP Area HK Register 13 : CCD 4 Vrd Monitor E HK Field
v_ram_address                 := "101000";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18" s="4" t="s">
        <v>311</v>
      </c>
      <c r="P118" s="4" t="s">
        <v>449</v>
      </c>
    </row>
    <row r="119" spans="1:21" x14ac:dyDescent="0.25">
      <c r="A119" s="4">
        <v>462</v>
      </c>
      <c r="B119" s="7">
        <f t="shared" si="9"/>
        <v>1848</v>
      </c>
      <c r="C119" s="5" t="str">
        <f t="shared" si="16"/>
        <v>101001</v>
      </c>
      <c r="D119" s="8" t="str">
        <f t="shared" si="14"/>
        <v>1100</v>
      </c>
      <c r="E119" s="5" t="str">
        <f t="shared" si="15"/>
        <v>31 downto 0</v>
      </c>
      <c r="F119" s="5">
        <v>31</v>
      </c>
      <c r="G119" s="5">
        <v>16</v>
      </c>
      <c r="H119" s="5">
        <v>16</v>
      </c>
      <c r="I119" s="5">
        <f t="shared" si="11"/>
        <v>15</v>
      </c>
      <c r="J119" s="5">
        <v>0</v>
      </c>
      <c r="K119" s="5" t="s">
        <v>312</v>
      </c>
      <c r="L119" t="str">
        <f t="shared" si="12"/>
        <v>-- RMAP Area HK Register 14 : V CCD HK Field</v>
      </c>
      <c r="M119" s="3" t="str">
        <f t="shared" si="13"/>
        <v xml:space="preserve">when (16#71#) =&gt;
-- RMAP Area HK Register 14 : V CCD HK Field
v_ram_address                 := "101001";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19" s="4" t="s">
        <v>312</v>
      </c>
      <c r="P119" s="4" t="s">
        <v>450</v>
      </c>
    </row>
    <row r="120" spans="1:21" x14ac:dyDescent="0.25">
      <c r="A120" s="4">
        <v>462</v>
      </c>
      <c r="B120" s="7">
        <f t="shared" si="9"/>
        <v>1848</v>
      </c>
      <c r="C120" s="5" t="str">
        <f t="shared" si="16"/>
        <v>101001</v>
      </c>
      <c r="D120" s="8" t="str">
        <f t="shared" si="14"/>
        <v>0011</v>
      </c>
      <c r="E120" s="5" t="str">
        <f t="shared" si="15"/>
        <v>31 downto 0</v>
      </c>
      <c r="F120" s="5">
        <v>15</v>
      </c>
      <c r="G120" s="5">
        <v>0</v>
      </c>
      <c r="H120" s="5">
        <v>16</v>
      </c>
      <c r="I120" s="5">
        <f t="shared" si="11"/>
        <v>15</v>
      </c>
      <c r="J120" s="5">
        <v>0</v>
      </c>
      <c r="K120" s="5" t="s">
        <v>313</v>
      </c>
      <c r="L120" t="str">
        <f t="shared" si="12"/>
        <v>-- RMAP Area HK Register 14 : VRClock Monitor HK Field</v>
      </c>
      <c r="M120" s="3" t="str">
        <f t="shared" si="13"/>
        <v xml:space="preserve">when (16#72#) =&gt;
-- RMAP Area HK Register 14 : VRClock Monitor HK Field
v_ram_address                 := "101001";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20" s="4" t="s">
        <v>313</v>
      </c>
      <c r="P120" s="4" t="s">
        <v>451</v>
      </c>
    </row>
    <row r="121" spans="1:21" x14ac:dyDescent="0.25">
      <c r="A121" s="4">
        <v>463</v>
      </c>
      <c r="B121" s="7">
        <f t="shared" si="9"/>
        <v>1852</v>
      </c>
      <c r="C121" s="5" t="str">
        <f t="shared" si="16"/>
        <v>101010</v>
      </c>
      <c r="D121" s="8" t="str">
        <f t="shared" si="14"/>
        <v>1100</v>
      </c>
      <c r="E121" s="5" t="str">
        <f t="shared" si="15"/>
        <v>31 downto 0</v>
      </c>
      <c r="F121" s="5">
        <v>31</v>
      </c>
      <c r="G121" s="5">
        <v>16</v>
      </c>
      <c r="H121" s="5">
        <v>16</v>
      </c>
      <c r="I121" s="5">
        <f t="shared" si="11"/>
        <v>15</v>
      </c>
      <c r="J121" s="5">
        <v>0</v>
      </c>
      <c r="K121" s="5" t="s">
        <v>314</v>
      </c>
      <c r="L121" t="str">
        <f t="shared" si="12"/>
        <v>-- RMAP Area HK Register 15 : VIClock HK Field</v>
      </c>
      <c r="M121" s="3" t="str">
        <f t="shared" si="13"/>
        <v xml:space="preserve">when (16#73#) =&gt;
-- RMAP Area HK Register 15 : VIClock HK Field
v_ram_address                 := "101010";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21" s="4" t="s">
        <v>314</v>
      </c>
      <c r="P121" s="4" t="s">
        <v>452</v>
      </c>
    </row>
    <row r="122" spans="1:21" x14ac:dyDescent="0.25">
      <c r="A122" s="4">
        <v>463</v>
      </c>
      <c r="B122" s="7">
        <f t="shared" si="9"/>
        <v>1852</v>
      </c>
      <c r="C122" s="5" t="str">
        <f t="shared" si="16"/>
        <v>101010</v>
      </c>
      <c r="D122" s="8" t="str">
        <f t="shared" si="14"/>
        <v>0011</v>
      </c>
      <c r="E122" s="5" t="str">
        <f t="shared" si="15"/>
        <v>31 downto 0</v>
      </c>
      <c r="F122" s="5">
        <v>15</v>
      </c>
      <c r="G122" s="5">
        <v>0</v>
      </c>
      <c r="H122" s="5">
        <v>16</v>
      </c>
      <c r="I122" s="5">
        <f t="shared" si="11"/>
        <v>15</v>
      </c>
      <c r="J122" s="5">
        <v>0</v>
      </c>
      <c r="K122" s="5" t="s">
        <v>315</v>
      </c>
      <c r="L122" t="str">
        <f t="shared" si="12"/>
        <v>-- RMAP Area HK Register 15 : VRClock Low HK Field</v>
      </c>
      <c r="M122" s="3" t="str">
        <f t="shared" si="13"/>
        <v xml:space="preserve">when (16#74#) =&gt;
-- RMAP Area HK Register 15 : VRClock Low HK Field
v_ram_address                 := "101010";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22" s="4" t="s">
        <v>315</v>
      </c>
      <c r="P122" s="4" t="s">
        <v>453</v>
      </c>
    </row>
    <row r="123" spans="1:21" x14ac:dyDescent="0.25">
      <c r="A123" s="4">
        <v>464</v>
      </c>
      <c r="B123" s="7">
        <f t="shared" si="9"/>
        <v>1856</v>
      </c>
      <c r="C123" s="5" t="str">
        <f t="shared" si="16"/>
        <v>101011</v>
      </c>
      <c r="D123" s="8" t="str">
        <f t="shared" si="14"/>
        <v>1100</v>
      </c>
      <c r="E123" s="5" t="str">
        <f t="shared" si="15"/>
        <v>31 downto 0</v>
      </c>
      <c r="F123" s="5">
        <v>31</v>
      </c>
      <c r="G123" s="5">
        <v>16</v>
      </c>
      <c r="H123" s="5">
        <v>16</v>
      </c>
      <c r="I123" s="5">
        <f t="shared" si="11"/>
        <v>15</v>
      </c>
      <c r="J123" s="5">
        <v>0</v>
      </c>
      <c r="K123" s="5" t="s">
        <v>316</v>
      </c>
      <c r="L123" t="str">
        <f t="shared" si="12"/>
        <v>-- RMAP Area HK Register 16 : 5Vb Positive Monitor HK Field</v>
      </c>
      <c r="M123" s="3" t="str">
        <f t="shared" si="13"/>
        <v xml:space="preserve">when (16#75#) =&gt;
-- RMAP Area HK Register 16 : 5Vb Positive Monitor HK Field
v_ram_address                 := "101011";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23" s="4" t="s">
        <v>316</v>
      </c>
      <c r="P123" s="4" t="s">
        <v>454</v>
      </c>
    </row>
    <row r="124" spans="1:21" x14ac:dyDescent="0.25">
      <c r="A124" s="4">
        <v>464</v>
      </c>
      <c r="B124" s="7">
        <f t="shared" si="9"/>
        <v>1856</v>
      </c>
      <c r="C124" s="5" t="str">
        <f t="shared" si="16"/>
        <v>101011</v>
      </c>
      <c r="D124" s="8" t="str">
        <f t="shared" si="14"/>
        <v>0011</v>
      </c>
      <c r="E124" s="5" t="str">
        <f t="shared" si="15"/>
        <v>31 downto 0</v>
      </c>
      <c r="F124" s="5">
        <v>15</v>
      </c>
      <c r="G124" s="5">
        <v>0</v>
      </c>
      <c r="H124" s="5">
        <v>16</v>
      </c>
      <c r="I124" s="5">
        <f t="shared" si="11"/>
        <v>15</v>
      </c>
      <c r="J124" s="5">
        <v>0</v>
      </c>
      <c r="K124" s="5" t="s">
        <v>317</v>
      </c>
      <c r="L124" t="str">
        <f t="shared" si="12"/>
        <v>-- RMAP Area HK Register 16 : 5Vb Negative Monitor HK Field</v>
      </c>
      <c r="M124" s="3" t="str">
        <f t="shared" si="13"/>
        <v xml:space="preserve">when (16#76#) =&gt;
-- RMAP Area HK Register 16 : 5Vb Negative Monitor HK Field
v_ram_address                 := "101011";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24" s="4" t="s">
        <v>317</v>
      </c>
      <c r="P124" s="4" t="s">
        <v>455</v>
      </c>
    </row>
    <row r="125" spans="1:21" x14ac:dyDescent="0.25">
      <c r="A125" s="4">
        <v>465</v>
      </c>
      <c r="B125" s="7">
        <f t="shared" si="9"/>
        <v>1860</v>
      </c>
      <c r="C125" s="5" t="str">
        <f t="shared" si="16"/>
        <v>101100</v>
      </c>
      <c r="D125" s="8" t="str">
        <f t="shared" si="14"/>
        <v>1100</v>
      </c>
      <c r="E125" s="5" t="str">
        <f t="shared" si="15"/>
        <v>31 downto 0</v>
      </c>
      <c r="F125" s="5">
        <v>31</v>
      </c>
      <c r="G125" s="5">
        <v>16</v>
      </c>
      <c r="H125" s="5">
        <v>16</v>
      </c>
      <c r="I125" s="5">
        <f t="shared" si="11"/>
        <v>15</v>
      </c>
      <c r="J125" s="5">
        <v>0</v>
      </c>
      <c r="K125" s="5" t="s">
        <v>318</v>
      </c>
      <c r="L125" t="str">
        <f t="shared" si="12"/>
        <v>-- RMAP Area HK Register 17 : 3V3b Monitor HK Field</v>
      </c>
      <c r="M125" s="3" t="str">
        <f t="shared" si="13"/>
        <v xml:space="preserve">when (16#77#) =&gt;
-- RMAP Area HK Register 17 : 3V3b Monitor HK Field
v_ram_address                 := "101100";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25" s="4" t="s">
        <v>318</v>
      </c>
      <c r="P125" s="4" t="s">
        <v>456</v>
      </c>
    </row>
    <row r="126" spans="1:21" x14ac:dyDescent="0.25">
      <c r="A126" s="4">
        <v>465</v>
      </c>
      <c r="B126" s="7">
        <f t="shared" si="9"/>
        <v>1860</v>
      </c>
      <c r="C126" s="5" t="str">
        <f t="shared" si="16"/>
        <v>101100</v>
      </c>
      <c r="D126" s="8" t="str">
        <f t="shared" si="14"/>
        <v>0011</v>
      </c>
      <c r="E126" s="5" t="str">
        <f t="shared" si="15"/>
        <v>31 downto 0</v>
      </c>
      <c r="F126" s="5">
        <v>15</v>
      </c>
      <c r="G126" s="5">
        <v>0</v>
      </c>
      <c r="H126" s="5">
        <v>16</v>
      </c>
      <c r="I126" s="5">
        <f t="shared" si="11"/>
        <v>15</v>
      </c>
      <c r="J126" s="5">
        <v>0</v>
      </c>
      <c r="K126" s="5" t="s">
        <v>319</v>
      </c>
      <c r="L126" t="str">
        <f t="shared" si="12"/>
        <v>-- RMAP Area HK Register 17 : 2V5a Monitor HK Field</v>
      </c>
      <c r="M126" s="3" t="str">
        <f t="shared" si="13"/>
        <v xml:space="preserve">when (16#78#) =&gt;
-- RMAP Area HK Register 17 : 2V5a Monitor HK Field
v_ram_address                 := "101100";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26" s="4" t="s">
        <v>319</v>
      </c>
      <c r="P126" s="4" t="s">
        <v>457</v>
      </c>
    </row>
    <row r="127" spans="1:21" x14ac:dyDescent="0.25">
      <c r="A127" s="4">
        <v>466</v>
      </c>
      <c r="B127" s="7">
        <f t="shared" si="9"/>
        <v>1864</v>
      </c>
      <c r="C127" s="5" t="str">
        <f t="shared" si="16"/>
        <v>101101</v>
      </c>
      <c r="D127" s="8" t="str">
        <f t="shared" si="14"/>
        <v>1100</v>
      </c>
      <c r="E127" s="5" t="str">
        <f t="shared" si="15"/>
        <v>31 downto 0</v>
      </c>
      <c r="F127" s="5">
        <v>31</v>
      </c>
      <c r="G127" s="5">
        <v>16</v>
      </c>
      <c r="H127" s="5">
        <v>16</v>
      </c>
      <c r="I127" s="5">
        <f t="shared" si="11"/>
        <v>15</v>
      </c>
      <c r="J127" s="5">
        <v>0</v>
      </c>
      <c r="K127" s="5" t="s">
        <v>320</v>
      </c>
      <c r="L127" t="str">
        <f t="shared" si="12"/>
        <v>-- RMAP Area HK Register 18 : 3V3d Monitor HK Field</v>
      </c>
      <c r="M127" s="3" t="str">
        <f t="shared" si="13"/>
        <v xml:space="preserve">when (16#79#) =&gt;
-- RMAP Area HK Register 18 : 3V3d Monitor HK Field
v_ram_address                 := "101101";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27" s="4" t="s">
        <v>320</v>
      </c>
      <c r="P127" s="4" t="s">
        <v>458</v>
      </c>
    </row>
    <row r="128" spans="1:21" x14ac:dyDescent="0.25">
      <c r="A128" s="4">
        <v>466</v>
      </c>
      <c r="B128" s="7">
        <f t="shared" si="9"/>
        <v>1864</v>
      </c>
      <c r="C128" s="5" t="str">
        <f t="shared" si="16"/>
        <v>101101</v>
      </c>
      <c r="D128" s="8" t="str">
        <f t="shared" si="14"/>
        <v>0011</v>
      </c>
      <c r="E128" s="5" t="str">
        <f t="shared" si="15"/>
        <v>31 downto 0</v>
      </c>
      <c r="F128" s="5">
        <v>15</v>
      </c>
      <c r="G128" s="5">
        <v>0</v>
      </c>
      <c r="H128" s="5">
        <v>16</v>
      </c>
      <c r="I128" s="5">
        <f t="shared" si="11"/>
        <v>15</v>
      </c>
      <c r="J128" s="5">
        <v>0</v>
      </c>
      <c r="K128" s="5" t="s">
        <v>321</v>
      </c>
      <c r="L128" t="str">
        <f t="shared" si="12"/>
        <v>-- RMAP Area HK Register 18 : 2V5d Monitor HK Field</v>
      </c>
      <c r="M128" s="3" t="str">
        <f t="shared" si="13"/>
        <v xml:space="preserve">when (16#7A#) =&gt;
-- RMAP Area HK Register 18 : 2V5d Monitor HK Field
v_ram_address                 := "101101";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28" s="4" t="s">
        <v>321</v>
      </c>
      <c r="P128" s="4" t="s">
        <v>459</v>
      </c>
    </row>
    <row r="129" spans="1:16" x14ac:dyDescent="0.25">
      <c r="A129" s="4">
        <v>467</v>
      </c>
      <c r="B129" s="7">
        <f t="shared" si="9"/>
        <v>1868</v>
      </c>
      <c r="C129" s="5" t="str">
        <f t="shared" si="16"/>
        <v>101110</v>
      </c>
      <c r="D129" s="8" t="str">
        <f t="shared" si="14"/>
        <v>1100</v>
      </c>
      <c r="E129" s="5" t="str">
        <f t="shared" si="15"/>
        <v>31 downto 0</v>
      </c>
      <c r="F129" s="5">
        <v>31</v>
      </c>
      <c r="G129" s="5">
        <v>16</v>
      </c>
      <c r="H129" s="5">
        <v>16</v>
      </c>
      <c r="I129" s="5">
        <f t="shared" si="11"/>
        <v>15</v>
      </c>
      <c r="J129" s="5">
        <v>0</v>
      </c>
      <c r="K129" s="5" t="s">
        <v>322</v>
      </c>
      <c r="L129" t="str">
        <f t="shared" si="12"/>
        <v>-- RMAP Area HK Register 19 : 1V5d Monitor HK Field</v>
      </c>
      <c r="M129" s="3" t="str">
        <f t="shared" si="13"/>
        <v xml:space="preserve">when (16#7B#) =&gt;
-- RMAP Area HK Register 19 : 1V5d Monitor HK Field
v_ram_address                 := "101110";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29" s="4" t="s">
        <v>322</v>
      </c>
      <c r="P129" s="4" t="s">
        <v>460</v>
      </c>
    </row>
    <row r="130" spans="1:16" x14ac:dyDescent="0.25">
      <c r="A130" s="4">
        <v>467</v>
      </c>
      <c r="B130" s="7">
        <f t="shared" si="9"/>
        <v>1868</v>
      </c>
      <c r="C130" s="5" t="str">
        <f t="shared" si="16"/>
        <v>101110</v>
      </c>
      <c r="D130" s="8" t="str">
        <f t="shared" si="14"/>
        <v>0011</v>
      </c>
      <c r="E130" s="5" t="str">
        <f t="shared" si="15"/>
        <v>31 downto 0</v>
      </c>
      <c r="F130" s="5">
        <v>15</v>
      </c>
      <c r="G130" s="5">
        <v>0</v>
      </c>
      <c r="H130" s="5">
        <v>16</v>
      </c>
      <c r="I130" s="5">
        <f t="shared" si="11"/>
        <v>15</v>
      </c>
      <c r="J130" s="5">
        <v>0</v>
      </c>
      <c r="K130" s="5" t="s">
        <v>323</v>
      </c>
      <c r="L130" t="str">
        <f t="shared" si="12"/>
        <v>-- RMAP Area HK Register 19 : 5Vref Monitor HK Field</v>
      </c>
      <c r="M130" s="3" t="str">
        <f t="shared" si="13"/>
        <v xml:space="preserve">when (16#7C#) =&gt;
-- RMAP Area HK Register 19 : 5Vref Monitor HK Field
v_ram_address                 := "101110";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30" s="4" t="s">
        <v>323</v>
      </c>
      <c r="P130" s="4" t="s">
        <v>461</v>
      </c>
    </row>
    <row r="131" spans="1:16" x14ac:dyDescent="0.25">
      <c r="A131" s="4">
        <v>468</v>
      </c>
      <c r="B131" s="7">
        <f t="shared" si="9"/>
        <v>1872</v>
      </c>
      <c r="C131" s="5" t="str">
        <f t="shared" si="16"/>
        <v>101111</v>
      </c>
      <c r="D131" s="8" t="str">
        <f t="shared" si="14"/>
        <v>1100</v>
      </c>
      <c r="E131" s="5" t="str">
        <f t="shared" si="15"/>
        <v>31 downto 0</v>
      </c>
      <c r="F131" s="5">
        <v>31</v>
      </c>
      <c r="G131" s="5">
        <v>16</v>
      </c>
      <c r="H131" s="5">
        <v>16</v>
      </c>
      <c r="I131" s="5">
        <f t="shared" si="11"/>
        <v>15</v>
      </c>
      <c r="J131" s="5">
        <v>0</v>
      </c>
      <c r="K131" s="5" t="s">
        <v>324</v>
      </c>
      <c r="L131" t="str">
        <f t="shared" si="12"/>
        <v>-- RMAP Area HK Register 20 : Vccd Positive Raw HK Field</v>
      </c>
      <c r="M131" s="3" t="str">
        <f t="shared" si="13"/>
        <v xml:space="preserve">when (16#7D#) =&gt;
-- RMAP Area HK Register 20 : Vccd Positive Raw HK Field
v_ram_address                 := "101111";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31" s="4" t="s">
        <v>324</v>
      </c>
      <c r="P131" s="4" t="s">
        <v>462</v>
      </c>
    </row>
    <row r="132" spans="1:16" x14ac:dyDescent="0.25">
      <c r="A132" s="4">
        <v>468</v>
      </c>
      <c r="B132" s="7">
        <f t="shared" si="9"/>
        <v>1872</v>
      </c>
      <c r="C132" s="5" t="str">
        <f t="shared" si="16"/>
        <v>101111</v>
      </c>
      <c r="D132" s="8" t="str">
        <f t="shared" si="14"/>
        <v>0011</v>
      </c>
      <c r="E132" s="5" t="str">
        <f t="shared" si="15"/>
        <v>31 downto 0</v>
      </c>
      <c r="F132" s="5">
        <v>15</v>
      </c>
      <c r="G132" s="5">
        <v>0</v>
      </c>
      <c r="H132" s="5">
        <v>16</v>
      </c>
      <c r="I132" s="5">
        <f t="shared" si="11"/>
        <v>15</v>
      </c>
      <c r="J132" s="5">
        <v>0</v>
      </c>
      <c r="K132" s="5" t="s">
        <v>325</v>
      </c>
      <c r="L132" t="str">
        <f t="shared" si="12"/>
        <v>-- RMAP Area HK Register 20 : Vclk Positive Raw HK Field</v>
      </c>
      <c r="M132" s="3" t="str">
        <f t="shared" si="13"/>
        <v xml:space="preserve">when (16#7E#) =&gt;
-- RMAP Area HK Register 20 : Vclk Positive Raw HK Field
v_ram_address                 := "101111";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32" s="4" t="s">
        <v>325</v>
      </c>
      <c r="P132" s="4" t="s">
        <v>463</v>
      </c>
    </row>
    <row r="133" spans="1:16" x14ac:dyDescent="0.25">
      <c r="A133" s="4">
        <v>469</v>
      </c>
      <c r="B133" s="7">
        <f t="shared" si="9"/>
        <v>1876</v>
      </c>
      <c r="C133" s="5" t="str">
        <f t="shared" si="16"/>
        <v>110000</v>
      </c>
      <c r="D133" s="8" t="str">
        <f t="shared" si="14"/>
        <v>1100</v>
      </c>
      <c r="E133" s="5" t="str">
        <f t="shared" si="15"/>
        <v>31 downto 0</v>
      </c>
      <c r="F133" s="5">
        <v>31</v>
      </c>
      <c r="G133" s="5">
        <v>16</v>
      </c>
      <c r="H133" s="5">
        <v>16</v>
      </c>
      <c r="I133" s="5">
        <f t="shared" si="11"/>
        <v>15</v>
      </c>
      <c r="J133" s="5">
        <v>0</v>
      </c>
      <c r="K133" s="5" t="s">
        <v>326</v>
      </c>
      <c r="L133" t="str">
        <f t="shared" si="12"/>
        <v>-- RMAP Area HK Register 21 : Van 1 Positive Raw HK Field</v>
      </c>
      <c r="M133" s="3" t="str">
        <f t="shared" si="13"/>
        <v xml:space="preserve">when (16#7F#) =&gt;
-- RMAP Area HK Register 21 : Van 1 Positive Raw HK Field
v_ram_address                 := "110000";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33" s="4" t="s">
        <v>326</v>
      </c>
      <c r="P133" s="4" t="s">
        <v>464</v>
      </c>
    </row>
    <row r="134" spans="1:16" x14ac:dyDescent="0.25">
      <c r="A134" s="4">
        <v>469</v>
      </c>
      <c r="B134" s="7">
        <f t="shared" si="9"/>
        <v>1876</v>
      </c>
      <c r="C134" s="5" t="str">
        <f t="shared" si="16"/>
        <v>110000</v>
      </c>
      <c r="D134" s="8" t="str">
        <f t="shared" si="14"/>
        <v>0011</v>
      </c>
      <c r="E134" s="5" t="str">
        <f t="shared" si="15"/>
        <v>31 downto 0</v>
      </c>
      <c r="F134" s="5">
        <v>15</v>
      </c>
      <c r="G134" s="5">
        <v>0</v>
      </c>
      <c r="H134" s="5">
        <v>16</v>
      </c>
      <c r="I134" s="5">
        <f t="shared" si="11"/>
        <v>15</v>
      </c>
      <c r="J134" s="5">
        <v>0</v>
      </c>
      <c r="K134" s="5" t="s">
        <v>327</v>
      </c>
      <c r="L134" t="str">
        <f t="shared" si="12"/>
        <v>-- RMAP Area HK Register 21 : Van 3 Negative Monitor HK Field</v>
      </c>
      <c r="M134" s="3" t="str">
        <f t="shared" si="13"/>
        <v xml:space="preserve">when (16#80#) =&gt;
-- RMAP Area HK Register 21 : Van 3 Negative Monitor HK Field
v_ram_address                 := "110000";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34" s="4" t="s">
        <v>327</v>
      </c>
      <c r="P134" s="4" t="s">
        <v>465</v>
      </c>
    </row>
    <row r="135" spans="1:16" x14ac:dyDescent="0.25">
      <c r="A135" s="4">
        <v>470</v>
      </c>
      <c r="B135" s="7">
        <f t="shared" ref="B135:B181" si="17">A135*4</f>
        <v>1880</v>
      </c>
      <c r="C135" s="5" t="str">
        <f t="shared" si="16"/>
        <v>110001</v>
      </c>
      <c r="D135" s="8" t="str">
        <f t="shared" si="14"/>
        <v>1100</v>
      </c>
      <c r="E135" s="5" t="str">
        <f t="shared" si="15"/>
        <v>31 downto 0</v>
      </c>
      <c r="F135" s="5">
        <v>31</v>
      </c>
      <c r="G135" s="5">
        <v>16</v>
      </c>
      <c r="H135" s="5">
        <v>16</v>
      </c>
      <c r="I135" s="5">
        <f t="shared" ref="I135:I181" si="18">H135-1</f>
        <v>15</v>
      </c>
      <c r="J135" s="5">
        <v>0</v>
      </c>
      <c r="K135" s="5" t="s">
        <v>328</v>
      </c>
      <c r="L135" t="str">
        <f t="shared" ref="L135:L181" si="19">INDEX($P$6:$P$162,MATCH(K135,$O$6:$O$162,0))</f>
        <v>-- RMAP Area HK Register 22 : Van Positive Raw HK Field</v>
      </c>
      <c r="M135" s="3" t="str">
        <f t="shared" ref="M135:M181" si="20">_xlfn.CONCAT($B$2,K135,$C$2,L135,$D$2,C135,$E$2,D135,$F$2,E135,$H$2,F135,$I$2,G135,$J$2,I135,$K$2,J135,$L$2,CHAR(10))</f>
        <v xml:space="preserve">when (16#81#) =&gt;
-- RMAP Area HK Register 22 : Van Positive Raw HK Field
v_ram_address                 := "110001";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35" s="4" t="s">
        <v>328</v>
      </c>
      <c r="P135" s="4" t="s">
        <v>466</v>
      </c>
    </row>
    <row r="136" spans="1:16" x14ac:dyDescent="0.25">
      <c r="A136" s="4">
        <v>470</v>
      </c>
      <c r="B136" s="7">
        <f t="shared" si="17"/>
        <v>1880</v>
      </c>
      <c r="C136" s="5" t="str">
        <f t="shared" si="16"/>
        <v>110001</v>
      </c>
      <c r="D136" s="8" t="str">
        <f t="shared" si="14"/>
        <v>0011</v>
      </c>
      <c r="E136" s="5" t="str">
        <f t="shared" si="15"/>
        <v>31 downto 0</v>
      </c>
      <c r="F136" s="5">
        <v>15</v>
      </c>
      <c r="G136" s="5">
        <v>0</v>
      </c>
      <c r="H136" s="5">
        <v>16</v>
      </c>
      <c r="I136" s="5">
        <f t="shared" si="18"/>
        <v>15</v>
      </c>
      <c r="J136" s="5">
        <v>0</v>
      </c>
      <c r="K136" s="5" t="s">
        <v>329</v>
      </c>
      <c r="L136" t="str">
        <f t="shared" si="19"/>
        <v>-- RMAP Area HK Register 22 : Vdig Raw HK Field</v>
      </c>
      <c r="M136" s="3" t="str">
        <f t="shared" si="20"/>
        <v xml:space="preserve">when (16#82#) =&gt;
-- RMAP Area HK Register 22 : Vdig Raw HK Field
v_ram_address                 := "110001";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36" s="4" t="s">
        <v>329</v>
      </c>
      <c r="P136" s="4" t="s">
        <v>467</v>
      </c>
    </row>
    <row r="137" spans="1:16" x14ac:dyDescent="0.25">
      <c r="A137" s="4">
        <v>471</v>
      </c>
      <c r="B137" s="7">
        <f t="shared" si="17"/>
        <v>1884</v>
      </c>
      <c r="C137" s="5" t="str">
        <f t="shared" si="16"/>
        <v>110010</v>
      </c>
      <c r="D137" s="8" t="str">
        <f t="shared" ref="D137:D181" si="21">_xlfn.CONCAT(IF(F137 &gt; 23,1,0),IF(AND(F137 &gt; 15, G137 &lt; 24),1,0),IF(AND(F137 &gt; 7, G137 &lt; 16),1,0),IF(G137 &lt; 8,1,0))</f>
        <v>1100</v>
      </c>
      <c r="E137" s="5" t="str">
        <f t="shared" ref="E137:E181" si="22">IF(AND(MOD(H137,8) = 0,MOD(G137,8) = 0), "31 downto 0",_xlfn.CONCAT(F137," downto ",G137))</f>
        <v>31 downto 0</v>
      </c>
      <c r="F137" s="5">
        <v>31</v>
      </c>
      <c r="G137" s="5">
        <v>16</v>
      </c>
      <c r="H137" s="5">
        <v>16</v>
      </c>
      <c r="I137" s="5">
        <f t="shared" si="18"/>
        <v>15</v>
      </c>
      <c r="J137" s="5">
        <v>0</v>
      </c>
      <c r="K137" s="5" t="s">
        <v>330</v>
      </c>
      <c r="L137" t="str">
        <f t="shared" si="19"/>
        <v>-- RMAP Area HK Register 23 : Vdig Raw 2 HK Field</v>
      </c>
      <c r="M137" s="3" t="str">
        <f t="shared" si="20"/>
        <v xml:space="preserve">when (16#83#) =&gt;
-- RMAP Area HK Register 23 : Vdig Raw 2 HK Field
v_ram_address                 := "110010";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37" s="4" t="s">
        <v>330</v>
      </c>
      <c r="P137" s="4" t="s">
        <v>468</v>
      </c>
    </row>
    <row r="138" spans="1:16" x14ac:dyDescent="0.25">
      <c r="A138" s="4">
        <v>471</v>
      </c>
      <c r="B138" s="7">
        <f t="shared" si="17"/>
        <v>1884</v>
      </c>
      <c r="C138" s="5" t="str">
        <f t="shared" si="16"/>
        <v>110010</v>
      </c>
      <c r="D138" s="8" t="str">
        <f t="shared" si="21"/>
        <v>0011</v>
      </c>
      <c r="E138" s="5" t="str">
        <f t="shared" si="22"/>
        <v>31 downto 0</v>
      </c>
      <c r="F138" s="5">
        <v>15</v>
      </c>
      <c r="G138" s="5">
        <v>0</v>
      </c>
      <c r="H138" s="5">
        <v>16</v>
      </c>
      <c r="I138" s="5">
        <f t="shared" si="18"/>
        <v>15</v>
      </c>
      <c r="J138" s="5">
        <v>0</v>
      </c>
      <c r="K138" s="5" t="s">
        <v>331</v>
      </c>
      <c r="L138" t="str">
        <f t="shared" si="19"/>
        <v>-- RMAP Area HK Register 23 : VIClock Low HK Field</v>
      </c>
      <c r="M138" s="3" t="str">
        <f t="shared" si="20"/>
        <v xml:space="preserve">when (16#84#) =&gt;
-- RMAP Area HK Register 23 : VIClock Low HK Field
v_ram_address                 := "110010";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38" s="4" t="s">
        <v>331</v>
      </c>
      <c r="P138" s="4" t="s">
        <v>469</v>
      </c>
    </row>
    <row r="139" spans="1:16" x14ac:dyDescent="0.25">
      <c r="A139" s="4">
        <v>472</v>
      </c>
      <c r="B139" s="7">
        <f t="shared" si="17"/>
        <v>1888</v>
      </c>
      <c r="C139" s="5" t="str">
        <f t="shared" si="16"/>
        <v>110011</v>
      </c>
      <c r="D139" s="8" t="str">
        <f t="shared" si="21"/>
        <v>1100</v>
      </c>
      <c r="E139" s="5" t="str">
        <f t="shared" si="22"/>
        <v>31 downto 0</v>
      </c>
      <c r="F139" s="5">
        <v>31</v>
      </c>
      <c r="G139" s="5">
        <v>16</v>
      </c>
      <c r="H139" s="5">
        <v>16</v>
      </c>
      <c r="I139" s="5">
        <f t="shared" si="18"/>
        <v>15</v>
      </c>
      <c r="J139" s="5">
        <v>0</v>
      </c>
      <c r="K139" s="5" t="s">
        <v>332</v>
      </c>
      <c r="L139" t="str">
        <f t="shared" si="19"/>
        <v>-- RMAP Area HK Register 24 : CCD 1 Vrd Monitor F HK Field</v>
      </c>
      <c r="M139" s="3" t="str">
        <f t="shared" si="20"/>
        <v xml:space="preserve">when (16#85#) =&gt;
-- RMAP Area HK Register 24 : CCD 1 Vrd Monitor F HK Field
v_ram_address                 := "110011";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39" s="4" t="s">
        <v>332</v>
      </c>
      <c r="P139" s="4" t="s">
        <v>470</v>
      </c>
    </row>
    <row r="140" spans="1:16" x14ac:dyDescent="0.25">
      <c r="A140" s="4">
        <v>472</v>
      </c>
      <c r="B140" s="7">
        <f t="shared" si="17"/>
        <v>1888</v>
      </c>
      <c r="C140" s="5" t="str">
        <f t="shared" si="16"/>
        <v>110011</v>
      </c>
      <c r="D140" s="8" t="str">
        <f t="shared" si="21"/>
        <v>0011</v>
      </c>
      <c r="E140" s="5" t="str">
        <f t="shared" si="22"/>
        <v>31 downto 0</v>
      </c>
      <c r="F140" s="5">
        <v>15</v>
      </c>
      <c r="G140" s="5">
        <v>0</v>
      </c>
      <c r="H140" s="5">
        <v>16</v>
      </c>
      <c r="I140" s="5">
        <f t="shared" si="18"/>
        <v>15</v>
      </c>
      <c r="J140" s="5">
        <v>0</v>
      </c>
      <c r="K140" s="5" t="s">
        <v>333</v>
      </c>
      <c r="L140" t="str">
        <f t="shared" si="19"/>
        <v>-- RMAP Area HK Register 24 : CCD 1 Vdd Monitor HK Field</v>
      </c>
      <c r="M140" s="3" t="str">
        <f t="shared" si="20"/>
        <v xml:space="preserve">when (16#86#) =&gt;
-- RMAP Area HK Register 24 : CCD 1 Vdd Monitor HK Field
v_ram_address                 := "110011";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40" s="4" t="s">
        <v>333</v>
      </c>
      <c r="P140" s="4" t="s">
        <v>471</v>
      </c>
    </row>
    <row r="141" spans="1:16" x14ac:dyDescent="0.25">
      <c r="A141" s="4">
        <v>473</v>
      </c>
      <c r="B141" s="7">
        <f t="shared" si="17"/>
        <v>1892</v>
      </c>
      <c r="C141" s="5" t="str">
        <f t="shared" si="16"/>
        <v>110100</v>
      </c>
      <c r="D141" s="8" t="str">
        <f t="shared" si="21"/>
        <v>1100</v>
      </c>
      <c r="E141" s="5" t="str">
        <f t="shared" si="22"/>
        <v>31 downto 0</v>
      </c>
      <c r="F141" s="5">
        <v>31</v>
      </c>
      <c r="G141" s="5">
        <v>16</v>
      </c>
      <c r="H141" s="5">
        <v>16</v>
      </c>
      <c r="I141" s="5">
        <f t="shared" si="18"/>
        <v>15</v>
      </c>
      <c r="J141" s="5">
        <v>0</v>
      </c>
      <c r="K141" s="5" t="s">
        <v>334</v>
      </c>
      <c r="L141" t="str">
        <f t="shared" si="19"/>
        <v>-- RMAP Area HK Register 25 : CCD 1 Vgd Monitor HK Field</v>
      </c>
      <c r="M141" s="3" t="str">
        <f t="shared" si="20"/>
        <v xml:space="preserve">when (16#87#) =&gt;
-- RMAP Area HK Register 25 : CCD 1 Vgd Monitor HK Field
v_ram_address                 := "110100";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41" s="4" t="s">
        <v>334</v>
      </c>
      <c r="P141" s="4" t="s">
        <v>472</v>
      </c>
    </row>
    <row r="142" spans="1:16" x14ac:dyDescent="0.25">
      <c r="A142" s="4">
        <v>473</v>
      </c>
      <c r="B142" s="7">
        <f t="shared" si="17"/>
        <v>1892</v>
      </c>
      <c r="C142" s="5" t="str">
        <f t="shared" si="16"/>
        <v>110100</v>
      </c>
      <c r="D142" s="8" t="str">
        <f t="shared" si="21"/>
        <v>0011</v>
      </c>
      <c r="E142" s="5" t="str">
        <f t="shared" si="22"/>
        <v>31 downto 0</v>
      </c>
      <c r="F142" s="5">
        <v>15</v>
      </c>
      <c r="G142" s="5">
        <v>0</v>
      </c>
      <c r="H142" s="5">
        <v>16</v>
      </c>
      <c r="I142" s="5">
        <f t="shared" si="18"/>
        <v>15</v>
      </c>
      <c r="J142" s="5">
        <v>0</v>
      </c>
      <c r="K142" s="5" t="s">
        <v>335</v>
      </c>
      <c r="L142" t="str">
        <f t="shared" si="19"/>
        <v>-- RMAP Area HK Register 25 : CCD 2 Vrd Monitor F HK Field</v>
      </c>
      <c r="M142" s="3" t="str">
        <f t="shared" si="20"/>
        <v xml:space="preserve">when (16#88#) =&gt;
-- RMAP Area HK Register 25 : CCD 2 Vrd Monitor F HK Field
v_ram_address                 := "110100";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42" s="4" t="s">
        <v>335</v>
      </c>
      <c r="P142" s="4" t="s">
        <v>473</v>
      </c>
    </row>
    <row r="143" spans="1:16" x14ac:dyDescent="0.25">
      <c r="A143" s="4">
        <v>474</v>
      </c>
      <c r="B143" s="7">
        <f t="shared" si="17"/>
        <v>1896</v>
      </c>
      <c r="C143" s="5" t="str">
        <f t="shared" si="16"/>
        <v>110101</v>
      </c>
      <c r="D143" s="8" t="str">
        <f t="shared" si="21"/>
        <v>1100</v>
      </c>
      <c r="E143" s="5" t="str">
        <f t="shared" si="22"/>
        <v>31 downto 0</v>
      </c>
      <c r="F143" s="5">
        <v>31</v>
      </c>
      <c r="G143" s="5">
        <v>16</v>
      </c>
      <c r="H143" s="5">
        <v>16</v>
      </c>
      <c r="I143" s="5">
        <f t="shared" si="18"/>
        <v>15</v>
      </c>
      <c r="J143" s="5">
        <v>0</v>
      </c>
      <c r="K143" s="5" t="s">
        <v>336</v>
      </c>
      <c r="L143" t="str">
        <f t="shared" si="19"/>
        <v>-- RMAP Area HK Register 26 : CCD 2 Vdd Monitor HK Field</v>
      </c>
      <c r="M143" s="3" t="str">
        <f t="shared" si="20"/>
        <v xml:space="preserve">when (16#89#) =&gt;
-- RMAP Area HK Register 26 : CCD 2 Vdd Monitor HK Field
v_ram_address                 := "110101";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43" s="4" t="s">
        <v>336</v>
      </c>
      <c r="P143" s="4" t="s">
        <v>474</v>
      </c>
    </row>
    <row r="144" spans="1:16" x14ac:dyDescent="0.25">
      <c r="A144" s="4">
        <v>474</v>
      </c>
      <c r="B144" s="7">
        <f t="shared" si="17"/>
        <v>1896</v>
      </c>
      <c r="C144" s="5" t="str">
        <f t="shared" si="16"/>
        <v>110101</v>
      </c>
      <c r="D144" s="8" t="str">
        <f t="shared" si="21"/>
        <v>0011</v>
      </c>
      <c r="E144" s="5" t="str">
        <f t="shared" si="22"/>
        <v>31 downto 0</v>
      </c>
      <c r="F144" s="5">
        <v>15</v>
      </c>
      <c r="G144" s="5">
        <v>0</v>
      </c>
      <c r="H144" s="5">
        <v>16</v>
      </c>
      <c r="I144" s="5">
        <f t="shared" si="18"/>
        <v>15</v>
      </c>
      <c r="J144" s="5">
        <v>0</v>
      </c>
      <c r="K144" s="5" t="s">
        <v>337</v>
      </c>
      <c r="L144" t="str">
        <f t="shared" si="19"/>
        <v>-- RMAP Area HK Register 26 : CCD 2 Vgd Monitor HK Field</v>
      </c>
      <c r="M144" s="3" t="str">
        <f t="shared" si="20"/>
        <v xml:space="preserve">when (16#8A#) =&gt;
-- RMAP Area HK Register 26 : CCD 2 Vgd Monitor HK Field
v_ram_address                 := "110101";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44" s="4" t="s">
        <v>337</v>
      </c>
      <c r="P144" s="4" t="s">
        <v>475</v>
      </c>
    </row>
    <row r="145" spans="1:16" x14ac:dyDescent="0.25">
      <c r="A145" s="4">
        <v>475</v>
      </c>
      <c r="B145" s="7">
        <f t="shared" si="17"/>
        <v>1900</v>
      </c>
      <c r="C145" s="5" t="str">
        <f t="shared" si="16"/>
        <v>110110</v>
      </c>
      <c r="D145" s="8" t="str">
        <f t="shared" si="21"/>
        <v>1100</v>
      </c>
      <c r="E145" s="5" t="str">
        <f t="shared" si="22"/>
        <v>31 downto 0</v>
      </c>
      <c r="F145" s="5">
        <v>31</v>
      </c>
      <c r="G145" s="5">
        <v>16</v>
      </c>
      <c r="H145" s="5">
        <v>16</v>
      </c>
      <c r="I145" s="5">
        <f t="shared" si="18"/>
        <v>15</v>
      </c>
      <c r="J145" s="5">
        <v>0</v>
      </c>
      <c r="K145" s="5" t="s">
        <v>338</v>
      </c>
      <c r="L145" t="str">
        <f t="shared" si="19"/>
        <v>-- RMAP Area HK Register 27 : CCD 3 Vrd Monitor F HK Field</v>
      </c>
      <c r="M145" s="3" t="str">
        <f t="shared" si="20"/>
        <v xml:space="preserve">when (16#8B#) =&gt;
-- RMAP Area HK Register 27 : CCD 3 Vrd Monitor F HK Field
v_ram_address                 := "110110";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45" s="4" t="s">
        <v>338</v>
      </c>
      <c r="P145" s="4" t="s">
        <v>476</v>
      </c>
    </row>
    <row r="146" spans="1:16" x14ac:dyDescent="0.25">
      <c r="A146" s="4">
        <v>475</v>
      </c>
      <c r="B146" s="7">
        <f t="shared" si="17"/>
        <v>1900</v>
      </c>
      <c r="C146" s="5" t="str">
        <f t="shared" si="16"/>
        <v>110110</v>
      </c>
      <c r="D146" s="8" t="str">
        <f t="shared" si="21"/>
        <v>0011</v>
      </c>
      <c r="E146" s="5" t="str">
        <f t="shared" si="22"/>
        <v>31 downto 0</v>
      </c>
      <c r="F146" s="5">
        <v>15</v>
      </c>
      <c r="G146" s="5">
        <v>0</v>
      </c>
      <c r="H146" s="5">
        <v>16</v>
      </c>
      <c r="I146" s="5">
        <f t="shared" si="18"/>
        <v>15</v>
      </c>
      <c r="J146" s="5">
        <v>0</v>
      </c>
      <c r="K146" s="5" t="s">
        <v>339</v>
      </c>
      <c r="L146" t="str">
        <f t="shared" si="19"/>
        <v>-- RMAP Area HK Register 27 : CCD 3 Vdd Monitor HK Field</v>
      </c>
      <c r="M146" s="3" t="str">
        <f t="shared" si="20"/>
        <v xml:space="preserve">when (16#8C#) =&gt;
-- RMAP Area HK Register 27 : CCD 3 Vdd Monitor HK Field
v_ram_address                 := "110110";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46" s="4" t="s">
        <v>339</v>
      </c>
      <c r="P146" s="4" t="s">
        <v>477</v>
      </c>
    </row>
    <row r="147" spans="1:16" x14ac:dyDescent="0.25">
      <c r="A147" s="4">
        <v>476</v>
      </c>
      <c r="B147" s="7">
        <f t="shared" si="17"/>
        <v>1904</v>
      </c>
      <c r="C147" s="5" t="str">
        <f t="shared" si="16"/>
        <v>110111</v>
      </c>
      <c r="D147" s="8" t="str">
        <f t="shared" si="21"/>
        <v>1100</v>
      </c>
      <c r="E147" s="5" t="str">
        <f t="shared" si="22"/>
        <v>31 downto 0</v>
      </c>
      <c r="F147" s="5">
        <v>31</v>
      </c>
      <c r="G147" s="5">
        <v>16</v>
      </c>
      <c r="H147" s="5">
        <v>16</v>
      </c>
      <c r="I147" s="5">
        <f t="shared" si="18"/>
        <v>15</v>
      </c>
      <c r="J147" s="5">
        <v>0</v>
      </c>
      <c r="K147" s="5" t="s">
        <v>340</v>
      </c>
      <c r="L147" t="str">
        <f t="shared" si="19"/>
        <v>-- RMAP Area HK Register 28 : CCD 3 Vgd Monitor HK Field</v>
      </c>
      <c r="M147" s="3" t="str">
        <f t="shared" si="20"/>
        <v xml:space="preserve">when (16#8D#) =&gt;
-- RMAP Area HK Register 28 : CCD 3 Vgd Monitor HK Field
v_ram_address                 := "110111";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47" s="4" t="s">
        <v>340</v>
      </c>
      <c r="P147" s="4" t="s">
        <v>478</v>
      </c>
    </row>
    <row r="148" spans="1:16" x14ac:dyDescent="0.25">
      <c r="A148" s="4">
        <v>476</v>
      </c>
      <c r="B148" s="7">
        <f t="shared" si="17"/>
        <v>1904</v>
      </c>
      <c r="C148" s="5" t="str">
        <f t="shared" si="16"/>
        <v>110111</v>
      </c>
      <c r="D148" s="8" t="str">
        <f t="shared" si="21"/>
        <v>0011</v>
      </c>
      <c r="E148" s="5" t="str">
        <f t="shared" si="22"/>
        <v>31 downto 0</v>
      </c>
      <c r="F148" s="5">
        <v>15</v>
      </c>
      <c r="G148" s="5">
        <v>0</v>
      </c>
      <c r="H148" s="5">
        <v>16</v>
      </c>
      <c r="I148" s="5">
        <f t="shared" si="18"/>
        <v>15</v>
      </c>
      <c r="J148" s="5">
        <v>0</v>
      </c>
      <c r="K148" s="5" t="s">
        <v>341</v>
      </c>
      <c r="L148" t="str">
        <f t="shared" si="19"/>
        <v>-- RMAP Area HK Register 28 : CCD 4 Vrd Monitor F HK Field</v>
      </c>
      <c r="M148" s="3" t="str">
        <f t="shared" si="20"/>
        <v xml:space="preserve">when (16#8E#) =&gt;
-- RMAP Area HK Register 28 : CCD 4 Vrd Monitor F HK Field
v_ram_address                 := "110111";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48" s="4" t="s">
        <v>341</v>
      </c>
      <c r="P148" s="4" t="s">
        <v>479</v>
      </c>
    </row>
    <row r="149" spans="1:16" x14ac:dyDescent="0.25">
      <c r="A149" s="4">
        <v>477</v>
      </c>
      <c r="B149" s="7">
        <f t="shared" si="17"/>
        <v>1908</v>
      </c>
      <c r="C149" s="5" t="str">
        <f t="shared" si="16"/>
        <v>111000</v>
      </c>
      <c r="D149" s="8" t="str">
        <f t="shared" si="21"/>
        <v>1100</v>
      </c>
      <c r="E149" s="5" t="str">
        <f t="shared" si="22"/>
        <v>31 downto 0</v>
      </c>
      <c r="F149" s="5">
        <v>31</v>
      </c>
      <c r="G149" s="5">
        <v>16</v>
      </c>
      <c r="H149" s="5">
        <v>16</v>
      </c>
      <c r="I149" s="5">
        <f t="shared" si="18"/>
        <v>15</v>
      </c>
      <c r="J149" s="5">
        <v>0</v>
      </c>
      <c r="K149" s="5" t="s">
        <v>342</v>
      </c>
      <c r="L149" t="str">
        <f t="shared" si="19"/>
        <v>-- RMAP Area HK Register 29 : CCD 4 Vdd Monitor HK Field</v>
      </c>
      <c r="M149" s="3" t="str">
        <f t="shared" si="20"/>
        <v xml:space="preserve">when (16#8F#) =&gt;
-- RMAP Area HK Register 29 : CCD 4 Vdd Monitor HK Field
v_ram_address                 := "111000";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49" s="4" t="s">
        <v>342</v>
      </c>
      <c r="P149" s="4" t="s">
        <v>480</v>
      </c>
    </row>
    <row r="150" spans="1:16" x14ac:dyDescent="0.25">
      <c r="A150" s="4">
        <v>477</v>
      </c>
      <c r="B150" s="7">
        <f t="shared" si="17"/>
        <v>1908</v>
      </c>
      <c r="C150" s="5" t="str">
        <f t="shared" si="16"/>
        <v>111000</v>
      </c>
      <c r="D150" s="8" t="str">
        <f t="shared" si="21"/>
        <v>0011</v>
      </c>
      <c r="E150" s="5" t="str">
        <f t="shared" si="22"/>
        <v>31 downto 0</v>
      </c>
      <c r="F150" s="5">
        <v>15</v>
      </c>
      <c r="G150" s="5">
        <v>0</v>
      </c>
      <c r="H150" s="5">
        <v>16</v>
      </c>
      <c r="I150" s="5">
        <f t="shared" si="18"/>
        <v>15</v>
      </c>
      <c r="J150" s="5">
        <v>0</v>
      </c>
      <c r="K150" s="5" t="s">
        <v>343</v>
      </c>
      <c r="L150" t="str">
        <f t="shared" si="19"/>
        <v>-- RMAP Area HK Register 29 : CCD 4 Vgd Monitor HK Field</v>
      </c>
      <c r="M150" s="3" t="str">
        <f t="shared" si="20"/>
        <v xml:space="preserve">when (16#90#) =&gt;
-- RMAP Area HK Register 29 : CCD 4 Vgd Monitor HK Field
v_ram_address                 := "111000";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50" s="4" t="s">
        <v>343</v>
      </c>
      <c r="P150" s="4" t="s">
        <v>481</v>
      </c>
    </row>
    <row r="151" spans="1:16" x14ac:dyDescent="0.25">
      <c r="A151" s="4">
        <v>478</v>
      </c>
      <c r="B151" s="7">
        <f t="shared" si="17"/>
        <v>1912</v>
      </c>
      <c r="C151" s="5" t="str">
        <f t="shared" si="16"/>
        <v>111001</v>
      </c>
      <c r="D151" s="8" t="str">
        <f t="shared" si="21"/>
        <v>1100</v>
      </c>
      <c r="E151" s="5" t="str">
        <f t="shared" si="22"/>
        <v>31 downto 0</v>
      </c>
      <c r="F151" s="5">
        <v>31</v>
      </c>
      <c r="G151" s="5">
        <v>16</v>
      </c>
      <c r="H151" s="5">
        <v>16</v>
      </c>
      <c r="I151" s="5">
        <f t="shared" si="18"/>
        <v>15</v>
      </c>
      <c r="J151" s="5">
        <v>0</v>
      </c>
      <c r="K151" s="5" t="s">
        <v>344</v>
      </c>
      <c r="L151" t="str">
        <f t="shared" si="19"/>
        <v>-- RMAP Area HK Register 30 : Ig High Monitor HK Field</v>
      </c>
      <c r="M151" s="3" t="str">
        <f t="shared" si="20"/>
        <v xml:space="preserve">when (16#91#) =&gt;
-- RMAP Area HK Register 30 : Ig High Monitor HK Field
v_ram_address                 := "111001";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51" s="4" t="s">
        <v>344</v>
      </c>
      <c r="P151" s="4" t="s">
        <v>482</v>
      </c>
    </row>
    <row r="152" spans="1:16" x14ac:dyDescent="0.25">
      <c r="A152" s="4">
        <v>478</v>
      </c>
      <c r="B152" s="7">
        <f t="shared" si="17"/>
        <v>1912</v>
      </c>
      <c r="C152" s="5" t="str">
        <f t="shared" si="16"/>
        <v>111001</v>
      </c>
      <c r="D152" s="8" t="str">
        <f t="shared" si="21"/>
        <v>0011</v>
      </c>
      <c r="E152" s="5" t="str">
        <f t="shared" si="22"/>
        <v>31 downto 0</v>
      </c>
      <c r="F152" s="5">
        <v>15</v>
      </c>
      <c r="G152" s="5">
        <v>0</v>
      </c>
      <c r="H152" s="5">
        <v>16</v>
      </c>
      <c r="I152" s="5">
        <f t="shared" si="18"/>
        <v>15</v>
      </c>
      <c r="J152" s="5">
        <v>0</v>
      </c>
      <c r="K152" s="5" t="s">
        <v>345</v>
      </c>
      <c r="L152" t="str">
        <f t="shared" si="19"/>
        <v>-- RMAP Area HK Register 30 : Ig Low Monitor HK Field</v>
      </c>
      <c r="M152" s="3" t="str">
        <f t="shared" si="20"/>
        <v xml:space="preserve">when (16#92#) =&gt;
-- RMAP Area HK Register 30 : Ig Low Monitor HK Field
v_ram_address                 := "111001";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52" s="4" t="s">
        <v>345</v>
      </c>
      <c r="P152" s="4" t="s">
        <v>483</v>
      </c>
    </row>
    <row r="153" spans="1:16" x14ac:dyDescent="0.25">
      <c r="A153" s="4">
        <v>479</v>
      </c>
      <c r="B153" s="7">
        <f t="shared" si="17"/>
        <v>1916</v>
      </c>
      <c r="C153" s="5" t="str">
        <f t="shared" si="16"/>
        <v>111010</v>
      </c>
      <c r="D153" s="8" t="str">
        <f t="shared" si="21"/>
        <v>1100</v>
      </c>
      <c r="E153" s="5" t="str">
        <f t="shared" si="22"/>
        <v>31 downto 0</v>
      </c>
      <c r="F153" s="5">
        <v>31</v>
      </c>
      <c r="G153" s="5">
        <v>16</v>
      </c>
      <c r="H153" s="5">
        <v>16</v>
      </c>
      <c r="I153" s="5">
        <f t="shared" si="18"/>
        <v>15</v>
      </c>
      <c r="J153" s="5">
        <v>0</v>
      </c>
      <c r="K153" s="5" t="s">
        <v>346</v>
      </c>
      <c r="L153" t="str">
        <f t="shared" si="19"/>
        <v>-- RMAP Area HK Register 31 : Tsense A HK Field</v>
      </c>
      <c r="M153" s="3" t="str">
        <f t="shared" si="20"/>
        <v xml:space="preserve">when (16#93#) =&gt;
-- RMAP Area HK Register 31 : Tsense A HK Field
v_ram_address                 := "111010";
v_ram_byteenable              := "1100";
v_ram_wrbitmask               := (others =&gt; '0');
v_ram_writedata               := (others =&gt; '0');
v_ram_wrbitmask(31 downto 0) := (others =&gt; '1');
v_ram_writedata(31 downto 16) := avalon_mm_rmap_i.writedata(15 downto 0);
p_rmap_ram_wr(v_ram_address, v_ram_byteenable, v_ram_wrbitmask, v_ram_writedata, avalon_mm_rmap_o.waitrequest);
</v>
      </c>
      <c r="O153" s="4" t="s">
        <v>346</v>
      </c>
      <c r="P153" s="4" t="s">
        <v>484</v>
      </c>
    </row>
    <row r="154" spans="1:16" x14ac:dyDescent="0.25">
      <c r="A154" s="4">
        <v>479</v>
      </c>
      <c r="B154" s="7">
        <f t="shared" si="17"/>
        <v>1916</v>
      </c>
      <c r="C154" s="5" t="str">
        <f t="shared" si="16"/>
        <v>111010</v>
      </c>
      <c r="D154" s="8" t="str">
        <f t="shared" si="21"/>
        <v>0011</v>
      </c>
      <c r="E154" s="5" t="str">
        <f t="shared" si="22"/>
        <v>31 downto 0</v>
      </c>
      <c r="F154" s="5">
        <v>15</v>
      </c>
      <c r="G154" s="5">
        <v>0</v>
      </c>
      <c r="H154" s="5">
        <v>16</v>
      </c>
      <c r="I154" s="5">
        <f t="shared" si="18"/>
        <v>15</v>
      </c>
      <c r="J154" s="5">
        <v>0</v>
      </c>
      <c r="K154" s="5" t="s">
        <v>347</v>
      </c>
      <c r="L154" t="str">
        <f t="shared" si="19"/>
        <v>-- RMAP Area HK Register 31 : Tsense B HK Field</v>
      </c>
      <c r="M154" s="3" t="str">
        <f t="shared" si="20"/>
        <v xml:space="preserve">when (16#94#) =&gt;
-- RMAP Area HK Register 31 : Tsense B HK Field
v_ram_address                 := "111010";
v_ram_byteenable              := "0011";
v_ram_wrbitmask               := (others =&gt; '0');
v_ram_writedata               := (others =&gt; '0');
v_ram_wrbitmask(31 downto 0) := (others =&gt; '1');
v_ram_writedata(15 downto 0) := avalon_mm_rmap_i.writedata(15 downto 0);
p_rmap_ram_wr(v_ram_address, v_ram_byteenable, v_ram_wrbitmask, v_ram_writedata, avalon_mm_rmap_o.waitrequest);
</v>
      </c>
      <c r="O154" s="4" t="s">
        <v>347</v>
      </c>
      <c r="P154" s="4" t="s">
        <v>485</v>
      </c>
    </row>
    <row r="155" spans="1:16" x14ac:dyDescent="0.25">
      <c r="A155" s="4">
        <v>480</v>
      </c>
      <c r="B155" s="7">
        <f t="shared" si="17"/>
        <v>1920</v>
      </c>
      <c r="C155" s="5" t="str">
        <f t="shared" si="16"/>
        <v>111011</v>
      </c>
      <c r="D155" s="8" t="str">
        <f t="shared" si="21"/>
        <v>0100</v>
      </c>
      <c r="E155" s="5" t="str">
        <f t="shared" si="22"/>
        <v>31 downto 0</v>
      </c>
      <c r="F155" s="5">
        <v>23</v>
      </c>
      <c r="G155" s="5">
        <v>16</v>
      </c>
      <c r="H155" s="5">
        <v>8</v>
      </c>
      <c r="I155" s="5">
        <f t="shared" si="18"/>
        <v>7</v>
      </c>
      <c r="J155" s="5">
        <v>0</v>
      </c>
      <c r="K155" s="5" t="s">
        <v>348</v>
      </c>
      <c r="L155" t="e">
        <f t="shared" si="19"/>
        <v>#N/A</v>
      </c>
      <c r="M155" s="3" t="e">
        <f t="shared" si="20"/>
        <v>#N/A</v>
      </c>
      <c r="O155" s="4" t="s">
        <v>350</v>
      </c>
      <c r="P155" s="4" t="s">
        <v>486</v>
      </c>
    </row>
    <row r="156" spans="1:16" x14ac:dyDescent="0.25">
      <c r="A156" s="4">
        <v>480</v>
      </c>
      <c r="B156" s="7">
        <f t="shared" si="17"/>
        <v>1920</v>
      </c>
      <c r="C156" s="5" t="str">
        <f t="shared" ref="C156:C181" si="23">DEC2BIN(QUOTIENT(B156 - 1792 + 108,4),6)</f>
        <v>111011</v>
      </c>
      <c r="D156" s="8" t="str">
        <f t="shared" si="21"/>
        <v>0010</v>
      </c>
      <c r="E156" s="5" t="str">
        <f t="shared" si="22"/>
        <v>31 downto 0</v>
      </c>
      <c r="F156" s="5">
        <v>15</v>
      </c>
      <c r="G156" s="5">
        <v>8</v>
      </c>
      <c r="H156" s="5">
        <v>8</v>
      </c>
      <c r="I156" s="5">
        <f t="shared" si="18"/>
        <v>7</v>
      </c>
      <c r="J156" s="5">
        <v>0</v>
      </c>
      <c r="K156" s="5" t="s">
        <v>349</v>
      </c>
      <c r="L156" t="e">
        <f t="shared" si="19"/>
        <v>#N/A</v>
      </c>
      <c r="M156" s="3" t="e">
        <f t="shared" si="20"/>
        <v>#N/A</v>
      </c>
      <c r="O156" s="4" t="s">
        <v>357</v>
      </c>
      <c r="P156" s="4" t="s">
        <v>487</v>
      </c>
    </row>
    <row r="157" spans="1:16" x14ac:dyDescent="0.25">
      <c r="A157" s="4">
        <v>480</v>
      </c>
      <c r="B157" s="7">
        <f t="shared" si="17"/>
        <v>1920</v>
      </c>
      <c r="C157" s="5" t="str">
        <f t="shared" si="23"/>
        <v>111011</v>
      </c>
      <c r="D157" s="8" t="str">
        <f t="shared" si="21"/>
        <v>0001</v>
      </c>
      <c r="E157" s="5" t="str">
        <f t="shared" si="22"/>
        <v>7 downto 6</v>
      </c>
      <c r="F157" s="5">
        <v>7</v>
      </c>
      <c r="G157" s="5">
        <v>6</v>
      </c>
      <c r="H157" s="5">
        <v>2</v>
      </c>
      <c r="I157" s="5">
        <f t="shared" si="18"/>
        <v>1</v>
      </c>
      <c r="J157" s="5">
        <v>0</v>
      </c>
      <c r="K157" s="5" t="s">
        <v>350</v>
      </c>
      <c r="L157" t="str">
        <f t="shared" si="19"/>
        <v>-- RMAP Area HK Register 32 : SpW Status : SpaceWire Status Reserved</v>
      </c>
      <c r="M157" s="3" t="str">
        <f t="shared" si="20"/>
        <v xml:space="preserve">when (16#97#) =&gt;
-- RMAP Area HK Register 32 : SpW Status : SpaceWire Status Reserved
v_ram_address                 := "111011";
v_ram_byteenable              := "0001";
v_ram_wrbitmask               := (others =&gt; '0');
v_ram_writedata               := (others =&gt; '0');
v_ram_wrbitmask(7 downto 6) := (others =&gt; '1');
v_ram_writedata(7 downto 6) := avalon_mm_rmap_i.writedata(1 downto 0);
p_rmap_ram_wr(v_ram_address, v_ram_byteenable, v_ram_wrbitmask, v_ram_writedata, avalon_mm_rmap_o.waitrequest);
</v>
      </c>
      <c r="O157" s="4" t="s">
        <v>359</v>
      </c>
      <c r="P157" s="4" t="s">
        <v>488</v>
      </c>
    </row>
    <row r="158" spans="1:16" x14ac:dyDescent="0.25">
      <c r="A158" s="4">
        <v>480</v>
      </c>
      <c r="B158" s="7">
        <f t="shared" si="17"/>
        <v>1920</v>
      </c>
      <c r="C158" s="5" t="str">
        <f t="shared" si="23"/>
        <v>111011</v>
      </c>
      <c r="D158" s="8" t="str">
        <f t="shared" si="21"/>
        <v>0001</v>
      </c>
      <c r="E158" s="5" t="str">
        <f t="shared" si="22"/>
        <v>5 downto 5</v>
      </c>
      <c r="F158" s="5">
        <v>5</v>
      </c>
      <c r="G158" s="5">
        <v>5</v>
      </c>
      <c r="H158" s="5">
        <v>1</v>
      </c>
      <c r="I158" s="5">
        <f t="shared" si="18"/>
        <v>0</v>
      </c>
      <c r="J158" s="5">
        <v>0</v>
      </c>
      <c r="K158" s="5" t="s">
        <v>351</v>
      </c>
      <c r="L158" t="e">
        <f t="shared" si="19"/>
        <v>#N/A</v>
      </c>
      <c r="M158" s="3" t="e">
        <f t="shared" si="20"/>
        <v>#N/A</v>
      </c>
      <c r="O158" s="4" t="s">
        <v>360</v>
      </c>
      <c r="P158" s="4" t="s">
        <v>489</v>
      </c>
    </row>
    <row r="159" spans="1:16" x14ac:dyDescent="0.25">
      <c r="A159" s="4">
        <v>480</v>
      </c>
      <c r="B159" s="7">
        <f t="shared" si="17"/>
        <v>1920</v>
      </c>
      <c r="C159" s="5" t="str">
        <f t="shared" si="23"/>
        <v>111011</v>
      </c>
      <c r="D159" s="8" t="str">
        <f t="shared" si="21"/>
        <v>0001</v>
      </c>
      <c r="E159" s="5" t="str">
        <f t="shared" si="22"/>
        <v>4 downto 4</v>
      </c>
      <c r="F159" s="5">
        <v>4</v>
      </c>
      <c r="G159" s="5">
        <v>4</v>
      </c>
      <c r="H159" s="5">
        <v>1</v>
      </c>
      <c r="I159" s="5">
        <f t="shared" si="18"/>
        <v>0</v>
      </c>
      <c r="J159" s="5">
        <v>0</v>
      </c>
      <c r="K159" s="5" t="s">
        <v>352</v>
      </c>
      <c r="L159" t="e">
        <f t="shared" si="19"/>
        <v>#N/A</v>
      </c>
      <c r="M159" s="3" t="e">
        <f t="shared" si="20"/>
        <v>#N/A</v>
      </c>
      <c r="O159" s="4" t="s">
        <v>371</v>
      </c>
      <c r="P159" s="4" t="s">
        <v>490</v>
      </c>
    </row>
    <row r="160" spans="1:16" x14ac:dyDescent="0.25">
      <c r="A160" s="4">
        <v>480</v>
      </c>
      <c r="B160" s="7">
        <f t="shared" si="17"/>
        <v>1920</v>
      </c>
      <c r="C160" s="5" t="str">
        <f t="shared" si="23"/>
        <v>111011</v>
      </c>
      <c r="D160" s="8" t="str">
        <f t="shared" si="21"/>
        <v>0001</v>
      </c>
      <c r="E160" s="5" t="str">
        <f t="shared" si="22"/>
        <v>3 downto 3</v>
      </c>
      <c r="F160" s="5">
        <v>3</v>
      </c>
      <c r="G160" s="5">
        <v>3</v>
      </c>
      <c r="H160" s="5">
        <v>1</v>
      </c>
      <c r="I160" s="5">
        <f t="shared" si="18"/>
        <v>0</v>
      </c>
      <c r="J160" s="5">
        <v>0</v>
      </c>
      <c r="K160" s="5" t="s">
        <v>353</v>
      </c>
      <c r="L160" t="e">
        <f t="shared" si="19"/>
        <v>#N/A</v>
      </c>
      <c r="M160" s="3" t="e">
        <f t="shared" si="20"/>
        <v>#N/A</v>
      </c>
      <c r="O160" s="4" t="s">
        <v>372</v>
      </c>
      <c r="P160" s="4" t="s">
        <v>491</v>
      </c>
    </row>
    <row r="161" spans="1:16" x14ac:dyDescent="0.25">
      <c r="A161" s="4">
        <v>480</v>
      </c>
      <c r="B161" s="7">
        <f t="shared" si="17"/>
        <v>1920</v>
      </c>
      <c r="C161" s="5" t="str">
        <f t="shared" si="23"/>
        <v>111011</v>
      </c>
      <c r="D161" s="8" t="str">
        <f t="shared" si="21"/>
        <v>0001</v>
      </c>
      <c r="E161" s="5" t="str">
        <f t="shared" si="22"/>
        <v>2 downto 2</v>
      </c>
      <c r="F161" s="5">
        <v>2</v>
      </c>
      <c r="G161" s="5">
        <v>2</v>
      </c>
      <c r="H161" s="5">
        <v>1</v>
      </c>
      <c r="I161" s="5">
        <f t="shared" si="18"/>
        <v>0</v>
      </c>
      <c r="J161" s="5">
        <v>0</v>
      </c>
      <c r="K161" s="5" t="s">
        <v>354</v>
      </c>
      <c r="L161" t="e">
        <f t="shared" si="19"/>
        <v>#N/A</v>
      </c>
      <c r="M161" s="3" t="e">
        <f t="shared" si="20"/>
        <v>#N/A</v>
      </c>
      <c r="O161" s="4" t="s">
        <v>373</v>
      </c>
      <c r="P161" s="4" t="s">
        <v>492</v>
      </c>
    </row>
    <row r="162" spans="1:16" x14ac:dyDescent="0.25">
      <c r="A162" s="4">
        <v>480</v>
      </c>
      <c r="B162" s="7">
        <f t="shared" si="17"/>
        <v>1920</v>
      </c>
      <c r="C162" s="5" t="str">
        <f t="shared" si="23"/>
        <v>111011</v>
      </c>
      <c r="D162" s="8" t="str">
        <f t="shared" si="21"/>
        <v>0001</v>
      </c>
      <c r="E162" s="5" t="str">
        <f t="shared" si="22"/>
        <v>1 downto 1</v>
      </c>
      <c r="F162" s="5">
        <v>1</v>
      </c>
      <c r="G162" s="5">
        <v>1</v>
      </c>
      <c r="H162" s="5">
        <v>1</v>
      </c>
      <c r="I162" s="5">
        <f t="shared" si="18"/>
        <v>0</v>
      </c>
      <c r="J162" s="5">
        <v>0</v>
      </c>
      <c r="K162" s="5" t="s">
        <v>355</v>
      </c>
      <c r="L162" t="e">
        <f t="shared" si="19"/>
        <v>#N/A</v>
      </c>
      <c r="M162" s="3" t="e">
        <f t="shared" si="20"/>
        <v>#N/A</v>
      </c>
      <c r="O162" s="4" t="s">
        <v>374</v>
      </c>
      <c r="P162" s="4" t="s">
        <v>493</v>
      </c>
    </row>
    <row r="163" spans="1:16" x14ac:dyDescent="0.25">
      <c r="A163" s="4">
        <v>480</v>
      </c>
      <c r="B163" s="7">
        <f t="shared" si="17"/>
        <v>1920</v>
      </c>
      <c r="C163" s="5" t="str">
        <f t="shared" si="23"/>
        <v>111011</v>
      </c>
      <c r="D163" s="8" t="str">
        <f t="shared" si="21"/>
        <v>0001</v>
      </c>
      <c r="E163" s="5" t="str">
        <f t="shared" si="22"/>
        <v>0 downto 0</v>
      </c>
      <c r="F163" s="5">
        <v>0</v>
      </c>
      <c r="G163" s="5">
        <v>0</v>
      </c>
      <c r="H163" s="5">
        <v>1</v>
      </c>
      <c r="I163" s="5">
        <f t="shared" si="18"/>
        <v>0</v>
      </c>
      <c r="J163" s="5">
        <v>0</v>
      </c>
      <c r="K163" s="5" t="s">
        <v>356</v>
      </c>
      <c r="L163" t="e">
        <f t="shared" si="19"/>
        <v>#N/A</v>
      </c>
      <c r="M163" s="3" t="e">
        <f t="shared" si="20"/>
        <v>#N/A</v>
      </c>
    </row>
    <row r="164" spans="1:16" x14ac:dyDescent="0.25">
      <c r="A164" s="4">
        <v>480</v>
      </c>
      <c r="B164" s="7">
        <f t="shared" si="17"/>
        <v>1920</v>
      </c>
      <c r="C164" s="5" t="str">
        <f t="shared" si="23"/>
        <v>111011</v>
      </c>
      <c r="D164" s="8" t="str">
        <f t="shared" si="21"/>
        <v>1000</v>
      </c>
      <c r="E164" s="5" t="str">
        <f t="shared" si="22"/>
        <v>31 downto 0</v>
      </c>
      <c r="F164" s="5">
        <v>31</v>
      </c>
      <c r="G164" s="5">
        <v>24</v>
      </c>
      <c r="H164" s="5">
        <v>8</v>
      </c>
      <c r="I164" s="5">
        <f t="shared" si="18"/>
        <v>7</v>
      </c>
      <c r="J164" s="5">
        <v>0</v>
      </c>
      <c r="K164" s="5" t="s">
        <v>357</v>
      </c>
      <c r="L164" t="str">
        <f t="shared" si="19"/>
        <v>-- RMAP Area HK Register 32 : Register 32 HK Reserved</v>
      </c>
      <c r="M164" s="3" t="str">
        <f t="shared" si="20"/>
        <v xml:space="preserve">when (16#9E#) =&gt;
-- RMAP Area HK Register 32 : Register 32 HK Reserved
v_ram_address                 := "111011";
v_ram_byteenable              := "1000";
v_ram_wrbitmask               := (others =&gt; '0');
v_ram_writedata               := (others =&gt; '0');
v_ram_wrbitmask(31 downto 0) := (others =&gt; '1');
v_ram_writedata(31 downto 24) := avalon_mm_rmap_i.writedata(7 downto 0);
p_rmap_ram_wr(v_ram_address, v_ram_byteenable, v_ram_wrbitmask, v_ram_writedata, avalon_mm_rmap_o.waitrequest);
</v>
      </c>
    </row>
    <row r="165" spans="1:16" x14ac:dyDescent="0.25">
      <c r="A165" s="4">
        <v>481</v>
      </c>
      <c r="B165" s="7">
        <f t="shared" si="17"/>
        <v>1924</v>
      </c>
      <c r="C165" s="5" t="str">
        <f t="shared" si="23"/>
        <v>111100</v>
      </c>
      <c r="D165" s="8" t="str">
        <f t="shared" si="21"/>
        <v>1100</v>
      </c>
      <c r="E165" s="5" t="str">
        <f t="shared" si="22"/>
        <v>31 downto 0</v>
      </c>
      <c r="F165" s="5">
        <v>31</v>
      </c>
      <c r="G165" s="5">
        <v>16</v>
      </c>
      <c r="H165" s="5">
        <v>16</v>
      </c>
      <c r="I165" s="5">
        <f t="shared" si="18"/>
        <v>15</v>
      </c>
      <c r="J165" s="5">
        <v>0</v>
      </c>
      <c r="K165" s="5" t="s">
        <v>358</v>
      </c>
      <c r="L165" t="e">
        <f t="shared" si="19"/>
        <v>#N/A</v>
      </c>
      <c r="M165" s="3" t="e">
        <f t="shared" si="20"/>
        <v>#N/A</v>
      </c>
    </row>
    <row r="166" spans="1:16" x14ac:dyDescent="0.25">
      <c r="A166" s="4">
        <v>481</v>
      </c>
      <c r="B166" s="7">
        <f t="shared" si="17"/>
        <v>1924</v>
      </c>
      <c r="C166" s="5" t="str">
        <f t="shared" si="23"/>
        <v>111100</v>
      </c>
      <c r="D166" s="8" t="str">
        <f t="shared" si="21"/>
        <v>0011</v>
      </c>
      <c r="E166" s="5" t="str">
        <f t="shared" si="22"/>
        <v>15 downto 6</v>
      </c>
      <c r="F166" s="5">
        <v>15</v>
      </c>
      <c r="G166" s="5">
        <v>6</v>
      </c>
      <c r="H166" s="5">
        <v>10</v>
      </c>
      <c r="I166" s="5">
        <f t="shared" si="18"/>
        <v>9</v>
      </c>
      <c r="J166" s="5">
        <v>0</v>
      </c>
      <c r="K166" s="5" t="s">
        <v>359</v>
      </c>
      <c r="L166" t="str">
        <f t="shared" si="19"/>
        <v>-- RMAP Area HK Register 33 : Register 33 HK Reserved</v>
      </c>
      <c r="M166" s="3" t="str">
        <f t="shared" si="20"/>
        <v xml:space="preserve">when (16#A0#) =&gt;
-- RMAP Area HK Register 33 : Register 33 HK Reserved
v_ram_address                 := "111100";
v_ram_byteenable              := "0011";
v_ram_wrbitmask               := (others =&gt; '0');
v_ram_writedata               := (others =&gt; '0');
v_ram_wrbitmask(15 downto 6) := (others =&gt; '1');
v_ram_writedata(15 downto 6) := avalon_mm_rmap_i.writedata(9 downto 0);
p_rmap_ram_wr(v_ram_address, v_ram_byteenable, v_ram_wrbitmask, v_ram_writedata, avalon_mm_rmap_o.waitrequest);
</v>
      </c>
    </row>
    <row r="167" spans="1:16" x14ac:dyDescent="0.25">
      <c r="A167" s="4">
        <v>481</v>
      </c>
      <c r="B167" s="7">
        <f t="shared" si="17"/>
        <v>1924</v>
      </c>
      <c r="C167" s="5" t="str">
        <f t="shared" si="23"/>
        <v>111100</v>
      </c>
      <c r="D167" s="8" t="str">
        <f t="shared" si="21"/>
        <v>0001</v>
      </c>
      <c r="E167" s="5" t="str">
        <f t="shared" si="22"/>
        <v>5 downto 2</v>
      </c>
      <c r="F167" s="5">
        <v>5</v>
      </c>
      <c r="G167" s="5">
        <v>2</v>
      </c>
      <c r="H167" s="5">
        <v>4</v>
      </c>
      <c r="I167" s="5">
        <f t="shared" si="18"/>
        <v>3</v>
      </c>
      <c r="J167" s="5">
        <v>0</v>
      </c>
      <c r="K167" s="5" t="s">
        <v>360</v>
      </c>
      <c r="L167" t="str">
        <f t="shared" si="19"/>
        <v>-- RMAP Area HK Register 33 : Operational Mode HK Field</v>
      </c>
      <c r="M167" s="3" t="str">
        <f t="shared" si="20"/>
        <v xml:space="preserve">when (16#A1#) =&gt;
-- RMAP Area HK Register 33 : Operational Mode HK Field
v_ram_address                 := "111100";
v_ram_byteenable              := "0001";
v_ram_wrbitmask               := (others =&gt; '0');
v_ram_writedata               := (others =&gt; '0');
v_ram_wrbitmask(5 downto 2) := (others =&gt; '1');
v_ram_writedata(5 downto 2) := avalon_mm_rmap_i.writedata(3 downto 0);
p_rmap_ram_wr(v_ram_address, v_ram_byteenable, v_ram_wrbitmask, v_ram_writedata, avalon_mm_rmap_o.waitrequest);
</v>
      </c>
    </row>
    <row r="168" spans="1:16" x14ac:dyDescent="0.25">
      <c r="A168" s="4">
        <v>481</v>
      </c>
      <c r="B168" s="7">
        <f t="shared" si="17"/>
        <v>1924</v>
      </c>
      <c r="C168" s="5" t="str">
        <f t="shared" si="23"/>
        <v>111100</v>
      </c>
      <c r="D168" s="8" t="str">
        <f t="shared" si="21"/>
        <v>0001</v>
      </c>
      <c r="E168" s="5" t="str">
        <f t="shared" si="22"/>
        <v>1 downto 0</v>
      </c>
      <c r="F168" s="5">
        <v>1</v>
      </c>
      <c r="G168" s="5">
        <v>0</v>
      </c>
      <c r="H168" s="5">
        <v>2</v>
      </c>
      <c r="I168" s="5">
        <f t="shared" si="18"/>
        <v>1</v>
      </c>
      <c r="J168" s="5">
        <v>0</v>
      </c>
      <c r="K168" s="5" t="s">
        <v>361</v>
      </c>
      <c r="L168" t="e">
        <f t="shared" si="19"/>
        <v>#N/A</v>
      </c>
      <c r="M168" s="3" t="e">
        <f t="shared" si="20"/>
        <v>#N/A</v>
      </c>
    </row>
    <row r="169" spans="1:16" x14ac:dyDescent="0.25">
      <c r="A169" s="4">
        <v>482</v>
      </c>
      <c r="B169" s="7">
        <f t="shared" si="17"/>
        <v>1928</v>
      </c>
      <c r="C169" s="5" t="str">
        <f t="shared" si="23"/>
        <v>111101</v>
      </c>
      <c r="D169" s="8" t="str">
        <f t="shared" si="21"/>
        <v>0001</v>
      </c>
      <c r="E169" s="5" t="str">
        <f t="shared" si="22"/>
        <v>0 downto 0</v>
      </c>
      <c r="F169" s="5">
        <v>0</v>
      </c>
      <c r="G169" s="5">
        <v>0</v>
      </c>
      <c r="H169" s="5">
        <v>1</v>
      </c>
      <c r="I169" s="5">
        <f t="shared" si="18"/>
        <v>0</v>
      </c>
      <c r="J169" s="5">
        <v>0</v>
      </c>
      <c r="K169" s="5" t="s">
        <v>362</v>
      </c>
      <c r="L169" t="e">
        <f t="shared" si="19"/>
        <v>#N/A</v>
      </c>
      <c r="M169" s="3" t="e">
        <f t="shared" si="20"/>
        <v>#N/A</v>
      </c>
    </row>
    <row r="170" spans="1:16" x14ac:dyDescent="0.25">
      <c r="A170" s="4">
        <v>482</v>
      </c>
      <c r="B170" s="7">
        <f t="shared" si="17"/>
        <v>1928</v>
      </c>
      <c r="C170" s="5" t="str">
        <f t="shared" si="23"/>
        <v>111101</v>
      </c>
      <c r="D170" s="8" t="str">
        <f t="shared" si="21"/>
        <v>0001</v>
      </c>
      <c r="E170" s="5" t="str">
        <f t="shared" si="22"/>
        <v>1 downto 1</v>
      </c>
      <c r="F170" s="5">
        <v>1</v>
      </c>
      <c r="G170" s="5">
        <v>1</v>
      </c>
      <c r="H170" s="5">
        <v>1</v>
      </c>
      <c r="I170" s="5">
        <f t="shared" si="18"/>
        <v>0</v>
      </c>
      <c r="J170" s="5">
        <v>0</v>
      </c>
      <c r="K170" s="5" t="s">
        <v>363</v>
      </c>
      <c r="L170" t="e">
        <f t="shared" si="19"/>
        <v>#N/A</v>
      </c>
      <c r="M170" s="3" t="e">
        <f t="shared" si="20"/>
        <v>#N/A</v>
      </c>
    </row>
    <row r="171" spans="1:16" x14ac:dyDescent="0.25">
      <c r="A171" s="4">
        <v>482</v>
      </c>
      <c r="B171" s="7">
        <f t="shared" si="17"/>
        <v>1928</v>
      </c>
      <c r="C171" s="5" t="str">
        <f t="shared" si="23"/>
        <v>111101</v>
      </c>
      <c r="D171" s="8" t="str">
        <f t="shared" si="21"/>
        <v>0001</v>
      </c>
      <c r="E171" s="5" t="str">
        <f t="shared" si="22"/>
        <v>2 downto 2</v>
      </c>
      <c r="F171" s="5">
        <v>2</v>
      </c>
      <c r="G171" s="5">
        <v>2</v>
      </c>
      <c r="H171" s="5">
        <v>1</v>
      </c>
      <c r="I171" s="5">
        <f t="shared" si="18"/>
        <v>0</v>
      </c>
      <c r="J171" s="5">
        <v>0</v>
      </c>
      <c r="K171" s="5" t="s">
        <v>364</v>
      </c>
      <c r="L171" t="e">
        <f t="shared" si="19"/>
        <v>#N/A</v>
      </c>
      <c r="M171" s="3" t="e">
        <f t="shared" si="20"/>
        <v>#N/A</v>
      </c>
    </row>
    <row r="172" spans="1:16" x14ac:dyDescent="0.25">
      <c r="A172" s="4">
        <v>482</v>
      </c>
      <c r="B172" s="7">
        <f t="shared" si="17"/>
        <v>1928</v>
      </c>
      <c r="C172" s="5" t="str">
        <f t="shared" si="23"/>
        <v>111101</v>
      </c>
      <c r="D172" s="8" t="str">
        <f t="shared" si="21"/>
        <v>0001</v>
      </c>
      <c r="E172" s="5" t="str">
        <f t="shared" si="22"/>
        <v>3 downto 3</v>
      </c>
      <c r="F172" s="5">
        <v>3</v>
      </c>
      <c r="G172" s="5">
        <v>3</v>
      </c>
      <c r="H172" s="5">
        <v>1</v>
      </c>
      <c r="I172" s="5">
        <f t="shared" si="18"/>
        <v>0</v>
      </c>
      <c r="J172" s="5">
        <v>0</v>
      </c>
      <c r="K172" s="5" t="s">
        <v>365</v>
      </c>
      <c r="L172" t="e">
        <f t="shared" si="19"/>
        <v>#N/A</v>
      </c>
      <c r="M172" s="3" t="e">
        <f t="shared" si="20"/>
        <v>#N/A</v>
      </c>
    </row>
    <row r="173" spans="1:16" x14ac:dyDescent="0.25">
      <c r="A173" s="4">
        <v>482</v>
      </c>
      <c r="B173" s="7">
        <f t="shared" si="17"/>
        <v>1928</v>
      </c>
      <c r="C173" s="5" t="str">
        <f t="shared" si="23"/>
        <v>111101</v>
      </c>
      <c r="D173" s="8" t="str">
        <f t="shared" si="21"/>
        <v>0001</v>
      </c>
      <c r="E173" s="5" t="str">
        <f t="shared" si="22"/>
        <v>4 downto 4</v>
      </c>
      <c r="F173" s="5">
        <v>4</v>
      </c>
      <c r="G173" s="5">
        <v>4</v>
      </c>
      <c r="H173" s="5">
        <v>1</v>
      </c>
      <c r="I173" s="5">
        <f t="shared" si="18"/>
        <v>0</v>
      </c>
      <c r="J173" s="5">
        <v>0</v>
      </c>
      <c r="K173" s="5" t="s">
        <v>366</v>
      </c>
      <c r="L173" t="e">
        <f t="shared" si="19"/>
        <v>#N/A</v>
      </c>
      <c r="M173" s="3" t="e">
        <f t="shared" si="20"/>
        <v>#N/A</v>
      </c>
    </row>
    <row r="174" spans="1:16" x14ac:dyDescent="0.25">
      <c r="A174" s="4">
        <v>482</v>
      </c>
      <c r="B174" s="7">
        <f t="shared" si="17"/>
        <v>1928</v>
      </c>
      <c r="C174" s="5" t="str">
        <f t="shared" si="23"/>
        <v>111101</v>
      </c>
      <c r="D174" s="8" t="str">
        <f t="shared" si="21"/>
        <v>0001</v>
      </c>
      <c r="E174" s="5" t="str">
        <f t="shared" si="22"/>
        <v>5 downto 5</v>
      </c>
      <c r="F174" s="5">
        <v>5</v>
      </c>
      <c r="G174" s="5">
        <v>5</v>
      </c>
      <c r="H174" s="5">
        <v>1</v>
      </c>
      <c r="I174" s="5">
        <f t="shared" si="18"/>
        <v>0</v>
      </c>
      <c r="J174" s="5">
        <v>0</v>
      </c>
      <c r="K174" s="5" t="s">
        <v>367</v>
      </c>
      <c r="L174" t="e">
        <f t="shared" si="19"/>
        <v>#N/A</v>
      </c>
      <c r="M174" s="3" t="e">
        <f t="shared" si="20"/>
        <v>#N/A</v>
      </c>
    </row>
    <row r="175" spans="1:16" x14ac:dyDescent="0.25">
      <c r="A175" s="4">
        <v>482</v>
      </c>
      <c r="B175" s="7">
        <f t="shared" si="17"/>
        <v>1928</v>
      </c>
      <c r="C175" s="5" t="str">
        <f t="shared" si="23"/>
        <v>111101</v>
      </c>
      <c r="D175" s="8" t="str">
        <f t="shared" si="21"/>
        <v>0001</v>
      </c>
      <c r="E175" s="5" t="str">
        <f t="shared" si="22"/>
        <v>6 downto 6</v>
      </c>
      <c r="F175" s="5">
        <v>6</v>
      </c>
      <c r="G175" s="5">
        <v>6</v>
      </c>
      <c r="H175" s="5">
        <v>1</v>
      </c>
      <c r="I175" s="5">
        <f t="shared" si="18"/>
        <v>0</v>
      </c>
      <c r="J175" s="5">
        <v>0</v>
      </c>
      <c r="K175" s="5" t="s">
        <v>368</v>
      </c>
      <c r="L175" t="e">
        <f t="shared" si="19"/>
        <v>#N/A</v>
      </c>
      <c r="M175" s="3" t="e">
        <f t="shared" si="20"/>
        <v>#N/A</v>
      </c>
    </row>
    <row r="176" spans="1:16" x14ac:dyDescent="0.25">
      <c r="A176" s="4">
        <v>482</v>
      </c>
      <c r="B176" s="7">
        <f t="shared" si="17"/>
        <v>1928</v>
      </c>
      <c r="C176" s="5" t="str">
        <f t="shared" si="23"/>
        <v>111101</v>
      </c>
      <c r="D176" s="8" t="str">
        <f t="shared" si="21"/>
        <v>0001</v>
      </c>
      <c r="E176" s="5" t="str">
        <f t="shared" si="22"/>
        <v>7 downto 7</v>
      </c>
      <c r="F176" s="5">
        <v>7</v>
      </c>
      <c r="G176" s="5">
        <v>7</v>
      </c>
      <c r="H176" s="5">
        <v>1</v>
      </c>
      <c r="I176" s="5">
        <f t="shared" si="18"/>
        <v>0</v>
      </c>
      <c r="J176" s="5">
        <v>0</v>
      </c>
      <c r="K176" s="5" t="s">
        <v>369</v>
      </c>
      <c r="L176" t="e">
        <f t="shared" si="19"/>
        <v>#N/A</v>
      </c>
      <c r="M176" s="3" t="e">
        <f t="shared" si="20"/>
        <v>#N/A</v>
      </c>
    </row>
    <row r="177" spans="1:13" x14ac:dyDescent="0.25">
      <c r="A177" s="4">
        <v>482</v>
      </c>
      <c r="B177" s="7">
        <f t="shared" si="17"/>
        <v>1928</v>
      </c>
      <c r="C177" s="5" t="str">
        <f t="shared" si="23"/>
        <v>111101</v>
      </c>
      <c r="D177" s="8" t="str">
        <f t="shared" si="21"/>
        <v>1110</v>
      </c>
      <c r="E177" s="5" t="str">
        <f t="shared" si="22"/>
        <v>31 downto 0</v>
      </c>
      <c r="F177" s="5">
        <v>31</v>
      </c>
      <c r="G177" s="5">
        <v>8</v>
      </c>
      <c r="H177" s="5">
        <v>24</v>
      </c>
      <c r="I177" s="5">
        <f t="shared" si="18"/>
        <v>23</v>
      </c>
      <c r="J177" s="5">
        <v>0</v>
      </c>
      <c r="K177" s="5" t="s">
        <v>370</v>
      </c>
      <c r="L177" t="e">
        <f t="shared" si="19"/>
        <v>#N/A</v>
      </c>
      <c r="M177" s="3" t="e">
        <f t="shared" si="20"/>
        <v>#N/A</v>
      </c>
    </row>
    <row r="178" spans="1:13" x14ac:dyDescent="0.25">
      <c r="A178" s="4">
        <v>483</v>
      </c>
      <c r="B178" s="7">
        <f t="shared" si="17"/>
        <v>1932</v>
      </c>
      <c r="C178" s="5" t="str">
        <f t="shared" si="23"/>
        <v>111110</v>
      </c>
      <c r="D178" s="8" t="str">
        <f t="shared" si="21"/>
        <v>0001</v>
      </c>
      <c r="E178" s="5" t="str">
        <f t="shared" si="22"/>
        <v>31 downto 0</v>
      </c>
      <c r="F178" s="5">
        <v>7</v>
      </c>
      <c r="G178" s="5">
        <v>0</v>
      </c>
      <c r="H178" s="5">
        <v>8</v>
      </c>
      <c r="I178" s="5">
        <f t="shared" si="18"/>
        <v>7</v>
      </c>
      <c r="J178" s="5">
        <v>0</v>
      </c>
      <c r="K178" s="5" t="s">
        <v>371</v>
      </c>
      <c r="L178" t="str">
        <f t="shared" si="19"/>
        <v>-- RMAP Area HK Register 35 : FPGA Minor Version Field</v>
      </c>
      <c r="M178" s="3" t="str">
        <f t="shared" si="20"/>
        <v xml:space="preserve">when (16#AC#) =&gt;
-- RMAP Area HK Register 35 : FPGA Minor Version Field
v_ram_address                 := "111110";
v_ram_byteenable              := "0001";
v_ram_wrbitmask               := (others =&gt; '0');
v_ram_writedata               := (others =&gt; '0');
v_ram_wrbitmask(31 downto 0) := (others =&gt; '1');
v_ram_writedata(7 downto 0) := avalon_mm_rmap_i.writedata(7 downto 0);
p_rmap_ram_wr(v_ram_address, v_ram_byteenable, v_ram_wrbitmask, v_ram_writedata, avalon_mm_rmap_o.waitrequest);
</v>
      </c>
    </row>
    <row r="179" spans="1:13" x14ac:dyDescent="0.25">
      <c r="A179" s="4">
        <v>483</v>
      </c>
      <c r="B179" s="7">
        <f t="shared" si="17"/>
        <v>1932</v>
      </c>
      <c r="C179" s="5" t="str">
        <f t="shared" si="23"/>
        <v>111110</v>
      </c>
      <c r="D179" s="8" t="str">
        <f t="shared" si="21"/>
        <v>0010</v>
      </c>
      <c r="E179" s="5" t="str">
        <f t="shared" si="22"/>
        <v>11 downto 8</v>
      </c>
      <c r="F179" s="5">
        <v>11</v>
      </c>
      <c r="G179" s="5">
        <v>8</v>
      </c>
      <c r="H179" s="5">
        <v>4</v>
      </c>
      <c r="I179" s="5">
        <f t="shared" si="18"/>
        <v>3</v>
      </c>
      <c r="J179" s="5">
        <v>0</v>
      </c>
      <c r="K179" s="5" t="s">
        <v>372</v>
      </c>
      <c r="L179" t="str">
        <f t="shared" si="19"/>
        <v>-- RMAP Area HK Register 35 : FPGA Major Version Field</v>
      </c>
      <c r="M179" s="3" t="str">
        <f t="shared" si="20"/>
        <v xml:space="preserve">when (16#AD#) =&gt;
-- RMAP Area HK Register 35 : FPGA Major Version Field
v_ram_address                 := "111110";
v_ram_byteenable              := "0010";
v_ram_wrbitmask               := (others =&gt; '0');
v_ram_writedata               := (others =&gt; '0');
v_ram_wrbitmask(11 downto 8) := (others =&gt; '1');
v_ram_writedata(11 downto 8) := avalon_mm_rmap_i.writedata(3 downto 0);
p_rmap_ram_wr(v_ram_address, v_ram_byteenable, v_ram_wrbitmask, v_ram_writedata, avalon_mm_rmap_o.waitrequest);
</v>
      </c>
    </row>
    <row r="180" spans="1:13" x14ac:dyDescent="0.25">
      <c r="A180" s="4">
        <v>483</v>
      </c>
      <c r="B180" s="7">
        <f t="shared" si="17"/>
        <v>1932</v>
      </c>
      <c r="C180" s="5" t="str">
        <f t="shared" si="23"/>
        <v>111110</v>
      </c>
      <c r="D180" s="8" t="str">
        <f t="shared" si="21"/>
        <v>0110</v>
      </c>
      <c r="E180" s="5" t="str">
        <f t="shared" si="22"/>
        <v>20 downto 12</v>
      </c>
      <c r="F180" s="5">
        <v>20</v>
      </c>
      <c r="G180" s="5">
        <v>12</v>
      </c>
      <c r="H180" s="5">
        <v>9</v>
      </c>
      <c r="I180" s="5">
        <f t="shared" si="18"/>
        <v>8</v>
      </c>
      <c r="J180" s="5">
        <v>0</v>
      </c>
      <c r="K180" s="5" t="s">
        <v>373</v>
      </c>
      <c r="L180" t="str">
        <f t="shared" si="19"/>
        <v>-- RMAP Area HK Register 35 : Board ID Field</v>
      </c>
      <c r="M180" s="3" t="str">
        <f t="shared" si="20"/>
        <v xml:space="preserve">when (16#AE#) =&gt;
-- RMAP Area HK Register 35 : Board ID Field
v_ram_address                 := "111110";
v_ram_byteenable              := "0110";
v_ram_wrbitmask               := (others =&gt; '0');
v_ram_writedata               := (others =&gt; '0');
v_ram_wrbitmask(20 downto 12) := (others =&gt; '1');
v_ram_writedata(20 downto 12) := avalon_mm_rmap_i.writedata(8 downto 0);
p_rmap_ram_wr(v_ram_address, v_ram_byteenable, v_ram_wrbitmask, v_ram_writedata, avalon_mm_rmap_o.waitrequest);
</v>
      </c>
    </row>
    <row r="181" spans="1:13" x14ac:dyDescent="0.25">
      <c r="A181" s="4">
        <v>483</v>
      </c>
      <c r="B181" s="7">
        <f t="shared" si="17"/>
        <v>1932</v>
      </c>
      <c r="C181" s="5" t="str">
        <f t="shared" si="23"/>
        <v>111110</v>
      </c>
      <c r="D181" s="8" t="str">
        <f t="shared" si="21"/>
        <v>1100</v>
      </c>
      <c r="E181" s="5" t="str">
        <f t="shared" si="22"/>
        <v>31 downto 21</v>
      </c>
      <c r="F181" s="5">
        <v>31</v>
      </c>
      <c r="G181" s="5">
        <v>21</v>
      </c>
      <c r="H181" s="5">
        <v>11</v>
      </c>
      <c r="I181" s="5">
        <f t="shared" si="18"/>
        <v>10</v>
      </c>
      <c r="J181" s="5">
        <v>0</v>
      </c>
      <c r="K181" s="5" t="s">
        <v>374</v>
      </c>
      <c r="L181" t="str">
        <f t="shared" si="19"/>
        <v>-- RMAP Area HK Register 35 : Register 35 HK Reserved HK Field</v>
      </c>
      <c r="M181" s="3" t="str">
        <f t="shared" si="20"/>
        <v xml:space="preserve">when (16#AF#) =&gt;
-- RMAP Area HK Register 35 : Register 35 HK Reserved HK Field
v_ram_address                 := "111110";
v_ram_byteenable              := "1100";
v_ram_wrbitmask               := (others =&gt; '0');
v_ram_writedata               := (others =&gt; '0');
v_ram_wrbitmask(31 downto 21) := (others =&gt; '1');
v_ram_writedata(31 downto 21) := avalon_mm_rmap_i.writedata(10 downto 0);
p_rmap_ram_wr(v_ram_address, v_ram_byteenable, v_ram_wrbitmask, v_ram_writedata, avalon_mm_rmap_o.waitrequest);
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9344-2FC6-4464-8CAE-B231D4C55C92}">
  <dimension ref="A2:M257"/>
  <sheetViews>
    <sheetView workbookViewId="0">
      <selection activeCell="H2" sqref="H2"/>
    </sheetView>
  </sheetViews>
  <sheetFormatPr defaultRowHeight="15" x14ac:dyDescent="0.25"/>
  <cols>
    <col min="1" max="1" width="9.140625" style="4"/>
    <col min="9" max="9" width="9.140625" customWidth="1"/>
    <col min="13" max="13" width="82.7109375" customWidth="1"/>
  </cols>
  <sheetData>
    <row r="2" spans="1:13" x14ac:dyDescent="0.25">
      <c r="B2" t="s">
        <v>5</v>
      </c>
      <c r="C2" s="2" t="s">
        <v>6</v>
      </c>
      <c r="D2" t="s">
        <v>7</v>
      </c>
      <c r="E2" t="s">
        <v>8</v>
      </c>
      <c r="F2" t="s">
        <v>656</v>
      </c>
      <c r="G2" t="s">
        <v>657</v>
      </c>
      <c r="H2" t="s">
        <v>11</v>
      </c>
      <c r="I2" t="s">
        <v>658</v>
      </c>
      <c r="J2" s="1"/>
    </row>
    <row r="5" spans="1:13" x14ac:dyDescent="0.25">
      <c r="B5" t="s">
        <v>2</v>
      </c>
      <c r="C5" t="s">
        <v>3</v>
      </c>
      <c r="D5" t="s">
        <v>4</v>
      </c>
      <c r="E5" t="s">
        <v>14</v>
      </c>
      <c r="F5" t="s">
        <v>15</v>
      </c>
      <c r="G5" t="s">
        <v>16</v>
      </c>
    </row>
    <row r="6" spans="1:13" s="3" customFormat="1" x14ac:dyDescent="0.25">
      <c r="A6" s="12" t="s">
        <v>17</v>
      </c>
      <c r="B6" s="3">
        <f>HEX2DEC(A6)</f>
        <v>0</v>
      </c>
      <c r="C6" s="3">
        <f>QUOTIENT(B6,4)</f>
        <v>0</v>
      </c>
      <c r="D6" s="3">
        <f>2^(3 - MOD(B6,4))</f>
        <v>8</v>
      </c>
      <c r="E6" s="3">
        <f t="shared" ref="E6:E69" si="0">(3 - MOD(B6,4))*8 + 7</f>
        <v>31</v>
      </c>
      <c r="F6" s="3">
        <f t="shared" ref="F6:F9" si="1">(3 - MOD(B6,4))*8</f>
        <v>24</v>
      </c>
      <c r="G6" s="13" t="s">
        <v>0</v>
      </c>
      <c r="M6" s="3" t="str">
        <f>_xlfn.CONCAT($B$2,DEC2HEX(B6,8),$C$2,CHAR(10),G6,CHAR(10),$D$2,DEC2BIN(C6,6),$E$2,CHAR(10),$F$2,CHAR(10),$G$2,E6,$H$2,F6,$I$2,CHAR(10))</f>
        <v xml:space="preserve">when (x"00000000") =&gt;
-- RMAP Area Config Register 0 : V End Config Field
v_ram_address    := "000000";
p_rmap_ram_rd(v_ram_address, fee_rmap_o.waitrequest, v_ram_readdata);
fee_rmap_o.readdata &lt;= v_ram_readdata(31 downto 24);
</v>
      </c>
    </row>
    <row r="7" spans="1:13" x14ac:dyDescent="0.25">
      <c r="A7" s="4" t="s">
        <v>18</v>
      </c>
      <c r="B7">
        <f t="shared" ref="B7:B70" si="2">HEX2DEC(A7)</f>
        <v>1</v>
      </c>
      <c r="C7">
        <f t="shared" ref="C7:C70" si="3">QUOTIENT(B7,4)</f>
        <v>0</v>
      </c>
      <c r="D7">
        <f t="shared" ref="D7:D70" si="4">2^(3 - MOD(B7,4))</f>
        <v>4</v>
      </c>
      <c r="E7">
        <f t="shared" si="0"/>
        <v>23</v>
      </c>
      <c r="F7">
        <f t="shared" si="1"/>
        <v>16</v>
      </c>
      <c r="G7" t="s">
        <v>0</v>
      </c>
      <c r="M7" s="3" t="str">
        <f>_xlfn.CONCAT($B$2,DEC2HEX(B7,8),$C$2,CHAR(10),G7,CHAR(10),$D$2,DEC2BIN(C7,6),$E$2,CHAR(10),$F$2,CHAR(10),$G$2,E7,$H$2,F7,$I$2,CHAR(10))</f>
        <v xml:space="preserve">when (x"00000001") =&gt;
-- RMAP Area Config Register 0 : V End Config Field
v_ram_address    := "000000";
p_rmap_ram_rd(v_ram_address, fee_rmap_o.waitrequest, v_ram_readdata);
fee_rmap_o.readdata &lt;= v_ram_readdata(23 downto 16);
</v>
      </c>
    </row>
    <row r="8" spans="1:13" x14ac:dyDescent="0.25">
      <c r="A8" s="4" t="s">
        <v>19</v>
      </c>
      <c r="B8">
        <f t="shared" si="2"/>
        <v>2</v>
      </c>
      <c r="C8">
        <f t="shared" si="3"/>
        <v>0</v>
      </c>
      <c r="D8">
        <f t="shared" si="4"/>
        <v>2</v>
      </c>
      <c r="E8">
        <f t="shared" si="0"/>
        <v>15</v>
      </c>
      <c r="F8">
        <f t="shared" si="1"/>
        <v>8</v>
      </c>
      <c r="G8" t="s">
        <v>125</v>
      </c>
      <c r="M8" s="3" t="str">
        <f>_xlfn.CONCAT($B$2,DEC2HEX(B8,8),$C$2,CHAR(10),G8,CHAR(10),$D$2,DEC2BIN(C8,6),$E$2,CHAR(10),$F$2,CHAR(10),$G$2,E8,$H$2,F8,$I$2,CHAR(10))</f>
        <v xml:space="preserve">when (x"00000002") =&gt;
-- RMAP Area Config Register 0 : V Start Config Field
v_ram_address    := "000000";
p_rmap_ram_rd(v_ram_address, fee_rmap_o.waitrequest, v_ram_readdata);
fee_rmap_o.readdata &lt;= v_ram_readdata(15 downto 8);
</v>
      </c>
    </row>
    <row r="9" spans="1:13" x14ac:dyDescent="0.25">
      <c r="A9" s="4" t="s">
        <v>20</v>
      </c>
      <c r="B9">
        <f t="shared" si="2"/>
        <v>3</v>
      </c>
      <c r="C9">
        <f t="shared" si="3"/>
        <v>0</v>
      </c>
      <c r="D9">
        <f t="shared" si="4"/>
        <v>1</v>
      </c>
      <c r="E9">
        <f t="shared" si="0"/>
        <v>7</v>
      </c>
      <c r="F9">
        <f>(3 - MOD(B9,4))*8</f>
        <v>0</v>
      </c>
      <c r="G9" t="s">
        <v>125</v>
      </c>
      <c r="M9" s="3" t="str">
        <f>_xlfn.CONCAT($B$2,DEC2HEX(B9,8),$C$2,CHAR(10),G9,CHAR(10),$D$2,DEC2BIN(C9,6),$E$2,CHAR(10),$F$2,CHAR(10),$G$2,E9,$H$2,F9,$I$2,CHAR(10))</f>
        <v xml:space="preserve">when (x"00000003") =&gt;
-- RMAP Area Config Register 0 : V Start Config Field
v_ram_address    := "000000";
p_rmap_ram_rd(v_ram_address, fee_rmap_o.waitrequest, v_ram_readdata);
fee_rmap_o.readdata &lt;= v_ram_readdata(7 downto 0);
</v>
      </c>
    </row>
    <row r="10" spans="1:13" x14ac:dyDescent="0.25">
      <c r="A10" s="4" t="s">
        <v>21</v>
      </c>
      <c r="B10">
        <f t="shared" si="2"/>
        <v>4</v>
      </c>
      <c r="C10">
        <f t="shared" si="3"/>
        <v>1</v>
      </c>
      <c r="D10">
        <f t="shared" si="4"/>
        <v>8</v>
      </c>
      <c r="E10">
        <f t="shared" si="0"/>
        <v>31</v>
      </c>
      <c r="F10">
        <f t="shared" ref="F10:F73" si="5">(3 - MOD(B10,4))*8</f>
        <v>24</v>
      </c>
      <c r="G10" t="s">
        <v>126</v>
      </c>
      <c r="M10" s="3" t="str">
        <f>_xlfn.CONCAT($B$2,DEC2HEX(B10,8),$C$2,CHAR(10),G10,CHAR(10),$D$2,DEC2BIN(C10,6),$E$2,CHAR(10),$F$2,CHAR(10),$G$2,E10,$H$2,F10,$I$2,CHAR(10))</f>
        <v xml:space="preserve">when (x"00000004") =&gt;
-- RMAP Area Config Register 1 : Charge Injection Gap Config Field
v_ram_address    := "000001";
p_rmap_ram_rd(v_ram_address, fee_rmap_o.waitrequest, v_ram_readdata);
fee_rmap_o.readdata &lt;= v_ram_readdata(31 downto 24);
</v>
      </c>
    </row>
    <row r="11" spans="1:13" x14ac:dyDescent="0.25">
      <c r="A11" s="4" t="s">
        <v>22</v>
      </c>
      <c r="B11">
        <f t="shared" si="2"/>
        <v>5</v>
      </c>
      <c r="C11">
        <f t="shared" si="3"/>
        <v>1</v>
      </c>
      <c r="D11">
        <f t="shared" si="4"/>
        <v>4</v>
      </c>
      <c r="E11">
        <f t="shared" si="0"/>
        <v>23</v>
      </c>
      <c r="F11">
        <f t="shared" si="5"/>
        <v>16</v>
      </c>
      <c r="G11" t="s">
        <v>126</v>
      </c>
      <c r="M11" s="3" t="str">
        <f>_xlfn.CONCAT($B$2,DEC2HEX(B11,8),$C$2,CHAR(10),G11,CHAR(10),$D$2,DEC2BIN(C11,6),$E$2,CHAR(10),$F$2,CHAR(10),$G$2,E11,$H$2,F11,$I$2,CHAR(10))</f>
        <v xml:space="preserve">when (x"00000005") =&gt;
-- RMAP Area Config Register 1 : Charge Injection Gap Config Field
v_ram_address    := "000001";
p_rmap_ram_rd(v_ram_address, fee_rmap_o.waitrequest, v_ram_readdata);
fee_rmap_o.readdata &lt;= v_ram_readdata(23 downto 16);
</v>
      </c>
    </row>
    <row r="12" spans="1:13" x14ac:dyDescent="0.25">
      <c r="A12" s="4" t="s">
        <v>23</v>
      </c>
      <c r="B12">
        <f t="shared" si="2"/>
        <v>6</v>
      </c>
      <c r="C12">
        <f t="shared" si="3"/>
        <v>1</v>
      </c>
      <c r="D12">
        <f t="shared" si="4"/>
        <v>2</v>
      </c>
      <c r="E12">
        <f t="shared" si="0"/>
        <v>15</v>
      </c>
      <c r="F12">
        <f t="shared" si="5"/>
        <v>8</v>
      </c>
      <c r="G12" t="s">
        <v>127</v>
      </c>
      <c r="M12" s="3" t="str">
        <f>_xlfn.CONCAT($B$2,DEC2HEX(B12,8),$C$2,CHAR(10),G12,CHAR(10),$D$2,DEC2BIN(C12,6),$E$2,CHAR(10),$F$2,CHAR(10),$G$2,E12,$H$2,F12,$I$2,CHAR(10))</f>
        <v xml:space="preserve">when (x"00000006") =&gt;
-- RMAP Area Config Register 1 : Charge Injection Width Config Field
v_ram_address    := "000001";
p_rmap_ram_rd(v_ram_address, fee_rmap_o.waitrequest, v_ram_readdata);
fee_rmap_o.readdata &lt;= v_ram_readdata(15 downto 8);
</v>
      </c>
    </row>
    <row r="13" spans="1:13" x14ac:dyDescent="0.25">
      <c r="A13" s="4" t="s">
        <v>24</v>
      </c>
      <c r="B13">
        <f t="shared" si="2"/>
        <v>7</v>
      </c>
      <c r="C13">
        <f t="shared" si="3"/>
        <v>1</v>
      </c>
      <c r="D13">
        <f t="shared" si="4"/>
        <v>1</v>
      </c>
      <c r="E13">
        <f t="shared" si="0"/>
        <v>7</v>
      </c>
      <c r="F13">
        <f t="shared" si="5"/>
        <v>0</v>
      </c>
      <c r="G13" t="s">
        <v>127</v>
      </c>
      <c r="M13" s="3" t="str">
        <f>_xlfn.CONCAT($B$2,DEC2HEX(B13,8),$C$2,CHAR(10),G13,CHAR(10),$D$2,DEC2BIN(C13,6),$E$2,CHAR(10),$F$2,CHAR(10),$G$2,E13,$H$2,F13,$I$2,CHAR(10))</f>
        <v xml:space="preserve">when (x"00000007") =&gt;
-- RMAP Area Config Register 1 : Charge Injection Width Config Field
v_ram_address    := "000001";
p_rmap_ram_rd(v_ram_address, fee_rmap_o.waitrequest, v_ram_readdata);
fee_rmap_o.readdata &lt;= v_ram_readdata(7 downto 0);
</v>
      </c>
    </row>
    <row r="14" spans="1:13" x14ac:dyDescent="0.25">
      <c r="A14" s="4" t="s">
        <v>25</v>
      </c>
      <c r="B14">
        <f t="shared" si="2"/>
        <v>8</v>
      </c>
      <c r="C14">
        <f t="shared" si="3"/>
        <v>2</v>
      </c>
      <c r="D14">
        <f t="shared" si="4"/>
        <v>8</v>
      </c>
      <c r="E14">
        <f t="shared" si="0"/>
        <v>31</v>
      </c>
      <c r="F14">
        <f t="shared" si="5"/>
        <v>24</v>
      </c>
      <c r="G14" t="s">
        <v>128</v>
      </c>
      <c r="M14" s="3" t="str">
        <f>_xlfn.CONCAT($B$2,DEC2HEX(B14,8),$C$2,CHAR(10),G14,CHAR(10),$D$2,DEC2BIN(C14,6),$E$2,CHAR(10),$F$2,CHAR(10),$G$2,E14,$H$2,F14,$I$2,CHAR(10))</f>
        <v xml:space="preserve">when (x"00000008") =&gt;
-- RMAP Area Config Register 2 : CCD Readout Order Config Field (1st CCD)%%-- RMAP Area Config Register 2 : CCD Readout Order Config Field (2nd CCD)%%-- RMAP Area Config Register 2 : CCD Readout Order Config Field (3rd CCD)%%-- RMAP Area Config Register 2 : CCD Readout Order Config Field (4th CCD)
v_ram_address    := "000010";
p_rmap_ram_rd(v_ram_address, fee_rmap_o.waitrequest, v_ram_readdata);
fee_rmap_o.readdata &lt;= v_ram_readdata(31 downto 24);
</v>
      </c>
    </row>
    <row r="15" spans="1:13" x14ac:dyDescent="0.25">
      <c r="A15" s="4" t="s">
        <v>26</v>
      </c>
      <c r="B15">
        <f t="shared" si="2"/>
        <v>9</v>
      </c>
      <c r="C15">
        <f t="shared" si="3"/>
        <v>2</v>
      </c>
      <c r="D15">
        <f t="shared" si="4"/>
        <v>4</v>
      </c>
      <c r="E15">
        <f t="shared" si="0"/>
        <v>23</v>
      </c>
      <c r="F15">
        <f t="shared" si="5"/>
        <v>16</v>
      </c>
      <c r="G15" t="s">
        <v>129</v>
      </c>
      <c r="M15" s="3" t="str">
        <f>_xlfn.CONCAT($B$2,DEC2HEX(B15,8),$C$2,CHAR(10),G15,CHAR(10),$D$2,DEC2BIN(C15,6),$E$2,CHAR(10),$F$2,CHAR(10),$G$2,E15,$H$2,F15,$I$2,CHAR(10))</f>
        <v xml:space="preserve">when (x"00000009") =&gt;
-- RMAP Area Config Register 2 : Parallel Clock Overlap Config Field
v_ram_address    := "000010";
p_rmap_ram_rd(v_ram_address, fee_rmap_o.waitrequest, v_ram_readdata);
fee_rmap_o.readdata &lt;= v_ram_readdata(23 downto 16);
</v>
      </c>
    </row>
    <row r="16" spans="1:13" x14ac:dyDescent="0.25">
      <c r="A16" s="4" t="s">
        <v>27</v>
      </c>
      <c r="B16">
        <f t="shared" si="2"/>
        <v>10</v>
      </c>
      <c r="C16">
        <f t="shared" si="3"/>
        <v>2</v>
      </c>
      <c r="D16">
        <f t="shared" si="4"/>
        <v>2</v>
      </c>
      <c r="E16">
        <f t="shared" si="0"/>
        <v>15</v>
      </c>
      <c r="F16">
        <f t="shared" si="5"/>
        <v>8</v>
      </c>
      <c r="G16" t="s">
        <v>130</v>
      </c>
      <c r="M16" s="3" t="str">
        <f>_xlfn.CONCAT($B$2,DEC2HEX(B16,8),$C$2,CHAR(10),G16,CHAR(10),$D$2,DEC2BIN(C16,6),$E$2,CHAR(10),$F$2,CHAR(10),$G$2,E16,$H$2,F16,$I$2,CHAR(10))</f>
        <v xml:space="preserve">when (x"0000000A") =&gt;
-- RMAP Area Config Register 2 : Parallel Toi Period Config Field%%-- RMAP Area Config Register 2 : Parallel Clock Overlap Config Field
v_ram_address    := "000010";
p_rmap_ram_rd(v_ram_address, fee_rmap_o.waitrequest, v_ram_readdata);
fee_rmap_o.readdata &lt;= v_ram_readdata(15 downto 8);
</v>
      </c>
    </row>
    <row r="17" spans="1:13" x14ac:dyDescent="0.25">
      <c r="A17" s="4" t="s">
        <v>28</v>
      </c>
      <c r="B17">
        <f t="shared" si="2"/>
        <v>11</v>
      </c>
      <c r="C17">
        <f t="shared" si="3"/>
        <v>2</v>
      </c>
      <c r="D17">
        <f t="shared" si="4"/>
        <v>1</v>
      </c>
      <c r="E17">
        <f t="shared" si="0"/>
        <v>7</v>
      </c>
      <c r="F17">
        <f t="shared" si="5"/>
        <v>0</v>
      </c>
      <c r="G17" t="s">
        <v>131</v>
      </c>
      <c r="M17" s="3" t="str">
        <f>_xlfn.CONCAT($B$2,DEC2HEX(B17,8),$C$2,CHAR(10),G17,CHAR(10),$D$2,DEC2BIN(C17,6),$E$2,CHAR(10),$F$2,CHAR(10),$G$2,E17,$H$2,F17,$I$2,CHAR(10))</f>
        <v xml:space="preserve">when (x"0000000B") =&gt;
-- RMAP Area Config Register 2 : Parallel Toi Period Config Field
v_ram_address    := "000010";
p_rmap_ram_rd(v_ram_address, fee_rmap_o.waitrequest, v_ram_readdata);
fee_rmap_o.readdata &lt;= v_ram_readdata(7 downto 0);
</v>
      </c>
    </row>
    <row r="18" spans="1:13" x14ac:dyDescent="0.25">
      <c r="A18" s="4" t="s">
        <v>29</v>
      </c>
      <c r="B18">
        <f t="shared" si="2"/>
        <v>12</v>
      </c>
      <c r="C18">
        <f t="shared" si="3"/>
        <v>3</v>
      </c>
      <c r="D18">
        <f t="shared" si="4"/>
        <v>8</v>
      </c>
      <c r="E18">
        <f t="shared" si="0"/>
        <v>31</v>
      </c>
      <c r="F18">
        <f t="shared" si="5"/>
        <v>24</v>
      </c>
      <c r="G18" t="s">
        <v>132</v>
      </c>
      <c r="M18" s="3" t="str">
        <f>_xlfn.CONCAT($B$2,DEC2HEX(B18,8),$C$2,CHAR(10),G18,CHAR(10),$D$2,DEC2BIN(C18,6),$E$2,CHAR(10),$F$2,CHAR(10),$G$2,E18,$H$2,F18,$I$2,CHAR(10))</f>
        <v xml:space="preserve">when (x"0000000C") =&gt;
-- RMAP Area Config Register 3 : H End Config Field%%-- RMAP Area Config Register 3 : Charge Injection Enable Config Field%%-- RMAP Area Config Register 3 : Tri Level Clock Enable Config Field%%-- RMAP Area Config Register 3 : Image Clock Direction Config Field%%-- RMAP Area Config Register 3 : Register Clock Direction Config Field
v_ram_address    := "000011";
p_rmap_ram_rd(v_ram_address, fee_rmap_o.waitrequest, v_ram_readdata);
fee_rmap_o.readdata &lt;= v_ram_readdata(31 downto 24);
</v>
      </c>
    </row>
    <row r="19" spans="1:13" x14ac:dyDescent="0.25">
      <c r="A19" s="4" t="s">
        <v>30</v>
      </c>
      <c r="B19">
        <f t="shared" si="2"/>
        <v>13</v>
      </c>
      <c r="C19">
        <f t="shared" si="3"/>
        <v>3</v>
      </c>
      <c r="D19">
        <f t="shared" si="4"/>
        <v>4</v>
      </c>
      <c r="E19">
        <f t="shared" si="0"/>
        <v>23</v>
      </c>
      <c r="F19">
        <f t="shared" si="5"/>
        <v>16</v>
      </c>
      <c r="G19" t="s">
        <v>133</v>
      </c>
      <c r="M19" s="3" t="str">
        <f>_xlfn.CONCAT($B$2,DEC2HEX(B19,8),$C$2,CHAR(10),G19,CHAR(10),$D$2,DEC2BIN(C19,6),$E$2,CHAR(10),$F$2,CHAR(10),$G$2,E19,$H$2,F19,$I$2,CHAR(10))</f>
        <v xml:space="preserve">when (x"0000000D") =&gt;
-- RMAP Area Config Register 3 : H End Config Field
v_ram_address    := "000011";
p_rmap_ram_rd(v_ram_address, fee_rmap_o.waitrequest, v_ram_readdata);
fee_rmap_o.readdata &lt;= v_ram_readdata(23 downto 16);
</v>
      </c>
    </row>
    <row r="20" spans="1:13" x14ac:dyDescent="0.25">
      <c r="A20" s="4" t="s">
        <v>31</v>
      </c>
      <c r="B20">
        <f t="shared" si="2"/>
        <v>14</v>
      </c>
      <c r="C20">
        <f t="shared" si="3"/>
        <v>3</v>
      </c>
      <c r="D20">
        <f t="shared" si="4"/>
        <v>2</v>
      </c>
      <c r="E20">
        <f t="shared" si="0"/>
        <v>15</v>
      </c>
      <c r="F20">
        <f t="shared" si="5"/>
        <v>8</v>
      </c>
      <c r="G20" t="s">
        <v>134</v>
      </c>
      <c r="M20" s="3" t="str">
        <f>_xlfn.CONCAT($B$2,DEC2HEX(B20,8),$C$2,CHAR(10),G20,CHAR(10),$D$2,DEC2BIN(C20,6),$E$2,CHAR(10),$F$2,CHAR(10),$G$2,E20,$H$2,F20,$I$2,CHAR(10))</f>
        <v xml:space="preserve">when (x"0000000E") =&gt;
-- RMAP Area Config Register 3 : N Final Dump Config Field
v_ram_address    := "000011";
p_rmap_ram_rd(v_ram_address, fee_rmap_o.waitrequest, v_ram_readdata);
fee_rmap_o.readdata &lt;= v_ram_readdata(15 downto 8);
</v>
      </c>
    </row>
    <row r="21" spans="1:13" x14ac:dyDescent="0.25">
      <c r="A21" s="4" t="s">
        <v>32</v>
      </c>
      <c r="B21">
        <f t="shared" si="2"/>
        <v>15</v>
      </c>
      <c r="C21">
        <f t="shared" si="3"/>
        <v>3</v>
      </c>
      <c r="D21">
        <f t="shared" si="4"/>
        <v>1</v>
      </c>
      <c r="E21">
        <f t="shared" si="0"/>
        <v>7</v>
      </c>
      <c r="F21">
        <f t="shared" si="5"/>
        <v>0</v>
      </c>
      <c r="G21" t="s">
        <v>134</v>
      </c>
      <c r="M21" s="3" t="str">
        <f>_xlfn.CONCAT($B$2,DEC2HEX(B21,8),$C$2,CHAR(10),G21,CHAR(10),$D$2,DEC2BIN(C21,6),$E$2,CHAR(10),$F$2,CHAR(10),$G$2,E21,$H$2,F21,$I$2,CHAR(10))</f>
        <v xml:space="preserve">when (x"0000000F") =&gt;
-- RMAP Area Config Register 3 : N Final Dump Config Field
v_ram_address    := "000011";
p_rmap_ram_rd(v_ram_address, fee_rmap_o.waitrequest, v_ram_readdata);
fee_rmap_o.readdata &lt;= v_ram_readdata(7 downto 0);
</v>
      </c>
    </row>
    <row r="22" spans="1:13" x14ac:dyDescent="0.25">
      <c r="A22" s="4" t="s">
        <v>33</v>
      </c>
      <c r="B22">
        <f t="shared" si="2"/>
        <v>16</v>
      </c>
      <c r="C22">
        <f t="shared" si="3"/>
        <v>4</v>
      </c>
      <c r="D22">
        <f t="shared" si="4"/>
        <v>8</v>
      </c>
      <c r="E22">
        <f t="shared" si="0"/>
        <v>31</v>
      </c>
      <c r="F22">
        <f t="shared" si="5"/>
        <v>24</v>
      </c>
      <c r="G22" t="s">
        <v>135</v>
      </c>
      <c r="M22" s="3" t="str">
        <f>_xlfn.CONCAT($B$2,DEC2HEX(B22,8),$C$2,CHAR(10),G22,CHAR(10),$D$2,DEC2BIN(C22,6),$E$2,CHAR(10),$F$2,CHAR(10),$G$2,E22,$H$2,F22,$I$2,CHAR(10))</f>
        <v xml:space="preserve">when (x"00000010") =&gt;
-- RMAP Area Config Register 4 : Internal Sync Period Config Field
v_ram_address    := "000100";
p_rmap_ram_rd(v_ram_address, fee_rmap_o.waitrequest, v_ram_readdata);
fee_rmap_o.readdata &lt;= v_ram_readdata(31 downto 24);
</v>
      </c>
    </row>
    <row r="23" spans="1:13" x14ac:dyDescent="0.25">
      <c r="A23" s="4" t="s">
        <v>34</v>
      </c>
      <c r="B23">
        <f t="shared" si="2"/>
        <v>17</v>
      </c>
      <c r="C23">
        <f t="shared" si="3"/>
        <v>4</v>
      </c>
      <c r="D23">
        <f t="shared" si="4"/>
        <v>4</v>
      </c>
      <c r="E23">
        <f t="shared" si="0"/>
        <v>23</v>
      </c>
      <c r="F23">
        <f t="shared" si="5"/>
        <v>16</v>
      </c>
      <c r="G23" t="s">
        <v>135</v>
      </c>
      <c r="M23" s="3" t="str">
        <f>_xlfn.CONCAT($B$2,DEC2HEX(B23,8),$C$2,CHAR(10),G23,CHAR(10),$D$2,DEC2BIN(C23,6),$E$2,CHAR(10),$F$2,CHAR(10),$G$2,E23,$H$2,F23,$I$2,CHAR(10))</f>
        <v xml:space="preserve">when (x"00000011") =&gt;
-- RMAP Area Config Register 4 : Internal Sync Period Config Field
v_ram_address    := "000100";
p_rmap_ram_rd(v_ram_address, fee_rmap_o.waitrequest, v_ram_readdata);
fee_rmap_o.readdata &lt;= v_ram_readdata(23 downto 16);
</v>
      </c>
    </row>
    <row r="24" spans="1:13" x14ac:dyDescent="0.25">
      <c r="A24" s="4" t="s">
        <v>35</v>
      </c>
      <c r="B24">
        <f t="shared" si="2"/>
        <v>18</v>
      </c>
      <c r="C24">
        <f t="shared" si="3"/>
        <v>4</v>
      </c>
      <c r="D24">
        <f t="shared" si="4"/>
        <v>2</v>
      </c>
      <c r="E24">
        <f t="shared" si="0"/>
        <v>15</v>
      </c>
      <c r="F24">
        <f t="shared" si="5"/>
        <v>8</v>
      </c>
      <c r="G24" t="s">
        <v>136</v>
      </c>
      <c r="M24" s="3" t="str">
        <f>_xlfn.CONCAT($B$2,DEC2HEX(B24,8),$C$2,CHAR(10),G24,CHAR(10),$D$2,DEC2BIN(C24,6),$E$2,CHAR(10),$F$2,CHAR(10),$G$2,E24,$H$2,F24,$I$2,CHAR(10))</f>
        <v xml:space="preserve">when (x"00000012") =&gt;
-- RMAP Area Config Register 4 : Data Packet Size Config Field
v_ram_address    := "000100";
p_rmap_ram_rd(v_ram_address, fee_rmap_o.waitrequest, v_ram_readdata);
fee_rmap_o.readdata &lt;= v_ram_readdata(15 downto 8);
</v>
      </c>
    </row>
    <row r="25" spans="1:13" x14ac:dyDescent="0.25">
      <c r="A25" s="4" t="s">
        <v>36</v>
      </c>
      <c r="B25">
        <f t="shared" si="2"/>
        <v>19</v>
      </c>
      <c r="C25">
        <f t="shared" si="3"/>
        <v>4</v>
      </c>
      <c r="D25">
        <f t="shared" si="4"/>
        <v>1</v>
      </c>
      <c r="E25">
        <f t="shared" si="0"/>
        <v>7</v>
      </c>
      <c r="F25">
        <f t="shared" si="5"/>
        <v>0</v>
      </c>
      <c r="G25" t="s">
        <v>136</v>
      </c>
      <c r="M25" s="3" t="str">
        <f>_xlfn.CONCAT($B$2,DEC2HEX(B25,8),$C$2,CHAR(10),G25,CHAR(10),$D$2,DEC2BIN(C25,6),$E$2,CHAR(10),$F$2,CHAR(10),$G$2,E25,$H$2,F25,$I$2,CHAR(10))</f>
        <v xml:space="preserve">when (x"00000013") =&gt;
-- RMAP Area Config Register 4 : Data Packet Size Config Field
v_ram_address    := "000100";
p_rmap_ram_rd(v_ram_address, fee_rmap_o.waitrequest, v_ram_readdata);
fee_rmap_o.readdata &lt;= v_ram_readdata(7 downto 0);
</v>
      </c>
    </row>
    <row r="26" spans="1:13" x14ac:dyDescent="0.25">
      <c r="A26" s="4" t="s">
        <v>37</v>
      </c>
      <c r="B26">
        <f t="shared" si="2"/>
        <v>20</v>
      </c>
      <c r="C26">
        <f t="shared" si="3"/>
        <v>5</v>
      </c>
      <c r="D26">
        <f t="shared" si="4"/>
        <v>8</v>
      </c>
      <c r="E26">
        <f t="shared" si="0"/>
        <v>31</v>
      </c>
      <c r="F26">
        <f t="shared" si="5"/>
        <v>24</v>
      </c>
      <c r="G26" t="s">
        <v>137</v>
      </c>
      <c r="M26" s="3" t="str">
        <f>_xlfn.CONCAT($B$2,DEC2HEX(B26,8),$C$2,CHAR(10),G26,CHAR(10),$D$2,DEC2BIN(C26,6),$E$2,CHAR(10),$F$2,CHAR(10),$G$2,E26,$H$2,F26,$I$2,CHAR(10))</f>
        <v xml:space="preserve">when (x"00000014") =&gt;
-- RMAP Area Config Register 5 : DG (Drain Gate) Enable Field%%-- RMAP Area Config Register 5 : CCD Readout Enable Field%%-- RMAP Area Config Register 5 : Conversion Delay Value%%-- RMAP Area Config Register 5 : High Precison Housekeep Enable Field
v_ram_address    := "000101";
p_rmap_ram_rd(v_ram_address, fee_rmap_o.waitrequest, v_ram_readdata);
fee_rmap_o.readdata &lt;= v_ram_readdata(31 downto 24);
</v>
      </c>
    </row>
    <row r="27" spans="1:13" x14ac:dyDescent="0.25">
      <c r="A27" s="4" t="s">
        <v>38</v>
      </c>
      <c r="B27">
        <f t="shared" si="2"/>
        <v>21</v>
      </c>
      <c r="C27">
        <f t="shared" si="3"/>
        <v>5</v>
      </c>
      <c r="D27">
        <f t="shared" si="4"/>
        <v>4</v>
      </c>
      <c r="E27">
        <f t="shared" si="0"/>
        <v>23</v>
      </c>
      <c r="F27">
        <f t="shared" si="5"/>
        <v>16</v>
      </c>
      <c r="G27" t="s">
        <v>138</v>
      </c>
      <c r="M27" s="3" t="str">
        <f>_xlfn.CONCAT($B$2,DEC2HEX(B27,8),$C$2,CHAR(10),G27,CHAR(10),$D$2,DEC2BIN(C27,6),$E$2,CHAR(10),$F$2,CHAR(10),$G$2,E27,$H$2,F27,$I$2,CHAR(10))</f>
        <v xml:space="preserve">when (x"00000015") =&gt;
-- RMAP Area Config Register 5 : Trap Pumping Dwell Counter Field%%-- RMAP Area Config Register 5 : Sync Source Selection Config Field%%-- RMAP Area Config Register 5 : CCD Port Data Sensor Selection Config Field%%-- RMAP Area Config Register 5 : Digitalise Enable Config Field
v_ram_address    := "000101";
p_rmap_ram_rd(v_ram_address, fee_rmap_o.waitrequest, v_ram_readdata);
fee_rmap_o.readdata &lt;= v_ram_readdata(23 downto 16);
</v>
      </c>
    </row>
    <row r="28" spans="1:13" x14ac:dyDescent="0.25">
      <c r="A28" s="4" t="s">
        <v>39</v>
      </c>
      <c r="B28">
        <f t="shared" si="2"/>
        <v>22</v>
      </c>
      <c r="C28">
        <f t="shared" si="3"/>
        <v>5</v>
      </c>
      <c r="D28">
        <f t="shared" si="4"/>
        <v>2</v>
      </c>
      <c r="E28">
        <f t="shared" si="0"/>
        <v>15</v>
      </c>
      <c r="F28">
        <f t="shared" si="5"/>
        <v>8</v>
      </c>
      <c r="G28" t="s">
        <v>139</v>
      </c>
      <c r="M28" s="3" t="str">
        <f>_xlfn.CONCAT($B$2,DEC2HEX(B28,8),$C$2,CHAR(10),G28,CHAR(10),$D$2,DEC2BIN(C28,6),$E$2,CHAR(10),$F$2,CHAR(10),$G$2,E28,$H$2,F28,$I$2,CHAR(10))</f>
        <v xml:space="preserve">when (x"00000016") =&gt;
-- RMAP Area Config Register 5 : Trap Pumping Dwell Counter Field
v_ram_address    := "000101";
p_rmap_ram_rd(v_ram_address, fee_rmap_o.waitrequest, v_ram_readdata);
fee_rmap_o.readdata &lt;= v_ram_readdata(15 downto 8);
</v>
      </c>
    </row>
    <row r="29" spans="1:13" x14ac:dyDescent="0.25">
      <c r="A29" s="4" t="s">
        <v>40</v>
      </c>
      <c r="B29">
        <f t="shared" si="2"/>
        <v>23</v>
      </c>
      <c r="C29">
        <f t="shared" si="3"/>
        <v>5</v>
      </c>
      <c r="D29">
        <f t="shared" si="4"/>
        <v>1</v>
      </c>
      <c r="E29">
        <f t="shared" si="0"/>
        <v>7</v>
      </c>
      <c r="F29">
        <f t="shared" si="5"/>
        <v>0</v>
      </c>
      <c r="G29" t="s">
        <v>139</v>
      </c>
      <c r="M29" s="3" t="str">
        <f>_xlfn.CONCAT($B$2,DEC2HEX(B29,8),$C$2,CHAR(10),G29,CHAR(10),$D$2,DEC2BIN(C29,6),$E$2,CHAR(10),$F$2,CHAR(10),$G$2,E29,$H$2,F29,$I$2,CHAR(10))</f>
        <v xml:space="preserve">when (x"00000017") =&gt;
-- RMAP Area Config Register 5 : Trap Pumping Dwell Counter Field
v_ram_address    := "000101";
p_rmap_ram_rd(v_ram_address, fee_rmap_o.waitrequest, v_ram_readdata);
fee_rmap_o.readdata &lt;= v_ram_readdata(7 downto 0);
</v>
      </c>
    </row>
    <row r="30" spans="1:13" x14ac:dyDescent="0.25">
      <c r="A30" s="4" t="s">
        <v>41</v>
      </c>
      <c r="B30">
        <f t="shared" si="2"/>
        <v>24</v>
      </c>
      <c r="C30">
        <f t="shared" si="3"/>
        <v>6</v>
      </c>
      <c r="D30">
        <f t="shared" si="4"/>
        <v>8</v>
      </c>
      <c r="E30">
        <f t="shared" si="0"/>
        <v>31</v>
      </c>
      <c r="F30">
        <f t="shared" si="5"/>
        <v>24</v>
      </c>
      <c r="G30" t="s">
        <v>140</v>
      </c>
      <c r="M30" s="3" t="str">
        <f>_xlfn.CONCAT($B$2,DEC2HEX(B30,8),$C$2,CHAR(10),G30,CHAR(10),$D$2,DEC2BIN(C30,6),$E$2,CHAR(10),$F$2,CHAR(10),$G$2,E30,$H$2,F30,$I$2,CHAR(10))</f>
        <v xml:space="preserve">when (x"00000018") =&gt;
-- RMAP Area Config Register 6 : CCD 1 Window List Pointer Config Field
v_ram_address    := "000110";
p_rmap_ram_rd(v_ram_address, fee_rmap_o.waitrequest, v_ram_readdata);
fee_rmap_o.readdata &lt;= v_ram_readdata(31 downto 24);
</v>
      </c>
    </row>
    <row r="31" spans="1:13" x14ac:dyDescent="0.25">
      <c r="A31" s="4" t="s">
        <v>42</v>
      </c>
      <c r="B31">
        <f t="shared" si="2"/>
        <v>25</v>
      </c>
      <c r="C31">
        <f t="shared" si="3"/>
        <v>6</v>
      </c>
      <c r="D31">
        <f t="shared" si="4"/>
        <v>4</v>
      </c>
      <c r="E31">
        <f t="shared" si="0"/>
        <v>23</v>
      </c>
      <c r="F31">
        <f t="shared" si="5"/>
        <v>16</v>
      </c>
      <c r="G31" t="s">
        <v>140</v>
      </c>
      <c r="M31" s="3" t="str">
        <f>_xlfn.CONCAT($B$2,DEC2HEX(B31,8),$C$2,CHAR(10),G31,CHAR(10),$D$2,DEC2BIN(C31,6),$E$2,CHAR(10),$F$2,CHAR(10),$G$2,E31,$H$2,F31,$I$2,CHAR(10))</f>
        <v xml:space="preserve">when (x"00000019") =&gt;
-- RMAP Area Config Register 6 : CCD 1 Window List Pointer Config Field
v_ram_address    := "000110";
p_rmap_ram_rd(v_ram_address, fee_rmap_o.waitrequest, v_ram_readdata);
fee_rmap_o.readdata &lt;= v_ram_readdata(23 downto 16);
</v>
      </c>
    </row>
    <row r="32" spans="1:13" x14ac:dyDescent="0.25">
      <c r="A32" s="4" t="s">
        <v>43</v>
      </c>
      <c r="B32">
        <f t="shared" si="2"/>
        <v>26</v>
      </c>
      <c r="C32">
        <f t="shared" si="3"/>
        <v>6</v>
      </c>
      <c r="D32">
        <f t="shared" si="4"/>
        <v>2</v>
      </c>
      <c r="E32">
        <f t="shared" si="0"/>
        <v>15</v>
      </c>
      <c r="F32">
        <f t="shared" si="5"/>
        <v>8</v>
      </c>
      <c r="G32" t="s">
        <v>140</v>
      </c>
      <c r="M32" s="3" t="str">
        <f>_xlfn.CONCAT($B$2,DEC2HEX(B32,8),$C$2,CHAR(10),G32,CHAR(10),$D$2,DEC2BIN(C32,6),$E$2,CHAR(10),$F$2,CHAR(10),$G$2,E32,$H$2,F32,$I$2,CHAR(10))</f>
        <v xml:space="preserve">when (x"0000001A") =&gt;
-- RMAP Area Config Register 6 : CCD 1 Window List Pointer Config Field
v_ram_address    := "000110";
p_rmap_ram_rd(v_ram_address, fee_rmap_o.waitrequest, v_ram_readdata);
fee_rmap_o.readdata &lt;= v_ram_readdata(15 downto 8);
</v>
      </c>
    </row>
    <row r="33" spans="1:13" x14ac:dyDescent="0.25">
      <c r="A33" s="4" t="s">
        <v>44</v>
      </c>
      <c r="B33">
        <f t="shared" si="2"/>
        <v>27</v>
      </c>
      <c r="C33">
        <f t="shared" si="3"/>
        <v>6</v>
      </c>
      <c r="D33">
        <f t="shared" si="4"/>
        <v>1</v>
      </c>
      <c r="E33">
        <f t="shared" si="0"/>
        <v>7</v>
      </c>
      <c r="F33">
        <f t="shared" si="5"/>
        <v>0</v>
      </c>
      <c r="G33" t="s">
        <v>140</v>
      </c>
      <c r="M33" s="3" t="str">
        <f>_xlfn.CONCAT($B$2,DEC2HEX(B33,8),$C$2,CHAR(10),G33,CHAR(10),$D$2,DEC2BIN(C33,6),$E$2,CHAR(10),$F$2,CHAR(10),$G$2,E33,$H$2,F33,$I$2,CHAR(10))</f>
        <v xml:space="preserve">when (x"0000001B") =&gt;
-- RMAP Area Config Register 6 : CCD 1 Window List Pointer Config Field
v_ram_address    := "000110";
p_rmap_ram_rd(v_ram_address, fee_rmap_o.waitrequest, v_ram_readdata);
fee_rmap_o.readdata &lt;= v_ram_readdata(7 downto 0);
</v>
      </c>
    </row>
    <row r="34" spans="1:13" x14ac:dyDescent="0.25">
      <c r="A34" s="4" t="s">
        <v>45</v>
      </c>
      <c r="B34">
        <f t="shared" si="2"/>
        <v>28</v>
      </c>
      <c r="C34">
        <f t="shared" si="3"/>
        <v>7</v>
      </c>
      <c r="D34">
        <f t="shared" si="4"/>
        <v>8</v>
      </c>
      <c r="E34">
        <f t="shared" si="0"/>
        <v>31</v>
      </c>
      <c r="F34">
        <f t="shared" si="5"/>
        <v>24</v>
      </c>
      <c r="G34" t="s">
        <v>141</v>
      </c>
      <c r="M34" s="3" t="str">
        <f>_xlfn.CONCAT($B$2,DEC2HEX(B34,8),$C$2,CHAR(10),G34,CHAR(10),$D$2,DEC2BIN(C34,6),$E$2,CHAR(10),$F$2,CHAR(10),$G$2,E34,$H$2,F34,$I$2,CHAR(10))</f>
        <v xml:space="preserve">when (x"0000001C") =&gt;
-- RMAP Area Config Register 7 : CCD 1 Packet Order List Pointer Config Field
v_ram_address    := "000111";
p_rmap_ram_rd(v_ram_address, fee_rmap_o.waitrequest, v_ram_readdata);
fee_rmap_o.readdata &lt;= v_ram_readdata(31 downto 24);
</v>
      </c>
    </row>
    <row r="35" spans="1:13" x14ac:dyDescent="0.25">
      <c r="A35" s="4" t="s">
        <v>46</v>
      </c>
      <c r="B35">
        <f t="shared" si="2"/>
        <v>29</v>
      </c>
      <c r="C35">
        <f t="shared" si="3"/>
        <v>7</v>
      </c>
      <c r="D35">
        <f t="shared" si="4"/>
        <v>4</v>
      </c>
      <c r="E35">
        <f t="shared" si="0"/>
        <v>23</v>
      </c>
      <c r="F35">
        <f t="shared" si="5"/>
        <v>16</v>
      </c>
      <c r="G35" t="s">
        <v>141</v>
      </c>
      <c r="M35" s="3" t="str">
        <f>_xlfn.CONCAT($B$2,DEC2HEX(B35,8),$C$2,CHAR(10),G35,CHAR(10),$D$2,DEC2BIN(C35,6),$E$2,CHAR(10),$F$2,CHAR(10),$G$2,E35,$H$2,F35,$I$2,CHAR(10))</f>
        <v xml:space="preserve">when (x"0000001D") =&gt;
-- RMAP Area Config Register 7 : CCD 1 Packet Order List Pointer Config Field
v_ram_address    := "000111";
p_rmap_ram_rd(v_ram_address, fee_rmap_o.waitrequest, v_ram_readdata);
fee_rmap_o.readdata &lt;= v_ram_readdata(23 downto 16);
</v>
      </c>
    </row>
    <row r="36" spans="1:13" x14ac:dyDescent="0.25">
      <c r="A36" s="4" t="s">
        <v>47</v>
      </c>
      <c r="B36">
        <f t="shared" si="2"/>
        <v>30</v>
      </c>
      <c r="C36">
        <f t="shared" si="3"/>
        <v>7</v>
      </c>
      <c r="D36">
        <f t="shared" si="4"/>
        <v>2</v>
      </c>
      <c r="E36">
        <f t="shared" si="0"/>
        <v>15</v>
      </c>
      <c r="F36">
        <f t="shared" si="5"/>
        <v>8</v>
      </c>
      <c r="G36" t="s">
        <v>141</v>
      </c>
      <c r="M36" s="3" t="str">
        <f>_xlfn.CONCAT($B$2,DEC2HEX(B36,8),$C$2,CHAR(10),G36,CHAR(10),$D$2,DEC2BIN(C36,6),$E$2,CHAR(10),$F$2,CHAR(10),$G$2,E36,$H$2,F36,$I$2,CHAR(10))</f>
        <v xml:space="preserve">when (x"0000001E") =&gt;
-- RMAP Area Config Register 7 : CCD 1 Packet Order List Pointer Config Field
v_ram_address    := "000111";
p_rmap_ram_rd(v_ram_address, fee_rmap_o.waitrequest, v_ram_readdata);
fee_rmap_o.readdata &lt;= v_ram_readdata(15 downto 8);
</v>
      </c>
    </row>
    <row r="37" spans="1:13" x14ac:dyDescent="0.25">
      <c r="A37" s="4" t="s">
        <v>48</v>
      </c>
      <c r="B37">
        <f t="shared" si="2"/>
        <v>31</v>
      </c>
      <c r="C37">
        <f t="shared" si="3"/>
        <v>7</v>
      </c>
      <c r="D37">
        <f t="shared" si="4"/>
        <v>1</v>
      </c>
      <c r="E37">
        <f t="shared" si="0"/>
        <v>7</v>
      </c>
      <c r="F37">
        <f t="shared" si="5"/>
        <v>0</v>
      </c>
      <c r="G37" t="s">
        <v>141</v>
      </c>
      <c r="M37" s="3" t="str">
        <f>_xlfn.CONCAT($B$2,DEC2HEX(B37,8),$C$2,CHAR(10),G37,CHAR(10),$D$2,DEC2BIN(C37,6),$E$2,CHAR(10),$F$2,CHAR(10),$G$2,E37,$H$2,F37,$I$2,CHAR(10))</f>
        <v xml:space="preserve">when (x"0000001F") =&gt;
-- RMAP Area Config Register 7 : CCD 1 Packet Order List Pointer Config Field
v_ram_address    := "000111";
p_rmap_ram_rd(v_ram_address, fee_rmap_o.waitrequest, v_ram_readdata);
fee_rmap_o.readdata &lt;= v_ram_readdata(7 downto 0);
</v>
      </c>
    </row>
    <row r="38" spans="1:13" x14ac:dyDescent="0.25">
      <c r="A38" s="4" t="s">
        <v>49</v>
      </c>
      <c r="B38">
        <f t="shared" si="2"/>
        <v>32</v>
      </c>
      <c r="C38">
        <f t="shared" si="3"/>
        <v>8</v>
      </c>
      <c r="D38">
        <f t="shared" si="4"/>
        <v>8</v>
      </c>
      <c r="E38">
        <f t="shared" si="0"/>
        <v>31</v>
      </c>
      <c r="F38">
        <f t="shared" si="5"/>
        <v>24</v>
      </c>
      <c r="G38" t="s">
        <v>142</v>
      </c>
      <c r="M38" s="3" t="str">
        <f>_xlfn.CONCAT($B$2,DEC2HEX(B38,8),$C$2,CHAR(10),G38,CHAR(10),$D$2,DEC2BIN(C38,6),$E$2,CHAR(10),$F$2,CHAR(10),$G$2,E38,$H$2,F38,$I$2,CHAR(10))</f>
        <v xml:space="preserve">when (x"00000020") =&gt;
-- RMAP Area Config Register 8 : CCD 1 Window Size Y Config Field%%-- RMAP Area Config Register 8 : Register 8 Configuration Reserved
v_ram_address    := "001000";
p_rmap_ram_rd(v_ram_address, fee_rmap_o.waitrequest, v_ram_readdata);
fee_rmap_o.readdata &lt;= v_ram_readdata(31 downto 24);
</v>
      </c>
    </row>
    <row r="39" spans="1:13" x14ac:dyDescent="0.25">
      <c r="A39" s="4" t="s">
        <v>50</v>
      </c>
      <c r="B39">
        <f t="shared" si="2"/>
        <v>33</v>
      </c>
      <c r="C39">
        <f t="shared" si="3"/>
        <v>8</v>
      </c>
      <c r="D39">
        <f t="shared" si="4"/>
        <v>4</v>
      </c>
      <c r="E39">
        <f t="shared" si="0"/>
        <v>23</v>
      </c>
      <c r="F39">
        <f t="shared" si="5"/>
        <v>16</v>
      </c>
      <c r="G39" t="s">
        <v>143</v>
      </c>
      <c r="M39" s="3" t="str">
        <f>_xlfn.CONCAT($B$2,DEC2HEX(B39,8),$C$2,CHAR(10),G39,CHAR(10),$D$2,DEC2BIN(C39,6),$E$2,CHAR(10),$F$2,CHAR(10),$G$2,E39,$H$2,F39,$I$2,CHAR(10))</f>
        <v xml:space="preserve">when (x"00000021") =&gt;
-- RMAP Area Config Register 8 : CCD 1 Window Size X Config Field%%-- RMAP Area Config Register 8 : CCD 1 Window Size Y Config Field
v_ram_address    := "001000";
p_rmap_ram_rd(v_ram_address, fee_rmap_o.waitrequest, v_ram_readdata);
fee_rmap_o.readdata &lt;= v_ram_readdata(23 downto 16);
</v>
      </c>
    </row>
    <row r="40" spans="1:13" x14ac:dyDescent="0.25">
      <c r="A40" s="4" t="s">
        <v>51</v>
      </c>
      <c r="B40">
        <f t="shared" si="2"/>
        <v>34</v>
      </c>
      <c r="C40">
        <f t="shared" si="3"/>
        <v>8</v>
      </c>
      <c r="D40">
        <f t="shared" si="4"/>
        <v>2</v>
      </c>
      <c r="E40">
        <f t="shared" si="0"/>
        <v>15</v>
      </c>
      <c r="F40">
        <f t="shared" si="5"/>
        <v>8</v>
      </c>
      <c r="G40" t="s">
        <v>144</v>
      </c>
      <c r="M40" s="3" t="str">
        <f>_xlfn.CONCAT($B$2,DEC2HEX(B40,8),$C$2,CHAR(10),G40,CHAR(10),$D$2,DEC2BIN(C40,6),$E$2,CHAR(10),$F$2,CHAR(10),$G$2,E40,$H$2,F40,$I$2,CHAR(10))</f>
        <v xml:space="preserve">when (x"00000022") =&gt;
-- RMAP Area Config Register 8 : CCD 1 Window List Length Config Field
v_ram_address    := "001000";
p_rmap_ram_rd(v_ram_address, fee_rmap_o.waitrequest, v_ram_readdata);
fee_rmap_o.readdata &lt;= v_ram_readdata(15 downto 8);
</v>
      </c>
    </row>
    <row r="41" spans="1:13" x14ac:dyDescent="0.25">
      <c r="A41" s="4" t="s">
        <v>52</v>
      </c>
      <c r="B41">
        <f t="shared" si="2"/>
        <v>35</v>
      </c>
      <c r="C41">
        <f t="shared" si="3"/>
        <v>8</v>
      </c>
      <c r="D41">
        <f t="shared" si="4"/>
        <v>1</v>
      </c>
      <c r="E41">
        <f t="shared" si="0"/>
        <v>7</v>
      </c>
      <c r="F41">
        <f t="shared" si="5"/>
        <v>0</v>
      </c>
      <c r="G41" t="s">
        <v>144</v>
      </c>
      <c r="M41" s="3" t="str">
        <f>_xlfn.CONCAT($B$2,DEC2HEX(B41,8),$C$2,CHAR(10),G41,CHAR(10),$D$2,DEC2BIN(C41,6),$E$2,CHAR(10),$F$2,CHAR(10),$G$2,E41,$H$2,F41,$I$2,CHAR(10))</f>
        <v xml:space="preserve">when (x"00000023") =&gt;
-- RMAP Area Config Register 8 : CCD 1 Window List Length Config Field
v_ram_address    := "001000";
p_rmap_ram_rd(v_ram_address, fee_rmap_o.waitrequest, v_ram_readdata);
fee_rmap_o.readdata &lt;= v_ram_readdata(7 downto 0);
</v>
      </c>
    </row>
    <row r="42" spans="1:13" x14ac:dyDescent="0.25">
      <c r="A42" s="4" t="s">
        <v>53</v>
      </c>
      <c r="B42">
        <f t="shared" si="2"/>
        <v>36</v>
      </c>
      <c r="C42">
        <f t="shared" si="3"/>
        <v>9</v>
      </c>
      <c r="D42">
        <f t="shared" si="4"/>
        <v>8</v>
      </c>
      <c r="E42">
        <f t="shared" si="0"/>
        <v>31</v>
      </c>
      <c r="F42">
        <f t="shared" si="5"/>
        <v>24</v>
      </c>
      <c r="G42" t="s">
        <v>145</v>
      </c>
      <c r="M42" s="3" t="str">
        <f>_xlfn.CONCAT($B$2,DEC2HEX(B42,8),$C$2,CHAR(10),G42,CHAR(10),$D$2,DEC2BIN(C42,6),$E$2,CHAR(10),$F$2,CHAR(10),$G$2,E42,$H$2,F42,$I$2,CHAR(10))</f>
        <v xml:space="preserve">when (x"00000024") =&gt;
-- RMAP Area Config Register 9 : CCD 2 Window List Pointer Config Field
v_ram_address    := "001001";
p_rmap_ram_rd(v_ram_address, fee_rmap_o.waitrequest, v_ram_readdata);
fee_rmap_o.readdata &lt;= v_ram_readdata(31 downto 24);
</v>
      </c>
    </row>
    <row r="43" spans="1:13" x14ac:dyDescent="0.25">
      <c r="A43" s="4" t="s">
        <v>54</v>
      </c>
      <c r="B43">
        <f t="shared" si="2"/>
        <v>37</v>
      </c>
      <c r="C43">
        <f t="shared" si="3"/>
        <v>9</v>
      </c>
      <c r="D43">
        <f t="shared" si="4"/>
        <v>4</v>
      </c>
      <c r="E43">
        <f t="shared" si="0"/>
        <v>23</v>
      </c>
      <c r="F43">
        <f t="shared" si="5"/>
        <v>16</v>
      </c>
      <c r="G43" t="s">
        <v>145</v>
      </c>
      <c r="M43" s="3" t="str">
        <f>_xlfn.CONCAT($B$2,DEC2HEX(B43,8),$C$2,CHAR(10),G43,CHAR(10),$D$2,DEC2BIN(C43,6),$E$2,CHAR(10),$F$2,CHAR(10),$G$2,E43,$H$2,F43,$I$2,CHAR(10))</f>
        <v xml:space="preserve">when (x"00000025") =&gt;
-- RMAP Area Config Register 9 : CCD 2 Window List Pointer Config Field
v_ram_address    := "001001";
p_rmap_ram_rd(v_ram_address, fee_rmap_o.waitrequest, v_ram_readdata);
fee_rmap_o.readdata &lt;= v_ram_readdata(23 downto 16);
</v>
      </c>
    </row>
    <row r="44" spans="1:13" x14ac:dyDescent="0.25">
      <c r="A44" s="4" t="s">
        <v>55</v>
      </c>
      <c r="B44">
        <f t="shared" si="2"/>
        <v>38</v>
      </c>
      <c r="C44">
        <f t="shared" si="3"/>
        <v>9</v>
      </c>
      <c r="D44">
        <f t="shared" si="4"/>
        <v>2</v>
      </c>
      <c r="E44">
        <f t="shared" si="0"/>
        <v>15</v>
      </c>
      <c r="F44">
        <f t="shared" si="5"/>
        <v>8</v>
      </c>
      <c r="G44" t="s">
        <v>145</v>
      </c>
      <c r="M44" s="3" t="str">
        <f>_xlfn.CONCAT($B$2,DEC2HEX(B44,8),$C$2,CHAR(10),G44,CHAR(10),$D$2,DEC2BIN(C44,6),$E$2,CHAR(10),$F$2,CHAR(10),$G$2,E44,$H$2,F44,$I$2,CHAR(10))</f>
        <v xml:space="preserve">when (x"00000026") =&gt;
-- RMAP Area Config Register 9 : CCD 2 Window List Pointer Config Field
v_ram_address    := "001001";
p_rmap_ram_rd(v_ram_address, fee_rmap_o.waitrequest, v_ram_readdata);
fee_rmap_o.readdata &lt;= v_ram_readdata(15 downto 8);
</v>
      </c>
    </row>
    <row r="45" spans="1:13" x14ac:dyDescent="0.25">
      <c r="A45" s="4" t="s">
        <v>56</v>
      </c>
      <c r="B45">
        <f t="shared" si="2"/>
        <v>39</v>
      </c>
      <c r="C45">
        <f t="shared" si="3"/>
        <v>9</v>
      </c>
      <c r="D45">
        <f t="shared" si="4"/>
        <v>1</v>
      </c>
      <c r="E45">
        <f t="shared" si="0"/>
        <v>7</v>
      </c>
      <c r="F45">
        <f t="shared" si="5"/>
        <v>0</v>
      </c>
      <c r="G45" t="s">
        <v>145</v>
      </c>
      <c r="M45" s="3" t="str">
        <f>_xlfn.CONCAT($B$2,DEC2HEX(B45,8),$C$2,CHAR(10),G45,CHAR(10),$D$2,DEC2BIN(C45,6),$E$2,CHAR(10),$F$2,CHAR(10),$G$2,E45,$H$2,F45,$I$2,CHAR(10))</f>
        <v xml:space="preserve">when (x"00000027") =&gt;
-- RMAP Area Config Register 9 : CCD 2 Window List Pointer Config Field
v_ram_address    := "001001";
p_rmap_ram_rd(v_ram_address, fee_rmap_o.waitrequest, v_ram_readdata);
fee_rmap_o.readdata &lt;= v_ram_readdata(7 downto 0);
</v>
      </c>
    </row>
    <row r="46" spans="1:13" x14ac:dyDescent="0.25">
      <c r="A46" s="4" t="s">
        <v>57</v>
      </c>
      <c r="B46">
        <f t="shared" si="2"/>
        <v>40</v>
      </c>
      <c r="C46">
        <f t="shared" si="3"/>
        <v>10</v>
      </c>
      <c r="D46">
        <f t="shared" si="4"/>
        <v>8</v>
      </c>
      <c r="E46">
        <f t="shared" si="0"/>
        <v>31</v>
      </c>
      <c r="F46">
        <f t="shared" si="5"/>
        <v>24</v>
      </c>
      <c r="G46" t="s">
        <v>146</v>
      </c>
      <c r="M46" s="3" t="str">
        <f>_xlfn.CONCAT($B$2,DEC2HEX(B46,8),$C$2,CHAR(10),G46,CHAR(10),$D$2,DEC2BIN(C46,6),$E$2,CHAR(10),$F$2,CHAR(10),$G$2,E46,$H$2,F46,$I$2,CHAR(10))</f>
        <v xml:space="preserve">when (x"00000028") =&gt;
-- RMAP Area Config Register 10 : CCD 2 Packet Order List Pointer Config Field
v_ram_address    := "001010";
p_rmap_ram_rd(v_ram_address, fee_rmap_o.waitrequest, v_ram_readdata);
fee_rmap_o.readdata &lt;= v_ram_readdata(31 downto 24);
</v>
      </c>
    </row>
    <row r="47" spans="1:13" x14ac:dyDescent="0.25">
      <c r="A47" s="4" t="s">
        <v>58</v>
      </c>
      <c r="B47">
        <f t="shared" si="2"/>
        <v>41</v>
      </c>
      <c r="C47">
        <f t="shared" si="3"/>
        <v>10</v>
      </c>
      <c r="D47">
        <f t="shared" si="4"/>
        <v>4</v>
      </c>
      <c r="E47">
        <f t="shared" si="0"/>
        <v>23</v>
      </c>
      <c r="F47">
        <f t="shared" si="5"/>
        <v>16</v>
      </c>
      <c r="G47" t="s">
        <v>146</v>
      </c>
      <c r="M47" s="3" t="str">
        <f>_xlfn.CONCAT($B$2,DEC2HEX(B47,8),$C$2,CHAR(10),G47,CHAR(10),$D$2,DEC2BIN(C47,6),$E$2,CHAR(10),$F$2,CHAR(10),$G$2,E47,$H$2,F47,$I$2,CHAR(10))</f>
        <v xml:space="preserve">when (x"00000029") =&gt;
-- RMAP Area Config Register 10 : CCD 2 Packet Order List Pointer Config Field
v_ram_address    := "001010";
p_rmap_ram_rd(v_ram_address, fee_rmap_o.waitrequest, v_ram_readdata);
fee_rmap_o.readdata &lt;= v_ram_readdata(23 downto 16);
</v>
      </c>
    </row>
    <row r="48" spans="1:13" x14ac:dyDescent="0.25">
      <c r="A48" s="4" t="s">
        <v>59</v>
      </c>
      <c r="B48">
        <f t="shared" si="2"/>
        <v>42</v>
      </c>
      <c r="C48">
        <f t="shared" si="3"/>
        <v>10</v>
      </c>
      <c r="D48">
        <f t="shared" si="4"/>
        <v>2</v>
      </c>
      <c r="E48">
        <f t="shared" si="0"/>
        <v>15</v>
      </c>
      <c r="F48">
        <f t="shared" si="5"/>
        <v>8</v>
      </c>
      <c r="G48" t="s">
        <v>146</v>
      </c>
      <c r="M48" s="3" t="str">
        <f>_xlfn.CONCAT($B$2,DEC2HEX(B48,8),$C$2,CHAR(10),G48,CHAR(10),$D$2,DEC2BIN(C48,6),$E$2,CHAR(10),$F$2,CHAR(10),$G$2,E48,$H$2,F48,$I$2,CHAR(10))</f>
        <v xml:space="preserve">when (x"0000002A") =&gt;
-- RMAP Area Config Register 10 : CCD 2 Packet Order List Pointer Config Field
v_ram_address    := "001010";
p_rmap_ram_rd(v_ram_address, fee_rmap_o.waitrequest, v_ram_readdata);
fee_rmap_o.readdata &lt;= v_ram_readdata(15 downto 8);
</v>
      </c>
    </row>
    <row r="49" spans="1:13" x14ac:dyDescent="0.25">
      <c r="A49" s="4" t="s">
        <v>60</v>
      </c>
      <c r="B49">
        <f t="shared" si="2"/>
        <v>43</v>
      </c>
      <c r="C49">
        <f t="shared" si="3"/>
        <v>10</v>
      </c>
      <c r="D49">
        <f t="shared" si="4"/>
        <v>1</v>
      </c>
      <c r="E49">
        <f t="shared" si="0"/>
        <v>7</v>
      </c>
      <c r="F49">
        <f t="shared" si="5"/>
        <v>0</v>
      </c>
      <c r="G49" t="s">
        <v>146</v>
      </c>
      <c r="M49" s="3" t="str">
        <f>_xlfn.CONCAT($B$2,DEC2HEX(B49,8),$C$2,CHAR(10),G49,CHAR(10),$D$2,DEC2BIN(C49,6),$E$2,CHAR(10),$F$2,CHAR(10),$G$2,E49,$H$2,F49,$I$2,CHAR(10))</f>
        <v xml:space="preserve">when (x"0000002B") =&gt;
-- RMAP Area Config Register 10 : CCD 2 Packet Order List Pointer Config Field
v_ram_address    := "001010";
p_rmap_ram_rd(v_ram_address, fee_rmap_o.waitrequest, v_ram_readdata);
fee_rmap_o.readdata &lt;= v_ram_readdata(7 downto 0);
</v>
      </c>
    </row>
    <row r="50" spans="1:13" x14ac:dyDescent="0.25">
      <c r="A50" s="4" t="s">
        <v>61</v>
      </c>
      <c r="B50">
        <f t="shared" si="2"/>
        <v>44</v>
      </c>
      <c r="C50">
        <f t="shared" si="3"/>
        <v>11</v>
      </c>
      <c r="D50">
        <f t="shared" si="4"/>
        <v>8</v>
      </c>
      <c r="E50">
        <f t="shared" si="0"/>
        <v>31</v>
      </c>
      <c r="F50">
        <f t="shared" si="5"/>
        <v>24</v>
      </c>
      <c r="G50" t="s">
        <v>147</v>
      </c>
      <c r="M50" s="3" t="str">
        <f>_xlfn.CONCAT($B$2,DEC2HEX(B50,8),$C$2,CHAR(10),G50,CHAR(10),$D$2,DEC2BIN(C50,6),$E$2,CHAR(10),$F$2,CHAR(10),$G$2,E50,$H$2,F50,$I$2,CHAR(10))</f>
        <v xml:space="preserve">when (x"0000002C") =&gt;
-- RMAP Area Config Register 11 : CCD 2 Window Size Y Config Field%%-- RMAP Area Config Register 11 : Register 11 Configuration Reserved
v_ram_address    := "001011";
p_rmap_ram_rd(v_ram_address, fee_rmap_o.waitrequest, v_ram_readdata);
fee_rmap_o.readdata &lt;= v_ram_readdata(31 downto 24);
</v>
      </c>
    </row>
    <row r="51" spans="1:13" x14ac:dyDescent="0.25">
      <c r="A51" s="4" t="s">
        <v>62</v>
      </c>
      <c r="B51">
        <f t="shared" si="2"/>
        <v>45</v>
      </c>
      <c r="C51">
        <f t="shared" si="3"/>
        <v>11</v>
      </c>
      <c r="D51">
        <f t="shared" si="4"/>
        <v>4</v>
      </c>
      <c r="E51">
        <f t="shared" si="0"/>
        <v>23</v>
      </c>
      <c r="F51">
        <f t="shared" si="5"/>
        <v>16</v>
      </c>
      <c r="G51" t="s">
        <v>148</v>
      </c>
      <c r="M51" s="3" t="str">
        <f>_xlfn.CONCAT($B$2,DEC2HEX(B51,8),$C$2,CHAR(10),G51,CHAR(10),$D$2,DEC2BIN(C51,6),$E$2,CHAR(10),$F$2,CHAR(10),$G$2,E51,$H$2,F51,$I$2,CHAR(10))</f>
        <v xml:space="preserve">when (x"0000002D") =&gt;
-- RMAP Area Config Register 11 : CCD 2 Window Size X Config Field%%-- RMAP Area Config Register 11 : CCD 2 Window Size Y Config Field
v_ram_address    := "001011";
p_rmap_ram_rd(v_ram_address, fee_rmap_o.waitrequest, v_ram_readdata);
fee_rmap_o.readdata &lt;= v_ram_readdata(23 downto 16);
</v>
      </c>
    </row>
    <row r="52" spans="1:13" x14ac:dyDescent="0.25">
      <c r="A52" s="4" t="s">
        <v>63</v>
      </c>
      <c r="B52">
        <f t="shared" si="2"/>
        <v>46</v>
      </c>
      <c r="C52">
        <f t="shared" si="3"/>
        <v>11</v>
      </c>
      <c r="D52">
        <f t="shared" si="4"/>
        <v>2</v>
      </c>
      <c r="E52">
        <f t="shared" si="0"/>
        <v>15</v>
      </c>
      <c r="F52">
        <f t="shared" si="5"/>
        <v>8</v>
      </c>
      <c r="G52" t="s">
        <v>149</v>
      </c>
      <c r="M52" s="3" t="str">
        <f>_xlfn.CONCAT($B$2,DEC2HEX(B52,8),$C$2,CHAR(10),G52,CHAR(10),$D$2,DEC2BIN(C52,6),$E$2,CHAR(10),$F$2,CHAR(10),$G$2,E52,$H$2,F52,$I$2,CHAR(10))</f>
        <v xml:space="preserve">when (x"0000002E") =&gt;
-- RMAP Area Config Register 11 : CCD 2 Window List Length Config Field
v_ram_address    := "001011";
p_rmap_ram_rd(v_ram_address, fee_rmap_o.waitrequest, v_ram_readdata);
fee_rmap_o.readdata &lt;= v_ram_readdata(15 downto 8);
</v>
      </c>
    </row>
    <row r="53" spans="1:13" x14ac:dyDescent="0.25">
      <c r="A53" s="4" t="s">
        <v>64</v>
      </c>
      <c r="B53">
        <f t="shared" si="2"/>
        <v>47</v>
      </c>
      <c r="C53">
        <f t="shared" si="3"/>
        <v>11</v>
      </c>
      <c r="D53">
        <f t="shared" si="4"/>
        <v>1</v>
      </c>
      <c r="E53">
        <f t="shared" si="0"/>
        <v>7</v>
      </c>
      <c r="F53">
        <f t="shared" si="5"/>
        <v>0</v>
      </c>
      <c r="G53" t="s">
        <v>149</v>
      </c>
      <c r="M53" s="3" t="str">
        <f>_xlfn.CONCAT($B$2,DEC2HEX(B53,8),$C$2,CHAR(10),G53,CHAR(10),$D$2,DEC2BIN(C53,6),$E$2,CHAR(10),$F$2,CHAR(10),$G$2,E53,$H$2,F53,$I$2,CHAR(10))</f>
        <v xml:space="preserve">when (x"0000002F") =&gt;
-- RMAP Area Config Register 11 : CCD 2 Window List Length Config Field
v_ram_address    := "001011";
p_rmap_ram_rd(v_ram_address, fee_rmap_o.waitrequest, v_ram_readdata);
fee_rmap_o.readdata &lt;= v_ram_readdata(7 downto 0);
</v>
      </c>
    </row>
    <row r="54" spans="1:13" x14ac:dyDescent="0.25">
      <c r="A54" s="4" t="s">
        <v>65</v>
      </c>
      <c r="B54">
        <f t="shared" si="2"/>
        <v>48</v>
      </c>
      <c r="C54">
        <f t="shared" si="3"/>
        <v>12</v>
      </c>
      <c r="D54">
        <f t="shared" si="4"/>
        <v>8</v>
      </c>
      <c r="E54">
        <f t="shared" si="0"/>
        <v>31</v>
      </c>
      <c r="F54">
        <f t="shared" si="5"/>
        <v>24</v>
      </c>
      <c r="G54" t="s">
        <v>150</v>
      </c>
      <c r="M54" s="3" t="str">
        <f>_xlfn.CONCAT($B$2,DEC2HEX(B54,8),$C$2,CHAR(10),G54,CHAR(10),$D$2,DEC2BIN(C54,6),$E$2,CHAR(10),$F$2,CHAR(10),$G$2,E54,$H$2,F54,$I$2,CHAR(10))</f>
        <v xml:space="preserve">when (x"00000030") =&gt;
-- RMAP Area Config Register 12 : CCD 3 Window List Pointer Config Field
v_ram_address    := "001100";
p_rmap_ram_rd(v_ram_address, fee_rmap_o.waitrequest, v_ram_readdata);
fee_rmap_o.readdata &lt;= v_ram_readdata(31 downto 24);
</v>
      </c>
    </row>
    <row r="55" spans="1:13" x14ac:dyDescent="0.25">
      <c r="A55" s="4" t="s">
        <v>66</v>
      </c>
      <c r="B55">
        <f t="shared" si="2"/>
        <v>49</v>
      </c>
      <c r="C55">
        <f t="shared" si="3"/>
        <v>12</v>
      </c>
      <c r="D55">
        <f t="shared" si="4"/>
        <v>4</v>
      </c>
      <c r="E55">
        <f t="shared" si="0"/>
        <v>23</v>
      </c>
      <c r="F55">
        <f t="shared" si="5"/>
        <v>16</v>
      </c>
      <c r="G55" t="s">
        <v>150</v>
      </c>
      <c r="M55" s="3" t="str">
        <f>_xlfn.CONCAT($B$2,DEC2HEX(B55,8),$C$2,CHAR(10),G55,CHAR(10),$D$2,DEC2BIN(C55,6),$E$2,CHAR(10),$F$2,CHAR(10),$G$2,E55,$H$2,F55,$I$2,CHAR(10))</f>
        <v xml:space="preserve">when (x"00000031") =&gt;
-- RMAP Area Config Register 12 : CCD 3 Window List Pointer Config Field
v_ram_address    := "001100";
p_rmap_ram_rd(v_ram_address, fee_rmap_o.waitrequest, v_ram_readdata);
fee_rmap_o.readdata &lt;= v_ram_readdata(23 downto 16);
</v>
      </c>
    </row>
    <row r="56" spans="1:13" x14ac:dyDescent="0.25">
      <c r="A56" s="4" t="s">
        <v>67</v>
      </c>
      <c r="B56">
        <f t="shared" si="2"/>
        <v>50</v>
      </c>
      <c r="C56">
        <f t="shared" si="3"/>
        <v>12</v>
      </c>
      <c r="D56">
        <f t="shared" si="4"/>
        <v>2</v>
      </c>
      <c r="E56">
        <f t="shared" si="0"/>
        <v>15</v>
      </c>
      <c r="F56">
        <f t="shared" si="5"/>
        <v>8</v>
      </c>
      <c r="G56" t="s">
        <v>150</v>
      </c>
      <c r="M56" s="3" t="str">
        <f>_xlfn.CONCAT($B$2,DEC2HEX(B56,8),$C$2,CHAR(10),G56,CHAR(10),$D$2,DEC2BIN(C56,6),$E$2,CHAR(10),$F$2,CHAR(10),$G$2,E56,$H$2,F56,$I$2,CHAR(10))</f>
        <v xml:space="preserve">when (x"00000032") =&gt;
-- RMAP Area Config Register 12 : CCD 3 Window List Pointer Config Field
v_ram_address    := "001100";
p_rmap_ram_rd(v_ram_address, fee_rmap_o.waitrequest, v_ram_readdata);
fee_rmap_o.readdata &lt;= v_ram_readdata(15 downto 8);
</v>
      </c>
    </row>
    <row r="57" spans="1:13" x14ac:dyDescent="0.25">
      <c r="A57" s="4" t="s">
        <v>68</v>
      </c>
      <c r="B57">
        <f t="shared" si="2"/>
        <v>51</v>
      </c>
      <c r="C57">
        <f t="shared" si="3"/>
        <v>12</v>
      </c>
      <c r="D57">
        <f t="shared" si="4"/>
        <v>1</v>
      </c>
      <c r="E57">
        <f t="shared" si="0"/>
        <v>7</v>
      </c>
      <c r="F57">
        <f t="shared" si="5"/>
        <v>0</v>
      </c>
      <c r="G57" t="s">
        <v>150</v>
      </c>
      <c r="M57" s="3" t="str">
        <f>_xlfn.CONCAT($B$2,DEC2HEX(B57,8),$C$2,CHAR(10),G57,CHAR(10),$D$2,DEC2BIN(C57,6),$E$2,CHAR(10),$F$2,CHAR(10),$G$2,E57,$H$2,F57,$I$2,CHAR(10))</f>
        <v xml:space="preserve">when (x"00000033") =&gt;
-- RMAP Area Config Register 12 : CCD 3 Window List Pointer Config Field
v_ram_address    := "001100";
p_rmap_ram_rd(v_ram_address, fee_rmap_o.waitrequest, v_ram_readdata);
fee_rmap_o.readdata &lt;= v_ram_readdata(7 downto 0);
</v>
      </c>
    </row>
    <row r="58" spans="1:13" x14ac:dyDescent="0.25">
      <c r="A58" s="4" t="s">
        <v>69</v>
      </c>
      <c r="B58">
        <f t="shared" si="2"/>
        <v>52</v>
      </c>
      <c r="C58">
        <f t="shared" si="3"/>
        <v>13</v>
      </c>
      <c r="D58">
        <f t="shared" si="4"/>
        <v>8</v>
      </c>
      <c r="E58">
        <f t="shared" si="0"/>
        <v>31</v>
      </c>
      <c r="F58">
        <f t="shared" si="5"/>
        <v>24</v>
      </c>
      <c r="G58" t="s">
        <v>151</v>
      </c>
      <c r="M58" s="3" t="str">
        <f>_xlfn.CONCAT($B$2,DEC2HEX(B58,8),$C$2,CHAR(10),G58,CHAR(10),$D$2,DEC2BIN(C58,6),$E$2,CHAR(10),$F$2,CHAR(10),$G$2,E58,$H$2,F58,$I$2,CHAR(10))</f>
        <v xml:space="preserve">when (x"00000034") =&gt;
-- RMAP Area Config Register 13 : CCD 3 Packet Order List Pointer Config Field
v_ram_address    := "001101";
p_rmap_ram_rd(v_ram_address, fee_rmap_o.waitrequest, v_ram_readdata);
fee_rmap_o.readdata &lt;= v_ram_readdata(31 downto 24);
</v>
      </c>
    </row>
    <row r="59" spans="1:13" x14ac:dyDescent="0.25">
      <c r="A59" s="4" t="s">
        <v>70</v>
      </c>
      <c r="B59">
        <f t="shared" si="2"/>
        <v>53</v>
      </c>
      <c r="C59">
        <f t="shared" si="3"/>
        <v>13</v>
      </c>
      <c r="D59">
        <f t="shared" si="4"/>
        <v>4</v>
      </c>
      <c r="E59">
        <f t="shared" si="0"/>
        <v>23</v>
      </c>
      <c r="F59">
        <f t="shared" si="5"/>
        <v>16</v>
      </c>
      <c r="G59" t="s">
        <v>151</v>
      </c>
      <c r="M59" s="3" t="str">
        <f>_xlfn.CONCAT($B$2,DEC2HEX(B59,8),$C$2,CHAR(10),G59,CHAR(10),$D$2,DEC2BIN(C59,6),$E$2,CHAR(10),$F$2,CHAR(10),$G$2,E59,$H$2,F59,$I$2,CHAR(10))</f>
        <v xml:space="preserve">when (x"00000035") =&gt;
-- RMAP Area Config Register 13 : CCD 3 Packet Order List Pointer Config Field
v_ram_address    := "001101";
p_rmap_ram_rd(v_ram_address, fee_rmap_o.waitrequest, v_ram_readdata);
fee_rmap_o.readdata &lt;= v_ram_readdata(23 downto 16);
</v>
      </c>
    </row>
    <row r="60" spans="1:13" x14ac:dyDescent="0.25">
      <c r="A60" s="4" t="s">
        <v>71</v>
      </c>
      <c r="B60">
        <f t="shared" si="2"/>
        <v>54</v>
      </c>
      <c r="C60">
        <f t="shared" si="3"/>
        <v>13</v>
      </c>
      <c r="D60">
        <f t="shared" si="4"/>
        <v>2</v>
      </c>
      <c r="E60">
        <f t="shared" si="0"/>
        <v>15</v>
      </c>
      <c r="F60">
        <f t="shared" si="5"/>
        <v>8</v>
      </c>
      <c r="G60" t="s">
        <v>151</v>
      </c>
      <c r="M60" s="3" t="str">
        <f>_xlfn.CONCAT($B$2,DEC2HEX(B60,8),$C$2,CHAR(10),G60,CHAR(10),$D$2,DEC2BIN(C60,6),$E$2,CHAR(10),$F$2,CHAR(10),$G$2,E60,$H$2,F60,$I$2,CHAR(10))</f>
        <v xml:space="preserve">when (x"00000036") =&gt;
-- RMAP Area Config Register 13 : CCD 3 Packet Order List Pointer Config Field
v_ram_address    := "001101";
p_rmap_ram_rd(v_ram_address, fee_rmap_o.waitrequest, v_ram_readdata);
fee_rmap_o.readdata &lt;= v_ram_readdata(15 downto 8);
</v>
      </c>
    </row>
    <row r="61" spans="1:13" x14ac:dyDescent="0.25">
      <c r="A61" s="4" t="s">
        <v>72</v>
      </c>
      <c r="B61">
        <f t="shared" si="2"/>
        <v>55</v>
      </c>
      <c r="C61">
        <f t="shared" si="3"/>
        <v>13</v>
      </c>
      <c r="D61">
        <f t="shared" si="4"/>
        <v>1</v>
      </c>
      <c r="E61">
        <f t="shared" si="0"/>
        <v>7</v>
      </c>
      <c r="F61">
        <f t="shared" si="5"/>
        <v>0</v>
      </c>
      <c r="G61" t="s">
        <v>151</v>
      </c>
      <c r="M61" s="3" t="str">
        <f>_xlfn.CONCAT($B$2,DEC2HEX(B61,8),$C$2,CHAR(10),G61,CHAR(10),$D$2,DEC2BIN(C61,6),$E$2,CHAR(10),$F$2,CHAR(10),$G$2,E61,$H$2,F61,$I$2,CHAR(10))</f>
        <v xml:space="preserve">when (x"00000037") =&gt;
-- RMAP Area Config Register 13 : CCD 3 Packet Order List Pointer Config Field
v_ram_address    := "001101";
p_rmap_ram_rd(v_ram_address, fee_rmap_o.waitrequest, v_ram_readdata);
fee_rmap_o.readdata &lt;= v_ram_readdata(7 downto 0);
</v>
      </c>
    </row>
    <row r="62" spans="1:13" x14ac:dyDescent="0.25">
      <c r="A62" s="4" t="s">
        <v>73</v>
      </c>
      <c r="B62">
        <f t="shared" si="2"/>
        <v>56</v>
      </c>
      <c r="C62">
        <f t="shared" si="3"/>
        <v>14</v>
      </c>
      <c r="D62">
        <f t="shared" si="4"/>
        <v>8</v>
      </c>
      <c r="E62">
        <f t="shared" si="0"/>
        <v>31</v>
      </c>
      <c r="F62">
        <f t="shared" si="5"/>
        <v>24</v>
      </c>
      <c r="G62" t="s">
        <v>152</v>
      </c>
      <c r="M62" s="3" t="str">
        <f>_xlfn.CONCAT($B$2,DEC2HEX(B62,8),$C$2,CHAR(10),G62,CHAR(10),$D$2,DEC2BIN(C62,6),$E$2,CHAR(10),$F$2,CHAR(10),$G$2,E62,$H$2,F62,$I$2,CHAR(10))</f>
        <v xml:space="preserve">when (x"00000038") =&gt;
-- RMAP Area Config Register 14 : CCD 3 Window Size Y Config Field%%-- RMAP Area Config Register 14 : Register 14 Configuration Reserved
v_ram_address    := "001110";
p_rmap_ram_rd(v_ram_address, fee_rmap_o.waitrequest, v_ram_readdata);
fee_rmap_o.readdata &lt;= v_ram_readdata(31 downto 24);
</v>
      </c>
    </row>
    <row r="63" spans="1:13" x14ac:dyDescent="0.25">
      <c r="A63" s="4" t="s">
        <v>74</v>
      </c>
      <c r="B63">
        <f t="shared" si="2"/>
        <v>57</v>
      </c>
      <c r="C63">
        <f t="shared" si="3"/>
        <v>14</v>
      </c>
      <c r="D63">
        <f t="shared" si="4"/>
        <v>4</v>
      </c>
      <c r="E63">
        <f t="shared" si="0"/>
        <v>23</v>
      </c>
      <c r="F63">
        <f t="shared" si="5"/>
        <v>16</v>
      </c>
      <c r="G63" t="s">
        <v>153</v>
      </c>
      <c r="M63" s="3" t="str">
        <f>_xlfn.CONCAT($B$2,DEC2HEX(B63,8),$C$2,CHAR(10),G63,CHAR(10),$D$2,DEC2BIN(C63,6),$E$2,CHAR(10),$F$2,CHAR(10),$G$2,E63,$H$2,F63,$I$2,CHAR(10))</f>
        <v xml:space="preserve">when (x"00000039") =&gt;
-- RMAP Area Config Register 14 : CCD 3 Window Size X Config Field%%-- RMAP Area Config Register 14 : CCD 3 Window Size Y Config Field
v_ram_address    := "001110";
p_rmap_ram_rd(v_ram_address, fee_rmap_o.waitrequest, v_ram_readdata);
fee_rmap_o.readdata &lt;= v_ram_readdata(23 downto 16);
</v>
      </c>
    </row>
    <row r="64" spans="1:13" x14ac:dyDescent="0.25">
      <c r="A64" s="4" t="s">
        <v>75</v>
      </c>
      <c r="B64">
        <f t="shared" si="2"/>
        <v>58</v>
      </c>
      <c r="C64">
        <f t="shared" si="3"/>
        <v>14</v>
      </c>
      <c r="D64">
        <f t="shared" si="4"/>
        <v>2</v>
      </c>
      <c r="E64">
        <f t="shared" si="0"/>
        <v>15</v>
      </c>
      <c r="F64">
        <f t="shared" si="5"/>
        <v>8</v>
      </c>
      <c r="G64" t="s">
        <v>154</v>
      </c>
      <c r="M64" s="3" t="str">
        <f>_xlfn.CONCAT($B$2,DEC2HEX(B64,8),$C$2,CHAR(10),G64,CHAR(10),$D$2,DEC2BIN(C64,6),$E$2,CHAR(10),$F$2,CHAR(10),$G$2,E64,$H$2,F64,$I$2,CHAR(10))</f>
        <v xml:space="preserve">when (x"0000003A") =&gt;
-- RMAP Area Config Register 14 : CCD 3 Window List Length Config Field
v_ram_address    := "001110";
p_rmap_ram_rd(v_ram_address, fee_rmap_o.waitrequest, v_ram_readdata);
fee_rmap_o.readdata &lt;= v_ram_readdata(15 downto 8);
</v>
      </c>
    </row>
    <row r="65" spans="1:13" x14ac:dyDescent="0.25">
      <c r="A65" s="4" t="s">
        <v>76</v>
      </c>
      <c r="B65">
        <f t="shared" si="2"/>
        <v>59</v>
      </c>
      <c r="C65">
        <f t="shared" si="3"/>
        <v>14</v>
      </c>
      <c r="D65">
        <f t="shared" si="4"/>
        <v>1</v>
      </c>
      <c r="E65">
        <f t="shared" si="0"/>
        <v>7</v>
      </c>
      <c r="F65">
        <f t="shared" si="5"/>
        <v>0</v>
      </c>
      <c r="G65" t="s">
        <v>154</v>
      </c>
      <c r="M65" s="3" t="str">
        <f>_xlfn.CONCAT($B$2,DEC2HEX(B65,8),$C$2,CHAR(10),G65,CHAR(10),$D$2,DEC2BIN(C65,6),$E$2,CHAR(10),$F$2,CHAR(10),$G$2,E65,$H$2,F65,$I$2,CHAR(10))</f>
        <v xml:space="preserve">when (x"0000003B") =&gt;
-- RMAP Area Config Register 14 : CCD 3 Window List Length Config Field
v_ram_address    := "001110";
p_rmap_ram_rd(v_ram_address, fee_rmap_o.waitrequest, v_ram_readdata);
fee_rmap_o.readdata &lt;= v_ram_readdata(7 downto 0);
</v>
      </c>
    </row>
    <row r="66" spans="1:13" x14ac:dyDescent="0.25">
      <c r="A66" s="4" t="s">
        <v>77</v>
      </c>
      <c r="B66">
        <f t="shared" si="2"/>
        <v>60</v>
      </c>
      <c r="C66">
        <f t="shared" si="3"/>
        <v>15</v>
      </c>
      <c r="D66">
        <f t="shared" si="4"/>
        <v>8</v>
      </c>
      <c r="E66">
        <f t="shared" si="0"/>
        <v>31</v>
      </c>
      <c r="F66">
        <f t="shared" si="5"/>
        <v>24</v>
      </c>
      <c r="G66" t="s">
        <v>155</v>
      </c>
      <c r="M66" s="3" t="str">
        <f>_xlfn.CONCAT($B$2,DEC2HEX(B66,8),$C$2,CHAR(10),G66,CHAR(10),$D$2,DEC2BIN(C66,6),$E$2,CHAR(10),$F$2,CHAR(10),$G$2,E66,$H$2,F66,$I$2,CHAR(10))</f>
        <v xml:space="preserve">when (x"0000003C") =&gt;
-- RMAP Area Config Register 15 : CCD 4 Window List Pointer Config Field
v_ram_address    := "001111";
p_rmap_ram_rd(v_ram_address, fee_rmap_o.waitrequest, v_ram_readdata);
fee_rmap_o.readdata &lt;= v_ram_readdata(31 downto 24);
</v>
      </c>
    </row>
    <row r="67" spans="1:13" x14ac:dyDescent="0.25">
      <c r="A67" s="4" t="s">
        <v>78</v>
      </c>
      <c r="B67">
        <f t="shared" si="2"/>
        <v>61</v>
      </c>
      <c r="C67">
        <f t="shared" si="3"/>
        <v>15</v>
      </c>
      <c r="D67">
        <f t="shared" si="4"/>
        <v>4</v>
      </c>
      <c r="E67">
        <f t="shared" si="0"/>
        <v>23</v>
      </c>
      <c r="F67">
        <f t="shared" si="5"/>
        <v>16</v>
      </c>
      <c r="G67" t="s">
        <v>155</v>
      </c>
      <c r="M67" s="3" t="str">
        <f>_xlfn.CONCAT($B$2,DEC2HEX(B67,8),$C$2,CHAR(10),G67,CHAR(10),$D$2,DEC2BIN(C67,6),$E$2,CHAR(10),$F$2,CHAR(10),$G$2,E67,$H$2,F67,$I$2,CHAR(10))</f>
        <v xml:space="preserve">when (x"0000003D") =&gt;
-- RMAP Area Config Register 15 : CCD 4 Window List Pointer Config Field
v_ram_address    := "001111";
p_rmap_ram_rd(v_ram_address, fee_rmap_o.waitrequest, v_ram_readdata);
fee_rmap_o.readdata &lt;= v_ram_readdata(23 downto 16);
</v>
      </c>
    </row>
    <row r="68" spans="1:13" x14ac:dyDescent="0.25">
      <c r="A68" s="4" t="s">
        <v>79</v>
      </c>
      <c r="B68">
        <f t="shared" si="2"/>
        <v>62</v>
      </c>
      <c r="C68">
        <f t="shared" si="3"/>
        <v>15</v>
      </c>
      <c r="D68">
        <f t="shared" si="4"/>
        <v>2</v>
      </c>
      <c r="E68">
        <f t="shared" si="0"/>
        <v>15</v>
      </c>
      <c r="F68">
        <f t="shared" si="5"/>
        <v>8</v>
      </c>
      <c r="G68" t="s">
        <v>155</v>
      </c>
      <c r="M68" s="3" t="str">
        <f>_xlfn.CONCAT($B$2,DEC2HEX(B68,8),$C$2,CHAR(10),G68,CHAR(10),$D$2,DEC2BIN(C68,6),$E$2,CHAR(10),$F$2,CHAR(10),$G$2,E68,$H$2,F68,$I$2,CHAR(10))</f>
        <v xml:space="preserve">when (x"0000003E") =&gt;
-- RMAP Area Config Register 15 : CCD 4 Window List Pointer Config Field
v_ram_address    := "001111";
p_rmap_ram_rd(v_ram_address, fee_rmap_o.waitrequest, v_ram_readdata);
fee_rmap_o.readdata &lt;= v_ram_readdata(15 downto 8);
</v>
      </c>
    </row>
    <row r="69" spans="1:13" x14ac:dyDescent="0.25">
      <c r="A69" s="4" t="s">
        <v>80</v>
      </c>
      <c r="B69">
        <f t="shared" si="2"/>
        <v>63</v>
      </c>
      <c r="C69">
        <f t="shared" si="3"/>
        <v>15</v>
      </c>
      <c r="D69">
        <f t="shared" si="4"/>
        <v>1</v>
      </c>
      <c r="E69">
        <f t="shared" si="0"/>
        <v>7</v>
      </c>
      <c r="F69">
        <f t="shared" si="5"/>
        <v>0</v>
      </c>
      <c r="G69" t="s">
        <v>155</v>
      </c>
      <c r="M69" s="3" t="str">
        <f>_xlfn.CONCAT($B$2,DEC2HEX(B69,8),$C$2,CHAR(10),G69,CHAR(10),$D$2,DEC2BIN(C69,6),$E$2,CHAR(10),$F$2,CHAR(10),$G$2,E69,$H$2,F69,$I$2,CHAR(10))</f>
        <v xml:space="preserve">when (x"0000003F") =&gt;
-- RMAP Area Config Register 15 : CCD 4 Window List Pointer Config Field
v_ram_address    := "001111";
p_rmap_ram_rd(v_ram_address, fee_rmap_o.waitrequest, v_ram_readdata);
fee_rmap_o.readdata &lt;= v_ram_readdata(7 downto 0);
</v>
      </c>
    </row>
    <row r="70" spans="1:13" x14ac:dyDescent="0.25">
      <c r="A70" s="4" t="s">
        <v>81</v>
      </c>
      <c r="B70">
        <f t="shared" si="2"/>
        <v>64</v>
      </c>
      <c r="C70">
        <f t="shared" si="3"/>
        <v>16</v>
      </c>
      <c r="D70">
        <f t="shared" si="4"/>
        <v>8</v>
      </c>
      <c r="E70">
        <f t="shared" ref="E70:E133" si="6">(3 - MOD(B70,4))*8 + 7</f>
        <v>31</v>
      </c>
      <c r="F70">
        <f t="shared" si="5"/>
        <v>24</v>
      </c>
      <c r="G70" t="s">
        <v>156</v>
      </c>
      <c r="M70" s="3" t="str">
        <f>_xlfn.CONCAT($B$2,DEC2HEX(B70,8),$C$2,CHAR(10),G70,CHAR(10),$D$2,DEC2BIN(C70,6),$E$2,CHAR(10),$F$2,CHAR(10),$G$2,E70,$H$2,F70,$I$2,CHAR(10))</f>
        <v xml:space="preserve">when (x"00000040") =&gt;
-- RMAP Area Config Register 16 : CCD 4 Packet Order List Pointer Config Field
v_ram_address    := "010000";
p_rmap_ram_rd(v_ram_address, fee_rmap_o.waitrequest, v_ram_readdata);
fee_rmap_o.readdata &lt;= v_ram_readdata(31 downto 24);
</v>
      </c>
    </row>
    <row r="71" spans="1:13" x14ac:dyDescent="0.25">
      <c r="A71" s="4" t="s">
        <v>82</v>
      </c>
      <c r="B71">
        <f t="shared" ref="B71:B134" si="7">HEX2DEC(A71)</f>
        <v>65</v>
      </c>
      <c r="C71">
        <f t="shared" ref="C71:C113" si="8">QUOTIENT(B71,4)</f>
        <v>16</v>
      </c>
      <c r="D71">
        <f t="shared" ref="D71:D113" si="9">2^(3 - MOD(B71,4))</f>
        <v>4</v>
      </c>
      <c r="E71">
        <f t="shared" si="6"/>
        <v>23</v>
      </c>
      <c r="F71">
        <f t="shared" si="5"/>
        <v>16</v>
      </c>
      <c r="G71" t="s">
        <v>156</v>
      </c>
      <c r="M71" s="3" t="str">
        <f>_xlfn.CONCAT($B$2,DEC2HEX(B71,8),$C$2,CHAR(10),G71,CHAR(10),$D$2,DEC2BIN(C71,6),$E$2,CHAR(10),$F$2,CHAR(10),$G$2,E71,$H$2,F71,$I$2,CHAR(10))</f>
        <v xml:space="preserve">when (x"00000041") =&gt;
-- RMAP Area Config Register 16 : CCD 4 Packet Order List Pointer Config Field
v_ram_address    := "010000";
p_rmap_ram_rd(v_ram_address, fee_rmap_o.waitrequest, v_ram_readdata);
fee_rmap_o.readdata &lt;= v_ram_readdata(23 downto 16);
</v>
      </c>
    </row>
    <row r="72" spans="1:13" x14ac:dyDescent="0.25">
      <c r="A72" s="4" t="s">
        <v>83</v>
      </c>
      <c r="B72">
        <f t="shared" si="7"/>
        <v>66</v>
      </c>
      <c r="C72">
        <f t="shared" si="8"/>
        <v>16</v>
      </c>
      <c r="D72">
        <f t="shared" si="9"/>
        <v>2</v>
      </c>
      <c r="E72">
        <f t="shared" si="6"/>
        <v>15</v>
      </c>
      <c r="F72">
        <f t="shared" si="5"/>
        <v>8</v>
      </c>
      <c r="G72" t="s">
        <v>156</v>
      </c>
      <c r="M72" s="3" t="str">
        <f>_xlfn.CONCAT($B$2,DEC2HEX(B72,8),$C$2,CHAR(10),G72,CHAR(10),$D$2,DEC2BIN(C72,6),$E$2,CHAR(10),$F$2,CHAR(10),$G$2,E72,$H$2,F72,$I$2,CHAR(10))</f>
        <v xml:space="preserve">when (x"00000042") =&gt;
-- RMAP Area Config Register 16 : CCD 4 Packet Order List Pointer Config Field
v_ram_address    := "010000";
p_rmap_ram_rd(v_ram_address, fee_rmap_o.waitrequest, v_ram_readdata);
fee_rmap_o.readdata &lt;= v_ram_readdata(15 downto 8);
</v>
      </c>
    </row>
    <row r="73" spans="1:13" x14ac:dyDescent="0.25">
      <c r="A73" s="4" t="s">
        <v>84</v>
      </c>
      <c r="B73">
        <f t="shared" si="7"/>
        <v>67</v>
      </c>
      <c r="C73">
        <f t="shared" si="8"/>
        <v>16</v>
      </c>
      <c r="D73">
        <f t="shared" si="9"/>
        <v>1</v>
      </c>
      <c r="E73">
        <f t="shared" si="6"/>
        <v>7</v>
      </c>
      <c r="F73">
        <f t="shared" si="5"/>
        <v>0</v>
      </c>
      <c r="G73" t="s">
        <v>156</v>
      </c>
      <c r="M73" s="3" t="str">
        <f>_xlfn.CONCAT($B$2,DEC2HEX(B73,8),$C$2,CHAR(10),G73,CHAR(10),$D$2,DEC2BIN(C73,6),$E$2,CHAR(10),$F$2,CHAR(10),$G$2,E73,$H$2,F73,$I$2,CHAR(10))</f>
        <v xml:space="preserve">when (x"00000043") =&gt;
-- RMAP Area Config Register 16 : CCD 4 Packet Order List Pointer Config Field
v_ram_address    := "010000";
p_rmap_ram_rd(v_ram_address, fee_rmap_o.waitrequest, v_ram_readdata);
fee_rmap_o.readdata &lt;= v_ram_readdata(7 downto 0);
</v>
      </c>
    </row>
    <row r="74" spans="1:13" x14ac:dyDescent="0.25">
      <c r="A74" s="4" t="s">
        <v>85</v>
      </c>
      <c r="B74">
        <f t="shared" si="7"/>
        <v>68</v>
      </c>
      <c r="C74">
        <f t="shared" si="8"/>
        <v>17</v>
      </c>
      <c r="D74">
        <f t="shared" si="9"/>
        <v>8</v>
      </c>
      <c r="E74">
        <f t="shared" si="6"/>
        <v>31</v>
      </c>
      <c r="F74">
        <f t="shared" ref="F74:F113" si="10">(3 - MOD(B74,4))*8</f>
        <v>24</v>
      </c>
      <c r="G74" t="s">
        <v>157</v>
      </c>
      <c r="M74" s="3" t="str">
        <f>_xlfn.CONCAT($B$2,DEC2HEX(B74,8),$C$2,CHAR(10),G74,CHAR(10),$D$2,DEC2BIN(C74,6),$E$2,CHAR(10),$F$2,CHAR(10),$G$2,E74,$H$2,F74,$I$2,CHAR(10))</f>
        <v xml:space="preserve">when (x"00000044") =&gt;
-- RMAP Area Config Register 17 : CCD 4 Window Size Y Config Field%%-- RMAP Area Config Register 17 : Register 17 Configuration Reserved
v_ram_address    := "010001";
p_rmap_ram_rd(v_ram_address, fee_rmap_o.waitrequest, v_ram_readdata);
fee_rmap_o.readdata &lt;= v_ram_readdata(31 downto 24);
</v>
      </c>
    </row>
    <row r="75" spans="1:13" x14ac:dyDescent="0.25">
      <c r="A75" s="4" t="s">
        <v>86</v>
      </c>
      <c r="B75">
        <f t="shared" si="7"/>
        <v>69</v>
      </c>
      <c r="C75">
        <f t="shared" si="8"/>
        <v>17</v>
      </c>
      <c r="D75">
        <f t="shared" si="9"/>
        <v>4</v>
      </c>
      <c r="E75">
        <f t="shared" si="6"/>
        <v>23</v>
      </c>
      <c r="F75">
        <f t="shared" si="10"/>
        <v>16</v>
      </c>
      <c r="G75" t="s">
        <v>158</v>
      </c>
      <c r="M75" s="3" t="str">
        <f>_xlfn.CONCAT($B$2,DEC2HEX(B75,8),$C$2,CHAR(10),G75,CHAR(10),$D$2,DEC2BIN(C75,6),$E$2,CHAR(10),$F$2,CHAR(10),$G$2,E75,$H$2,F75,$I$2,CHAR(10))</f>
        <v xml:space="preserve">when (x"00000045") =&gt;
-- RMAP Area Config Register 17 : CCD 4 Window Size X Config Field%%-- RMAP Area Config Register 17 : CCD 4 Window Size Y Config Field
v_ram_address    := "010001";
p_rmap_ram_rd(v_ram_address, fee_rmap_o.waitrequest, v_ram_readdata);
fee_rmap_o.readdata &lt;= v_ram_readdata(23 downto 16);
</v>
      </c>
    </row>
    <row r="76" spans="1:13" x14ac:dyDescent="0.25">
      <c r="A76" s="4" t="s">
        <v>87</v>
      </c>
      <c r="B76">
        <f t="shared" si="7"/>
        <v>70</v>
      </c>
      <c r="C76">
        <f t="shared" si="8"/>
        <v>17</v>
      </c>
      <c r="D76">
        <f t="shared" si="9"/>
        <v>2</v>
      </c>
      <c r="E76">
        <f t="shared" si="6"/>
        <v>15</v>
      </c>
      <c r="F76">
        <f t="shared" si="10"/>
        <v>8</v>
      </c>
      <c r="G76" t="s">
        <v>159</v>
      </c>
      <c r="M76" s="3" t="str">
        <f>_xlfn.CONCAT($B$2,DEC2HEX(B76,8),$C$2,CHAR(10),G76,CHAR(10),$D$2,DEC2BIN(C76,6),$E$2,CHAR(10),$F$2,CHAR(10),$G$2,E76,$H$2,F76,$I$2,CHAR(10))</f>
        <v xml:space="preserve">when (x"00000046") =&gt;
-- RMAP Area Config Register 17 : CCD 4 Window List Length Config Field
v_ram_address    := "010001";
p_rmap_ram_rd(v_ram_address, fee_rmap_o.waitrequest, v_ram_readdata);
fee_rmap_o.readdata &lt;= v_ram_readdata(15 downto 8);
</v>
      </c>
    </row>
    <row r="77" spans="1:13" x14ac:dyDescent="0.25">
      <c r="A77" s="4" t="s">
        <v>88</v>
      </c>
      <c r="B77">
        <f t="shared" si="7"/>
        <v>71</v>
      </c>
      <c r="C77">
        <f t="shared" si="8"/>
        <v>17</v>
      </c>
      <c r="D77">
        <f t="shared" si="9"/>
        <v>1</v>
      </c>
      <c r="E77">
        <f t="shared" si="6"/>
        <v>7</v>
      </c>
      <c r="F77">
        <f t="shared" si="10"/>
        <v>0</v>
      </c>
      <c r="G77" t="s">
        <v>159</v>
      </c>
      <c r="M77" s="3" t="str">
        <f>_xlfn.CONCAT($B$2,DEC2HEX(B77,8),$C$2,CHAR(10),G77,CHAR(10),$D$2,DEC2BIN(C77,6),$E$2,CHAR(10),$F$2,CHAR(10),$G$2,E77,$H$2,F77,$I$2,CHAR(10))</f>
        <v xml:space="preserve">when (x"00000047") =&gt;
-- RMAP Area Config Register 17 : CCD 4 Window List Length Config Field
v_ram_address    := "010001";
p_rmap_ram_rd(v_ram_address, fee_rmap_o.waitrequest, v_ram_readdata);
fee_rmap_o.readdata &lt;= v_ram_readdata(7 downto 0);
</v>
      </c>
    </row>
    <row r="78" spans="1:13" x14ac:dyDescent="0.25">
      <c r="A78" s="4" t="s">
        <v>89</v>
      </c>
      <c r="B78">
        <f t="shared" si="7"/>
        <v>72</v>
      </c>
      <c r="C78">
        <f t="shared" si="8"/>
        <v>18</v>
      </c>
      <c r="D78">
        <f t="shared" si="9"/>
        <v>8</v>
      </c>
      <c r="E78">
        <f t="shared" si="6"/>
        <v>31</v>
      </c>
      <c r="F78">
        <f t="shared" si="10"/>
        <v>24</v>
      </c>
      <c r="G78" t="s">
        <v>160</v>
      </c>
      <c r="M78" s="3" t="str">
        <f>_xlfn.CONCAT($B$2,DEC2HEX(B78,8),$C$2,CHAR(10),G78,CHAR(10),$D$2,DEC2BIN(C78,6),$E$2,CHAR(10),$F$2,CHAR(10),$G$2,E78,$H$2,F78,$I$2,CHAR(10))</f>
        <v xml:space="preserve">when (x"00000048") =&gt;
-- RMAP Area Config Register 18 : CCD 2 Vrd Configuration Config Field
v_ram_address    := "010010";
p_rmap_ram_rd(v_ram_address, fee_rmap_o.waitrequest, v_ram_readdata);
fee_rmap_o.readdata &lt;= v_ram_readdata(31 downto 24);
</v>
      </c>
    </row>
    <row r="79" spans="1:13" x14ac:dyDescent="0.25">
      <c r="A79" s="4" t="s">
        <v>90</v>
      </c>
      <c r="B79">
        <f t="shared" si="7"/>
        <v>73</v>
      </c>
      <c r="C79">
        <f t="shared" si="8"/>
        <v>18</v>
      </c>
      <c r="D79">
        <f t="shared" si="9"/>
        <v>4</v>
      </c>
      <c r="E79">
        <f t="shared" si="6"/>
        <v>23</v>
      </c>
      <c r="F79">
        <f t="shared" si="10"/>
        <v>16</v>
      </c>
      <c r="G79" t="s">
        <v>161</v>
      </c>
      <c r="M79" s="3" t="str">
        <f>_xlfn.CONCAT($B$2,DEC2HEX(B79,8),$C$2,CHAR(10),G79,CHAR(10),$D$2,DEC2BIN(C79,6),$E$2,CHAR(10),$F$2,CHAR(10),$G$2,E79,$H$2,F79,$I$2,CHAR(10))</f>
        <v xml:space="preserve">when (x"00000049") =&gt;
-- RMAP Area Config Register 18 : CCD 1 Vrd Configuration Config Field
v_ram_address    := "010010";
p_rmap_ram_rd(v_ram_address, fee_rmap_o.waitrequest, v_ram_readdata);
fee_rmap_o.readdata &lt;= v_ram_readdata(23 downto 16);
</v>
      </c>
    </row>
    <row r="80" spans="1:13" x14ac:dyDescent="0.25">
      <c r="A80" s="4" t="s">
        <v>91</v>
      </c>
      <c r="B80">
        <f t="shared" si="7"/>
        <v>74</v>
      </c>
      <c r="C80">
        <f t="shared" si="8"/>
        <v>18</v>
      </c>
      <c r="D80">
        <f t="shared" si="9"/>
        <v>2</v>
      </c>
      <c r="E80">
        <f t="shared" si="6"/>
        <v>15</v>
      </c>
      <c r="F80">
        <f t="shared" si="10"/>
        <v>8</v>
      </c>
      <c r="G80" t="s">
        <v>162</v>
      </c>
      <c r="M80" s="3" t="str">
        <f>_xlfn.CONCAT($B$2,DEC2HEX(B80,8),$C$2,CHAR(10),G80,CHAR(10),$D$2,DEC2BIN(C80,6),$E$2,CHAR(10),$F$2,CHAR(10),$G$2,E80,$H$2,F80,$I$2,CHAR(10))</f>
        <v xml:space="preserve">when (x"0000004A") =&gt;
-- RMAP Area Config Register 18 : CCD Vod Configuration Config Field%%-- RMAP Area Config Register 18 : CCD 1 Vrd Configuration Config Field
v_ram_address    := "010010";
p_rmap_ram_rd(v_ram_address, fee_rmap_o.waitrequest, v_ram_readdata);
fee_rmap_o.readdata &lt;= v_ram_readdata(15 downto 8);
</v>
      </c>
    </row>
    <row r="81" spans="1:13" x14ac:dyDescent="0.25">
      <c r="A81" s="4" t="s">
        <v>92</v>
      </c>
      <c r="B81">
        <f t="shared" si="7"/>
        <v>75</v>
      </c>
      <c r="C81">
        <f t="shared" si="8"/>
        <v>18</v>
      </c>
      <c r="D81">
        <f t="shared" si="9"/>
        <v>1</v>
      </c>
      <c r="E81">
        <f t="shared" si="6"/>
        <v>7</v>
      </c>
      <c r="F81">
        <f t="shared" si="10"/>
        <v>0</v>
      </c>
      <c r="G81" t="s">
        <v>163</v>
      </c>
      <c r="M81" s="3" t="str">
        <f>_xlfn.CONCAT($B$2,DEC2HEX(B81,8),$C$2,CHAR(10),G81,CHAR(10),$D$2,DEC2BIN(C81,6),$E$2,CHAR(10),$F$2,CHAR(10),$G$2,E81,$H$2,F81,$I$2,CHAR(10))</f>
        <v xml:space="preserve">when (x"0000004B") =&gt;
-- RMAP Area Config Register 18 : CCD Vod Configuration Config Field
v_ram_address    := "010010";
p_rmap_ram_rd(v_ram_address, fee_rmap_o.waitrequest, v_ram_readdata);
fee_rmap_o.readdata &lt;= v_ram_readdata(7 downto 0);
</v>
      </c>
    </row>
    <row r="82" spans="1:13" x14ac:dyDescent="0.25">
      <c r="A82" s="4" t="s">
        <v>93</v>
      </c>
      <c r="B82">
        <f t="shared" si="7"/>
        <v>76</v>
      </c>
      <c r="C82">
        <f t="shared" si="8"/>
        <v>19</v>
      </c>
      <c r="D82">
        <f t="shared" si="9"/>
        <v>8</v>
      </c>
      <c r="E82">
        <f t="shared" si="6"/>
        <v>31</v>
      </c>
      <c r="F82">
        <f t="shared" si="10"/>
        <v>24</v>
      </c>
      <c r="G82" t="s">
        <v>164</v>
      </c>
      <c r="M82" s="3" t="str">
        <f>_xlfn.CONCAT($B$2,DEC2HEX(B82,8),$C$2,CHAR(10),G82,CHAR(10),$D$2,DEC2BIN(C82,6),$E$2,CHAR(10),$F$2,CHAR(10),$G$2,E82,$H$2,F82,$I$2,CHAR(10))</f>
        <v xml:space="preserve">when (x"0000004C") =&gt;
-- RMAP Area Config Register 19 : CCD 4 Vrd Configuration Config Field%%-- RMAP Area Config Register 19 : CCD Vgd Configuration Config Field
v_ram_address    := "010011";
p_rmap_ram_rd(v_ram_address, fee_rmap_o.waitrequest, v_ram_readdata);
fee_rmap_o.readdata &lt;= v_ram_readdata(31 downto 24);
</v>
      </c>
    </row>
    <row r="83" spans="1:13" x14ac:dyDescent="0.25">
      <c r="A83" s="4" t="s">
        <v>94</v>
      </c>
      <c r="B83">
        <f t="shared" si="7"/>
        <v>77</v>
      </c>
      <c r="C83">
        <f t="shared" si="8"/>
        <v>19</v>
      </c>
      <c r="D83">
        <f t="shared" si="9"/>
        <v>4</v>
      </c>
      <c r="E83">
        <f t="shared" si="6"/>
        <v>23</v>
      </c>
      <c r="F83">
        <f t="shared" si="10"/>
        <v>16</v>
      </c>
      <c r="G83" t="s">
        <v>165</v>
      </c>
      <c r="M83" s="3" t="str">
        <f>_xlfn.CONCAT($B$2,DEC2HEX(B83,8),$C$2,CHAR(10),G83,CHAR(10),$D$2,DEC2BIN(C83,6),$E$2,CHAR(10),$F$2,CHAR(10),$G$2,E83,$H$2,F83,$I$2,CHAR(10))</f>
        <v xml:space="preserve">when (x"0000004D") =&gt;
-- RMAP Area Config Register 19 : CCD 4 Vrd Configuration Config Field
v_ram_address    := "010011";
p_rmap_ram_rd(v_ram_address, fee_rmap_o.waitrequest, v_ram_readdata);
fee_rmap_o.readdata &lt;= v_ram_readdata(23 downto 16);
</v>
      </c>
    </row>
    <row r="84" spans="1:13" x14ac:dyDescent="0.25">
      <c r="A84" s="4" t="s">
        <v>95</v>
      </c>
      <c r="B84">
        <f t="shared" si="7"/>
        <v>78</v>
      </c>
      <c r="C84">
        <f t="shared" si="8"/>
        <v>19</v>
      </c>
      <c r="D84">
        <f t="shared" si="9"/>
        <v>2</v>
      </c>
      <c r="E84">
        <f t="shared" si="6"/>
        <v>15</v>
      </c>
      <c r="F84">
        <f t="shared" si="10"/>
        <v>8</v>
      </c>
      <c r="G84" t="s">
        <v>166</v>
      </c>
      <c r="M84" s="3" t="str">
        <f>_xlfn.CONCAT($B$2,DEC2HEX(B84,8),$C$2,CHAR(10),G84,CHAR(10),$D$2,DEC2BIN(C84,6),$E$2,CHAR(10),$F$2,CHAR(10),$G$2,E84,$H$2,F84,$I$2,CHAR(10))</f>
        <v xml:space="preserve">when (x"0000004E") =&gt;
-- RMAP Area Config Register 19 : CCD 3 Vrd Configuration Config Field
v_ram_address    := "010011";
p_rmap_ram_rd(v_ram_address, fee_rmap_o.waitrequest, v_ram_readdata);
fee_rmap_o.readdata &lt;= v_ram_readdata(15 downto 8);
</v>
      </c>
    </row>
    <row r="85" spans="1:13" x14ac:dyDescent="0.25">
      <c r="A85" s="4" t="s">
        <v>96</v>
      </c>
      <c r="B85">
        <f t="shared" si="7"/>
        <v>79</v>
      </c>
      <c r="C85">
        <f t="shared" si="8"/>
        <v>19</v>
      </c>
      <c r="D85">
        <f t="shared" si="9"/>
        <v>1</v>
      </c>
      <c r="E85">
        <f t="shared" si="6"/>
        <v>7</v>
      </c>
      <c r="F85">
        <f t="shared" si="10"/>
        <v>0</v>
      </c>
      <c r="G85" t="s">
        <v>167</v>
      </c>
      <c r="M85" s="3" t="str">
        <f>_xlfn.CONCAT($B$2,DEC2HEX(B85,8),$C$2,CHAR(10),G85,CHAR(10),$D$2,DEC2BIN(C85,6),$E$2,CHAR(10),$F$2,CHAR(10),$G$2,E85,$H$2,F85,$I$2,CHAR(10))</f>
        <v xml:space="preserve">when (x"0000004F") =&gt;
-- RMAP Area Config Register 19 : CCD 2 Vrd Configuration Config Field%%-- RMAP Area Config Register 19 : CCD 3 Vrd Configuration Config Field
v_ram_address    := "010011";
p_rmap_ram_rd(v_ram_address, fee_rmap_o.waitrequest, v_ram_readdata);
fee_rmap_o.readdata &lt;= v_ram_readdata(7 downto 0);
</v>
      </c>
    </row>
    <row r="86" spans="1:13" x14ac:dyDescent="0.25">
      <c r="A86" s="4" t="s">
        <v>97</v>
      </c>
      <c r="B86">
        <f t="shared" si="7"/>
        <v>80</v>
      </c>
      <c r="C86">
        <f t="shared" si="8"/>
        <v>20</v>
      </c>
      <c r="D86">
        <f t="shared" si="9"/>
        <v>8</v>
      </c>
      <c r="E86">
        <f t="shared" si="6"/>
        <v>31</v>
      </c>
      <c r="F86">
        <f t="shared" si="10"/>
        <v>24</v>
      </c>
      <c r="G86" t="s">
        <v>168</v>
      </c>
      <c r="M86" s="3" t="str">
        <f>_xlfn.CONCAT($B$2,DEC2HEX(B86,8),$C$2,CHAR(10),G86,CHAR(10),$D$2,DEC2BIN(C86,6),$E$2,CHAR(10),$F$2,CHAR(10),$G$2,E86,$H$2,F86,$I$2,CHAR(10))</f>
        <v xml:space="preserve">when (x"00000050") =&gt;
-- RMAP Area Config Register 20 : CCD Ig High Configuration Config Field
v_ram_address    := "010100";
p_rmap_ram_rd(v_ram_address, fee_rmap_o.waitrequest, v_ram_readdata);
fee_rmap_o.readdata &lt;= v_ram_readdata(31 downto 24);
</v>
      </c>
    </row>
    <row r="87" spans="1:13" x14ac:dyDescent="0.25">
      <c r="A87" s="4" t="s">
        <v>98</v>
      </c>
      <c r="B87">
        <f t="shared" si="7"/>
        <v>81</v>
      </c>
      <c r="C87">
        <f t="shared" si="8"/>
        <v>20</v>
      </c>
      <c r="D87">
        <f t="shared" si="9"/>
        <v>4</v>
      </c>
      <c r="E87">
        <f t="shared" si="6"/>
        <v>23</v>
      </c>
      <c r="F87">
        <f t="shared" si="10"/>
        <v>16</v>
      </c>
      <c r="G87" t="s">
        <v>169</v>
      </c>
      <c r="M87" s="3" t="str">
        <f>_xlfn.CONCAT($B$2,DEC2HEX(B87,8),$C$2,CHAR(10),G87,CHAR(10),$D$2,DEC2BIN(C87,6),$E$2,CHAR(10),$F$2,CHAR(10),$G$2,E87,$H$2,F87,$I$2,CHAR(10))</f>
        <v xml:space="preserve">when (x"00000051") =&gt;
-- RMAP Area Config Register 20 : CCD Vog Configurion Config Field%%-- RMAP Area Config Register 20 : CCD Ig High Configuration Config Field
v_ram_address    := "010100";
p_rmap_ram_rd(v_ram_address, fee_rmap_o.waitrequest, v_ram_readdata);
fee_rmap_o.readdata &lt;= v_ram_readdata(23 downto 16);
</v>
      </c>
    </row>
    <row r="88" spans="1:13" x14ac:dyDescent="0.25">
      <c r="A88" s="4" t="s">
        <v>99</v>
      </c>
      <c r="B88">
        <f t="shared" si="7"/>
        <v>82</v>
      </c>
      <c r="C88">
        <f t="shared" si="8"/>
        <v>20</v>
      </c>
      <c r="D88">
        <f t="shared" si="9"/>
        <v>2</v>
      </c>
      <c r="E88">
        <f t="shared" si="6"/>
        <v>15</v>
      </c>
      <c r="F88">
        <f t="shared" si="10"/>
        <v>8</v>
      </c>
      <c r="G88" t="s">
        <v>170</v>
      </c>
      <c r="M88" s="3" t="str">
        <f>_xlfn.CONCAT($B$2,DEC2HEX(B88,8),$C$2,CHAR(10),G88,CHAR(10),$D$2,DEC2BIN(C88,6),$E$2,CHAR(10),$F$2,CHAR(10),$G$2,E88,$H$2,F88,$I$2,CHAR(10))</f>
        <v xml:space="preserve">when (x"00000052") =&gt;
-- RMAP Area Config Register 20 : CCD Vog Configurion Config Field
v_ram_address    := "010100";
p_rmap_ram_rd(v_ram_address, fee_rmap_o.waitrequest, v_ram_readdata);
fee_rmap_o.readdata &lt;= v_ram_readdata(15 downto 8);
</v>
      </c>
    </row>
    <row r="89" spans="1:13" x14ac:dyDescent="0.25">
      <c r="A89" s="4" t="s">
        <v>100</v>
      </c>
      <c r="B89">
        <f t="shared" si="7"/>
        <v>83</v>
      </c>
      <c r="C89">
        <f t="shared" si="8"/>
        <v>20</v>
      </c>
      <c r="D89">
        <f t="shared" si="9"/>
        <v>1</v>
      </c>
      <c r="E89">
        <f t="shared" si="6"/>
        <v>7</v>
      </c>
      <c r="F89">
        <f t="shared" si="10"/>
        <v>0</v>
      </c>
      <c r="G89" t="s">
        <v>171</v>
      </c>
      <c r="M89" s="3" t="str">
        <f>_xlfn.CONCAT($B$2,DEC2HEX(B89,8),$C$2,CHAR(10),G89,CHAR(10),$D$2,DEC2BIN(C89,6),$E$2,CHAR(10),$F$2,CHAR(10),$G$2,E89,$H$2,F89,$I$2,CHAR(10))</f>
        <v xml:space="preserve">when (x"00000053") =&gt;
-- RMAP Area Config Register 20 : CCD Vgd Configuration Config Field
v_ram_address    := "010100";
p_rmap_ram_rd(v_ram_address, fee_rmap_o.waitrequest, v_ram_readdata);
fee_rmap_o.readdata &lt;= v_ram_readdata(7 downto 0);
</v>
      </c>
    </row>
    <row r="90" spans="1:13" x14ac:dyDescent="0.25">
      <c r="A90" s="4" t="s">
        <v>101</v>
      </c>
      <c r="B90">
        <f t="shared" si="7"/>
        <v>84</v>
      </c>
      <c r="C90">
        <f t="shared" si="8"/>
        <v>21</v>
      </c>
      <c r="D90">
        <f t="shared" si="9"/>
        <v>8</v>
      </c>
      <c r="E90">
        <f t="shared" si="6"/>
        <v>31</v>
      </c>
      <c r="F90">
        <f t="shared" si="10"/>
        <v>24</v>
      </c>
      <c r="G90" t="s">
        <v>172</v>
      </c>
      <c r="M90" s="3" t="str">
        <f>_xlfn.CONCAT($B$2,DEC2HEX(B90,8),$C$2,CHAR(10),G90,CHAR(10),$D$2,DEC2BIN(C90,6),$E$2,CHAR(10),$F$2,CHAR(10),$G$2,E90,$H$2,F90,$I$2,CHAR(10))</f>
        <v xml:space="preserve">when (x"00000054") =&gt;
-- RMAP Area Config Register 21 : CCD Mode Configuration Config Field%%-- RMAP Area Config Register 21 : Register 21 Configuration Reserved%%-- RMAP Area Config Register 21 : Clear Error Flag Config Field
v_ram_address    := "010101";
p_rmap_ram_rd(v_ram_address, fee_rmap_o.waitrequest, v_ram_readdata);
fee_rmap_o.readdata &lt;= v_ram_readdata(31 downto 24);
</v>
      </c>
    </row>
    <row r="91" spans="1:13" x14ac:dyDescent="0.25">
      <c r="A91" s="4" t="s">
        <v>102</v>
      </c>
      <c r="B91">
        <f t="shared" si="7"/>
        <v>85</v>
      </c>
      <c r="C91">
        <f t="shared" si="8"/>
        <v>21</v>
      </c>
      <c r="D91">
        <f t="shared" si="9"/>
        <v>4</v>
      </c>
      <c r="E91">
        <f t="shared" si="6"/>
        <v>23</v>
      </c>
      <c r="F91">
        <f t="shared" si="10"/>
        <v>16</v>
      </c>
      <c r="G91" t="s">
        <v>173</v>
      </c>
      <c r="M91" s="3" t="str">
        <f>_xlfn.CONCAT($B$2,DEC2HEX(B91,8),$C$2,CHAR(10),G91,CHAR(10),$D$2,DEC2BIN(C91,6),$E$2,CHAR(10),$F$2,CHAR(10),$G$2,E91,$H$2,F91,$I$2,CHAR(10))</f>
        <v xml:space="preserve">when (x"00000055") =&gt;
-- RMAP Area Config Register 21 : Trk Hld High Configuration Config Field%%-- RMAP Area Config Register 21 : Trk Hld Low Configuration Config Field%%-- RMAP Area Config Register 21 : Register 21 Configuration Reserved
v_ram_address    := "010101";
p_rmap_ram_rd(v_ram_address, fee_rmap_o.waitrequest, v_ram_readdata);
fee_rmap_o.readdata &lt;= v_ram_readdata(23 downto 16);
</v>
      </c>
    </row>
    <row r="92" spans="1:13" x14ac:dyDescent="0.25">
      <c r="A92" s="4" t="s">
        <v>103</v>
      </c>
      <c r="B92">
        <f t="shared" si="7"/>
        <v>86</v>
      </c>
      <c r="C92">
        <f t="shared" si="8"/>
        <v>21</v>
      </c>
      <c r="D92">
        <f t="shared" si="9"/>
        <v>2</v>
      </c>
      <c r="E92">
        <f t="shared" si="6"/>
        <v>15</v>
      </c>
      <c r="F92">
        <f t="shared" si="10"/>
        <v>8</v>
      </c>
      <c r="G92" t="s">
        <v>174</v>
      </c>
      <c r="M92" s="3" t="str">
        <f>_xlfn.CONCAT($B$2,DEC2HEX(B92,8),$C$2,CHAR(10),G92,CHAR(10),$D$2,DEC2BIN(C92,6),$E$2,CHAR(10),$F$2,CHAR(10),$G$2,E92,$H$2,F92,$I$2,CHAR(10))</f>
        <v xml:space="preserve">when (x"00000056") =&gt;
-- RMAP Area Config Register 21 : CCD Ig Low Configuration Config Field%%-- RMAP Area Config Register 21 : Trk Hld High Configuration Config Field
v_ram_address    := "010101";
p_rmap_ram_rd(v_ram_address, fee_rmap_o.waitrequest, v_ram_readdata);
fee_rmap_o.readdata &lt;= v_ram_readdata(15 downto 8);
</v>
      </c>
    </row>
    <row r="93" spans="1:13" x14ac:dyDescent="0.25">
      <c r="A93" s="4" t="s">
        <v>104</v>
      </c>
      <c r="B93">
        <f t="shared" si="7"/>
        <v>87</v>
      </c>
      <c r="C93">
        <f t="shared" si="8"/>
        <v>21</v>
      </c>
      <c r="D93">
        <f t="shared" si="9"/>
        <v>1</v>
      </c>
      <c r="E93">
        <f t="shared" si="6"/>
        <v>7</v>
      </c>
      <c r="F93">
        <f t="shared" si="10"/>
        <v>0</v>
      </c>
      <c r="G93" t="s">
        <v>175</v>
      </c>
      <c r="M93" s="3" t="str">
        <f>_xlfn.CONCAT($B$2,DEC2HEX(B93,8),$C$2,CHAR(10),G93,CHAR(10),$D$2,DEC2BIN(C93,6),$E$2,CHAR(10),$F$2,CHAR(10),$G$2,E93,$H$2,F93,$I$2,CHAR(10))</f>
        <v xml:space="preserve">when (x"00000057") =&gt;
-- RMAP Area Config Register 21 : CCD Ig Low Configuration Config Field
v_ram_address    := "010101";
p_rmap_ram_rd(v_ram_address, fee_rmap_o.waitrequest, v_ram_readdata);
fee_rmap_o.readdata &lt;= v_ram_readdata(7 downto 0);
</v>
      </c>
    </row>
    <row r="94" spans="1:13" x14ac:dyDescent="0.25">
      <c r="A94" s="4" t="s">
        <v>105</v>
      </c>
      <c r="B94">
        <f t="shared" si="7"/>
        <v>88</v>
      </c>
      <c r="C94">
        <f t="shared" si="8"/>
        <v>22</v>
      </c>
      <c r="D94">
        <f t="shared" si="9"/>
        <v>8</v>
      </c>
      <c r="E94">
        <f t="shared" si="6"/>
        <v>31</v>
      </c>
      <c r="F94">
        <f t="shared" si="10"/>
        <v>24</v>
      </c>
      <c r="G94" t="s">
        <v>176</v>
      </c>
      <c r="M94" s="3" t="str">
        <f>_xlfn.CONCAT($B$2,DEC2HEX(B94,8),$C$2,CHAR(10),G94,CHAR(10),$D$2,DEC2BIN(C94,6),$E$2,CHAR(10),$F$2,CHAR(10),$G$2,E94,$H$2,F94,$I$2,CHAR(10))</f>
        <v xml:space="preserve">when (x"00000058") =&gt;
-- RMAP Area Config Register 22 : Register 22 Configuration Reserved
v_ram_address    := "010110";
p_rmap_ram_rd(v_ram_address, fee_rmap_o.waitrequest, v_ram_readdata);
fee_rmap_o.readdata &lt;= v_ram_readdata(31 downto 24);
</v>
      </c>
    </row>
    <row r="95" spans="1:13" x14ac:dyDescent="0.25">
      <c r="A95" s="4" t="s">
        <v>106</v>
      </c>
      <c r="B95">
        <f t="shared" si="7"/>
        <v>89</v>
      </c>
      <c r="C95">
        <f t="shared" si="8"/>
        <v>22</v>
      </c>
      <c r="D95">
        <f t="shared" si="9"/>
        <v>4</v>
      </c>
      <c r="E95">
        <f t="shared" si="6"/>
        <v>23</v>
      </c>
      <c r="F95">
        <f t="shared" si="10"/>
        <v>16</v>
      </c>
      <c r="G95" t="s">
        <v>176</v>
      </c>
      <c r="M95" s="3" t="str">
        <f>_xlfn.CONCAT($B$2,DEC2HEX(B95,8),$C$2,CHAR(10),G95,CHAR(10),$D$2,DEC2BIN(C95,6),$E$2,CHAR(10),$F$2,CHAR(10),$G$2,E95,$H$2,F95,$I$2,CHAR(10))</f>
        <v xml:space="preserve">when (x"00000059") =&gt;
-- RMAP Area Config Register 22 : Register 22 Configuration Reserved
v_ram_address    := "010110";
p_rmap_ram_rd(v_ram_address, fee_rmap_o.waitrequest, v_ram_readdata);
fee_rmap_o.readdata &lt;= v_ram_readdata(23 downto 16);
</v>
      </c>
    </row>
    <row r="96" spans="1:13" x14ac:dyDescent="0.25">
      <c r="A96" s="4" t="s">
        <v>107</v>
      </c>
      <c r="B96">
        <f t="shared" si="7"/>
        <v>90</v>
      </c>
      <c r="C96">
        <f t="shared" si="8"/>
        <v>22</v>
      </c>
      <c r="D96">
        <f t="shared" si="9"/>
        <v>2</v>
      </c>
      <c r="E96">
        <f t="shared" si="6"/>
        <v>15</v>
      </c>
      <c r="F96">
        <f t="shared" si="10"/>
        <v>8</v>
      </c>
      <c r="G96" t="s">
        <v>646</v>
      </c>
      <c r="M96" s="3" t="str">
        <f>_xlfn.CONCAT($B$2,DEC2HEX(B96,8),$C$2,CHAR(10),G96,CHAR(10),$D$2,DEC2BIN(C96,6),$E$2,CHAR(10),$F$2,CHAR(10),$G$2,E96,$H$2,F96,$I$2,CHAR(10))</f>
        <v xml:space="preserve">when (x"0000005A") =&gt;
-- RMAP Area Config Register 22 : Cdsclp Lo Field%%-- RMAP Area Config Register 22 : Register 22 Configuration Reserved
v_ram_address    := "010110";
p_rmap_ram_rd(v_ram_address, fee_rmap_o.waitrequest, v_ram_readdata);
fee_rmap_o.readdata &lt;= v_ram_readdata(15 downto 8);
</v>
      </c>
    </row>
    <row r="97" spans="1:13" x14ac:dyDescent="0.25">
      <c r="A97" s="4" t="s">
        <v>108</v>
      </c>
      <c r="B97">
        <f t="shared" si="7"/>
        <v>91</v>
      </c>
      <c r="C97">
        <f t="shared" si="8"/>
        <v>22</v>
      </c>
      <c r="D97">
        <f t="shared" si="9"/>
        <v>1</v>
      </c>
      <c r="E97">
        <f t="shared" si="6"/>
        <v>7</v>
      </c>
      <c r="F97">
        <f t="shared" si="10"/>
        <v>0</v>
      </c>
      <c r="G97" t="s">
        <v>178</v>
      </c>
      <c r="M97" s="3" t="str">
        <f>_xlfn.CONCAT($B$2,DEC2HEX(B97,8),$C$2,CHAR(10),G97,CHAR(10),$D$2,DEC2BIN(C97,6),$E$2,CHAR(10),$F$2,CHAR(10),$G$2,E97,$H$2,F97,$I$2,CHAR(10))</f>
        <v xml:space="preserve">when (x"0000005B") =&gt;
-- RMAP Area Config Register 22 : R Config 1 Field%%-- RMAP Area Config Register 22 : R Config 2 Field
v_ram_address    := "010110";
p_rmap_ram_rd(v_ram_address, fee_rmap_o.waitrequest, v_ram_readdata);
fee_rmap_o.readdata &lt;= v_ram_readdata(7 downto 0);
</v>
      </c>
    </row>
    <row r="98" spans="1:13" x14ac:dyDescent="0.25">
      <c r="A98" s="4" t="s">
        <v>109</v>
      </c>
      <c r="B98">
        <f t="shared" si="7"/>
        <v>92</v>
      </c>
      <c r="C98">
        <f t="shared" si="8"/>
        <v>23</v>
      </c>
      <c r="D98">
        <f t="shared" si="9"/>
        <v>8</v>
      </c>
      <c r="E98">
        <f t="shared" si="6"/>
        <v>31</v>
      </c>
      <c r="F98">
        <f t="shared" si="10"/>
        <v>24</v>
      </c>
      <c r="G98" t="s">
        <v>179</v>
      </c>
      <c r="M98" s="3" t="str">
        <f>_xlfn.CONCAT($B$2,DEC2HEX(B98,8),$C$2,CHAR(10),G98,CHAR(10),$D$2,DEC2BIN(C98,6),$E$2,CHAR(10),$F$2,CHAR(10),$G$2,E98,$H$2,F98,$I$2,CHAR(10))</f>
        <v xml:space="preserve">when (x"0000005C") =&gt;
-- RMAP Area Config Register 23 : CCD 2 Last E Packet Field%%-- RMAP Area Config Register 23 : Register 23 Configuration Reserved
v_ram_address    := "010111";
p_rmap_ram_rd(v_ram_address, fee_rmap_o.waitrequest, v_ram_readdata);
fee_rmap_o.readdata &lt;= v_ram_readdata(31 downto 24);
</v>
      </c>
    </row>
    <row r="99" spans="1:13" x14ac:dyDescent="0.25">
      <c r="A99" s="4" t="s">
        <v>110</v>
      </c>
      <c r="B99">
        <f t="shared" si="7"/>
        <v>93</v>
      </c>
      <c r="C99">
        <f t="shared" si="8"/>
        <v>23</v>
      </c>
      <c r="D99">
        <f t="shared" si="9"/>
        <v>4</v>
      </c>
      <c r="E99">
        <f t="shared" si="6"/>
        <v>23</v>
      </c>
      <c r="F99">
        <f t="shared" si="10"/>
        <v>16</v>
      </c>
      <c r="G99" t="s">
        <v>180</v>
      </c>
      <c r="M99" s="3" t="str">
        <f>_xlfn.CONCAT($B$2,DEC2HEX(B99,8),$C$2,CHAR(10),G99,CHAR(10),$D$2,DEC2BIN(C99,6),$E$2,CHAR(10),$F$2,CHAR(10),$G$2,E99,$H$2,F99,$I$2,CHAR(10))</f>
        <v xml:space="preserve">when (x"0000005D") =&gt;
-- RMAP Area Config Register 23 : CCD 1 Last F Packet Field%%-- RMAP Area Config Register 23 : CCD 2 Last E Packet Field
v_ram_address    := "010111";
p_rmap_ram_rd(v_ram_address, fee_rmap_o.waitrequest, v_ram_readdata);
fee_rmap_o.readdata &lt;= v_ram_readdata(23 downto 16);
</v>
      </c>
    </row>
    <row r="100" spans="1:13" x14ac:dyDescent="0.25">
      <c r="A100" s="4" t="s">
        <v>111</v>
      </c>
      <c r="B100">
        <f t="shared" si="7"/>
        <v>94</v>
      </c>
      <c r="C100">
        <f t="shared" si="8"/>
        <v>23</v>
      </c>
      <c r="D100">
        <f t="shared" si="9"/>
        <v>2</v>
      </c>
      <c r="E100">
        <f t="shared" si="6"/>
        <v>15</v>
      </c>
      <c r="F100">
        <f t="shared" si="10"/>
        <v>8</v>
      </c>
      <c r="G100" t="s">
        <v>181</v>
      </c>
      <c r="M100" s="3" t="str">
        <f>_xlfn.CONCAT($B$2,DEC2HEX(B100,8),$C$2,CHAR(10),G100,CHAR(10),$D$2,DEC2BIN(C100,6),$E$2,CHAR(10),$F$2,CHAR(10),$G$2,E100,$H$2,F100,$I$2,CHAR(10))</f>
        <v xml:space="preserve">when (x"0000005E") =&gt;
-- RMAP Area Config Register 23 : CCD 1 Last E Packet Field%%-- RMAP Area Config Register 23 : CCD 1 Last F Packet Field
v_ram_address    := "010111";
p_rmap_ram_rd(v_ram_address, fee_rmap_o.waitrequest, v_ram_readdata);
fee_rmap_o.readdata &lt;= v_ram_readdata(15 downto 8);
</v>
      </c>
    </row>
    <row r="101" spans="1:13" x14ac:dyDescent="0.25">
      <c r="A101" s="4" t="s">
        <v>112</v>
      </c>
      <c r="B101">
        <f t="shared" si="7"/>
        <v>95</v>
      </c>
      <c r="C101">
        <f t="shared" si="8"/>
        <v>23</v>
      </c>
      <c r="D101">
        <f t="shared" si="9"/>
        <v>1</v>
      </c>
      <c r="E101">
        <f t="shared" si="6"/>
        <v>7</v>
      </c>
      <c r="F101">
        <f t="shared" si="10"/>
        <v>0</v>
      </c>
      <c r="G101" t="s">
        <v>182</v>
      </c>
      <c r="M101" s="3" t="str">
        <f>_xlfn.CONCAT($B$2,DEC2HEX(B101,8),$C$2,CHAR(10),G101,CHAR(10),$D$2,DEC2BIN(C101,6),$E$2,CHAR(10),$F$2,CHAR(10),$G$2,E101,$H$2,F101,$I$2,CHAR(10))</f>
        <v xml:space="preserve">when (x"0000005F") =&gt;
-- RMAP Area Config Register 23 : CCD 1 Last E Packet Field
v_ram_address    := "010111";
p_rmap_ram_rd(v_ram_address, fee_rmap_o.waitrequest, v_ram_readdata);
fee_rmap_o.readdata &lt;= v_ram_readdata(7 downto 0);
</v>
      </c>
    </row>
    <row r="102" spans="1:13" x14ac:dyDescent="0.25">
      <c r="A102" s="4" t="s">
        <v>113</v>
      </c>
      <c r="B102">
        <f t="shared" si="7"/>
        <v>96</v>
      </c>
      <c r="C102">
        <f t="shared" si="8"/>
        <v>24</v>
      </c>
      <c r="D102">
        <f t="shared" si="9"/>
        <v>8</v>
      </c>
      <c r="E102">
        <f t="shared" si="6"/>
        <v>31</v>
      </c>
      <c r="F102">
        <f t="shared" si="10"/>
        <v>24</v>
      </c>
      <c r="G102" t="s">
        <v>183</v>
      </c>
      <c r="M102" s="3" t="str">
        <f>_xlfn.CONCAT($B$2,DEC2HEX(B102,8),$C$2,CHAR(10),G102,CHAR(10),$D$2,DEC2BIN(C102,6),$E$2,CHAR(10),$F$2,CHAR(10),$G$2,E102,$H$2,F102,$I$2,CHAR(10))</f>
        <v xml:space="preserve">when (x"00000060") =&gt;
-- RMAP Area Config Register 24 : CCD 3 Last F Packet Field%%-- RMAP Area Config Register 24 : Register 24 Configuration Reserved
v_ram_address    := "011000";
p_rmap_ram_rd(v_ram_address, fee_rmap_o.waitrequest, v_ram_readdata);
fee_rmap_o.readdata &lt;= v_ram_readdata(31 downto 24);
</v>
      </c>
    </row>
    <row r="103" spans="1:13" x14ac:dyDescent="0.25">
      <c r="A103" s="4" t="s">
        <v>114</v>
      </c>
      <c r="B103">
        <f t="shared" si="7"/>
        <v>97</v>
      </c>
      <c r="C103">
        <f t="shared" si="8"/>
        <v>24</v>
      </c>
      <c r="D103">
        <f t="shared" si="9"/>
        <v>4</v>
      </c>
      <c r="E103">
        <f t="shared" si="6"/>
        <v>23</v>
      </c>
      <c r="F103">
        <f t="shared" si="10"/>
        <v>16</v>
      </c>
      <c r="G103" t="s">
        <v>184</v>
      </c>
      <c r="M103" s="3" t="str">
        <f>_xlfn.CONCAT($B$2,DEC2HEX(B103,8),$C$2,CHAR(10),G103,CHAR(10),$D$2,DEC2BIN(C103,6),$E$2,CHAR(10),$F$2,CHAR(10),$G$2,E103,$H$2,F103,$I$2,CHAR(10))</f>
        <v xml:space="preserve">when (x"00000061") =&gt;
-- RMAP Area Config Register 24 : CCD 3 Last E Packet Field%%-- RMAP Area Config Register 24 : CCD 3 Last F Packet Field
v_ram_address    := "011000";
p_rmap_ram_rd(v_ram_address, fee_rmap_o.waitrequest, v_ram_readdata);
fee_rmap_o.readdata &lt;= v_ram_readdata(23 downto 16);
</v>
      </c>
    </row>
    <row r="104" spans="1:13" x14ac:dyDescent="0.25">
      <c r="A104" s="4" t="s">
        <v>115</v>
      </c>
      <c r="B104">
        <f t="shared" si="7"/>
        <v>98</v>
      </c>
      <c r="C104">
        <f t="shared" si="8"/>
        <v>24</v>
      </c>
      <c r="D104">
        <f t="shared" si="9"/>
        <v>2</v>
      </c>
      <c r="E104">
        <f t="shared" si="6"/>
        <v>15</v>
      </c>
      <c r="F104">
        <f t="shared" si="10"/>
        <v>8</v>
      </c>
      <c r="G104" t="s">
        <v>185</v>
      </c>
      <c r="M104" s="3" t="str">
        <f>_xlfn.CONCAT($B$2,DEC2HEX(B104,8),$C$2,CHAR(10),G104,CHAR(10),$D$2,DEC2BIN(C104,6),$E$2,CHAR(10),$F$2,CHAR(10),$G$2,E104,$H$2,F104,$I$2,CHAR(10))</f>
        <v xml:space="preserve">when (x"00000062") =&gt;
-- RMAP Area Config Register 24 : CCD 2 Last F Packet Field%%-- RMAP Area Config Register 24 : CCD 3 Last E Packet Field
v_ram_address    := "011000";
p_rmap_ram_rd(v_ram_address, fee_rmap_o.waitrequest, v_ram_readdata);
fee_rmap_o.readdata &lt;= v_ram_readdata(15 downto 8);
</v>
      </c>
    </row>
    <row r="105" spans="1:13" x14ac:dyDescent="0.25">
      <c r="A105" s="4" t="s">
        <v>116</v>
      </c>
      <c r="B105">
        <f t="shared" si="7"/>
        <v>99</v>
      </c>
      <c r="C105">
        <f t="shared" si="8"/>
        <v>24</v>
      </c>
      <c r="D105">
        <f t="shared" si="9"/>
        <v>1</v>
      </c>
      <c r="E105">
        <f t="shared" si="6"/>
        <v>7</v>
      </c>
      <c r="F105">
        <f t="shared" si="10"/>
        <v>0</v>
      </c>
      <c r="G105" t="s">
        <v>186</v>
      </c>
      <c r="M105" s="3" t="str">
        <f>_xlfn.CONCAT($B$2,DEC2HEX(B105,8),$C$2,CHAR(10),G105,CHAR(10),$D$2,DEC2BIN(C105,6),$E$2,CHAR(10),$F$2,CHAR(10),$G$2,E105,$H$2,F105,$I$2,CHAR(10))</f>
        <v xml:space="preserve">when (x"00000063") =&gt;
-- RMAP Area Config Register 24 : CCD 2 Last F Packet Field
v_ram_address    := "011000";
p_rmap_ram_rd(v_ram_address, fee_rmap_o.waitrequest, v_ram_readdata);
fee_rmap_o.readdata &lt;= v_ram_readdata(7 downto 0);
</v>
      </c>
    </row>
    <row r="106" spans="1:13" x14ac:dyDescent="0.25">
      <c r="A106" s="4" t="s">
        <v>117</v>
      </c>
      <c r="B106">
        <f t="shared" si="7"/>
        <v>100</v>
      </c>
      <c r="C106">
        <f t="shared" si="8"/>
        <v>25</v>
      </c>
      <c r="D106">
        <f t="shared" si="9"/>
        <v>8</v>
      </c>
      <c r="E106">
        <f t="shared" si="6"/>
        <v>31</v>
      </c>
      <c r="F106">
        <f t="shared" si="10"/>
        <v>24</v>
      </c>
      <c r="G106" t="s">
        <v>187</v>
      </c>
      <c r="M106" s="3" t="str">
        <f>_xlfn.CONCAT($B$2,DEC2HEX(B106,8),$C$2,CHAR(10),G106,CHAR(10),$D$2,DEC2BIN(C106,6),$E$2,CHAR(10),$F$2,CHAR(10),$G$2,E106,$H$2,F106,$I$2,CHAR(10))</f>
        <v xml:space="preserve">when (x"00000064") =&gt;
-- RMAP Area Config Register 25 : Surface Inversion Counter Field%%-- RMAP Area Config Register 25 : Register 25 Configuration Reserved
v_ram_address    := "011001";
p_rmap_ram_rd(v_ram_address, fee_rmap_o.waitrequest, v_ram_readdata);
fee_rmap_o.readdata &lt;= v_ram_readdata(31 downto 24);
</v>
      </c>
    </row>
    <row r="107" spans="1:13" x14ac:dyDescent="0.25">
      <c r="A107" s="4" t="s">
        <v>118</v>
      </c>
      <c r="B107">
        <f t="shared" si="7"/>
        <v>101</v>
      </c>
      <c r="C107">
        <f t="shared" si="8"/>
        <v>25</v>
      </c>
      <c r="D107">
        <f t="shared" si="9"/>
        <v>4</v>
      </c>
      <c r="E107">
        <f t="shared" si="6"/>
        <v>23</v>
      </c>
      <c r="F107">
        <f t="shared" si="10"/>
        <v>16</v>
      </c>
      <c r="G107" t="s">
        <v>188</v>
      </c>
      <c r="M107" s="3" t="str">
        <f>_xlfn.CONCAT($B$2,DEC2HEX(B107,8),$C$2,CHAR(10),G107,CHAR(10),$D$2,DEC2BIN(C107,6),$E$2,CHAR(10),$F$2,CHAR(10),$G$2,E107,$H$2,F107,$I$2,CHAR(10))</f>
        <v xml:space="preserve">when (x"00000065") =&gt;
-- RMAP Area Config Register 25 : CCD 4 Last F Packet Field%%-- RMAP Area Config Register 25 : Surface Inversion Counter Field
v_ram_address    := "011001";
p_rmap_ram_rd(v_ram_address, fee_rmap_o.waitrequest, v_ram_readdata);
fee_rmap_o.readdata &lt;= v_ram_readdata(23 downto 16);
</v>
      </c>
    </row>
    <row r="108" spans="1:13" x14ac:dyDescent="0.25">
      <c r="A108" s="4" t="s">
        <v>119</v>
      </c>
      <c r="B108">
        <f t="shared" si="7"/>
        <v>102</v>
      </c>
      <c r="C108">
        <f t="shared" si="8"/>
        <v>25</v>
      </c>
      <c r="D108">
        <f t="shared" si="9"/>
        <v>2</v>
      </c>
      <c r="E108">
        <f t="shared" si="6"/>
        <v>15</v>
      </c>
      <c r="F108">
        <f t="shared" si="10"/>
        <v>8</v>
      </c>
      <c r="G108" t="s">
        <v>189</v>
      </c>
      <c r="M108" s="3" t="str">
        <f>_xlfn.CONCAT($B$2,DEC2HEX(B108,8),$C$2,CHAR(10),G108,CHAR(10),$D$2,DEC2BIN(C108,6),$E$2,CHAR(10),$F$2,CHAR(10),$G$2,E108,$H$2,F108,$I$2,CHAR(10))</f>
        <v xml:space="preserve">when (x"00000066") =&gt;
-- RMAP Area Config Register 25 : CCD 4 Last E Packet Field%%-- RMAP Area Config Register 25 : CCD 4 Last F Packet Field
v_ram_address    := "011001";
p_rmap_ram_rd(v_ram_address, fee_rmap_o.waitrequest, v_ram_readdata);
fee_rmap_o.readdata &lt;= v_ram_readdata(15 downto 8);
</v>
      </c>
    </row>
    <row r="109" spans="1:13" x14ac:dyDescent="0.25">
      <c r="A109" s="4" t="s">
        <v>120</v>
      </c>
      <c r="B109">
        <f t="shared" si="7"/>
        <v>103</v>
      </c>
      <c r="C109">
        <f t="shared" si="8"/>
        <v>25</v>
      </c>
      <c r="D109">
        <f t="shared" si="9"/>
        <v>1</v>
      </c>
      <c r="E109">
        <f t="shared" si="6"/>
        <v>7</v>
      </c>
      <c r="F109">
        <f t="shared" si="10"/>
        <v>0</v>
      </c>
      <c r="G109" t="s">
        <v>190</v>
      </c>
      <c r="M109" s="3" t="str">
        <f>_xlfn.CONCAT($B$2,DEC2HEX(B109,8),$C$2,CHAR(10),G109,CHAR(10),$D$2,DEC2BIN(C109,6),$E$2,CHAR(10),$F$2,CHAR(10),$G$2,E109,$H$2,F109,$I$2,CHAR(10))</f>
        <v xml:space="preserve">when (x"00000067") =&gt;
-- RMAP Area Config Register 25 : CCD 4 Last E Packet Field
v_ram_address    := "011001";
p_rmap_ram_rd(v_ram_address, fee_rmap_o.waitrequest, v_ram_readdata);
fee_rmap_o.readdata &lt;= v_ram_readdata(7 downto 0);
</v>
      </c>
    </row>
    <row r="110" spans="1:13" x14ac:dyDescent="0.25">
      <c r="A110" s="4" t="s">
        <v>121</v>
      </c>
      <c r="B110">
        <f t="shared" si="7"/>
        <v>104</v>
      </c>
      <c r="C110">
        <f t="shared" si="8"/>
        <v>26</v>
      </c>
      <c r="D110">
        <f t="shared" si="9"/>
        <v>8</v>
      </c>
      <c r="E110">
        <f t="shared" si="6"/>
        <v>31</v>
      </c>
      <c r="F110">
        <f t="shared" si="10"/>
        <v>24</v>
      </c>
      <c r="G110" t="s">
        <v>191</v>
      </c>
      <c r="M110" s="3" t="str">
        <f>_xlfn.CONCAT($B$2,DEC2HEX(B110,8),$C$2,CHAR(10),G110,CHAR(10),$D$2,DEC2BIN(C110,6),$E$2,CHAR(10),$F$2,CHAR(10),$G$2,E110,$H$2,F110,$I$2,CHAR(10))</f>
        <v xml:space="preserve">when (x"00000068") =&gt;
-- RMAP Area Config Register 26 : Trap Pumping Shuffle Counter Field
v_ram_address    := "011010";
p_rmap_ram_rd(v_ram_address, fee_rmap_o.waitrequest, v_ram_readdata);
fee_rmap_o.readdata &lt;= v_ram_readdata(31 downto 24);
</v>
      </c>
    </row>
    <row r="111" spans="1:13" x14ac:dyDescent="0.25">
      <c r="A111" s="4" t="s">
        <v>122</v>
      </c>
      <c r="B111">
        <f t="shared" si="7"/>
        <v>105</v>
      </c>
      <c r="C111">
        <f t="shared" si="8"/>
        <v>26</v>
      </c>
      <c r="D111">
        <f t="shared" si="9"/>
        <v>4</v>
      </c>
      <c r="E111">
        <f t="shared" si="6"/>
        <v>23</v>
      </c>
      <c r="F111">
        <f t="shared" si="10"/>
        <v>16</v>
      </c>
      <c r="G111" t="s">
        <v>191</v>
      </c>
      <c r="M111" s="3" t="str">
        <f>_xlfn.CONCAT($B$2,DEC2HEX(B111,8),$C$2,CHAR(10),G111,CHAR(10),$D$2,DEC2BIN(C111,6),$E$2,CHAR(10),$F$2,CHAR(10),$G$2,E111,$H$2,F111,$I$2,CHAR(10))</f>
        <v xml:space="preserve">when (x"00000069") =&gt;
-- RMAP Area Config Register 26 : Trap Pumping Shuffle Counter Field
v_ram_address    := "011010";
p_rmap_ram_rd(v_ram_address, fee_rmap_o.waitrequest, v_ram_readdata);
fee_rmap_o.readdata &lt;= v_ram_readdata(23 downto 16);
</v>
      </c>
    </row>
    <row r="112" spans="1:13" x14ac:dyDescent="0.25">
      <c r="A112" s="4" t="s">
        <v>123</v>
      </c>
      <c r="B112">
        <f t="shared" si="7"/>
        <v>106</v>
      </c>
      <c r="C112">
        <f t="shared" si="8"/>
        <v>26</v>
      </c>
      <c r="D112">
        <f t="shared" si="9"/>
        <v>2</v>
      </c>
      <c r="E112">
        <f t="shared" si="6"/>
        <v>15</v>
      </c>
      <c r="F112">
        <f t="shared" si="10"/>
        <v>8</v>
      </c>
      <c r="G112" t="s">
        <v>192</v>
      </c>
      <c r="M112" s="3" t="str">
        <f>_xlfn.CONCAT($B$2,DEC2HEX(B112,8),$C$2,CHAR(10),G112,CHAR(10),$D$2,DEC2BIN(C112,6),$E$2,CHAR(10),$F$2,CHAR(10),$G$2,E112,$H$2,F112,$I$2,CHAR(10))</f>
        <v xml:space="preserve">when (x"0000006A") =&gt;
-- RMAP Area Config Register 26 : Readout Pause Counter Field
v_ram_address    := "011010";
p_rmap_ram_rd(v_ram_address, fee_rmap_o.waitrequest, v_ram_readdata);
fee_rmap_o.readdata &lt;= v_ram_readdata(15 downto 8);
</v>
      </c>
    </row>
    <row r="113" spans="1:13" x14ac:dyDescent="0.25">
      <c r="A113" s="4" t="s">
        <v>124</v>
      </c>
      <c r="B113">
        <f t="shared" si="7"/>
        <v>107</v>
      </c>
      <c r="C113">
        <f t="shared" si="8"/>
        <v>26</v>
      </c>
      <c r="D113">
        <f t="shared" si="9"/>
        <v>1</v>
      </c>
      <c r="E113">
        <f t="shared" si="6"/>
        <v>7</v>
      </c>
      <c r="F113">
        <f t="shared" si="10"/>
        <v>0</v>
      </c>
      <c r="G113" t="s">
        <v>192</v>
      </c>
      <c r="M113" s="3" t="str">
        <f>_xlfn.CONCAT($B$2,DEC2HEX(B113,8),$C$2,CHAR(10),G113,CHAR(10),$D$2,DEC2BIN(C113,6),$E$2,CHAR(10),$F$2,CHAR(10),$G$2,E113,$H$2,F113,$I$2,CHAR(10))</f>
        <v xml:space="preserve">when (x"0000006B") =&gt;
-- RMAP Area Config Register 26 : Readout Pause Counter Field
v_ram_address    := "011010";
p_rmap_ram_rd(v_ram_address, fee_rmap_o.waitrequest, v_ram_readdata);
fee_rmap_o.readdata &lt;= v_ram_readdata(7 downto 0);
</v>
      </c>
    </row>
    <row r="114" spans="1:13" x14ac:dyDescent="0.25">
      <c r="A114" s="4" t="s">
        <v>502</v>
      </c>
      <c r="B114">
        <f t="shared" si="7"/>
        <v>1792</v>
      </c>
      <c r="C114">
        <f>QUOTIENT(B114 - 1792 + 108,4)</f>
        <v>27</v>
      </c>
      <c r="D114">
        <f>2^(3 - MOD(B114,4))</f>
        <v>8</v>
      </c>
      <c r="E114">
        <f t="shared" ref="E114:E177" si="11">(3 - MOD(B114,4))*8 + 7</f>
        <v>31</v>
      </c>
      <c r="F114">
        <f t="shared" ref="F114:F177" si="12">(3 - MOD(B114,4))*8</f>
        <v>24</v>
      </c>
      <c r="G114" t="s">
        <v>422</v>
      </c>
      <c r="M114" s="3" t="str">
        <f>_xlfn.CONCAT($B$2,DEC2HEX(B114,8),$C$2,CHAR(10),G114,CHAR(10),$D$2,DEC2BIN(C114,6),$E$2,CHAR(10),$F$2,CHAR(10),$G$2,E114,$H$2,F114,$I$2,CHAR(10))</f>
        <v xml:space="preserve">when (x"00000700") =&gt;
-- RMAP Area HK Register 0 : TOU Sense 1 HK Field
v_ram_address    := "011011";
p_rmap_ram_rd(v_ram_address, fee_rmap_o.waitrequest, v_ram_readdata);
fee_rmap_o.readdata &lt;= v_ram_readdata(31 downto 24);
</v>
      </c>
    </row>
    <row r="115" spans="1:13" x14ac:dyDescent="0.25">
      <c r="A115" s="4" t="s">
        <v>503</v>
      </c>
      <c r="B115">
        <f t="shared" si="7"/>
        <v>1793</v>
      </c>
      <c r="C115">
        <f t="shared" ref="C115:C178" si="13">QUOTIENT(B115 - 1792 + 108,4)</f>
        <v>27</v>
      </c>
      <c r="D115">
        <f t="shared" ref="D115:D178" si="14">2^(3 - MOD(B115,4))</f>
        <v>4</v>
      </c>
      <c r="E115">
        <f t="shared" si="11"/>
        <v>23</v>
      </c>
      <c r="F115">
        <f t="shared" si="12"/>
        <v>16</v>
      </c>
      <c r="G115" t="s">
        <v>422</v>
      </c>
      <c r="M115" s="3" t="str">
        <f>_xlfn.CONCAT($B$2,DEC2HEX(B115,8),$C$2,CHAR(10),G115,CHAR(10),$D$2,DEC2BIN(C115,6),$E$2,CHAR(10),$F$2,CHAR(10),$G$2,E115,$H$2,F115,$I$2,CHAR(10))</f>
        <v xml:space="preserve">when (x"00000701") =&gt;
-- RMAP Area HK Register 0 : TOU Sense 1 HK Field
v_ram_address    := "011011";
p_rmap_ram_rd(v_ram_address, fee_rmap_o.waitrequest, v_ram_readdata);
fee_rmap_o.readdata &lt;= v_ram_readdata(23 downto 16);
</v>
      </c>
    </row>
    <row r="116" spans="1:13" x14ac:dyDescent="0.25">
      <c r="A116" s="4" t="s">
        <v>504</v>
      </c>
      <c r="B116">
        <f t="shared" si="7"/>
        <v>1794</v>
      </c>
      <c r="C116">
        <f t="shared" si="13"/>
        <v>27</v>
      </c>
      <c r="D116">
        <f t="shared" si="14"/>
        <v>2</v>
      </c>
      <c r="E116">
        <f t="shared" si="11"/>
        <v>15</v>
      </c>
      <c r="F116">
        <f t="shared" si="12"/>
        <v>8</v>
      </c>
      <c r="G116" t="s">
        <v>423</v>
      </c>
      <c r="M116" s="3" t="str">
        <f>_xlfn.CONCAT($B$2,DEC2HEX(B116,8),$C$2,CHAR(10),G116,CHAR(10),$D$2,DEC2BIN(C116,6),$E$2,CHAR(10),$F$2,CHAR(10),$G$2,E116,$H$2,F116,$I$2,CHAR(10))</f>
        <v xml:space="preserve">when (x"00000702") =&gt;
-- RMAP Area HK Register 0 : TOU Sense 2 HK Field
v_ram_address    := "011011";
p_rmap_ram_rd(v_ram_address, fee_rmap_o.waitrequest, v_ram_readdata);
fee_rmap_o.readdata &lt;= v_ram_readdata(15 downto 8);
</v>
      </c>
    </row>
    <row r="117" spans="1:13" x14ac:dyDescent="0.25">
      <c r="A117" s="4" t="s">
        <v>505</v>
      </c>
      <c r="B117">
        <f t="shared" si="7"/>
        <v>1795</v>
      </c>
      <c r="C117">
        <f t="shared" si="13"/>
        <v>27</v>
      </c>
      <c r="D117">
        <f t="shared" si="14"/>
        <v>1</v>
      </c>
      <c r="E117">
        <f t="shared" si="11"/>
        <v>7</v>
      </c>
      <c r="F117">
        <f t="shared" si="12"/>
        <v>0</v>
      </c>
      <c r="G117" t="s">
        <v>423</v>
      </c>
      <c r="M117" s="3" t="str">
        <f>_xlfn.CONCAT($B$2,DEC2HEX(B117,8),$C$2,CHAR(10),G117,CHAR(10),$D$2,DEC2BIN(C117,6),$E$2,CHAR(10),$F$2,CHAR(10),$G$2,E117,$H$2,F117,$I$2,CHAR(10))</f>
        <v xml:space="preserve">when (x"00000703") =&gt;
-- RMAP Area HK Register 0 : TOU Sense 2 HK Field
v_ram_address    := "011011";
p_rmap_ram_rd(v_ram_address, fee_rmap_o.waitrequest, v_ram_readdata);
fee_rmap_o.readdata &lt;= v_ram_readdata(7 downto 0);
</v>
      </c>
    </row>
    <row r="118" spans="1:13" x14ac:dyDescent="0.25">
      <c r="A118" s="4" t="s">
        <v>506</v>
      </c>
      <c r="B118">
        <f t="shared" si="7"/>
        <v>1796</v>
      </c>
      <c r="C118">
        <f t="shared" si="13"/>
        <v>28</v>
      </c>
      <c r="D118">
        <f t="shared" si="14"/>
        <v>8</v>
      </c>
      <c r="E118">
        <f t="shared" si="11"/>
        <v>31</v>
      </c>
      <c r="F118">
        <f t="shared" si="12"/>
        <v>24</v>
      </c>
      <c r="G118" t="s">
        <v>424</v>
      </c>
      <c r="M118" s="3" t="str">
        <f>_xlfn.CONCAT($B$2,DEC2HEX(B118,8),$C$2,CHAR(10),G118,CHAR(10),$D$2,DEC2BIN(C118,6),$E$2,CHAR(10),$F$2,CHAR(10),$G$2,E118,$H$2,F118,$I$2,CHAR(10))</f>
        <v xml:space="preserve">when (x"00000704") =&gt;
-- RMAP Area HK Register 1 : TOU Sense 3 HK Field
v_ram_address    := "011100";
p_rmap_ram_rd(v_ram_address, fee_rmap_o.waitrequest, v_ram_readdata);
fee_rmap_o.readdata &lt;= v_ram_readdata(31 downto 24);
</v>
      </c>
    </row>
    <row r="119" spans="1:13" x14ac:dyDescent="0.25">
      <c r="A119" s="4" t="s">
        <v>507</v>
      </c>
      <c r="B119">
        <f t="shared" si="7"/>
        <v>1797</v>
      </c>
      <c r="C119">
        <f t="shared" si="13"/>
        <v>28</v>
      </c>
      <c r="D119">
        <f t="shared" si="14"/>
        <v>4</v>
      </c>
      <c r="E119">
        <f t="shared" si="11"/>
        <v>23</v>
      </c>
      <c r="F119">
        <f t="shared" si="12"/>
        <v>16</v>
      </c>
      <c r="G119" t="s">
        <v>424</v>
      </c>
      <c r="M119" s="3" t="str">
        <f>_xlfn.CONCAT($B$2,DEC2HEX(B119,8),$C$2,CHAR(10),G119,CHAR(10),$D$2,DEC2BIN(C119,6),$E$2,CHAR(10),$F$2,CHAR(10),$G$2,E119,$H$2,F119,$I$2,CHAR(10))</f>
        <v xml:space="preserve">when (x"00000705") =&gt;
-- RMAP Area HK Register 1 : TOU Sense 3 HK Field
v_ram_address    := "011100";
p_rmap_ram_rd(v_ram_address, fee_rmap_o.waitrequest, v_ram_readdata);
fee_rmap_o.readdata &lt;= v_ram_readdata(23 downto 16);
</v>
      </c>
    </row>
    <row r="120" spans="1:13" x14ac:dyDescent="0.25">
      <c r="A120" s="4" t="s">
        <v>508</v>
      </c>
      <c r="B120">
        <f t="shared" si="7"/>
        <v>1798</v>
      </c>
      <c r="C120">
        <f t="shared" si="13"/>
        <v>28</v>
      </c>
      <c r="D120">
        <f t="shared" si="14"/>
        <v>2</v>
      </c>
      <c r="E120">
        <f t="shared" si="11"/>
        <v>15</v>
      </c>
      <c r="F120">
        <f t="shared" si="12"/>
        <v>8</v>
      </c>
      <c r="G120" t="s">
        <v>425</v>
      </c>
      <c r="M120" s="3" t="str">
        <f>_xlfn.CONCAT($B$2,DEC2HEX(B120,8),$C$2,CHAR(10),G120,CHAR(10),$D$2,DEC2BIN(C120,6),$E$2,CHAR(10),$F$2,CHAR(10),$G$2,E120,$H$2,F120,$I$2,CHAR(10))</f>
        <v xml:space="preserve">when (x"00000706") =&gt;
-- RMAP Area HK Register 1 : TOU Sense 4 HK Field
v_ram_address    := "011100";
p_rmap_ram_rd(v_ram_address, fee_rmap_o.waitrequest, v_ram_readdata);
fee_rmap_o.readdata &lt;= v_ram_readdata(15 downto 8);
</v>
      </c>
    </row>
    <row r="121" spans="1:13" x14ac:dyDescent="0.25">
      <c r="A121" s="4" t="s">
        <v>509</v>
      </c>
      <c r="B121">
        <f t="shared" si="7"/>
        <v>1799</v>
      </c>
      <c r="C121">
        <f t="shared" si="13"/>
        <v>28</v>
      </c>
      <c r="D121">
        <f t="shared" si="14"/>
        <v>1</v>
      </c>
      <c r="E121">
        <f t="shared" si="11"/>
        <v>7</v>
      </c>
      <c r="F121">
        <f t="shared" si="12"/>
        <v>0</v>
      </c>
      <c r="G121" t="s">
        <v>425</v>
      </c>
      <c r="M121" s="3" t="str">
        <f>_xlfn.CONCAT($B$2,DEC2HEX(B121,8),$C$2,CHAR(10),G121,CHAR(10),$D$2,DEC2BIN(C121,6),$E$2,CHAR(10),$F$2,CHAR(10),$G$2,E121,$H$2,F121,$I$2,CHAR(10))</f>
        <v xml:space="preserve">when (x"00000707") =&gt;
-- RMAP Area HK Register 1 : TOU Sense 4 HK Field
v_ram_address    := "011100";
p_rmap_ram_rd(v_ram_address, fee_rmap_o.waitrequest, v_ram_readdata);
fee_rmap_o.readdata &lt;= v_ram_readdata(7 downto 0);
</v>
      </c>
    </row>
    <row r="122" spans="1:13" x14ac:dyDescent="0.25">
      <c r="A122" s="4" t="s">
        <v>510</v>
      </c>
      <c r="B122">
        <f t="shared" si="7"/>
        <v>1800</v>
      </c>
      <c r="C122">
        <f t="shared" si="13"/>
        <v>29</v>
      </c>
      <c r="D122">
        <f t="shared" si="14"/>
        <v>8</v>
      </c>
      <c r="E122">
        <f t="shared" si="11"/>
        <v>31</v>
      </c>
      <c r="F122">
        <f t="shared" si="12"/>
        <v>24</v>
      </c>
      <c r="G122" t="s">
        <v>426</v>
      </c>
      <c r="M122" s="3" t="str">
        <f>_xlfn.CONCAT($B$2,DEC2HEX(B122,8),$C$2,CHAR(10),G122,CHAR(10),$D$2,DEC2BIN(C122,6),$E$2,CHAR(10),$F$2,CHAR(10),$G$2,E122,$H$2,F122,$I$2,CHAR(10))</f>
        <v xml:space="preserve">when (x"00000708") =&gt;
-- RMAP Area HK Register 2 : TOU Sense 5 HK Field
v_ram_address    := "011101";
p_rmap_ram_rd(v_ram_address, fee_rmap_o.waitrequest, v_ram_readdata);
fee_rmap_o.readdata &lt;= v_ram_readdata(31 downto 24);
</v>
      </c>
    </row>
    <row r="123" spans="1:13" x14ac:dyDescent="0.25">
      <c r="A123" s="4" t="s">
        <v>511</v>
      </c>
      <c r="B123">
        <f t="shared" si="7"/>
        <v>1801</v>
      </c>
      <c r="C123">
        <f t="shared" si="13"/>
        <v>29</v>
      </c>
      <c r="D123">
        <f t="shared" si="14"/>
        <v>4</v>
      </c>
      <c r="E123">
        <f t="shared" si="11"/>
        <v>23</v>
      </c>
      <c r="F123">
        <f t="shared" si="12"/>
        <v>16</v>
      </c>
      <c r="G123" t="s">
        <v>426</v>
      </c>
      <c r="M123" s="3" t="str">
        <f>_xlfn.CONCAT($B$2,DEC2HEX(B123,8),$C$2,CHAR(10),G123,CHAR(10),$D$2,DEC2BIN(C123,6),$E$2,CHAR(10),$F$2,CHAR(10),$G$2,E123,$H$2,F123,$I$2,CHAR(10))</f>
        <v xml:space="preserve">when (x"00000709") =&gt;
-- RMAP Area HK Register 2 : TOU Sense 5 HK Field
v_ram_address    := "011101";
p_rmap_ram_rd(v_ram_address, fee_rmap_o.waitrequest, v_ram_readdata);
fee_rmap_o.readdata &lt;= v_ram_readdata(23 downto 16);
</v>
      </c>
    </row>
    <row r="124" spans="1:13" x14ac:dyDescent="0.25">
      <c r="A124" s="4" t="s">
        <v>512</v>
      </c>
      <c r="B124">
        <f t="shared" si="7"/>
        <v>1802</v>
      </c>
      <c r="C124">
        <f t="shared" si="13"/>
        <v>29</v>
      </c>
      <c r="D124">
        <f t="shared" si="14"/>
        <v>2</v>
      </c>
      <c r="E124">
        <f t="shared" si="11"/>
        <v>15</v>
      </c>
      <c r="F124">
        <f t="shared" si="12"/>
        <v>8</v>
      </c>
      <c r="G124" t="s">
        <v>427</v>
      </c>
      <c r="M124" s="3" t="str">
        <f>_xlfn.CONCAT($B$2,DEC2HEX(B124,8),$C$2,CHAR(10),G124,CHAR(10),$D$2,DEC2BIN(C124,6),$E$2,CHAR(10),$F$2,CHAR(10),$G$2,E124,$H$2,F124,$I$2,CHAR(10))</f>
        <v xml:space="preserve">when (x"0000070A") =&gt;
-- RMAP Area HK Register 2 : TOU Sense 6 HK Field
v_ram_address    := "011101";
p_rmap_ram_rd(v_ram_address, fee_rmap_o.waitrequest, v_ram_readdata);
fee_rmap_o.readdata &lt;= v_ram_readdata(15 downto 8);
</v>
      </c>
    </row>
    <row r="125" spans="1:13" x14ac:dyDescent="0.25">
      <c r="A125" s="4" t="s">
        <v>513</v>
      </c>
      <c r="B125">
        <f t="shared" si="7"/>
        <v>1803</v>
      </c>
      <c r="C125">
        <f t="shared" si="13"/>
        <v>29</v>
      </c>
      <c r="D125">
        <f t="shared" si="14"/>
        <v>1</v>
      </c>
      <c r="E125">
        <f t="shared" si="11"/>
        <v>7</v>
      </c>
      <c r="F125">
        <f t="shared" si="12"/>
        <v>0</v>
      </c>
      <c r="G125" t="s">
        <v>427</v>
      </c>
      <c r="M125" s="3" t="str">
        <f>_xlfn.CONCAT($B$2,DEC2HEX(B125,8),$C$2,CHAR(10),G125,CHAR(10),$D$2,DEC2BIN(C125,6),$E$2,CHAR(10),$F$2,CHAR(10),$G$2,E125,$H$2,F125,$I$2,CHAR(10))</f>
        <v xml:space="preserve">when (x"0000070B") =&gt;
-- RMAP Area HK Register 2 : TOU Sense 6 HK Field
v_ram_address    := "011101";
p_rmap_ram_rd(v_ram_address, fee_rmap_o.waitrequest, v_ram_readdata);
fee_rmap_o.readdata &lt;= v_ram_readdata(7 downto 0);
</v>
      </c>
    </row>
    <row r="126" spans="1:13" x14ac:dyDescent="0.25">
      <c r="A126" s="4" t="s">
        <v>514</v>
      </c>
      <c r="B126">
        <f t="shared" si="7"/>
        <v>1804</v>
      </c>
      <c r="C126">
        <f t="shared" si="13"/>
        <v>30</v>
      </c>
      <c r="D126">
        <f t="shared" si="14"/>
        <v>8</v>
      </c>
      <c r="E126">
        <f t="shared" si="11"/>
        <v>31</v>
      </c>
      <c r="F126">
        <f t="shared" si="12"/>
        <v>24</v>
      </c>
      <c r="G126" t="s">
        <v>428</v>
      </c>
      <c r="M126" s="3" t="str">
        <f>_xlfn.CONCAT($B$2,DEC2HEX(B126,8),$C$2,CHAR(10),G126,CHAR(10),$D$2,DEC2BIN(C126,6),$E$2,CHAR(10),$F$2,CHAR(10),$G$2,E126,$H$2,F126,$I$2,CHAR(10))</f>
        <v xml:space="preserve">when (x"0000070C") =&gt;
-- RMAP Area HK Register 3 : CCD 1 TS HK Field
v_ram_address    := "011110";
p_rmap_ram_rd(v_ram_address, fee_rmap_o.waitrequest, v_ram_readdata);
fee_rmap_o.readdata &lt;= v_ram_readdata(31 downto 24);
</v>
      </c>
    </row>
    <row r="127" spans="1:13" x14ac:dyDescent="0.25">
      <c r="A127" s="4" t="s">
        <v>515</v>
      </c>
      <c r="B127">
        <f t="shared" si="7"/>
        <v>1805</v>
      </c>
      <c r="C127">
        <f t="shared" si="13"/>
        <v>30</v>
      </c>
      <c r="D127">
        <f t="shared" si="14"/>
        <v>4</v>
      </c>
      <c r="E127">
        <f t="shared" si="11"/>
        <v>23</v>
      </c>
      <c r="F127">
        <f t="shared" si="12"/>
        <v>16</v>
      </c>
      <c r="G127" t="s">
        <v>428</v>
      </c>
      <c r="M127" s="3" t="str">
        <f>_xlfn.CONCAT($B$2,DEC2HEX(B127,8),$C$2,CHAR(10),G127,CHAR(10),$D$2,DEC2BIN(C127,6),$E$2,CHAR(10),$F$2,CHAR(10),$G$2,E127,$H$2,F127,$I$2,CHAR(10))</f>
        <v xml:space="preserve">when (x"0000070D") =&gt;
-- RMAP Area HK Register 3 : CCD 1 TS HK Field
v_ram_address    := "011110";
p_rmap_ram_rd(v_ram_address, fee_rmap_o.waitrequest, v_ram_readdata);
fee_rmap_o.readdata &lt;= v_ram_readdata(23 downto 16);
</v>
      </c>
    </row>
    <row r="128" spans="1:13" x14ac:dyDescent="0.25">
      <c r="A128" s="4" t="s">
        <v>516</v>
      </c>
      <c r="B128">
        <f t="shared" si="7"/>
        <v>1806</v>
      </c>
      <c r="C128">
        <f t="shared" si="13"/>
        <v>30</v>
      </c>
      <c r="D128">
        <f t="shared" si="14"/>
        <v>2</v>
      </c>
      <c r="E128">
        <f t="shared" si="11"/>
        <v>15</v>
      </c>
      <c r="F128">
        <f t="shared" si="12"/>
        <v>8</v>
      </c>
      <c r="G128" t="s">
        <v>429</v>
      </c>
      <c r="M128" s="3" t="str">
        <f>_xlfn.CONCAT($B$2,DEC2HEX(B128,8),$C$2,CHAR(10),G128,CHAR(10),$D$2,DEC2BIN(C128,6),$E$2,CHAR(10),$F$2,CHAR(10),$G$2,E128,$H$2,F128,$I$2,CHAR(10))</f>
        <v xml:space="preserve">when (x"0000070E") =&gt;
-- RMAP Area HK Register 3 : CCD 2 TS HK Field
v_ram_address    := "011110";
p_rmap_ram_rd(v_ram_address, fee_rmap_o.waitrequest, v_ram_readdata);
fee_rmap_o.readdata &lt;= v_ram_readdata(15 downto 8);
</v>
      </c>
    </row>
    <row r="129" spans="1:13" x14ac:dyDescent="0.25">
      <c r="A129" s="4" t="s">
        <v>517</v>
      </c>
      <c r="B129">
        <f t="shared" si="7"/>
        <v>1807</v>
      </c>
      <c r="C129">
        <f t="shared" si="13"/>
        <v>30</v>
      </c>
      <c r="D129">
        <f t="shared" si="14"/>
        <v>1</v>
      </c>
      <c r="E129">
        <f t="shared" si="11"/>
        <v>7</v>
      </c>
      <c r="F129">
        <f t="shared" si="12"/>
        <v>0</v>
      </c>
      <c r="G129" t="s">
        <v>429</v>
      </c>
      <c r="M129" s="3" t="str">
        <f>_xlfn.CONCAT($B$2,DEC2HEX(B129,8),$C$2,CHAR(10),G129,CHAR(10),$D$2,DEC2BIN(C129,6),$E$2,CHAR(10),$F$2,CHAR(10),$G$2,E129,$H$2,F129,$I$2,CHAR(10))</f>
        <v xml:space="preserve">when (x"0000070F") =&gt;
-- RMAP Area HK Register 3 : CCD 2 TS HK Field
v_ram_address    := "011110";
p_rmap_ram_rd(v_ram_address, fee_rmap_o.waitrequest, v_ram_readdata);
fee_rmap_o.readdata &lt;= v_ram_readdata(7 downto 0);
</v>
      </c>
    </row>
    <row r="130" spans="1:13" x14ac:dyDescent="0.25">
      <c r="A130" s="4" t="s">
        <v>518</v>
      </c>
      <c r="B130">
        <f t="shared" si="7"/>
        <v>1808</v>
      </c>
      <c r="C130">
        <f t="shared" si="13"/>
        <v>31</v>
      </c>
      <c r="D130">
        <f t="shared" si="14"/>
        <v>8</v>
      </c>
      <c r="E130">
        <f t="shared" si="11"/>
        <v>31</v>
      </c>
      <c r="F130">
        <f t="shared" si="12"/>
        <v>24</v>
      </c>
      <c r="G130" t="s">
        <v>430</v>
      </c>
      <c r="M130" s="3" t="str">
        <f>_xlfn.CONCAT($B$2,DEC2HEX(B130,8),$C$2,CHAR(10),G130,CHAR(10),$D$2,DEC2BIN(C130,6),$E$2,CHAR(10),$F$2,CHAR(10),$G$2,E130,$H$2,F130,$I$2,CHAR(10))</f>
        <v xml:space="preserve">when (x"00000710") =&gt;
-- RMAP Area HK Register 4 : CCD 3 TS HK Field
v_ram_address    := "011111";
p_rmap_ram_rd(v_ram_address, fee_rmap_o.waitrequest, v_ram_readdata);
fee_rmap_o.readdata &lt;= v_ram_readdata(31 downto 24);
</v>
      </c>
    </row>
    <row r="131" spans="1:13" x14ac:dyDescent="0.25">
      <c r="A131" s="4" t="s">
        <v>519</v>
      </c>
      <c r="B131">
        <f t="shared" si="7"/>
        <v>1809</v>
      </c>
      <c r="C131">
        <f t="shared" si="13"/>
        <v>31</v>
      </c>
      <c r="D131">
        <f t="shared" si="14"/>
        <v>4</v>
      </c>
      <c r="E131">
        <f t="shared" si="11"/>
        <v>23</v>
      </c>
      <c r="F131">
        <f t="shared" si="12"/>
        <v>16</v>
      </c>
      <c r="G131" t="s">
        <v>430</v>
      </c>
      <c r="M131" s="3" t="str">
        <f>_xlfn.CONCAT($B$2,DEC2HEX(B131,8),$C$2,CHAR(10),G131,CHAR(10),$D$2,DEC2BIN(C131,6),$E$2,CHAR(10),$F$2,CHAR(10),$G$2,E131,$H$2,F131,$I$2,CHAR(10))</f>
        <v xml:space="preserve">when (x"00000711") =&gt;
-- RMAP Area HK Register 4 : CCD 3 TS HK Field
v_ram_address    := "011111";
p_rmap_ram_rd(v_ram_address, fee_rmap_o.waitrequest, v_ram_readdata);
fee_rmap_o.readdata &lt;= v_ram_readdata(23 downto 16);
</v>
      </c>
    </row>
    <row r="132" spans="1:13" x14ac:dyDescent="0.25">
      <c r="A132" s="4" t="s">
        <v>520</v>
      </c>
      <c r="B132">
        <f t="shared" si="7"/>
        <v>1810</v>
      </c>
      <c r="C132">
        <f t="shared" si="13"/>
        <v>31</v>
      </c>
      <c r="D132">
        <f t="shared" si="14"/>
        <v>2</v>
      </c>
      <c r="E132">
        <f t="shared" si="11"/>
        <v>15</v>
      </c>
      <c r="F132">
        <f t="shared" si="12"/>
        <v>8</v>
      </c>
      <c r="G132" t="s">
        <v>431</v>
      </c>
      <c r="M132" s="3" t="str">
        <f>_xlfn.CONCAT($B$2,DEC2HEX(B132,8),$C$2,CHAR(10),G132,CHAR(10),$D$2,DEC2BIN(C132,6),$E$2,CHAR(10),$F$2,CHAR(10),$G$2,E132,$H$2,F132,$I$2,CHAR(10))</f>
        <v xml:space="preserve">when (x"00000712") =&gt;
-- RMAP Area HK Register 4 : CCD 4 TS HK Field
v_ram_address    := "011111";
p_rmap_ram_rd(v_ram_address, fee_rmap_o.waitrequest, v_ram_readdata);
fee_rmap_o.readdata &lt;= v_ram_readdata(15 downto 8);
</v>
      </c>
    </row>
    <row r="133" spans="1:13" x14ac:dyDescent="0.25">
      <c r="A133" s="4" t="s">
        <v>521</v>
      </c>
      <c r="B133">
        <f t="shared" si="7"/>
        <v>1811</v>
      </c>
      <c r="C133">
        <f t="shared" si="13"/>
        <v>31</v>
      </c>
      <c r="D133">
        <f t="shared" si="14"/>
        <v>1</v>
      </c>
      <c r="E133">
        <f t="shared" si="11"/>
        <v>7</v>
      </c>
      <c r="F133">
        <f t="shared" si="12"/>
        <v>0</v>
      </c>
      <c r="G133" t="s">
        <v>431</v>
      </c>
      <c r="M133" s="3" t="str">
        <f>_xlfn.CONCAT($B$2,DEC2HEX(B133,8),$C$2,CHAR(10),G133,CHAR(10),$D$2,DEC2BIN(C133,6),$E$2,CHAR(10),$F$2,CHAR(10),$G$2,E133,$H$2,F133,$I$2,CHAR(10))</f>
        <v xml:space="preserve">when (x"00000713") =&gt;
-- RMAP Area HK Register 4 : CCD 4 TS HK Field
v_ram_address    := "011111";
p_rmap_ram_rd(v_ram_address, fee_rmap_o.waitrequest, v_ram_readdata);
fee_rmap_o.readdata &lt;= v_ram_readdata(7 downto 0);
</v>
      </c>
    </row>
    <row r="134" spans="1:13" x14ac:dyDescent="0.25">
      <c r="A134" s="4" t="s">
        <v>522</v>
      </c>
      <c r="B134">
        <f t="shared" si="7"/>
        <v>1812</v>
      </c>
      <c r="C134">
        <f t="shared" si="13"/>
        <v>32</v>
      </c>
      <c r="D134">
        <f t="shared" si="14"/>
        <v>8</v>
      </c>
      <c r="E134">
        <f t="shared" si="11"/>
        <v>31</v>
      </c>
      <c r="F134">
        <f t="shared" si="12"/>
        <v>24</v>
      </c>
      <c r="G134" t="s">
        <v>432</v>
      </c>
      <c r="M134" s="3" t="str">
        <f>_xlfn.CONCAT($B$2,DEC2HEX(B134,8),$C$2,CHAR(10),G134,CHAR(10),$D$2,DEC2BIN(C134,6),$E$2,CHAR(10),$F$2,CHAR(10),$G$2,E134,$H$2,F134,$I$2,CHAR(10))</f>
        <v xml:space="preserve">when (x"00000714") =&gt;
-- RMAP Area HK Register 5 : PRT 1 HK Field
v_ram_address    := "100000";
p_rmap_ram_rd(v_ram_address, fee_rmap_o.waitrequest, v_ram_readdata);
fee_rmap_o.readdata &lt;= v_ram_readdata(31 downto 24);
</v>
      </c>
    </row>
    <row r="135" spans="1:13" x14ac:dyDescent="0.25">
      <c r="A135" s="4" t="s">
        <v>523</v>
      </c>
      <c r="B135">
        <f t="shared" ref="B135:B198" si="15">HEX2DEC(A135)</f>
        <v>1813</v>
      </c>
      <c r="C135">
        <f t="shared" si="13"/>
        <v>32</v>
      </c>
      <c r="D135">
        <f t="shared" si="14"/>
        <v>4</v>
      </c>
      <c r="E135">
        <f t="shared" si="11"/>
        <v>23</v>
      </c>
      <c r="F135">
        <f t="shared" si="12"/>
        <v>16</v>
      </c>
      <c r="G135" t="s">
        <v>432</v>
      </c>
      <c r="M135" s="3" t="str">
        <f>_xlfn.CONCAT($B$2,DEC2HEX(B135,8),$C$2,CHAR(10),G135,CHAR(10),$D$2,DEC2BIN(C135,6),$E$2,CHAR(10),$F$2,CHAR(10),$G$2,E135,$H$2,F135,$I$2,CHAR(10))</f>
        <v xml:space="preserve">when (x"00000715") =&gt;
-- RMAP Area HK Register 5 : PRT 1 HK Field
v_ram_address    := "100000";
p_rmap_ram_rd(v_ram_address, fee_rmap_o.waitrequest, v_ram_readdata);
fee_rmap_o.readdata &lt;= v_ram_readdata(23 downto 16);
</v>
      </c>
    </row>
    <row r="136" spans="1:13" x14ac:dyDescent="0.25">
      <c r="A136" s="4" t="s">
        <v>524</v>
      </c>
      <c r="B136">
        <f t="shared" si="15"/>
        <v>1814</v>
      </c>
      <c r="C136">
        <f t="shared" si="13"/>
        <v>32</v>
      </c>
      <c r="D136">
        <f t="shared" si="14"/>
        <v>2</v>
      </c>
      <c r="E136">
        <f t="shared" si="11"/>
        <v>15</v>
      </c>
      <c r="F136">
        <f t="shared" si="12"/>
        <v>8</v>
      </c>
      <c r="G136" t="s">
        <v>433</v>
      </c>
      <c r="M136" s="3" t="str">
        <f>_xlfn.CONCAT($B$2,DEC2HEX(B136,8),$C$2,CHAR(10),G136,CHAR(10),$D$2,DEC2BIN(C136,6),$E$2,CHAR(10),$F$2,CHAR(10),$G$2,E136,$H$2,F136,$I$2,CHAR(10))</f>
        <v xml:space="preserve">when (x"00000716") =&gt;
-- RMAP Area HK Register 5 : PRT 2 HK Field
v_ram_address    := "100000";
p_rmap_ram_rd(v_ram_address, fee_rmap_o.waitrequest, v_ram_readdata);
fee_rmap_o.readdata &lt;= v_ram_readdata(15 downto 8);
</v>
      </c>
    </row>
    <row r="137" spans="1:13" x14ac:dyDescent="0.25">
      <c r="A137" s="4" t="s">
        <v>525</v>
      </c>
      <c r="B137">
        <f t="shared" si="15"/>
        <v>1815</v>
      </c>
      <c r="C137">
        <f t="shared" si="13"/>
        <v>32</v>
      </c>
      <c r="D137">
        <f t="shared" si="14"/>
        <v>1</v>
      </c>
      <c r="E137">
        <f t="shared" si="11"/>
        <v>7</v>
      </c>
      <c r="F137">
        <f t="shared" si="12"/>
        <v>0</v>
      </c>
      <c r="G137" t="s">
        <v>433</v>
      </c>
      <c r="M137" s="3" t="str">
        <f>_xlfn.CONCAT($B$2,DEC2HEX(B137,8),$C$2,CHAR(10),G137,CHAR(10),$D$2,DEC2BIN(C137,6),$E$2,CHAR(10),$F$2,CHAR(10),$G$2,E137,$H$2,F137,$I$2,CHAR(10))</f>
        <v xml:space="preserve">when (x"00000717") =&gt;
-- RMAP Area HK Register 5 : PRT 2 HK Field
v_ram_address    := "100000";
p_rmap_ram_rd(v_ram_address, fee_rmap_o.waitrequest, v_ram_readdata);
fee_rmap_o.readdata &lt;= v_ram_readdata(7 downto 0);
</v>
      </c>
    </row>
    <row r="138" spans="1:13" x14ac:dyDescent="0.25">
      <c r="A138" s="4" t="s">
        <v>526</v>
      </c>
      <c r="B138">
        <f t="shared" si="15"/>
        <v>1816</v>
      </c>
      <c r="C138">
        <f t="shared" si="13"/>
        <v>33</v>
      </c>
      <c r="D138">
        <f t="shared" si="14"/>
        <v>8</v>
      </c>
      <c r="E138">
        <f t="shared" si="11"/>
        <v>31</v>
      </c>
      <c r="F138">
        <f t="shared" si="12"/>
        <v>24</v>
      </c>
      <c r="G138" t="s">
        <v>434</v>
      </c>
      <c r="M138" s="3" t="str">
        <f>_xlfn.CONCAT($B$2,DEC2HEX(B138,8),$C$2,CHAR(10),G138,CHAR(10),$D$2,DEC2BIN(C138,6),$E$2,CHAR(10),$F$2,CHAR(10),$G$2,E138,$H$2,F138,$I$2,CHAR(10))</f>
        <v xml:space="preserve">when (x"00000718") =&gt;
-- RMAP Area HK Register 6 : PRT 3 HK Field
v_ram_address    := "100001";
p_rmap_ram_rd(v_ram_address, fee_rmap_o.waitrequest, v_ram_readdata);
fee_rmap_o.readdata &lt;= v_ram_readdata(31 downto 24);
</v>
      </c>
    </row>
    <row r="139" spans="1:13" x14ac:dyDescent="0.25">
      <c r="A139" s="4" t="s">
        <v>527</v>
      </c>
      <c r="B139">
        <f t="shared" si="15"/>
        <v>1817</v>
      </c>
      <c r="C139">
        <f t="shared" si="13"/>
        <v>33</v>
      </c>
      <c r="D139">
        <f t="shared" si="14"/>
        <v>4</v>
      </c>
      <c r="E139">
        <f t="shared" si="11"/>
        <v>23</v>
      </c>
      <c r="F139">
        <f t="shared" si="12"/>
        <v>16</v>
      </c>
      <c r="G139" t="s">
        <v>434</v>
      </c>
      <c r="M139" s="3" t="str">
        <f>_xlfn.CONCAT($B$2,DEC2HEX(B139,8),$C$2,CHAR(10),G139,CHAR(10),$D$2,DEC2BIN(C139,6),$E$2,CHAR(10),$F$2,CHAR(10),$G$2,E139,$H$2,F139,$I$2,CHAR(10))</f>
        <v xml:space="preserve">when (x"00000719") =&gt;
-- RMAP Area HK Register 6 : PRT 3 HK Field
v_ram_address    := "100001";
p_rmap_ram_rd(v_ram_address, fee_rmap_o.waitrequest, v_ram_readdata);
fee_rmap_o.readdata &lt;= v_ram_readdata(23 downto 16);
</v>
      </c>
    </row>
    <row r="140" spans="1:13" x14ac:dyDescent="0.25">
      <c r="A140" s="4" t="s">
        <v>528</v>
      </c>
      <c r="B140">
        <f t="shared" si="15"/>
        <v>1818</v>
      </c>
      <c r="C140">
        <f t="shared" si="13"/>
        <v>33</v>
      </c>
      <c r="D140">
        <f t="shared" si="14"/>
        <v>2</v>
      </c>
      <c r="E140">
        <f t="shared" si="11"/>
        <v>15</v>
      </c>
      <c r="F140">
        <f t="shared" si="12"/>
        <v>8</v>
      </c>
      <c r="G140" t="s">
        <v>435</v>
      </c>
      <c r="M140" s="3" t="str">
        <f>_xlfn.CONCAT($B$2,DEC2HEX(B140,8),$C$2,CHAR(10),G140,CHAR(10),$D$2,DEC2BIN(C140,6),$E$2,CHAR(10),$F$2,CHAR(10),$G$2,E140,$H$2,F140,$I$2,CHAR(10))</f>
        <v xml:space="preserve">when (x"0000071A") =&gt;
-- RMAP Area HK Register 6 : PRT 4 HK Field
v_ram_address    := "100001";
p_rmap_ram_rd(v_ram_address, fee_rmap_o.waitrequest, v_ram_readdata);
fee_rmap_o.readdata &lt;= v_ram_readdata(15 downto 8);
</v>
      </c>
    </row>
    <row r="141" spans="1:13" x14ac:dyDescent="0.25">
      <c r="A141" s="4" t="s">
        <v>529</v>
      </c>
      <c r="B141">
        <f t="shared" si="15"/>
        <v>1819</v>
      </c>
      <c r="C141">
        <f t="shared" si="13"/>
        <v>33</v>
      </c>
      <c r="D141">
        <f t="shared" si="14"/>
        <v>1</v>
      </c>
      <c r="E141">
        <f t="shared" si="11"/>
        <v>7</v>
      </c>
      <c r="F141">
        <f t="shared" si="12"/>
        <v>0</v>
      </c>
      <c r="G141" t="s">
        <v>435</v>
      </c>
      <c r="M141" s="3" t="str">
        <f>_xlfn.CONCAT($B$2,DEC2HEX(B141,8),$C$2,CHAR(10),G141,CHAR(10),$D$2,DEC2BIN(C141,6),$E$2,CHAR(10),$F$2,CHAR(10),$G$2,E141,$H$2,F141,$I$2,CHAR(10))</f>
        <v xml:space="preserve">when (x"0000071B") =&gt;
-- RMAP Area HK Register 6 : PRT 4 HK Field
v_ram_address    := "100001";
p_rmap_ram_rd(v_ram_address, fee_rmap_o.waitrequest, v_ram_readdata);
fee_rmap_o.readdata &lt;= v_ram_readdata(7 downto 0);
</v>
      </c>
    </row>
    <row r="142" spans="1:13" x14ac:dyDescent="0.25">
      <c r="A142" s="4" t="s">
        <v>530</v>
      </c>
      <c r="B142">
        <f t="shared" si="15"/>
        <v>1820</v>
      </c>
      <c r="C142">
        <f t="shared" si="13"/>
        <v>34</v>
      </c>
      <c r="D142">
        <f t="shared" si="14"/>
        <v>8</v>
      </c>
      <c r="E142">
        <f t="shared" si="11"/>
        <v>31</v>
      </c>
      <c r="F142">
        <f t="shared" si="12"/>
        <v>24</v>
      </c>
      <c r="G142" t="s">
        <v>436</v>
      </c>
      <c r="M142" s="3" t="str">
        <f>_xlfn.CONCAT($B$2,DEC2HEX(B142,8),$C$2,CHAR(10),G142,CHAR(10),$D$2,DEC2BIN(C142,6),$E$2,CHAR(10),$F$2,CHAR(10),$G$2,E142,$H$2,F142,$I$2,CHAR(10))</f>
        <v xml:space="preserve">when (x"0000071C") =&gt;
-- RMAP Area HK Register 7 : PRT 5 HK Field
v_ram_address    := "100010";
p_rmap_ram_rd(v_ram_address, fee_rmap_o.waitrequest, v_ram_readdata);
fee_rmap_o.readdata &lt;= v_ram_readdata(31 downto 24);
</v>
      </c>
    </row>
    <row r="143" spans="1:13" x14ac:dyDescent="0.25">
      <c r="A143" s="4" t="s">
        <v>531</v>
      </c>
      <c r="B143">
        <f t="shared" si="15"/>
        <v>1821</v>
      </c>
      <c r="C143">
        <f t="shared" si="13"/>
        <v>34</v>
      </c>
      <c r="D143">
        <f t="shared" si="14"/>
        <v>4</v>
      </c>
      <c r="E143">
        <f t="shared" si="11"/>
        <v>23</v>
      </c>
      <c r="F143">
        <f t="shared" si="12"/>
        <v>16</v>
      </c>
      <c r="G143" t="s">
        <v>436</v>
      </c>
      <c r="M143" s="3" t="str">
        <f>_xlfn.CONCAT($B$2,DEC2HEX(B143,8),$C$2,CHAR(10),G143,CHAR(10),$D$2,DEC2BIN(C143,6),$E$2,CHAR(10),$F$2,CHAR(10),$G$2,E143,$H$2,F143,$I$2,CHAR(10))</f>
        <v xml:space="preserve">when (x"0000071D") =&gt;
-- RMAP Area HK Register 7 : PRT 5 HK Field
v_ram_address    := "100010";
p_rmap_ram_rd(v_ram_address, fee_rmap_o.waitrequest, v_ram_readdata);
fee_rmap_o.readdata &lt;= v_ram_readdata(23 downto 16);
</v>
      </c>
    </row>
    <row r="144" spans="1:13" x14ac:dyDescent="0.25">
      <c r="A144" s="4" t="s">
        <v>532</v>
      </c>
      <c r="B144">
        <f t="shared" si="15"/>
        <v>1822</v>
      </c>
      <c r="C144">
        <f t="shared" si="13"/>
        <v>34</v>
      </c>
      <c r="D144">
        <f t="shared" si="14"/>
        <v>2</v>
      </c>
      <c r="E144">
        <f t="shared" si="11"/>
        <v>15</v>
      </c>
      <c r="F144">
        <f t="shared" si="12"/>
        <v>8</v>
      </c>
      <c r="G144" t="s">
        <v>437</v>
      </c>
      <c r="M144" s="3" t="str">
        <f>_xlfn.CONCAT($B$2,DEC2HEX(B144,8),$C$2,CHAR(10),G144,CHAR(10),$D$2,DEC2BIN(C144,6),$E$2,CHAR(10),$F$2,CHAR(10),$G$2,E144,$H$2,F144,$I$2,CHAR(10))</f>
        <v xml:space="preserve">when (x"0000071E") =&gt;
-- RMAP Area HK Register 7 : Zero Diff Amplifier HK Field
v_ram_address    := "100010";
p_rmap_ram_rd(v_ram_address, fee_rmap_o.waitrequest, v_ram_readdata);
fee_rmap_o.readdata &lt;= v_ram_readdata(15 downto 8);
</v>
      </c>
    </row>
    <row r="145" spans="1:13" x14ac:dyDescent="0.25">
      <c r="A145" s="4" t="s">
        <v>533</v>
      </c>
      <c r="B145">
        <f t="shared" si="15"/>
        <v>1823</v>
      </c>
      <c r="C145">
        <f t="shared" si="13"/>
        <v>34</v>
      </c>
      <c r="D145">
        <f t="shared" si="14"/>
        <v>1</v>
      </c>
      <c r="E145">
        <f t="shared" si="11"/>
        <v>7</v>
      </c>
      <c r="F145">
        <f t="shared" si="12"/>
        <v>0</v>
      </c>
      <c r="G145" t="s">
        <v>437</v>
      </c>
      <c r="M145" s="3" t="str">
        <f>_xlfn.CONCAT($B$2,DEC2HEX(B145,8),$C$2,CHAR(10),G145,CHAR(10),$D$2,DEC2BIN(C145,6),$E$2,CHAR(10),$F$2,CHAR(10),$G$2,E145,$H$2,F145,$I$2,CHAR(10))</f>
        <v xml:space="preserve">when (x"0000071F") =&gt;
-- RMAP Area HK Register 7 : Zero Diff Amplifier HK Field
v_ram_address    := "100010";
p_rmap_ram_rd(v_ram_address, fee_rmap_o.waitrequest, v_ram_readdata);
fee_rmap_o.readdata &lt;= v_ram_readdata(7 downto 0);
</v>
      </c>
    </row>
    <row r="146" spans="1:13" x14ac:dyDescent="0.25">
      <c r="A146" s="4" t="s">
        <v>534</v>
      </c>
      <c r="B146">
        <f t="shared" si="15"/>
        <v>1824</v>
      </c>
      <c r="C146">
        <f t="shared" si="13"/>
        <v>35</v>
      </c>
      <c r="D146">
        <f t="shared" si="14"/>
        <v>8</v>
      </c>
      <c r="E146">
        <f t="shared" si="11"/>
        <v>31</v>
      </c>
      <c r="F146">
        <f t="shared" si="12"/>
        <v>24</v>
      </c>
      <c r="G146" t="s">
        <v>438</v>
      </c>
      <c r="M146" s="3" t="str">
        <f>_xlfn.CONCAT($B$2,DEC2HEX(B146,8),$C$2,CHAR(10),G146,CHAR(10),$D$2,DEC2BIN(C146,6),$E$2,CHAR(10),$F$2,CHAR(10),$G$2,E146,$H$2,F146,$I$2,CHAR(10))</f>
        <v xml:space="preserve">when (x"00000720") =&gt;
-- RMAP Area HK Register 8 : CCD 1 Vod Monitor HK Field
v_ram_address    := "100011";
p_rmap_ram_rd(v_ram_address, fee_rmap_o.waitrequest, v_ram_readdata);
fee_rmap_o.readdata &lt;= v_ram_readdata(31 downto 24);
</v>
      </c>
    </row>
    <row r="147" spans="1:13" x14ac:dyDescent="0.25">
      <c r="A147" s="4" t="s">
        <v>535</v>
      </c>
      <c r="B147">
        <f t="shared" si="15"/>
        <v>1825</v>
      </c>
      <c r="C147">
        <f t="shared" si="13"/>
        <v>35</v>
      </c>
      <c r="D147">
        <f t="shared" si="14"/>
        <v>4</v>
      </c>
      <c r="E147">
        <f t="shared" si="11"/>
        <v>23</v>
      </c>
      <c r="F147">
        <f t="shared" si="12"/>
        <v>16</v>
      </c>
      <c r="G147" t="s">
        <v>438</v>
      </c>
      <c r="M147" s="3" t="str">
        <f>_xlfn.CONCAT($B$2,DEC2HEX(B147,8),$C$2,CHAR(10),G147,CHAR(10),$D$2,DEC2BIN(C147,6),$E$2,CHAR(10),$F$2,CHAR(10),$G$2,E147,$H$2,F147,$I$2,CHAR(10))</f>
        <v xml:space="preserve">when (x"00000721") =&gt;
-- RMAP Area HK Register 8 : CCD 1 Vod Monitor HK Field
v_ram_address    := "100011";
p_rmap_ram_rd(v_ram_address, fee_rmap_o.waitrequest, v_ram_readdata);
fee_rmap_o.readdata &lt;= v_ram_readdata(23 downto 16);
</v>
      </c>
    </row>
    <row r="148" spans="1:13" x14ac:dyDescent="0.25">
      <c r="A148" s="4" t="s">
        <v>536</v>
      </c>
      <c r="B148">
        <f t="shared" si="15"/>
        <v>1826</v>
      </c>
      <c r="C148">
        <f t="shared" si="13"/>
        <v>35</v>
      </c>
      <c r="D148">
        <f t="shared" si="14"/>
        <v>2</v>
      </c>
      <c r="E148">
        <f t="shared" si="11"/>
        <v>15</v>
      </c>
      <c r="F148">
        <f t="shared" si="12"/>
        <v>8</v>
      </c>
      <c r="G148" t="s">
        <v>439</v>
      </c>
      <c r="M148" s="3" t="str">
        <f>_xlfn.CONCAT($B$2,DEC2HEX(B148,8),$C$2,CHAR(10),G148,CHAR(10),$D$2,DEC2BIN(C148,6),$E$2,CHAR(10),$F$2,CHAR(10),$G$2,E148,$H$2,F148,$I$2,CHAR(10))</f>
        <v xml:space="preserve">when (x"00000722") =&gt;
-- RMAP Area HK Register 8 : CCD 1 Vog Monitor HK Field
v_ram_address    := "100011";
p_rmap_ram_rd(v_ram_address, fee_rmap_o.waitrequest, v_ram_readdata);
fee_rmap_o.readdata &lt;= v_ram_readdata(15 downto 8);
</v>
      </c>
    </row>
    <row r="149" spans="1:13" x14ac:dyDescent="0.25">
      <c r="A149" s="4" t="s">
        <v>537</v>
      </c>
      <c r="B149">
        <f t="shared" si="15"/>
        <v>1827</v>
      </c>
      <c r="C149">
        <f t="shared" si="13"/>
        <v>35</v>
      </c>
      <c r="D149">
        <f t="shared" si="14"/>
        <v>1</v>
      </c>
      <c r="E149">
        <f t="shared" si="11"/>
        <v>7</v>
      </c>
      <c r="F149">
        <f t="shared" si="12"/>
        <v>0</v>
      </c>
      <c r="G149" t="s">
        <v>439</v>
      </c>
      <c r="M149" s="3" t="str">
        <f>_xlfn.CONCAT($B$2,DEC2HEX(B149,8),$C$2,CHAR(10),G149,CHAR(10),$D$2,DEC2BIN(C149,6),$E$2,CHAR(10),$F$2,CHAR(10),$G$2,E149,$H$2,F149,$I$2,CHAR(10))</f>
        <v xml:space="preserve">when (x"00000723") =&gt;
-- RMAP Area HK Register 8 : CCD 1 Vog Monitor HK Field
v_ram_address    := "100011";
p_rmap_ram_rd(v_ram_address, fee_rmap_o.waitrequest, v_ram_readdata);
fee_rmap_o.readdata &lt;= v_ram_readdata(7 downto 0);
</v>
      </c>
    </row>
    <row r="150" spans="1:13" x14ac:dyDescent="0.25">
      <c r="A150" s="4" t="s">
        <v>538</v>
      </c>
      <c r="B150">
        <f t="shared" si="15"/>
        <v>1828</v>
      </c>
      <c r="C150">
        <f t="shared" si="13"/>
        <v>36</v>
      </c>
      <c r="D150">
        <f t="shared" si="14"/>
        <v>8</v>
      </c>
      <c r="E150">
        <f t="shared" si="11"/>
        <v>31</v>
      </c>
      <c r="F150">
        <f t="shared" si="12"/>
        <v>24</v>
      </c>
      <c r="G150" t="s">
        <v>440</v>
      </c>
      <c r="M150" s="3" t="str">
        <f>_xlfn.CONCAT($B$2,DEC2HEX(B150,8),$C$2,CHAR(10),G150,CHAR(10),$D$2,DEC2BIN(C150,6),$E$2,CHAR(10),$F$2,CHAR(10),$G$2,E150,$H$2,F150,$I$2,CHAR(10))</f>
        <v xml:space="preserve">when (x"00000724") =&gt;
-- RMAP Area HK Register 9 : CCD 1 Vrd Monitor E HK Field
v_ram_address    := "100100";
p_rmap_ram_rd(v_ram_address, fee_rmap_o.waitrequest, v_ram_readdata);
fee_rmap_o.readdata &lt;= v_ram_readdata(31 downto 24);
</v>
      </c>
    </row>
    <row r="151" spans="1:13" x14ac:dyDescent="0.25">
      <c r="A151" s="4" t="s">
        <v>539</v>
      </c>
      <c r="B151">
        <f t="shared" si="15"/>
        <v>1829</v>
      </c>
      <c r="C151">
        <f t="shared" si="13"/>
        <v>36</v>
      </c>
      <c r="D151">
        <f t="shared" si="14"/>
        <v>4</v>
      </c>
      <c r="E151">
        <f t="shared" si="11"/>
        <v>23</v>
      </c>
      <c r="F151">
        <f t="shared" si="12"/>
        <v>16</v>
      </c>
      <c r="G151" t="s">
        <v>440</v>
      </c>
      <c r="M151" s="3" t="str">
        <f>_xlfn.CONCAT($B$2,DEC2HEX(B151,8),$C$2,CHAR(10),G151,CHAR(10),$D$2,DEC2BIN(C151,6),$E$2,CHAR(10),$F$2,CHAR(10),$G$2,E151,$H$2,F151,$I$2,CHAR(10))</f>
        <v xml:space="preserve">when (x"00000725") =&gt;
-- RMAP Area HK Register 9 : CCD 1 Vrd Monitor E HK Field
v_ram_address    := "100100";
p_rmap_ram_rd(v_ram_address, fee_rmap_o.waitrequest, v_ram_readdata);
fee_rmap_o.readdata &lt;= v_ram_readdata(23 downto 16);
</v>
      </c>
    </row>
    <row r="152" spans="1:13" x14ac:dyDescent="0.25">
      <c r="A152" s="4" t="s">
        <v>540</v>
      </c>
      <c r="B152">
        <f t="shared" si="15"/>
        <v>1830</v>
      </c>
      <c r="C152">
        <f t="shared" si="13"/>
        <v>36</v>
      </c>
      <c r="D152">
        <f t="shared" si="14"/>
        <v>2</v>
      </c>
      <c r="E152">
        <f t="shared" si="11"/>
        <v>15</v>
      </c>
      <c r="F152">
        <f t="shared" si="12"/>
        <v>8</v>
      </c>
      <c r="G152" t="s">
        <v>441</v>
      </c>
      <c r="M152" s="3" t="str">
        <f>_xlfn.CONCAT($B$2,DEC2HEX(B152,8),$C$2,CHAR(10),G152,CHAR(10),$D$2,DEC2BIN(C152,6),$E$2,CHAR(10),$F$2,CHAR(10),$G$2,E152,$H$2,F152,$I$2,CHAR(10))</f>
        <v xml:space="preserve">when (x"00000726") =&gt;
-- RMAP Area HK Register 9 : CCD 2 Vod Monitor HK Field
v_ram_address    := "100100";
p_rmap_ram_rd(v_ram_address, fee_rmap_o.waitrequest, v_ram_readdata);
fee_rmap_o.readdata &lt;= v_ram_readdata(15 downto 8);
</v>
      </c>
    </row>
    <row r="153" spans="1:13" x14ac:dyDescent="0.25">
      <c r="A153" s="4" t="s">
        <v>541</v>
      </c>
      <c r="B153">
        <f t="shared" si="15"/>
        <v>1831</v>
      </c>
      <c r="C153">
        <f t="shared" si="13"/>
        <v>36</v>
      </c>
      <c r="D153">
        <f t="shared" si="14"/>
        <v>1</v>
      </c>
      <c r="E153">
        <f t="shared" si="11"/>
        <v>7</v>
      </c>
      <c r="F153">
        <f t="shared" si="12"/>
        <v>0</v>
      </c>
      <c r="G153" t="s">
        <v>441</v>
      </c>
      <c r="M153" s="3" t="str">
        <f>_xlfn.CONCAT($B$2,DEC2HEX(B153,8),$C$2,CHAR(10),G153,CHAR(10),$D$2,DEC2BIN(C153,6),$E$2,CHAR(10),$F$2,CHAR(10),$G$2,E153,$H$2,F153,$I$2,CHAR(10))</f>
        <v xml:space="preserve">when (x"00000727") =&gt;
-- RMAP Area HK Register 9 : CCD 2 Vod Monitor HK Field
v_ram_address    := "100100";
p_rmap_ram_rd(v_ram_address, fee_rmap_o.waitrequest, v_ram_readdata);
fee_rmap_o.readdata &lt;= v_ram_readdata(7 downto 0);
</v>
      </c>
    </row>
    <row r="154" spans="1:13" x14ac:dyDescent="0.25">
      <c r="A154" s="4" t="s">
        <v>542</v>
      </c>
      <c r="B154">
        <f t="shared" si="15"/>
        <v>1832</v>
      </c>
      <c r="C154">
        <f t="shared" si="13"/>
        <v>37</v>
      </c>
      <c r="D154">
        <f t="shared" si="14"/>
        <v>8</v>
      </c>
      <c r="E154">
        <f t="shared" si="11"/>
        <v>31</v>
      </c>
      <c r="F154">
        <f t="shared" si="12"/>
        <v>24</v>
      </c>
      <c r="G154" t="s">
        <v>442</v>
      </c>
      <c r="M154" s="3" t="str">
        <f>_xlfn.CONCAT($B$2,DEC2HEX(B154,8),$C$2,CHAR(10),G154,CHAR(10),$D$2,DEC2BIN(C154,6),$E$2,CHAR(10),$F$2,CHAR(10),$G$2,E154,$H$2,F154,$I$2,CHAR(10))</f>
        <v xml:space="preserve">when (x"00000728") =&gt;
-- RMAP Area HK Register 10 : CCD 2 Vog Monitor HK Field
v_ram_address    := "100101";
p_rmap_ram_rd(v_ram_address, fee_rmap_o.waitrequest, v_ram_readdata);
fee_rmap_o.readdata &lt;= v_ram_readdata(31 downto 24);
</v>
      </c>
    </row>
    <row r="155" spans="1:13" x14ac:dyDescent="0.25">
      <c r="A155" s="4" t="s">
        <v>543</v>
      </c>
      <c r="B155">
        <f t="shared" si="15"/>
        <v>1833</v>
      </c>
      <c r="C155">
        <f t="shared" si="13"/>
        <v>37</v>
      </c>
      <c r="D155">
        <f t="shared" si="14"/>
        <v>4</v>
      </c>
      <c r="E155">
        <f t="shared" si="11"/>
        <v>23</v>
      </c>
      <c r="F155">
        <f t="shared" si="12"/>
        <v>16</v>
      </c>
      <c r="G155" t="s">
        <v>442</v>
      </c>
      <c r="M155" s="3" t="str">
        <f>_xlfn.CONCAT($B$2,DEC2HEX(B155,8),$C$2,CHAR(10),G155,CHAR(10),$D$2,DEC2BIN(C155,6),$E$2,CHAR(10),$F$2,CHAR(10),$G$2,E155,$H$2,F155,$I$2,CHAR(10))</f>
        <v xml:space="preserve">when (x"00000729") =&gt;
-- RMAP Area HK Register 10 : CCD 2 Vog Monitor HK Field
v_ram_address    := "100101";
p_rmap_ram_rd(v_ram_address, fee_rmap_o.waitrequest, v_ram_readdata);
fee_rmap_o.readdata &lt;= v_ram_readdata(23 downto 16);
</v>
      </c>
    </row>
    <row r="156" spans="1:13" x14ac:dyDescent="0.25">
      <c r="A156" s="4" t="s">
        <v>544</v>
      </c>
      <c r="B156">
        <f t="shared" si="15"/>
        <v>1834</v>
      </c>
      <c r="C156">
        <f t="shared" si="13"/>
        <v>37</v>
      </c>
      <c r="D156">
        <f t="shared" si="14"/>
        <v>2</v>
      </c>
      <c r="E156">
        <f t="shared" si="11"/>
        <v>15</v>
      </c>
      <c r="F156">
        <f t="shared" si="12"/>
        <v>8</v>
      </c>
      <c r="G156" t="s">
        <v>443</v>
      </c>
      <c r="M156" s="3" t="str">
        <f>_xlfn.CONCAT($B$2,DEC2HEX(B156,8),$C$2,CHAR(10),G156,CHAR(10),$D$2,DEC2BIN(C156,6),$E$2,CHAR(10),$F$2,CHAR(10),$G$2,E156,$H$2,F156,$I$2,CHAR(10))</f>
        <v xml:space="preserve">when (x"0000072A") =&gt;
-- RMAP Area HK Register 10 : CCD 2 Vrd Monitor E HK Field
v_ram_address    := "100101";
p_rmap_ram_rd(v_ram_address, fee_rmap_o.waitrequest, v_ram_readdata);
fee_rmap_o.readdata &lt;= v_ram_readdata(15 downto 8);
</v>
      </c>
    </row>
    <row r="157" spans="1:13" x14ac:dyDescent="0.25">
      <c r="A157" s="4" t="s">
        <v>545</v>
      </c>
      <c r="B157">
        <f t="shared" si="15"/>
        <v>1835</v>
      </c>
      <c r="C157">
        <f t="shared" si="13"/>
        <v>37</v>
      </c>
      <c r="D157">
        <f t="shared" si="14"/>
        <v>1</v>
      </c>
      <c r="E157">
        <f t="shared" si="11"/>
        <v>7</v>
      </c>
      <c r="F157">
        <f t="shared" si="12"/>
        <v>0</v>
      </c>
      <c r="G157" t="s">
        <v>443</v>
      </c>
      <c r="M157" s="3" t="str">
        <f>_xlfn.CONCAT($B$2,DEC2HEX(B157,8),$C$2,CHAR(10),G157,CHAR(10),$D$2,DEC2BIN(C157,6),$E$2,CHAR(10),$F$2,CHAR(10),$G$2,E157,$H$2,F157,$I$2,CHAR(10))</f>
        <v xml:space="preserve">when (x"0000072B") =&gt;
-- RMAP Area HK Register 10 : CCD 2 Vrd Monitor E HK Field
v_ram_address    := "100101";
p_rmap_ram_rd(v_ram_address, fee_rmap_o.waitrequest, v_ram_readdata);
fee_rmap_o.readdata &lt;= v_ram_readdata(7 downto 0);
</v>
      </c>
    </row>
    <row r="158" spans="1:13" x14ac:dyDescent="0.25">
      <c r="A158" s="4" t="s">
        <v>546</v>
      </c>
      <c r="B158">
        <f t="shared" si="15"/>
        <v>1836</v>
      </c>
      <c r="C158">
        <f t="shared" si="13"/>
        <v>38</v>
      </c>
      <c r="D158">
        <f t="shared" si="14"/>
        <v>8</v>
      </c>
      <c r="E158">
        <f t="shared" si="11"/>
        <v>31</v>
      </c>
      <c r="F158">
        <f t="shared" si="12"/>
        <v>24</v>
      </c>
      <c r="G158" t="s">
        <v>444</v>
      </c>
      <c r="M158" s="3" t="str">
        <f>_xlfn.CONCAT($B$2,DEC2HEX(B158,8),$C$2,CHAR(10),G158,CHAR(10),$D$2,DEC2BIN(C158,6),$E$2,CHAR(10),$F$2,CHAR(10),$G$2,E158,$H$2,F158,$I$2,CHAR(10))</f>
        <v xml:space="preserve">when (x"0000072C") =&gt;
-- RMAP Area HK Register 11 : CCD 3 Vod Monitor HK Field
v_ram_address    := "100110";
p_rmap_ram_rd(v_ram_address, fee_rmap_o.waitrequest, v_ram_readdata);
fee_rmap_o.readdata &lt;= v_ram_readdata(31 downto 24);
</v>
      </c>
    </row>
    <row r="159" spans="1:13" x14ac:dyDescent="0.25">
      <c r="A159" s="4" t="s">
        <v>547</v>
      </c>
      <c r="B159">
        <f t="shared" si="15"/>
        <v>1837</v>
      </c>
      <c r="C159">
        <f t="shared" si="13"/>
        <v>38</v>
      </c>
      <c r="D159">
        <f t="shared" si="14"/>
        <v>4</v>
      </c>
      <c r="E159">
        <f t="shared" si="11"/>
        <v>23</v>
      </c>
      <c r="F159">
        <f t="shared" si="12"/>
        <v>16</v>
      </c>
      <c r="G159" t="s">
        <v>444</v>
      </c>
      <c r="M159" s="3" t="str">
        <f>_xlfn.CONCAT($B$2,DEC2HEX(B159,8),$C$2,CHAR(10),G159,CHAR(10),$D$2,DEC2BIN(C159,6),$E$2,CHAR(10),$F$2,CHAR(10),$G$2,E159,$H$2,F159,$I$2,CHAR(10))</f>
        <v xml:space="preserve">when (x"0000072D") =&gt;
-- RMAP Area HK Register 11 : CCD 3 Vod Monitor HK Field
v_ram_address    := "100110";
p_rmap_ram_rd(v_ram_address, fee_rmap_o.waitrequest, v_ram_readdata);
fee_rmap_o.readdata &lt;= v_ram_readdata(23 downto 16);
</v>
      </c>
    </row>
    <row r="160" spans="1:13" x14ac:dyDescent="0.25">
      <c r="A160" s="4" t="s">
        <v>548</v>
      </c>
      <c r="B160">
        <f t="shared" si="15"/>
        <v>1838</v>
      </c>
      <c r="C160">
        <f t="shared" si="13"/>
        <v>38</v>
      </c>
      <c r="D160">
        <f t="shared" si="14"/>
        <v>2</v>
      </c>
      <c r="E160">
        <f t="shared" si="11"/>
        <v>15</v>
      </c>
      <c r="F160">
        <f t="shared" si="12"/>
        <v>8</v>
      </c>
      <c r="G160" t="s">
        <v>445</v>
      </c>
      <c r="M160" s="3" t="str">
        <f>_xlfn.CONCAT($B$2,DEC2HEX(B160,8),$C$2,CHAR(10),G160,CHAR(10),$D$2,DEC2BIN(C160,6),$E$2,CHAR(10),$F$2,CHAR(10),$G$2,E160,$H$2,F160,$I$2,CHAR(10))</f>
        <v xml:space="preserve">when (x"0000072E") =&gt;
-- RMAP Area HK Register 11 : CCD 3 Vog Monitor HK Field
v_ram_address    := "100110";
p_rmap_ram_rd(v_ram_address, fee_rmap_o.waitrequest, v_ram_readdata);
fee_rmap_o.readdata &lt;= v_ram_readdata(15 downto 8);
</v>
      </c>
    </row>
    <row r="161" spans="1:13" x14ac:dyDescent="0.25">
      <c r="A161" s="4" t="s">
        <v>549</v>
      </c>
      <c r="B161">
        <f t="shared" si="15"/>
        <v>1839</v>
      </c>
      <c r="C161">
        <f t="shared" si="13"/>
        <v>38</v>
      </c>
      <c r="D161">
        <f t="shared" si="14"/>
        <v>1</v>
      </c>
      <c r="E161">
        <f t="shared" si="11"/>
        <v>7</v>
      </c>
      <c r="F161">
        <f t="shared" si="12"/>
        <v>0</v>
      </c>
      <c r="G161" t="s">
        <v>445</v>
      </c>
      <c r="M161" s="3" t="str">
        <f>_xlfn.CONCAT($B$2,DEC2HEX(B161,8),$C$2,CHAR(10),G161,CHAR(10),$D$2,DEC2BIN(C161,6),$E$2,CHAR(10),$F$2,CHAR(10),$G$2,E161,$H$2,F161,$I$2,CHAR(10))</f>
        <v xml:space="preserve">when (x"0000072F") =&gt;
-- RMAP Area HK Register 11 : CCD 3 Vog Monitor HK Field
v_ram_address    := "100110";
p_rmap_ram_rd(v_ram_address, fee_rmap_o.waitrequest, v_ram_readdata);
fee_rmap_o.readdata &lt;= v_ram_readdata(7 downto 0);
</v>
      </c>
    </row>
    <row r="162" spans="1:13" x14ac:dyDescent="0.25">
      <c r="A162" s="4" t="s">
        <v>550</v>
      </c>
      <c r="B162">
        <f t="shared" si="15"/>
        <v>1840</v>
      </c>
      <c r="C162">
        <f t="shared" si="13"/>
        <v>39</v>
      </c>
      <c r="D162">
        <f t="shared" si="14"/>
        <v>8</v>
      </c>
      <c r="E162">
        <f t="shared" si="11"/>
        <v>31</v>
      </c>
      <c r="F162">
        <f t="shared" si="12"/>
        <v>24</v>
      </c>
      <c r="G162" t="s">
        <v>446</v>
      </c>
      <c r="M162" s="3" t="str">
        <f>_xlfn.CONCAT($B$2,DEC2HEX(B162,8),$C$2,CHAR(10),G162,CHAR(10),$D$2,DEC2BIN(C162,6),$E$2,CHAR(10),$F$2,CHAR(10),$G$2,E162,$H$2,F162,$I$2,CHAR(10))</f>
        <v xml:space="preserve">when (x"00000730") =&gt;
-- RMAP Area HK Register 12 : CCD 3 Vrd Monitor E HK Field
v_ram_address    := "100111";
p_rmap_ram_rd(v_ram_address, fee_rmap_o.waitrequest, v_ram_readdata);
fee_rmap_o.readdata &lt;= v_ram_readdata(31 downto 24);
</v>
      </c>
    </row>
    <row r="163" spans="1:13" x14ac:dyDescent="0.25">
      <c r="A163" s="4" t="s">
        <v>551</v>
      </c>
      <c r="B163">
        <f t="shared" si="15"/>
        <v>1841</v>
      </c>
      <c r="C163">
        <f t="shared" si="13"/>
        <v>39</v>
      </c>
      <c r="D163">
        <f t="shared" si="14"/>
        <v>4</v>
      </c>
      <c r="E163">
        <f t="shared" si="11"/>
        <v>23</v>
      </c>
      <c r="F163">
        <f t="shared" si="12"/>
        <v>16</v>
      </c>
      <c r="G163" t="s">
        <v>446</v>
      </c>
      <c r="M163" s="3" t="str">
        <f>_xlfn.CONCAT($B$2,DEC2HEX(B163,8),$C$2,CHAR(10),G163,CHAR(10),$D$2,DEC2BIN(C163,6),$E$2,CHAR(10),$F$2,CHAR(10),$G$2,E163,$H$2,F163,$I$2,CHAR(10))</f>
        <v xml:space="preserve">when (x"00000731") =&gt;
-- RMAP Area HK Register 12 : CCD 3 Vrd Monitor E HK Field
v_ram_address    := "100111";
p_rmap_ram_rd(v_ram_address, fee_rmap_o.waitrequest, v_ram_readdata);
fee_rmap_o.readdata &lt;= v_ram_readdata(23 downto 16);
</v>
      </c>
    </row>
    <row r="164" spans="1:13" x14ac:dyDescent="0.25">
      <c r="A164" s="4" t="s">
        <v>552</v>
      </c>
      <c r="B164">
        <f t="shared" si="15"/>
        <v>1842</v>
      </c>
      <c r="C164">
        <f t="shared" si="13"/>
        <v>39</v>
      </c>
      <c r="D164">
        <f t="shared" si="14"/>
        <v>2</v>
      </c>
      <c r="E164">
        <f t="shared" si="11"/>
        <v>15</v>
      </c>
      <c r="F164">
        <f t="shared" si="12"/>
        <v>8</v>
      </c>
      <c r="G164" t="s">
        <v>447</v>
      </c>
      <c r="M164" s="3" t="str">
        <f>_xlfn.CONCAT($B$2,DEC2HEX(B164,8),$C$2,CHAR(10),G164,CHAR(10),$D$2,DEC2BIN(C164,6),$E$2,CHAR(10),$F$2,CHAR(10),$G$2,E164,$H$2,F164,$I$2,CHAR(10))</f>
        <v xml:space="preserve">when (x"00000732") =&gt;
-- RMAP Area HK Register 12 : CCD 4 Vod Monitor HK Field
v_ram_address    := "100111";
p_rmap_ram_rd(v_ram_address, fee_rmap_o.waitrequest, v_ram_readdata);
fee_rmap_o.readdata &lt;= v_ram_readdata(15 downto 8);
</v>
      </c>
    </row>
    <row r="165" spans="1:13" x14ac:dyDescent="0.25">
      <c r="A165" s="4" t="s">
        <v>553</v>
      </c>
      <c r="B165">
        <f t="shared" si="15"/>
        <v>1843</v>
      </c>
      <c r="C165">
        <f t="shared" si="13"/>
        <v>39</v>
      </c>
      <c r="D165">
        <f t="shared" si="14"/>
        <v>1</v>
      </c>
      <c r="E165">
        <f t="shared" si="11"/>
        <v>7</v>
      </c>
      <c r="F165">
        <f t="shared" si="12"/>
        <v>0</v>
      </c>
      <c r="G165" t="s">
        <v>447</v>
      </c>
      <c r="M165" s="3" t="str">
        <f>_xlfn.CONCAT($B$2,DEC2HEX(B165,8),$C$2,CHAR(10),G165,CHAR(10),$D$2,DEC2BIN(C165,6),$E$2,CHAR(10),$F$2,CHAR(10),$G$2,E165,$H$2,F165,$I$2,CHAR(10))</f>
        <v xml:space="preserve">when (x"00000733") =&gt;
-- RMAP Area HK Register 12 : CCD 4 Vod Monitor HK Field
v_ram_address    := "100111";
p_rmap_ram_rd(v_ram_address, fee_rmap_o.waitrequest, v_ram_readdata);
fee_rmap_o.readdata &lt;= v_ram_readdata(7 downto 0);
</v>
      </c>
    </row>
    <row r="166" spans="1:13" x14ac:dyDescent="0.25">
      <c r="A166" s="4" t="s">
        <v>554</v>
      </c>
      <c r="B166">
        <f t="shared" si="15"/>
        <v>1844</v>
      </c>
      <c r="C166">
        <f t="shared" si="13"/>
        <v>40</v>
      </c>
      <c r="D166">
        <f t="shared" si="14"/>
        <v>8</v>
      </c>
      <c r="E166">
        <f t="shared" si="11"/>
        <v>31</v>
      </c>
      <c r="F166">
        <f t="shared" si="12"/>
        <v>24</v>
      </c>
      <c r="G166" t="s">
        <v>448</v>
      </c>
      <c r="M166" s="3" t="str">
        <f>_xlfn.CONCAT($B$2,DEC2HEX(B166,8),$C$2,CHAR(10),G166,CHAR(10),$D$2,DEC2BIN(C166,6),$E$2,CHAR(10),$F$2,CHAR(10),$G$2,E166,$H$2,F166,$I$2,CHAR(10))</f>
        <v xml:space="preserve">when (x"00000734") =&gt;
-- RMAP Area HK Register 13 : CCD 4 Vog Monitor HK Field
v_ram_address    := "101000";
p_rmap_ram_rd(v_ram_address, fee_rmap_o.waitrequest, v_ram_readdata);
fee_rmap_o.readdata &lt;= v_ram_readdata(31 downto 24);
</v>
      </c>
    </row>
    <row r="167" spans="1:13" x14ac:dyDescent="0.25">
      <c r="A167" s="4" t="s">
        <v>555</v>
      </c>
      <c r="B167">
        <f t="shared" si="15"/>
        <v>1845</v>
      </c>
      <c r="C167">
        <f t="shared" si="13"/>
        <v>40</v>
      </c>
      <c r="D167">
        <f t="shared" si="14"/>
        <v>4</v>
      </c>
      <c r="E167">
        <f t="shared" si="11"/>
        <v>23</v>
      </c>
      <c r="F167">
        <f t="shared" si="12"/>
        <v>16</v>
      </c>
      <c r="G167" t="s">
        <v>448</v>
      </c>
      <c r="M167" s="3" t="str">
        <f>_xlfn.CONCAT($B$2,DEC2HEX(B167,8),$C$2,CHAR(10),G167,CHAR(10),$D$2,DEC2BIN(C167,6),$E$2,CHAR(10),$F$2,CHAR(10),$G$2,E167,$H$2,F167,$I$2,CHAR(10))</f>
        <v xml:space="preserve">when (x"00000735") =&gt;
-- RMAP Area HK Register 13 : CCD 4 Vog Monitor HK Field
v_ram_address    := "101000";
p_rmap_ram_rd(v_ram_address, fee_rmap_o.waitrequest, v_ram_readdata);
fee_rmap_o.readdata &lt;= v_ram_readdata(23 downto 16);
</v>
      </c>
    </row>
    <row r="168" spans="1:13" x14ac:dyDescent="0.25">
      <c r="A168" s="4" t="s">
        <v>556</v>
      </c>
      <c r="B168">
        <f t="shared" si="15"/>
        <v>1846</v>
      </c>
      <c r="C168">
        <f t="shared" si="13"/>
        <v>40</v>
      </c>
      <c r="D168">
        <f t="shared" si="14"/>
        <v>2</v>
      </c>
      <c r="E168">
        <f t="shared" si="11"/>
        <v>15</v>
      </c>
      <c r="F168">
        <f t="shared" si="12"/>
        <v>8</v>
      </c>
      <c r="G168" t="s">
        <v>449</v>
      </c>
      <c r="M168" s="3" t="str">
        <f>_xlfn.CONCAT($B$2,DEC2HEX(B168,8),$C$2,CHAR(10),G168,CHAR(10),$D$2,DEC2BIN(C168,6),$E$2,CHAR(10),$F$2,CHAR(10),$G$2,E168,$H$2,F168,$I$2,CHAR(10))</f>
        <v xml:space="preserve">when (x"00000736") =&gt;
-- RMAP Area HK Register 13 : CCD 4 Vrd Monitor E HK Field
v_ram_address    := "101000";
p_rmap_ram_rd(v_ram_address, fee_rmap_o.waitrequest, v_ram_readdata);
fee_rmap_o.readdata &lt;= v_ram_readdata(15 downto 8);
</v>
      </c>
    </row>
    <row r="169" spans="1:13" x14ac:dyDescent="0.25">
      <c r="A169" s="4" t="s">
        <v>557</v>
      </c>
      <c r="B169">
        <f t="shared" si="15"/>
        <v>1847</v>
      </c>
      <c r="C169">
        <f t="shared" si="13"/>
        <v>40</v>
      </c>
      <c r="D169">
        <f t="shared" si="14"/>
        <v>1</v>
      </c>
      <c r="E169">
        <f t="shared" si="11"/>
        <v>7</v>
      </c>
      <c r="F169">
        <f t="shared" si="12"/>
        <v>0</v>
      </c>
      <c r="G169" t="s">
        <v>449</v>
      </c>
      <c r="M169" s="3" t="str">
        <f>_xlfn.CONCAT($B$2,DEC2HEX(B169,8),$C$2,CHAR(10),G169,CHAR(10),$D$2,DEC2BIN(C169,6),$E$2,CHAR(10),$F$2,CHAR(10),$G$2,E169,$H$2,F169,$I$2,CHAR(10))</f>
        <v xml:space="preserve">when (x"00000737") =&gt;
-- RMAP Area HK Register 13 : CCD 4 Vrd Monitor E HK Field
v_ram_address    := "101000";
p_rmap_ram_rd(v_ram_address, fee_rmap_o.waitrequest, v_ram_readdata);
fee_rmap_o.readdata &lt;= v_ram_readdata(7 downto 0);
</v>
      </c>
    </row>
    <row r="170" spans="1:13" x14ac:dyDescent="0.25">
      <c r="A170" s="4" t="s">
        <v>558</v>
      </c>
      <c r="B170">
        <f t="shared" si="15"/>
        <v>1848</v>
      </c>
      <c r="C170">
        <f t="shared" si="13"/>
        <v>41</v>
      </c>
      <c r="D170">
        <f t="shared" si="14"/>
        <v>8</v>
      </c>
      <c r="E170">
        <f t="shared" si="11"/>
        <v>31</v>
      </c>
      <c r="F170">
        <f t="shared" si="12"/>
        <v>24</v>
      </c>
      <c r="G170" t="s">
        <v>450</v>
      </c>
      <c r="M170" s="3" t="str">
        <f>_xlfn.CONCAT($B$2,DEC2HEX(B170,8),$C$2,CHAR(10),G170,CHAR(10),$D$2,DEC2BIN(C170,6),$E$2,CHAR(10),$F$2,CHAR(10),$G$2,E170,$H$2,F170,$I$2,CHAR(10))</f>
        <v xml:space="preserve">when (x"00000738") =&gt;
-- RMAP Area HK Register 14 : V CCD HK Field
v_ram_address    := "101001";
p_rmap_ram_rd(v_ram_address, fee_rmap_o.waitrequest, v_ram_readdata);
fee_rmap_o.readdata &lt;= v_ram_readdata(31 downto 24);
</v>
      </c>
    </row>
    <row r="171" spans="1:13" x14ac:dyDescent="0.25">
      <c r="A171" s="4" t="s">
        <v>559</v>
      </c>
      <c r="B171">
        <f t="shared" si="15"/>
        <v>1849</v>
      </c>
      <c r="C171">
        <f t="shared" si="13"/>
        <v>41</v>
      </c>
      <c r="D171">
        <f t="shared" si="14"/>
        <v>4</v>
      </c>
      <c r="E171">
        <f t="shared" si="11"/>
        <v>23</v>
      </c>
      <c r="F171">
        <f t="shared" si="12"/>
        <v>16</v>
      </c>
      <c r="G171" t="s">
        <v>450</v>
      </c>
      <c r="M171" s="3" t="str">
        <f>_xlfn.CONCAT($B$2,DEC2HEX(B171,8),$C$2,CHAR(10),G171,CHAR(10),$D$2,DEC2BIN(C171,6),$E$2,CHAR(10),$F$2,CHAR(10),$G$2,E171,$H$2,F171,$I$2,CHAR(10))</f>
        <v xml:space="preserve">when (x"00000739") =&gt;
-- RMAP Area HK Register 14 : V CCD HK Field
v_ram_address    := "101001";
p_rmap_ram_rd(v_ram_address, fee_rmap_o.waitrequest, v_ram_readdata);
fee_rmap_o.readdata &lt;= v_ram_readdata(23 downto 16);
</v>
      </c>
    </row>
    <row r="172" spans="1:13" x14ac:dyDescent="0.25">
      <c r="A172" s="4" t="s">
        <v>560</v>
      </c>
      <c r="B172">
        <f t="shared" si="15"/>
        <v>1850</v>
      </c>
      <c r="C172">
        <f t="shared" si="13"/>
        <v>41</v>
      </c>
      <c r="D172">
        <f t="shared" si="14"/>
        <v>2</v>
      </c>
      <c r="E172">
        <f t="shared" si="11"/>
        <v>15</v>
      </c>
      <c r="F172">
        <f t="shared" si="12"/>
        <v>8</v>
      </c>
      <c r="G172" t="s">
        <v>451</v>
      </c>
      <c r="M172" s="3" t="str">
        <f>_xlfn.CONCAT($B$2,DEC2HEX(B172,8),$C$2,CHAR(10),G172,CHAR(10),$D$2,DEC2BIN(C172,6),$E$2,CHAR(10),$F$2,CHAR(10),$G$2,E172,$H$2,F172,$I$2,CHAR(10))</f>
        <v xml:space="preserve">when (x"0000073A") =&gt;
-- RMAP Area HK Register 14 : VRClock Monitor HK Field
v_ram_address    := "101001";
p_rmap_ram_rd(v_ram_address, fee_rmap_o.waitrequest, v_ram_readdata);
fee_rmap_o.readdata &lt;= v_ram_readdata(15 downto 8);
</v>
      </c>
    </row>
    <row r="173" spans="1:13" x14ac:dyDescent="0.25">
      <c r="A173" s="4" t="s">
        <v>561</v>
      </c>
      <c r="B173">
        <f t="shared" si="15"/>
        <v>1851</v>
      </c>
      <c r="C173">
        <f t="shared" si="13"/>
        <v>41</v>
      </c>
      <c r="D173">
        <f t="shared" si="14"/>
        <v>1</v>
      </c>
      <c r="E173">
        <f t="shared" si="11"/>
        <v>7</v>
      </c>
      <c r="F173">
        <f t="shared" si="12"/>
        <v>0</v>
      </c>
      <c r="G173" t="s">
        <v>451</v>
      </c>
      <c r="M173" s="3" t="str">
        <f>_xlfn.CONCAT($B$2,DEC2HEX(B173,8),$C$2,CHAR(10),G173,CHAR(10),$D$2,DEC2BIN(C173,6),$E$2,CHAR(10),$F$2,CHAR(10),$G$2,E173,$H$2,F173,$I$2,CHAR(10))</f>
        <v xml:space="preserve">when (x"0000073B") =&gt;
-- RMAP Area HK Register 14 : VRClock Monitor HK Field
v_ram_address    := "101001";
p_rmap_ram_rd(v_ram_address, fee_rmap_o.waitrequest, v_ram_readdata);
fee_rmap_o.readdata &lt;= v_ram_readdata(7 downto 0);
</v>
      </c>
    </row>
    <row r="174" spans="1:13" x14ac:dyDescent="0.25">
      <c r="A174" s="4" t="s">
        <v>562</v>
      </c>
      <c r="B174">
        <f t="shared" si="15"/>
        <v>1852</v>
      </c>
      <c r="C174">
        <f t="shared" si="13"/>
        <v>42</v>
      </c>
      <c r="D174">
        <f t="shared" si="14"/>
        <v>8</v>
      </c>
      <c r="E174">
        <f t="shared" si="11"/>
        <v>31</v>
      </c>
      <c r="F174">
        <f t="shared" si="12"/>
        <v>24</v>
      </c>
      <c r="G174" t="s">
        <v>452</v>
      </c>
      <c r="M174" s="3" t="str">
        <f>_xlfn.CONCAT($B$2,DEC2HEX(B174,8),$C$2,CHAR(10),G174,CHAR(10),$D$2,DEC2BIN(C174,6),$E$2,CHAR(10),$F$2,CHAR(10),$G$2,E174,$H$2,F174,$I$2,CHAR(10))</f>
        <v xml:space="preserve">when (x"0000073C") =&gt;
-- RMAP Area HK Register 15 : VIClock HK Field
v_ram_address    := "101010";
p_rmap_ram_rd(v_ram_address, fee_rmap_o.waitrequest, v_ram_readdata);
fee_rmap_o.readdata &lt;= v_ram_readdata(31 downto 24);
</v>
      </c>
    </row>
    <row r="175" spans="1:13" x14ac:dyDescent="0.25">
      <c r="A175" s="4" t="s">
        <v>563</v>
      </c>
      <c r="B175">
        <f t="shared" si="15"/>
        <v>1853</v>
      </c>
      <c r="C175">
        <f t="shared" si="13"/>
        <v>42</v>
      </c>
      <c r="D175">
        <f t="shared" si="14"/>
        <v>4</v>
      </c>
      <c r="E175">
        <f t="shared" si="11"/>
        <v>23</v>
      </c>
      <c r="F175">
        <f t="shared" si="12"/>
        <v>16</v>
      </c>
      <c r="G175" t="s">
        <v>452</v>
      </c>
      <c r="M175" s="3" t="str">
        <f>_xlfn.CONCAT($B$2,DEC2HEX(B175,8),$C$2,CHAR(10),G175,CHAR(10),$D$2,DEC2BIN(C175,6),$E$2,CHAR(10),$F$2,CHAR(10),$G$2,E175,$H$2,F175,$I$2,CHAR(10))</f>
        <v xml:space="preserve">when (x"0000073D") =&gt;
-- RMAP Area HK Register 15 : VIClock HK Field
v_ram_address    := "101010";
p_rmap_ram_rd(v_ram_address, fee_rmap_o.waitrequest, v_ram_readdata);
fee_rmap_o.readdata &lt;= v_ram_readdata(23 downto 16);
</v>
      </c>
    </row>
    <row r="176" spans="1:13" x14ac:dyDescent="0.25">
      <c r="A176" s="4" t="s">
        <v>564</v>
      </c>
      <c r="B176">
        <f t="shared" si="15"/>
        <v>1854</v>
      </c>
      <c r="C176">
        <f t="shared" si="13"/>
        <v>42</v>
      </c>
      <c r="D176">
        <f t="shared" si="14"/>
        <v>2</v>
      </c>
      <c r="E176">
        <f t="shared" si="11"/>
        <v>15</v>
      </c>
      <c r="F176">
        <f t="shared" si="12"/>
        <v>8</v>
      </c>
      <c r="G176" t="s">
        <v>453</v>
      </c>
      <c r="M176" s="3" t="str">
        <f>_xlfn.CONCAT($B$2,DEC2HEX(B176,8),$C$2,CHAR(10),G176,CHAR(10),$D$2,DEC2BIN(C176,6),$E$2,CHAR(10),$F$2,CHAR(10),$G$2,E176,$H$2,F176,$I$2,CHAR(10))</f>
        <v xml:space="preserve">when (x"0000073E") =&gt;
-- RMAP Area HK Register 15 : VRClock Low HK Field
v_ram_address    := "101010";
p_rmap_ram_rd(v_ram_address, fee_rmap_o.waitrequest, v_ram_readdata);
fee_rmap_o.readdata &lt;= v_ram_readdata(15 downto 8);
</v>
      </c>
    </row>
    <row r="177" spans="1:13" x14ac:dyDescent="0.25">
      <c r="A177" s="4" t="s">
        <v>565</v>
      </c>
      <c r="B177">
        <f t="shared" si="15"/>
        <v>1855</v>
      </c>
      <c r="C177">
        <f t="shared" si="13"/>
        <v>42</v>
      </c>
      <c r="D177">
        <f t="shared" si="14"/>
        <v>1</v>
      </c>
      <c r="E177">
        <f t="shared" si="11"/>
        <v>7</v>
      </c>
      <c r="F177">
        <f t="shared" si="12"/>
        <v>0</v>
      </c>
      <c r="G177" t="s">
        <v>453</v>
      </c>
      <c r="M177" s="3" t="str">
        <f>_xlfn.CONCAT($B$2,DEC2HEX(B177,8),$C$2,CHAR(10),G177,CHAR(10),$D$2,DEC2BIN(C177,6),$E$2,CHAR(10),$F$2,CHAR(10),$G$2,E177,$H$2,F177,$I$2,CHAR(10))</f>
        <v xml:space="preserve">when (x"0000073F") =&gt;
-- RMAP Area HK Register 15 : VRClock Low HK Field
v_ram_address    := "101010";
p_rmap_ram_rd(v_ram_address, fee_rmap_o.waitrequest, v_ram_readdata);
fee_rmap_o.readdata &lt;= v_ram_readdata(7 downto 0);
</v>
      </c>
    </row>
    <row r="178" spans="1:13" x14ac:dyDescent="0.25">
      <c r="A178" s="4" t="s">
        <v>566</v>
      </c>
      <c r="B178">
        <f t="shared" si="15"/>
        <v>1856</v>
      </c>
      <c r="C178">
        <f t="shared" si="13"/>
        <v>43</v>
      </c>
      <c r="D178">
        <f t="shared" si="14"/>
        <v>8</v>
      </c>
      <c r="E178">
        <f t="shared" ref="E178:E241" si="16">(3 - MOD(B178,4))*8 + 7</f>
        <v>31</v>
      </c>
      <c r="F178">
        <f t="shared" ref="F178:F241" si="17">(3 - MOD(B178,4))*8</f>
        <v>24</v>
      </c>
      <c r="G178" t="s">
        <v>454</v>
      </c>
      <c r="M178" s="3" t="str">
        <f>_xlfn.CONCAT($B$2,DEC2HEX(B178,8),$C$2,CHAR(10),G178,CHAR(10),$D$2,DEC2BIN(C178,6),$E$2,CHAR(10),$F$2,CHAR(10),$G$2,E178,$H$2,F178,$I$2,CHAR(10))</f>
        <v xml:space="preserve">when (x"00000740") =&gt;
-- RMAP Area HK Register 16 : 5Vb Positive Monitor HK Field
v_ram_address    := "101011";
p_rmap_ram_rd(v_ram_address, fee_rmap_o.waitrequest, v_ram_readdata);
fee_rmap_o.readdata &lt;= v_ram_readdata(31 downto 24);
</v>
      </c>
    </row>
    <row r="179" spans="1:13" x14ac:dyDescent="0.25">
      <c r="A179" s="4" t="s">
        <v>567</v>
      </c>
      <c r="B179">
        <f t="shared" si="15"/>
        <v>1857</v>
      </c>
      <c r="C179">
        <f t="shared" ref="C179:C242" si="18">QUOTIENT(B179 - 1792 + 108,4)</f>
        <v>43</v>
      </c>
      <c r="D179">
        <f t="shared" ref="D179:D242" si="19">2^(3 - MOD(B179,4))</f>
        <v>4</v>
      </c>
      <c r="E179">
        <f t="shared" si="16"/>
        <v>23</v>
      </c>
      <c r="F179">
        <f t="shared" si="17"/>
        <v>16</v>
      </c>
      <c r="G179" t="s">
        <v>454</v>
      </c>
      <c r="M179" s="3" t="str">
        <f>_xlfn.CONCAT($B$2,DEC2HEX(B179,8),$C$2,CHAR(10),G179,CHAR(10),$D$2,DEC2BIN(C179,6),$E$2,CHAR(10),$F$2,CHAR(10),$G$2,E179,$H$2,F179,$I$2,CHAR(10))</f>
        <v xml:space="preserve">when (x"00000741") =&gt;
-- RMAP Area HK Register 16 : 5Vb Positive Monitor HK Field
v_ram_address    := "101011";
p_rmap_ram_rd(v_ram_address, fee_rmap_o.waitrequest, v_ram_readdata);
fee_rmap_o.readdata &lt;= v_ram_readdata(23 downto 16);
</v>
      </c>
    </row>
    <row r="180" spans="1:13" x14ac:dyDescent="0.25">
      <c r="A180" s="4" t="s">
        <v>568</v>
      </c>
      <c r="B180">
        <f t="shared" si="15"/>
        <v>1858</v>
      </c>
      <c r="C180">
        <f t="shared" si="18"/>
        <v>43</v>
      </c>
      <c r="D180">
        <f t="shared" si="19"/>
        <v>2</v>
      </c>
      <c r="E180">
        <f t="shared" si="16"/>
        <v>15</v>
      </c>
      <c r="F180">
        <f t="shared" si="17"/>
        <v>8</v>
      </c>
      <c r="G180" t="s">
        <v>455</v>
      </c>
      <c r="M180" s="3" t="str">
        <f>_xlfn.CONCAT($B$2,DEC2HEX(B180,8),$C$2,CHAR(10),G180,CHAR(10),$D$2,DEC2BIN(C180,6),$E$2,CHAR(10),$F$2,CHAR(10),$G$2,E180,$H$2,F180,$I$2,CHAR(10))</f>
        <v xml:space="preserve">when (x"00000742") =&gt;
-- RMAP Area HK Register 16 : 5Vb Negative Monitor HK Field
v_ram_address    := "101011";
p_rmap_ram_rd(v_ram_address, fee_rmap_o.waitrequest, v_ram_readdata);
fee_rmap_o.readdata &lt;= v_ram_readdata(15 downto 8);
</v>
      </c>
    </row>
    <row r="181" spans="1:13" x14ac:dyDescent="0.25">
      <c r="A181" s="4" t="s">
        <v>569</v>
      </c>
      <c r="B181">
        <f t="shared" si="15"/>
        <v>1859</v>
      </c>
      <c r="C181">
        <f t="shared" si="18"/>
        <v>43</v>
      </c>
      <c r="D181">
        <f t="shared" si="19"/>
        <v>1</v>
      </c>
      <c r="E181">
        <f t="shared" si="16"/>
        <v>7</v>
      </c>
      <c r="F181">
        <f t="shared" si="17"/>
        <v>0</v>
      </c>
      <c r="G181" t="s">
        <v>455</v>
      </c>
      <c r="M181" s="3" t="str">
        <f>_xlfn.CONCAT($B$2,DEC2HEX(B181,8),$C$2,CHAR(10),G181,CHAR(10),$D$2,DEC2BIN(C181,6),$E$2,CHAR(10),$F$2,CHAR(10),$G$2,E181,$H$2,F181,$I$2,CHAR(10))</f>
        <v xml:space="preserve">when (x"00000743") =&gt;
-- RMAP Area HK Register 16 : 5Vb Negative Monitor HK Field
v_ram_address    := "101011";
p_rmap_ram_rd(v_ram_address, fee_rmap_o.waitrequest, v_ram_readdata);
fee_rmap_o.readdata &lt;= v_ram_readdata(7 downto 0);
</v>
      </c>
    </row>
    <row r="182" spans="1:13" x14ac:dyDescent="0.25">
      <c r="A182" s="4" t="s">
        <v>570</v>
      </c>
      <c r="B182">
        <f t="shared" si="15"/>
        <v>1860</v>
      </c>
      <c r="C182">
        <f t="shared" si="18"/>
        <v>44</v>
      </c>
      <c r="D182">
        <f t="shared" si="19"/>
        <v>8</v>
      </c>
      <c r="E182">
        <f t="shared" si="16"/>
        <v>31</v>
      </c>
      <c r="F182">
        <f t="shared" si="17"/>
        <v>24</v>
      </c>
      <c r="G182" t="s">
        <v>456</v>
      </c>
      <c r="M182" s="3" t="str">
        <f>_xlfn.CONCAT($B$2,DEC2HEX(B182,8),$C$2,CHAR(10),G182,CHAR(10),$D$2,DEC2BIN(C182,6),$E$2,CHAR(10),$F$2,CHAR(10),$G$2,E182,$H$2,F182,$I$2,CHAR(10))</f>
        <v xml:space="preserve">when (x"00000744") =&gt;
-- RMAP Area HK Register 17 : 3V3b Monitor HK Field
v_ram_address    := "101100";
p_rmap_ram_rd(v_ram_address, fee_rmap_o.waitrequest, v_ram_readdata);
fee_rmap_o.readdata &lt;= v_ram_readdata(31 downto 24);
</v>
      </c>
    </row>
    <row r="183" spans="1:13" x14ac:dyDescent="0.25">
      <c r="A183" s="4" t="s">
        <v>571</v>
      </c>
      <c r="B183">
        <f t="shared" si="15"/>
        <v>1861</v>
      </c>
      <c r="C183">
        <f t="shared" si="18"/>
        <v>44</v>
      </c>
      <c r="D183">
        <f t="shared" si="19"/>
        <v>4</v>
      </c>
      <c r="E183">
        <f t="shared" si="16"/>
        <v>23</v>
      </c>
      <c r="F183">
        <f t="shared" si="17"/>
        <v>16</v>
      </c>
      <c r="G183" t="s">
        <v>456</v>
      </c>
      <c r="M183" s="3" t="str">
        <f>_xlfn.CONCAT($B$2,DEC2HEX(B183,8),$C$2,CHAR(10),G183,CHAR(10),$D$2,DEC2BIN(C183,6),$E$2,CHAR(10),$F$2,CHAR(10),$G$2,E183,$H$2,F183,$I$2,CHAR(10))</f>
        <v xml:space="preserve">when (x"00000745") =&gt;
-- RMAP Area HK Register 17 : 3V3b Monitor HK Field
v_ram_address    := "101100";
p_rmap_ram_rd(v_ram_address, fee_rmap_o.waitrequest, v_ram_readdata);
fee_rmap_o.readdata &lt;= v_ram_readdata(23 downto 16);
</v>
      </c>
    </row>
    <row r="184" spans="1:13" x14ac:dyDescent="0.25">
      <c r="A184" s="4" t="s">
        <v>572</v>
      </c>
      <c r="B184">
        <f t="shared" si="15"/>
        <v>1862</v>
      </c>
      <c r="C184">
        <f t="shared" si="18"/>
        <v>44</v>
      </c>
      <c r="D184">
        <f t="shared" si="19"/>
        <v>2</v>
      </c>
      <c r="E184">
        <f t="shared" si="16"/>
        <v>15</v>
      </c>
      <c r="F184">
        <f t="shared" si="17"/>
        <v>8</v>
      </c>
      <c r="G184" t="s">
        <v>457</v>
      </c>
      <c r="M184" s="3" t="str">
        <f>_xlfn.CONCAT($B$2,DEC2HEX(B184,8),$C$2,CHAR(10),G184,CHAR(10),$D$2,DEC2BIN(C184,6),$E$2,CHAR(10),$F$2,CHAR(10),$G$2,E184,$H$2,F184,$I$2,CHAR(10))</f>
        <v xml:space="preserve">when (x"00000746") =&gt;
-- RMAP Area HK Register 17 : 2V5a Monitor HK Field
v_ram_address    := "101100";
p_rmap_ram_rd(v_ram_address, fee_rmap_o.waitrequest, v_ram_readdata);
fee_rmap_o.readdata &lt;= v_ram_readdata(15 downto 8);
</v>
      </c>
    </row>
    <row r="185" spans="1:13" x14ac:dyDescent="0.25">
      <c r="A185" s="4" t="s">
        <v>573</v>
      </c>
      <c r="B185">
        <f t="shared" si="15"/>
        <v>1863</v>
      </c>
      <c r="C185">
        <f t="shared" si="18"/>
        <v>44</v>
      </c>
      <c r="D185">
        <f t="shared" si="19"/>
        <v>1</v>
      </c>
      <c r="E185">
        <f t="shared" si="16"/>
        <v>7</v>
      </c>
      <c r="F185">
        <f t="shared" si="17"/>
        <v>0</v>
      </c>
      <c r="G185" t="s">
        <v>457</v>
      </c>
      <c r="M185" s="3" t="str">
        <f>_xlfn.CONCAT($B$2,DEC2HEX(B185,8),$C$2,CHAR(10),G185,CHAR(10),$D$2,DEC2BIN(C185,6),$E$2,CHAR(10),$F$2,CHAR(10),$G$2,E185,$H$2,F185,$I$2,CHAR(10))</f>
        <v xml:space="preserve">when (x"00000747") =&gt;
-- RMAP Area HK Register 17 : 2V5a Monitor HK Field
v_ram_address    := "101100";
p_rmap_ram_rd(v_ram_address, fee_rmap_o.waitrequest, v_ram_readdata);
fee_rmap_o.readdata &lt;= v_ram_readdata(7 downto 0);
</v>
      </c>
    </row>
    <row r="186" spans="1:13" x14ac:dyDescent="0.25">
      <c r="A186" s="4" t="s">
        <v>574</v>
      </c>
      <c r="B186">
        <f t="shared" si="15"/>
        <v>1864</v>
      </c>
      <c r="C186">
        <f t="shared" si="18"/>
        <v>45</v>
      </c>
      <c r="D186">
        <f t="shared" si="19"/>
        <v>8</v>
      </c>
      <c r="E186">
        <f t="shared" si="16"/>
        <v>31</v>
      </c>
      <c r="F186">
        <f t="shared" si="17"/>
        <v>24</v>
      </c>
      <c r="G186" t="s">
        <v>458</v>
      </c>
      <c r="M186" s="3" t="str">
        <f>_xlfn.CONCAT($B$2,DEC2HEX(B186,8),$C$2,CHAR(10),G186,CHAR(10),$D$2,DEC2BIN(C186,6),$E$2,CHAR(10),$F$2,CHAR(10),$G$2,E186,$H$2,F186,$I$2,CHAR(10))</f>
        <v xml:space="preserve">when (x"00000748") =&gt;
-- RMAP Area HK Register 18 : 3V3d Monitor HK Field
v_ram_address    := "101101";
p_rmap_ram_rd(v_ram_address, fee_rmap_o.waitrequest, v_ram_readdata);
fee_rmap_o.readdata &lt;= v_ram_readdata(31 downto 24);
</v>
      </c>
    </row>
    <row r="187" spans="1:13" x14ac:dyDescent="0.25">
      <c r="A187" s="4" t="s">
        <v>575</v>
      </c>
      <c r="B187">
        <f t="shared" si="15"/>
        <v>1865</v>
      </c>
      <c r="C187">
        <f t="shared" si="18"/>
        <v>45</v>
      </c>
      <c r="D187">
        <f t="shared" si="19"/>
        <v>4</v>
      </c>
      <c r="E187">
        <f t="shared" si="16"/>
        <v>23</v>
      </c>
      <c r="F187">
        <f t="shared" si="17"/>
        <v>16</v>
      </c>
      <c r="G187" t="s">
        <v>458</v>
      </c>
      <c r="M187" s="3" t="str">
        <f>_xlfn.CONCAT($B$2,DEC2HEX(B187,8),$C$2,CHAR(10),G187,CHAR(10),$D$2,DEC2BIN(C187,6),$E$2,CHAR(10),$F$2,CHAR(10),$G$2,E187,$H$2,F187,$I$2,CHAR(10))</f>
        <v xml:space="preserve">when (x"00000749") =&gt;
-- RMAP Area HK Register 18 : 3V3d Monitor HK Field
v_ram_address    := "101101";
p_rmap_ram_rd(v_ram_address, fee_rmap_o.waitrequest, v_ram_readdata);
fee_rmap_o.readdata &lt;= v_ram_readdata(23 downto 16);
</v>
      </c>
    </row>
    <row r="188" spans="1:13" x14ac:dyDescent="0.25">
      <c r="A188" s="4" t="s">
        <v>576</v>
      </c>
      <c r="B188">
        <f t="shared" si="15"/>
        <v>1866</v>
      </c>
      <c r="C188">
        <f t="shared" si="18"/>
        <v>45</v>
      </c>
      <c r="D188">
        <f t="shared" si="19"/>
        <v>2</v>
      </c>
      <c r="E188">
        <f t="shared" si="16"/>
        <v>15</v>
      </c>
      <c r="F188">
        <f t="shared" si="17"/>
        <v>8</v>
      </c>
      <c r="G188" t="s">
        <v>459</v>
      </c>
      <c r="M188" s="3" t="str">
        <f>_xlfn.CONCAT($B$2,DEC2HEX(B188,8),$C$2,CHAR(10),G188,CHAR(10),$D$2,DEC2BIN(C188,6),$E$2,CHAR(10),$F$2,CHAR(10),$G$2,E188,$H$2,F188,$I$2,CHAR(10))</f>
        <v xml:space="preserve">when (x"0000074A") =&gt;
-- RMAP Area HK Register 18 : 2V5d Monitor HK Field
v_ram_address    := "101101";
p_rmap_ram_rd(v_ram_address, fee_rmap_o.waitrequest, v_ram_readdata);
fee_rmap_o.readdata &lt;= v_ram_readdata(15 downto 8);
</v>
      </c>
    </row>
    <row r="189" spans="1:13" x14ac:dyDescent="0.25">
      <c r="A189" s="4" t="s">
        <v>577</v>
      </c>
      <c r="B189">
        <f t="shared" si="15"/>
        <v>1867</v>
      </c>
      <c r="C189">
        <f t="shared" si="18"/>
        <v>45</v>
      </c>
      <c r="D189">
        <f t="shared" si="19"/>
        <v>1</v>
      </c>
      <c r="E189">
        <f t="shared" si="16"/>
        <v>7</v>
      </c>
      <c r="F189">
        <f t="shared" si="17"/>
        <v>0</v>
      </c>
      <c r="G189" t="s">
        <v>459</v>
      </c>
      <c r="M189" s="3" t="str">
        <f>_xlfn.CONCAT($B$2,DEC2HEX(B189,8),$C$2,CHAR(10),G189,CHAR(10),$D$2,DEC2BIN(C189,6),$E$2,CHAR(10),$F$2,CHAR(10),$G$2,E189,$H$2,F189,$I$2,CHAR(10))</f>
        <v xml:space="preserve">when (x"0000074B") =&gt;
-- RMAP Area HK Register 18 : 2V5d Monitor HK Field
v_ram_address    := "101101";
p_rmap_ram_rd(v_ram_address, fee_rmap_o.waitrequest, v_ram_readdata);
fee_rmap_o.readdata &lt;= v_ram_readdata(7 downto 0);
</v>
      </c>
    </row>
    <row r="190" spans="1:13" x14ac:dyDescent="0.25">
      <c r="A190" s="4" t="s">
        <v>578</v>
      </c>
      <c r="B190">
        <f t="shared" si="15"/>
        <v>1868</v>
      </c>
      <c r="C190">
        <f t="shared" si="18"/>
        <v>46</v>
      </c>
      <c r="D190">
        <f t="shared" si="19"/>
        <v>8</v>
      </c>
      <c r="E190">
        <f t="shared" si="16"/>
        <v>31</v>
      </c>
      <c r="F190">
        <f t="shared" si="17"/>
        <v>24</v>
      </c>
      <c r="G190" t="s">
        <v>460</v>
      </c>
      <c r="M190" s="3" t="str">
        <f>_xlfn.CONCAT($B$2,DEC2HEX(B190,8),$C$2,CHAR(10),G190,CHAR(10),$D$2,DEC2BIN(C190,6),$E$2,CHAR(10),$F$2,CHAR(10),$G$2,E190,$H$2,F190,$I$2,CHAR(10))</f>
        <v xml:space="preserve">when (x"0000074C") =&gt;
-- RMAP Area HK Register 19 : 1V5d Monitor HK Field
v_ram_address    := "101110";
p_rmap_ram_rd(v_ram_address, fee_rmap_o.waitrequest, v_ram_readdata);
fee_rmap_o.readdata &lt;= v_ram_readdata(31 downto 24);
</v>
      </c>
    </row>
    <row r="191" spans="1:13" x14ac:dyDescent="0.25">
      <c r="A191" s="4" t="s">
        <v>579</v>
      </c>
      <c r="B191">
        <f t="shared" si="15"/>
        <v>1869</v>
      </c>
      <c r="C191">
        <f t="shared" si="18"/>
        <v>46</v>
      </c>
      <c r="D191">
        <f t="shared" si="19"/>
        <v>4</v>
      </c>
      <c r="E191">
        <f t="shared" si="16"/>
        <v>23</v>
      </c>
      <c r="F191">
        <f t="shared" si="17"/>
        <v>16</v>
      </c>
      <c r="G191" t="s">
        <v>460</v>
      </c>
      <c r="M191" s="3" t="str">
        <f>_xlfn.CONCAT($B$2,DEC2HEX(B191,8),$C$2,CHAR(10),G191,CHAR(10),$D$2,DEC2BIN(C191,6),$E$2,CHAR(10),$F$2,CHAR(10),$G$2,E191,$H$2,F191,$I$2,CHAR(10))</f>
        <v xml:space="preserve">when (x"0000074D") =&gt;
-- RMAP Area HK Register 19 : 1V5d Monitor HK Field
v_ram_address    := "101110";
p_rmap_ram_rd(v_ram_address, fee_rmap_o.waitrequest, v_ram_readdata);
fee_rmap_o.readdata &lt;= v_ram_readdata(23 downto 16);
</v>
      </c>
    </row>
    <row r="192" spans="1:13" x14ac:dyDescent="0.25">
      <c r="A192" s="4" t="s">
        <v>580</v>
      </c>
      <c r="B192">
        <f t="shared" si="15"/>
        <v>1870</v>
      </c>
      <c r="C192">
        <f t="shared" si="18"/>
        <v>46</v>
      </c>
      <c r="D192">
        <f t="shared" si="19"/>
        <v>2</v>
      </c>
      <c r="E192">
        <f t="shared" si="16"/>
        <v>15</v>
      </c>
      <c r="F192">
        <f t="shared" si="17"/>
        <v>8</v>
      </c>
      <c r="G192" t="s">
        <v>461</v>
      </c>
      <c r="M192" s="3" t="str">
        <f>_xlfn.CONCAT($B$2,DEC2HEX(B192,8),$C$2,CHAR(10),G192,CHAR(10),$D$2,DEC2BIN(C192,6),$E$2,CHAR(10),$F$2,CHAR(10),$G$2,E192,$H$2,F192,$I$2,CHAR(10))</f>
        <v xml:space="preserve">when (x"0000074E") =&gt;
-- RMAP Area HK Register 19 : 5Vref Monitor HK Field
v_ram_address    := "101110";
p_rmap_ram_rd(v_ram_address, fee_rmap_o.waitrequest, v_ram_readdata);
fee_rmap_o.readdata &lt;= v_ram_readdata(15 downto 8);
</v>
      </c>
    </row>
    <row r="193" spans="1:13" x14ac:dyDescent="0.25">
      <c r="A193" s="4" t="s">
        <v>581</v>
      </c>
      <c r="B193">
        <f t="shared" si="15"/>
        <v>1871</v>
      </c>
      <c r="C193">
        <f t="shared" si="18"/>
        <v>46</v>
      </c>
      <c r="D193">
        <f t="shared" si="19"/>
        <v>1</v>
      </c>
      <c r="E193">
        <f t="shared" si="16"/>
        <v>7</v>
      </c>
      <c r="F193">
        <f t="shared" si="17"/>
        <v>0</v>
      </c>
      <c r="G193" t="s">
        <v>461</v>
      </c>
      <c r="M193" s="3" t="str">
        <f>_xlfn.CONCAT($B$2,DEC2HEX(B193,8),$C$2,CHAR(10),G193,CHAR(10),$D$2,DEC2BIN(C193,6),$E$2,CHAR(10),$F$2,CHAR(10),$G$2,E193,$H$2,F193,$I$2,CHAR(10))</f>
        <v xml:space="preserve">when (x"0000074F") =&gt;
-- RMAP Area HK Register 19 : 5Vref Monitor HK Field
v_ram_address    := "101110";
p_rmap_ram_rd(v_ram_address, fee_rmap_o.waitrequest, v_ram_readdata);
fee_rmap_o.readdata &lt;= v_ram_readdata(7 downto 0);
</v>
      </c>
    </row>
    <row r="194" spans="1:13" x14ac:dyDescent="0.25">
      <c r="A194" s="4" t="s">
        <v>582</v>
      </c>
      <c r="B194">
        <f t="shared" si="15"/>
        <v>1872</v>
      </c>
      <c r="C194">
        <f t="shared" si="18"/>
        <v>47</v>
      </c>
      <c r="D194">
        <f t="shared" si="19"/>
        <v>8</v>
      </c>
      <c r="E194">
        <f t="shared" si="16"/>
        <v>31</v>
      </c>
      <c r="F194">
        <f t="shared" si="17"/>
        <v>24</v>
      </c>
      <c r="G194" t="s">
        <v>462</v>
      </c>
      <c r="M194" s="3" t="str">
        <f>_xlfn.CONCAT($B$2,DEC2HEX(B194,8),$C$2,CHAR(10),G194,CHAR(10),$D$2,DEC2BIN(C194,6),$E$2,CHAR(10),$F$2,CHAR(10),$G$2,E194,$H$2,F194,$I$2,CHAR(10))</f>
        <v xml:space="preserve">when (x"00000750") =&gt;
-- RMAP Area HK Register 20 : Vccd Positive Raw HK Field
v_ram_address    := "101111";
p_rmap_ram_rd(v_ram_address, fee_rmap_o.waitrequest, v_ram_readdata);
fee_rmap_o.readdata &lt;= v_ram_readdata(31 downto 24);
</v>
      </c>
    </row>
    <row r="195" spans="1:13" x14ac:dyDescent="0.25">
      <c r="A195" s="4" t="s">
        <v>583</v>
      </c>
      <c r="B195">
        <f t="shared" si="15"/>
        <v>1873</v>
      </c>
      <c r="C195">
        <f t="shared" si="18"/>
        <v>47</v>
      </c>
      <c r="D195">
        <f t="shared" si="19"/>
        <v>4</v>
      </c>
      <c r="E195">
        <f t="shared" si="16"/>
        <v>23</v>
      </c>
      <c r="F195">
        <f t="shared" si="17"/>
        <v>16</v>
      </c>
      <c r="G195" t="s">
        <v>462</v>
      </c>
      <c r="M195" s="3" t="str">
        <f>_xlfn.CONCAT($B$2,DEC2HEX(B195,8),$C$2,CHAR(10),G195,CHAR(10),$D$2,DEC2BIN(C195,6),$E$2,CHAR(10),$F$2,CHAR(10),$G$2,E195,$H$2,F195,$I$2,CHAR(10))</f>
        <v xml:space="preserve">when (x"00000751") =&gt;
-- RMAP Area HK Register 20 : Vccd Positive Raw HK Field
v_ram_address    := "101111";
p_rmap_ram_rd(v_ram_address, fee_rmap_o.waitrequest, v_ram_readdata);
fee_rmap_o.readdata &lt;= v_ram_readdata(23 downto 16);
</v>
      </c>
    </row>
    <row r="196" spans="1:13" x14ac:dyDescent="0.25">
      <c r="A196" s="4" t="s">
        <v>584</v>
      </c>
      <c r="B196">
        <f t="shared" si="15"/>
        <v>1874</v>
      </c>
      <c r="C196">
        <f t="shared" si="18"/>
        <v>47</v>
      </c>
      <c r="D196">
        <f t="shared" si="19"/>
        <v>2</v>
      </c>
      <c r="E196">
        <f t="shared" si="16"/>
        <v>15</v>
      </c>
      <c r="F196">
        <f t="shared" si="17"/>
        <v>8</v>
      </c>
      <c r="G196" t="s">
        <v>463</v>
      </c>
      <c r="M196" s="3" t="str">
        <f>_xlfn.CONCAT($B$2,DEC2HEX(B196,8),$C$2,CHAR(10),G196,CHAR(10),$D$2,DEC2BIN(C196,6),$E$2,CHAR(10),$F$2,CHAR(10),$G$2,E196,$H$2,F196,$I$2,CHAR(10))</f>
        <v xml:space="preserve">when (x"00000752") =&gt;
-- RMAP Area HK Register 20 : Vclk Positive Raw HK Field
v_ram_address    := "101111";
p_rmap_ram_rd(v_ram_address, fee_rmap_o.waitrequest, v_ram_readdata);
fee_rmap_o.readdata &lt;= v_ram_readdata(15 downto 8);
</v>
      </c>
    </row>
    <row r="197" spans="1:13" x14ac:dyDescent="0.25">
      <c r="A197" s="4" t="s">
        <v>585</v>
      </c>
      <c r="B197">
        <f t="shared" si="15"/>
        <v>1875</v>
      </c>
      <c r="C197">
        <f t="shared" si="18"/>
        <v>47</v>
      </c>
      <c r="D197">
        <f t="shared" si="19"/>
        <v>1</v>
      </c>
      <c r="E197">
        <f t="shared" si="16"/>
        <v>7</v>
      </c>
      <c r="F197">
        <f t="shared" si="17"/>
        <v>0</v>
      </c>
      <c r="G197" t="s">
        <v>463</v>
      </c>
      <c r="M197" s="3" t="str">
        <f>_xlfn.CONCAT($B$2,DEC2HEX(B197,8),$C$2,CHAR(10),G197,CHAR(10),$D$2,DEC2BIN(C197,6),$E$2,CHAR(10),$F$2,CHAR(10),$G$2,E197,$H$2,F197,$I$2,CHAR(10))</f>
        <v xml:space="preserve">when (x"00000753") =&gt;
-- RMAP Area HK Register 20 : Vclk Positive Raw HK Field
v_ram_address    := "101111";
p_rmap_ram_rd(v_ram_address, fee_rmap_o.waitrequest, v_ram_readdata);
fee_rmap_o.readdata &lt;= v_ram_readdata(7 downto 0);
</v>
      </c>
    </row>
    <row r="198" spans="1:13" x14ac:dyDescent="0.25">
      <c r="A198" s="4" t="s">
        <v>586</v>
      </c>
      <c r="B198">
        <f t="shared" si="15"/>
        <v>1876</v>
      </c>
      <c r="C198">
        <f t="shared" si="18"/>
        <v>48</v>
      </c>
      <c r="D198">
        <f t="shared" si="19"/>
        <v>8</v>
      </c>
      <c r="E198">
        <f t="shared" si="16"/>
        <v>31</v>
      </c>
      <c r="F198">
        <f t="shared" si="17"/>
        <v>24</v>
      </c>
      <c r="G198" t="s">
        <v>464</v>
      </c>
      <c r="M198" s="3" t="str">
        <f>_xlfn.CONCAT($B$2,DEC2HEX(B198,8),$C$2,CHAR(10),G198,CHAR(10),$D$2,DEC2BIN(C198,6),$E$2,CHAR(10),$F$2,CHAR(10),$G$2,E198,$H$2,F198,$I$2,CHAR(10))</f>
        <v xml:space="preserve">when (x"00000754") =&gt;
-- RMAP Area HK Register 21 : Van 1 Positive Raw HK Field
v_ram_address    := "110000";
p_rmap_ram_rd(v_ram_address, fee_rmap_o.waitrequest, v_ram_readdata);
fee_rmap_o.readdata &lt;= v_ram_readdata(31 downto 24);
</v>
      </c>
    </row>
    <row r="199" spans="1:13" x14ac:dyDescent="0.25">
      <c r="A199" s="4" t="s">
        <v>587</v>
      </c>
      <c r="B199">
        <f t="shared" ref="B199:B257" si="20">HEX2DEC(A199)</f>
        <v>1877</v>
      </c>
      <c r="C199">
        <f t="shared" si="18"/>
        <v>48</v>
      </c>
      <c r="D199">
        <f t="shared" si="19"/>
        <v>4</v>
      </c>
      <c r="E199">
        <f t="shared" si="16"/>
        <v>23</v>
      </c>
      <c r="F199">
        <f t="shared" si="17"/>
        <v>16</v>
      </c>
      <c r="G199" t="s">
        <v>464</v>
      </c>
      <c r="M199" s="3" t="str">
        <f>_xlfn.CONCAT($B$2,DEC2HEX(B199,8),$C$2,CHAR(10),G199,CHAR(10),$D$2,DEC2BIN(C199,6),$E$2,CHAR(10),$F$2,CHAR(10),$G$2,E199,$H$2,F199,$I$2,CHAR(10))</f>
        <v xml:space="preserve">when (x"00000755") =&gt;
-- RMAP Area HK Register 21 : Van 1 Positive Raw HK Field
v_ram_address    := "110000";
p_rmap_ram_rd(v_ram_address, fee_rmap_o.waitrequest, v_ram_readdata);
fee_rmap_o.readdata &lt;= v_ram_readdata(23 downto 16);
</v>
      </c>
    </row>
    <row r="200" spans="1:13" x14ac:dyDescent="0.25">
      <c r="A200" s="4" t="s">
        <v>588</v>
      </c>
      <c r="B200">
        <f t="shared" si="20"/>
        <v>1878</v>
      </c>
      <c r="C200">
        <f t="shared" si="18"/>
        <v>48</v>
      </c>
      <c r="D200">
        <f t="shared" si="19"/>
        <v>2</v>
      </c>
      <c r="E200">
        <f t="shared" si="16"/>
        <v>15</v>
      </c>
      <c r="F200">
        <f t="shared" si="17"/>
        <v>8</v>
      </c>
      <c r="G200" t="s">
        <v>465</v>
      </c>
      <c r="M200" s="3" t="str">
        <f>_xlfn.CONCAT($B$2,DEC2HEX(B200,8),$C$2,CHAR(10),G200,CHAR(10),$D$2,DEC2BIN(C200,6),$E$2,CHAR(10),$F$2,CHAR(10),$G$2,E200,$H$2,F200,$I$2,CHAR(10))</f>
        <v xml:space="preserve">when (x"00000756") =&gt;
-- RMAP Area HK Register 21 : Van 3 Negative Monitor HK Field
v_ram_address    := "110000";
p_rmap_ram_rd(v_ram_address, fee_rmap_o.waitrequest, v_ram_readdata);
fee_rmap_o.readdata &lt;= v_ram_readdata(15 downto 8);
</v>
      </c>
    </row>
    <row r="201" spans="1:13" x14ac:dyDescent="0.25">
      <c r="A201" s="4" t="s">
        <v>589</v>
      </c>
      <c r="B201">
        <f t="shared" si="20"/>
        <v>1879</v>
      </c>
      <c r="C201">
        <f t="shared" si="18"/>
        <v>48</v>
      </c>
      <c r="D201">
        <f t="shared" si="19"/>
        <v>1</v>
      </c>
      <c r="E201">
        <f t="shared" si="16"/>
        <v>7</v>
      </c>
      <c r="F201">
        <f t="shared" si="17"/>
        <v>0</v>
      </c>
      <c r="G201" t="s">
        <v>465</v>
      </c>
      <c r="M201" s="3" t="str">
        <f>_xlfn.CONCAT($B$2,DEC2HEX(B201,8),$C$2,CHAR(10),G201,CHAR(10),$D$2,DEC2BIN(C201,6),$E$2,CHAR(10),$F$2,CHAR(10),$G$2,E201,$H$2,F201,$I$2,CHAR(10))</f>
        <v xml:space="preserve">when (x"00000757") =&gt;
-- RMAP Area HK Register 21 : Van 3 Negative Monitor HK Field
v_ram_address    := "110000";
p_rmap_ram_rd(v_ram_address, fee_rmap_o.waitrequest, v_ram_readdata);
fee_rmap_o.readdata &lt;= v_ram_readdata(7 downto 0);
</v>
      </c>
    </row>
    <row r="202" spans="1:13" x14ac:dyDescent="0.25">
      <c r="A202" s="4" t="s">
        <v>590</v>
      </c>
      <c r="B202">
        <f t="shared" si="20"/>
        <v>1880</v>
      </c>
      <c r="C202">
        <f t="shared" si="18"/>
        <v>49</v>
      </c>
      <c r="D202">
        <f t="shared" si="19"/>
        <v>8</v>
      </c>
      <c r="E202">
        <f t="shared" si="16"/>
        <v>31</v>
      </c>
      <c r="F202">
        <f t="shared" si="17"/>
        <v>24</v>
      </c>
      <c r="G202" t="s">
        <v>466</v>
      </c>
      <c r="M202" s="3" t="str">
        <f>_xlfn.CONCAT($B$2,DEC2HEX(B202,8),$C$2,CHAR(10),G202,CHAR(10),$D$2,DEC2BIN(C202,6),$E$2,CHAR(10),$F$2,CHAR(10),$G$2,E202,$H$2,F202,$I$2,CHAR(10))</f>
        <v xml:space="preserve">when (x"00000758") =&gt;
-- RMAP Area HK Register 22 : Van Positive Raw HK Field
v_ram_address    := "110001";
p_rmap_ram_rd(v_ram_address, fee_rmap_o.waitrequest, v_ram_readdata);
fee_rmap_o.readdata &lt;= v_ram_readdata(31 downto 24);
</v>
      </c>
    </row>
    <row r="203" spans="1:13" x14ac:dyDescent="0.25">
      <c r="A203" s="4" t="s">
        <v>591</v>
      </c>
      <c r="B203">
        <f t="shared" si="20"/>
        <v>1881</v>
      </c>
      <c r="C203">
        <f t="shared" si="18"/>
        <v>49</v>
      </c>
      <c r="D203">
        <f t="shared" si="19"/>
        <v>4</v>
      </c>
      <c r="E203">
        <f t="shared" si="16"/>
        <v>23</v>
      </c>
      <c r="F203">
        <f t="shared" si="17"/>
        <v>16</v>
      </c>
      <c r="G203" t="s">
        <v>466</v>
      </c>
      <c r="M203" s="3" t="str">
        <f>_xlfn.CONCAT($B$2,DEC2HEX(B203,8),$C$2,CHAR(10),G203,CHAR(10),$D$2,DEC2BIN(C203,6),$E$2,CHAR(10),$F$2,CHAR(10),$G$2,E203,$H$2,F203,$I$2,CHAR(10))</f>
        <v xml:space="preserve">when (x"00000759") =&gt;
-- RMAP Area HK Register 22 : Van Positive Raw HK Field
v_ram_address    := "110001";
p_rmap_ram_rd(v_ram_address, fee_rmap_o.waitrequest, v_ram_readdata);
fee_rmap_o.readdata &lt;= v_ram_readdata(23 downto 16);
</v>
      </c>
    </row>
    <row r="204" spans="1:13" x14ac:dyDescent="0.25">
      <c r="A204" s="4" t="s">
        <v>592</v>
      </c>
      <c r="B204">
        <f t="shared" si="20"/>
        <v>1882</v>
      </c>
      <c r="C204">
        <f t="shared" si="18"/>
        <v>49</v>
      </c>
      <c r="D204">
        <f t="shared" si="19"/>
        <v>2</v>
      </c>
      <c r="E204">
        <f t="shared" si="16"/>
        <v>15</v>
      </c>
      <c r="F204">
        <f t="shared" si="17"/>
        <v>8</v>
      </c>
      <c r="G204" t="s">
        <v>467</v>
      </c>
      <c r="M204" s="3" t="str">
        <f>_xlfn.CONCAT($B$2,DEC2HEX(B204,8),$C$2,CHAR(10),G204,CHAR(10),$D$2,DEC2BIN(C204,6),$E$2,CHAR(10),$F$2,CHAR(10),$G$2,E204,$H$2,F204,$I$2,CHAR(10))</f>
        <v xml:space="preserve">when (x"0000075A") =&gt;
-- RMAP Area HK Register 22 : Vdig Raw HK Field
v_ram_address    := "110001";
p_rmap_ram_rd(v_ram_address, fee_rmap_o.waitrequest, v_ram_readdata);
fee_rmap_o.readdata &lt;= v_ram_readdata(15 downto 8);
</v>
      </c>
    </row>
    <row r="205" spans="1:13" x14ac:dyDescent="0.25">
      <c r="A205" s="4" t="s">
        <v>593</v>
      </c>
      <c r="B205">
        <f t="shared" si="20"/>
        <v>1883</v>
      </c>
      <c r="C205">
        <f t="shared" si="18"/>
        <v>49</v>
      </c>
      <c r="D205">
        <f t="shared" si="19"/>
        <v>1</v>
      </c>
      <c r="E205">
        <f t="shared" si="16"/>
        <v>7</v>
      </c>
      <c r="F205">
        <f t="shared" si="17"/>
        <v>0</v>
      </c>
      <c r="G205" t="s">
        <v>467</v>
      </c>
      <c r="M205" s="3" t="str">
        <f>_xlfn.CONCAT($B$2,DEC2HEX(B205,8),$C$2,CHAR(10),G205,CHAR(10),$D$2,DEC2BIN(C205,6),$E$2,CHAR(10),$F$2,CHAR(10),$G$2,E205,$H$2,F205,$I$2,CHAR(10))</f>
        <v xml:space="preserve">when (x"0000075B") =&gt;
-- RMAP Area HK Register 22 : Vdig Raw HK Field
v_ram_address    := "110001";
p_rmap_ram_rd(v_ram_address, fee_rmap_o.waitrequest, v_ram_readdata);
fee_rmap_o.readdata &lt;= v_ram_readdata(7 downto 0);
</v>
      </c>
    </row>
    <row r="206" spans="1:13" x14ac:dyDescent="0.25">
      <c r="A206" s="4" t="s">
        <v>594</v>
      </c>
      <c r="B206">
        <f t="shared" si="20"/>
        <v>1884</v>
      </c>
      <c r="C206">
        <f t="shared" si="18"/>
        <v>50</v>
      </c>
      <c r="D206">
        <f t="shared" si="19"/>
        <v>8</v>
      </c>
      <c r="E206">
        <f t="shared" si="16"/>
        <v>31</v>
      </c>
      <c r="F206">
        <f t="shared" si="17"/>
        <v>24</v>
      </c>
      <c r="G206" t="s">
        <v>468</v>
      </c>
      <c r="M206" s="3" t="str">
        <f>_xlfn.CONCAT($B$2,DEC2HEX(B206,8),$C$2,CHAR(10),G206,CHAR(10),$D$2,DEC2BIN(C206,6),$E$2,CHAR(10),$F$2,CHAR(10),$G$2,E206,$H$2,F206,$I$2,CHAR(10))</f>
        <v xml:space="preserve">when (x"0000075C") =&gt;
-- RMAP Area HK Register 23 : Vdig Raw 2 HK Field
v_ram_address    := "110010";
p_rmap_ram_rd(v_ram_address, fee_rmap_o.waitrequest, v_ram_readdata);
fee_rmap_o.readdata &lt;= v_ram_readdata(31 downto 24);
</v>
      </c>
    </row>
    <row r="207" spans="1:13" x14ac:dyDescent="0.25">
      <c r="A207" s="4" t="s">
        <v>595</v>
      </c>
      <c r="B207">
        <f t="shared" si="20"/>
        <v>1885</v>
      </c>
      <c r="C207">
        <f t="shared" si="18"/>
        <v>50</v>
      </c>
      <c r="D207">
        <f t="shared" si="19"/>
        <v>4</v>
      </c>
      <c r="E207">
        <f t="shared" si="16"/>
        <v>23</v>
      </c>
      <c r="F207">
        <f t="shared" si="17"/>
        <v>16</v>
      </c>
      <c r="G207" t="s">
        <v>468</v>
      </c>
      <c r="M207" s="3" t="str">
        <f>_xlfn.CONCAT($B$2,DEC2HEX(B207,8),$C$2,CHAR(10),G207,CHAR(10),$D$2,DEC2BIN(C207,6),$E$2,CHAR(10),$F$2,CHAR(10),$G$2,E207,$H$2,F207,$I$2,CHAR(10))</f>
        <v xml:space="preserve">when (x"0000075D") =&gt;
-- RMAP Area HK Register 23 : Vdig Raw 2 HK Field
v_ram_address    := "110010";
p_rmap_ram_rd(v_ram_address, fee_rmap_o.waitrequest, v_ram_readdata);
fee_rmap_o.readdata &lt;= v_ram_readdata(23 downto 16);
</v>
      </c>
    </row>
    <row r="208" spans="1:13" x14ac:dyDescent="0.25">
      <c r="A208" s="4" t="s">
        <v>596</v>
      </c>
      <c r="B208">
        <f t="shared" si="20"/>
        <v>1886</v>
      </c>
      <c r="C208">
        <f t="shared" si="18"/>
        <v>50</v>
      </c>
      <c r="D208">
        <f t="shared" si="19"/>
        <v>2</v>
      </c>
      <c r="E208">
        <f t="shared" si="16"/>
        <v>15</v>
      </c>
      <c r="F208">
        <f t="shared" si="17"/>
        <v>8</v>
      </c>
      <c r="G208" t="s">
        <v>469</v>
      </c>
      <c r="M208" s="3" t="str">
        <f>_xlfn.CONCAT($B$2,DEC2HEX(B208,8),$C$2,CHAR(10),G208,CHAR(10),$D$2,DEC2BIN(C208,6),$E$2,CHAR(10),$F$2,CHAR(10),$G$2,E208,$H$2,F208,$I$2,CHAR(10))</f>
        <v xml:space="preserve">when (x"0000075E") =&gt;
-- RMAP Area HK Register 23 : VIClock Low HK Field
v_ram_address    := "110010";
p_rmap_ram_rd(v_ram_address, fee_rmap_o.waitrequest, v_ram_readdata);
fee_rmap_o.readdata &lt;= v_ram_readdata(15 downto 8);
</v>
      </c>
    </row>
    <row r="209" spans="1:13" x14ac:dyDescent="0.25">
      <c r="A209" s="4" t="s">
        <v>597</v>
      </c>
      <c r="B209">
        <f t="shared" si="20"/>
        <v>1887</v>
      </c>
      <c r="C209">
        <f t="shared" si="18"/>
        <v>50</v>
      </c>
      <c r="D209">
        <f t="shared" si="19"/>
        <v>1</v>
      </c>
      <c r="E209">
        <f t="shared" si="16"/>
        <v>7</v>
      </c>
      <c r="F209">
        <f t="shared" si="17"/>
        <v>0</v>
      </c>
      <c r="G209" t="s">
        <v>469</v>
      </c>
      <c r="M209" s="3" t="str">
        <f>_xlfn.CONCAT($B$2,DEC2HEX(B209,8),$C$2,CHAR(10),G209,CHAR(10),$D$2,DEC2BIN(C209,6),$E$2,CHAR(10),$F$2,CHAR(10),$G$2,E209,$H$2,F209,$I$2,CHAR(10))</f>
        <v xml:space="preserve">when (x"0000075F") =&gt;
-- RMAP Area HK Register 23 : VIClock Low HK Field
v_ram_address    := "110010";
p_rmap_ram_rd(v_ram_address, fee_rmap_o.waitrequest, v_ram_readdata);
fee_rmap_o.readdata &lt;= v_ram_readdata(7 downto 0);
</v>
      </c>
    </row>
    <row r="210" spans="1:13" x14ac:dyDescent="0.25">
      <c r="A210" s="4" t="s">
        <v>598</v>
      </c>
      <c r="B210">
        <f t="shared" si="20"/>
        <v>1888</v>
      </c>
      <c r="C210">
        <f t="shared" si="18"/>
        <v>51</v>
      </c>
      <c r="D210">
        <f t="shared" si="19"/>
        <v>8</v>
      </c>
      <c r="E210">
        <f t="shared" si="16"/>
        <v>31</v>
      </c>
      <c r="F210">
        <f t="shared" si="17"/>
        <v>24</v>
      </c>
      <c r="G210" t="s">
        <v>470</v>
      </c>
      <c r="M210" s="3" t="str">
        <f>_xlfn.CONCAT($B$2,DEC2HEX(B210,8),$C$2,CHAR(10),G210,CHAR(10),$D$2,DEC2BIN(C210,6),$E$2,CHAR(10),$F$2,CHAR(10),$G$2,E210,$H$2,F210,$I$2,CHAR(10))</f>
        <v xml:space="preserve">when (x"00000760") =&gt;
-- RMAP Area HK Register 24 : CCD 1 Vrd Monitor F HK Field
v_ram_address    := "110011";
p_rmap_ram_rd(v_ram_address, fee_rmap_o.waitrequest, v_ram_readdata);
fee_rmap_o.readdata &lt;= v_ram_readdata(31 downto 24);
</v>
      </c>
    </row>
    <row r="211" spans="1:13" x14ac:dyDescent="0.25">
      <c r="A211" s="4" t="s">
        <v>599</v>
      </c>
      <c r="B211">
        <f t="shared" si="20"/>
        <v>1889</v>
      </c>
      <c r="C211">
        <f t="shared" si="18"/>
        <v>51</v>
      </c>
      <c r="D211">
        <f t="shared" si="19"/>
        <v>4</v>
      </c>
      <c r="E211">
        <f t="shared" si="16"/>
        <v>23</v>
      </c>
      <c r="F211">
        <f t="shared" si="17"/>
        <v>16</v>
      </c>
      <c r="G211" t="s">
        <v>470</v>
      </c>
      <c r="M211" s="3" t="str">
        <f>_xlfn.CONCAT($B$2,DEC2HEX(B211,8),$C$2,CHAR(10),G211,CHAR(10),$D$2,DEC2BIN(C211,6),$E$2,CHAR(10),$F$2,CHAR(10),$G$2,E211,$H$2,F211,$I$2,CHAR(10))</f>
        <v xml:space="preserve">when (x"00000761") =&gt;
-- RMAP Area HK Register 24 : CCD 1 Vrd Monitor F HK Field
v_ram_address    := "110011";
p_rmap_ram_rd(v_ram_address, fee_rmap_o.waitrequest, v_ram_readdata);
fee_rmap_o.readdata &lt;= v_ram_readdata(23 downto 16);
</v>
      </c>
    </row>
    <row r="212" spans="1:13" x14ac:dyDescent="0.25">
      <c r="A212" s="4" t="s">
        <v>600</v>
      </c>
      <c r="B212">
        <f t="shared" si="20"/>
        <v>1890</v>
      </c>
      <c r="C212">
        <f t="shared" si="18"/>
        <v>51</v>
      </c>
      <c r="D212">
        <f t="shared" si="19"/>
        <v>2</v>
      </c>
      <c r="E212">
        <f t="shared" si="16"/>
        <v>15</v>
      </c>
      <c r="F212">
        <f t="shared" si="17"/>
        <v>8</v>
      </c>
      <c r="G212" t="s">
        <v>471</v>
      </c>
      <c r="M212" s="3" t="str">
        <f>_xlfn.CONCAT($B$2,DEC2HEX(B212,8),$C$2,CHAR(10),G212,CHAR(10),$D$2,DEC2BIN(C212,6),$E$2,CHAR(10),$F$2,CHAR(10),$G$2,E212,$H$2,F212,$I$2,CHAR(10))</f>
        <v xml:space="preserve">when (x"00000762") =&gt;
-- RMAP Area HK Register 24 : CCD 1 Vdd Monitor HK Field
v_ram_address    := "110011";
p_rmap_ram_rd(v_ram_address, fee_rmap_o.waitrequest, v_ram_readdata);
fee_rmap_o.readdata &lt;= v_ram_readdata(15 downto 8);
</v>
      </c>
    </row>
    <row r="213" spans="1:13" x14ac:dyDescent="0.25">
      <c r="A213" s="4" t="s">
        <v>601</v>
      </c>
      <c r="B213">
        <f t="shared" si="20"/>
        <v>1891</v>
      </c>
      <c r="C213">
        <f t="shared" si="18"/>
        <v>51</v>
      </c>
      <c r="D213">
        <f t="shared" si="19"/>
        <v>1</v>
      </c>
      <c r="E213">
        <f t="shared" si="16"/>
        <v>7</v>
      </c>
      <c r="F213">
        <f t="shared" si="17"/>
        <v>0</v>
      </c>
      <c r="G213" t="s">
        <v>471</v>
      </c>
      <c r="M213" s="3" t="str">
        <f>_xlfn.CONCAT($B$2,DEC2HEX(B213,8),$C$2,CHAR(10),G213,CHAR(10),$D$2,DEC2BIN(C213,6),$E$2,CHAR(10),$F$2,CHAR(10),$G$2,E213,$H$2,F213,$I$2,CHAR(10))</f>
        <v xml:space="preserve">when (x"00000763") =&gt;
-- RMAP Area HK Register 24 : CCD 1 Vdd Monitor HK Field
v_ram_address    := "110011";
p_rmap_ram_rd(v_ram_address, fee_rmap_o.waitrequest, v_ram_readdata);
fee_rmap_o.readdata &lt;= v_ram_readdata(7 downto 0);
</v>
      </c>
    </row>
    <row r="214" spans="1:13" x14ac:dyDescent="0.25">
      <c r="A214" s="4" t="s">
        <v>602</v>
      </c>
      <c r="B214">
        <f t="shared" si="20"/>
        <v>1892</v>
      </c>
      <c r="C214">
        <f t="shared" si="18"/>
        <v>52</v>
      </c>
      <c r="D214">
        <f t="shared" si="19"/>
        <v>8</v>
      </c>
      <c r="E214">
        <f t="shared" si="16"/>
        <v>31</v>
      </c>
      <c r="F214">
        <f t="shared" si="17"/>
        <v>24</v>
      </c>
      <c r="G214" t="s">
        <v>472</v>
      </c>
      <c r="M214" s="3" t="str">
        <f>_xlfn.CONCAT($B$2,DEC2HEX(B214,8),$C$2,CHAR(10),G214,CHAR(10),$D$2,DEC2BIN(C214,6),$E$2,CHAR(10),$F$2,CHAR(10),$G$2,E214,$H$2,F214,$I$2,CHAR(10))</f>
        <v xml:space="preserve">when (x"00000764") =&gt;
-- RMAP Area HK Register 25 : CCD 1 Vgd Monitor HK Field
v_ram_address    := "110100";
p_rmap_ram_rd(v_ram_address, fee_rmap_o.waitrequest, v_ram_readdata);
fee_rmap_o.readdata &lt;= v_ram_readdata(31 downto 24);
</v>
      </c>
    </row>
    <row r="215" spans="1:13" x14ac:dyDescent="0.25">
      <c r="A215" s="4" t="s">
        <v>603</v>
      </c>
      <c r="B215">
        <f t="shared" si="20"/>
        <v>1893</v>
      </c>
      <c r="C215">
        <f t="shared" si="18"/>
        <v>52</v>
      </c>
      <c r="D215">
        <f t="shared" si="19"/>
        <v>4</v>
      </c>
      <c r="E215">
        <f t="shared" si="16"/>
        <v>23</v>
      </c>
      <c r="F215">
        <f t="shared" si="17"/>
        <v>16</v>
      </c>
      <c r="G215" t="s">
        <v>472</v>
      </c>
      <c r="M215" s="3" t="str">
        <f>_xlfn.CONCAT($B$2,DEC2HEX(B215,8),$C$2,CHAR(10),G215,CHAR(10),$D$2,DEC2BIN(C215,6),$E$2,CHAR(10),$F$2,CHAR(10),$G$2,E215,$H$2,F215,$I$2,CHAR(10))</f>
        <v xml:space="preserve">when (x"00000765") =&gt;
-- RMAP Area HK Register 25 : CCD 1 Vgd Monitor HK Field
v_ram_address    := "110100";
p_rmap_ram_rd(v_ram_address, fee_rmap_o.waitrequest, v_ram_readdata);
fee_rmap_o.readdata &lt;= v_ram_readdata(23 downto 16);
</v>
      </c>
    </row>
    <row r="216" spans="1:13" x14ac:dyDescent="0.25">
      <c r="A216" s="4" t="s">
        <v>604</v>
      </c>
      <c r="B216">
        <f t="shared" si="20"/>
        <v>1894</v>
      </c>
      <c r="C216">
        <f t="shared" si="18"/>
        <v>52</v>
      </c>
      <c r="D216">
        <f t="shared" si="19"/>
        <v>2</v>
      </c>
      <c r="E216">
        <f t="shared" si="16"/>
        <v>15</v>
      </c>
      <c r="F216">
        <f t="shared" si="17"/>
        <v>8</v>
      </c>
      <c r="G216" t="s">
        <v>473</v>
      </c>
      <c r="M216" s="3" t="str">
        <f>_xlfn.CONCAT($B$2,DEC2HEX(B216,8),$C$2,CHAR(10),G216,CHAR(10),$D$2,DEC2BIN(C216,6),$E$2,CHAR(10),$F$2,CHAR(10),$G$2,E216,$H$2,F216,$I$2,CHAR(10))</f>
        <v xml:space="preserve">when (x"00000766") =&gt;
-- RMAP Area HK Register 25 : CCD 2 Vrd Monitor F HK Field
v_ram_address    := "110100";
p_rmap_ram_rd(v_ram_address, fee_rmap_o.waitrequest, v_ram_readdata);
fee_rmap_o.readdata &lt;= v_ram_readdata(15 downto 8);
</v>
      </c>
    </row>
    <row r="217" spans="1:13" x14ac:dyDescent="0.25">
      <c r="A217" s="4" t="s">
        <v>605</v>
      </c>
      <c r="B217">
        <f t="shared" si="20"/>
        <v>1895</v>
      </c>
      <c r="C217">
        <f t="shared" si="18"/>
        <v>52</v>
      </c>
      <c r="D217">
        <f t="shared" si="19"/>
        <v>1</v>
      </c>
      <c r="E217">
        <f t="shared" si="16"/>
        <v>7</v>
      </c>
      <c r="F217">
        <f t="shared" si="17"/>
        <v>0</v>
      </c>
      <c r="G217" t="s">
        <v>473</v>
      </c>
      <c r="M217" s="3" t="str">
        <f>_xlfn.CONCAT($B$2,DEC2HEX(B217,8),$C$2,CHAR(10),G217,CHAR(10),$D$2,DEC2BIN(C217,6),$E$2,CHAR(10),$F$2,CHAR(10),$G$2,E217,$H$2,F217,$I$2,CHAR(10))</f>
        <v xml:space="preserve">when (x"00000767") =&gt;
-- RMAP Area HK Register 25 : CCD 2 Vrd Monitor F HK Field
v_ram_address    := "110100";
p_rmap_ram_rd(v_ram_address, fee_rmap_o.waitrequest, v_ram_readdata);
fee_rmap_o.readdata &lt;= v_ram_readdata(7 downto 0);
</v>
      </c>
    </row>
    <row r="218" spans="1:13" x14ac:dyDescent="0.25">
      <c r="A218" s="4" t="s">
        <v>606</v>
      </c>
      <c r="B218">
        <f t="shared" si="20"/>
        <v>1896</v>
      </c>
      <c r="C218">
        <f t="shared" si="18"/>
        <v>53</v>
      </c>
      <c r="D218">
        <f t="shared" si="19"/>
        <v>8</v>
      </c>
      <c r="E218">
        <f t="shared" si="16"/>
        <v>31</v>
      </c>
      <c r="F218">
        <f t="shared" si="17"/>
        <v>24</v>
      </c>
      <c r="G218" t="s">
        <v>474</v>
      </c>
      <c r="M218" s="3" t="str">
        <f>_xlfn.CONCAT($B$2,DEC2HEX(B218,8),$C$2,CHAR(10),G218,CHAR(10),$D$2,DEC2BIN(C218,6),$E$2,CHAR(10),$F$2,CHAR(10),$G$2,E218,$H$2,F218,$I$2,CHAR(10))</f>
        <v xml:space="preserve">when (x"00000768") =&gt;
-- RMAP Area HK Register 26 : CCD 2 Vdd Monitor HK Field
v_ram_address    := "110101";
p_rmap_ram_rd(v_ram_address, fee_rmap_o.waitrequest, v_ram_readdata);
fee_rmap_o.readdata &lt;= v_ram_readdata(31 downto 24);
</v>
      </c>
    </row>
    <row r="219" spans="1:13" x14ac:dyDescent="0.25">
      <c r="A219" s="4" t="s">
        <v>607</v>
      </c>
      <c r="B219">
        <f t="shared" si="20"/>
        <v>1897</v>
      </c>
      <c r="C219">
        <f t="shared" si="18"/>
        <v>53</v>
      </c>
      <c r="D219">
        <f t="shared" si="19"/>
        <v>4</v>
      </c>
      <c r="E219">
        <f t="shared" si="16"/>
        <v>23</v>
      </c>
      <c r="F219">
        <f t="shared" si="17"/>
        <v>16</v>
      </c>
      <c r="G219" t="s">
        <v>474</v>
      </c>
      <c r="M219" s="3" t="str">
        <f>_xlfn.CONCAT($B$2,DEC2HEX(B219,8),$C$2,CHAR(10),G219,CHAR(10),$D$2,DEC2BIN(C219,6),$E$2,CHAR(10),$F$2,CHAR(10),$G$2,E219,$H$2,F219,$I$2,CHAR(10))</f>
        <v xml:space="preserve">when (x"00000769") =&gt;
-- RMAP Area HK Register 26 : CCD 2 Vdd Monitor HK Field
v_ram_address    := "110101";
p_rmap_ram_rd(v_ram_address, fee_rmap_o.waitrequest, v_ram_readdata);
fee_rmap_o.readdata &lt;= v_ram_readdata(23 downto 16);
</v>
      </c>
    </row>
    <row r="220" spans="1:13" x14ac:dyDescent="0.25">
      <c r="A220" s="4" t="s">
        <v>608</v>
      </c>
      <c r="B220">
        <f t="shared" si="20"/>
        <v>1898</v>
      </c>
      <c r="C220">
        <f t="shared" si="18"/>
        <v>53</v>
      </c>
      <c r="D220">
        <f t="shared" si="19"/>
        <v>2</v>
      </c>
      <c r="E220">
        <f t="shared" si="16"/>
        <v>15</v>
      </c>
      <c r="F220">
        <f t="shared" si="17"/>
        <v>8</v>
      </c>
      <c r="G220" t="s">
        <v>475</v>
      </c>
      <c r="M220" s="3" t="str">
        <f>_xlfn.CONCAT($B$2,DEC2HEX(B220,8),$C$2,CHAR(10),G220,CHAR(10),$D$2,DEC2BIN(C220,6),$E$2,CHAR(10),$F$2,CHAR(10),$G$2,E220,$H$2,F220,$I$2,CHAR(10))</f>
        <v xml:space="preserve">when (x"0000076A") =&gt;
-- RMAP Area HK Register 26 : CCD 2 Vgd Monitor HK Field
v_ram_address    := "110101";
p_rmap_ram_rd(v_ram_address, fee_rmap_o.waitrequest, v_ram_readdata);
fee_rmap_o.readdata &lt;= v_ram_readdata(15 downto 8);
</v>
      </c>
    </row>
    <row r="221" spans="1:13" x14ac:dyDescent="0.25">
      <c r="A221" s="4" t="s">
        <v>609</v>
      </c>
      <c r="B221">
        <f t="shared" si="20"/>
        <v>1899</v>
      </c>
      <c r="C221">
        <f t="shared" si="18"/>
        <v>53</v>
      </c>
      <c r="D221">
        <f t="shared" si="19"/>
        <v>1</v>
      </c>
      <c r="E221">
        <f t="shared" si="16"/>
        <v>7</v>
      </c>
      <c r="F221">
        <f t="shared" si="17"/>
        <v>0</v>
      </c>
      <c r="G221" t="s">
        <v>475</v>
      </c>
      <c r="M221" s="3" t="str">
        <f>_xlfn.CONCAT($B$2,DEC2HEX(B221,8),$C$2,CHAR(10),G221,CHAR(10),$D$2,DEC2BIN(C221,6),$E$2,CHAR(10),$F$2,CHAR(10),$G$2,E221,$H$2,F221,$I$2,CHAR(10))</f>
        <v xml:space="preserve">when (x"0000076B") =&gt;
-- RMAP Area HK Register 26 : CCD 2 Vgd Monitor HK Field
v_ram_address    := "110101";
p_rmap_ram_rd(v_ram_address, fee_rmap_o.waitrequest, v_ram_readdata);
fee_rmap_o.readdata &lt;= v_ram_readdata(7 downto 0);
</v>
      </c>
    </row>
    <row r="222" spans="1:13" x14ac:dyDescent="0.25">
      <c r="A222" s="4" t="s">
        <v>610</v>
      </c>
      <c r="B222">
        <f t="shared" si="20"/>
        <v>1900</v>
      </c>
      <c r="C222">
        <f t="shared" si="18"/>
        <v>54</v>
      </c>
      <c r="D222">
        <f t="shared" si="19"/>
        <v>8</v>
      </c>
      <c r="E222">
        <f t="shared" si="16"/>
        <v>31</v>
      </c>
      <c r="F222">
        <f t="shared" si="17"/>
        <v>24</v>
      </c>
      <c r="G222" t="s">
        <v>476</v>
      </c>
      <c r="M222" s="3" t="str">
        <f>_xlfn.CONCAT($B$2,DEC2HEX(B222,8),$C$2,CHAR(10),G222,CHAR(10),$D$2,DEC2BIN(C222,6),$E$2,CHAR(10),$F$2,CHAR(10),$G$2,E222,$H$2,F222,$I$2,CHAR(10))</f>
        <v xml:space="preserve">when (x"0000076C") =&gt;
-- RMAP Area HK Register 27 : CCD 3 Vrd Monitor F HK Field
v_ram_address    := "110110";
p_rmap_ram_rd(v_ram_address, fee_rmap_o.waitrequest, v_ram_readdata);
fee_rmap_o.readdata &lt;= v_ram_readdata(31 downto 24);
</v>
      </c>
    </row>
    <row r="223" spans="1:13" x14ac:dyDescent="0.25">
      <c r="A223" s="4" t="s">
        <v>611</v>
      </c>
      <c r="B223">
        <f t="shared" si="20"/>
        <v>1901</v>
      </c>
      <c r="C223">
        <f t="shared" si="18"/>
        <v>54</v>
      </c>
      <c r="D223">
        <f t="shared" si="19"/>
        <v>4</v>
      </c>
      <c r="E223">
        <f t="shared" si="16"/>
        <v>23</v>
      </c>
      <c r="F223">
        <f t="shared" si="17"/>
        <v>16</v>
      </c>
      <c r="G223" t="s">
        <v>476</v>
      </c>
      <c r="M223" s="3" t="str">
        <f>_xlfn.CONCAT($B$2,DEC2HEX(B223,8),$C$2,CHAR(10),G223,CHAR(10),$D$2,DEC2BIN(C223,6),$E$2,CHAR(10),$F$2,CHAR(10),$G$2,E223,$H$2,F223,$I$2,CHAR(10))</f>
        <v xml:space="preserve">when (x"0000076D") =&gt;
-- RMAP Area HK Register 27 : CCD 3 Vrd Monitor F HK Field
v_ram_address    := "110110";
p_rmap_ram_rd(v_ram_address, fee_rmap_o.waitrequest, v_ram_readdata);
fee_rmap_o.readdata &lt;= v_ram_readdata(23 downto 16);
</v>
      </c>
    </row>
    <row r="224" spans="1:13" x14ac:dyDescent="0.25">
      <c r="A224" s="4" t="s">
        <v>612</v>
      </c>
      <c r="B224">
        <f t="shared" si="20"/>
        <v>1902</v>
      </c>
      <c r="C224">
        <f t="shared" si="18"/>
        <v>54</v>
      </c>
      <c r="D224">
        <f t="shared" si="19"/>
        <v>2</v>
      </c>
      <c r="E224">
        <f t="shared" si="16"/>
        <v>15</v>
      </c>
      <c r="F224">
        <f t="shared" si="17"/>
        <v>8</v>
      </c>
      <c r="G224" t="s">
        <v>477</v>
      </c>
      <c r="M224" s="3" t="str">
        <f>_xlfn.CONCAT($B$2,DEC2HEX(B224,8),$C$2,CHAR(10),G224,CHAR(10),$D$2,DEC2BIN(C224,6),$E$2,CHAR(10),$F$2,CHAR(10),$G$2,E224,$H$2,F224,$I$2,CHAR(10))</f>
        <v xml:space="preserve">when (x"0000076E") =&gt;
-- RMAP Area HK Register 27 : CCD 3 Vdd Monitor HK Field
v_ram_address    := "110110";
p_rmap_ram_rd(v_ram_address, fee_rmap_o.waitrequest, v_ram_readdata);
fee_rmap_o.readdata &lt;= v_ram_readdata(15 downto 8);
</v>
      </c>
    </row>
    <row r="225" spans="1:13" x14ac:dyDescent="0.25">
      <c r="A225" s="4" t="s">
        <v>613</v>
      </c>
      <c r="B225">
        <f t="shared" si="20"/>
        <v>1903</v>
      </c>
      <c r="C225">
        <f t="shared" si="18"/>
        <v>54</v>
      </c>
      <c r="D225">
        <f t="shared" si="19"/>
        <v>1</v>
      </c>
      <c r="E225">
        <f t="shared" si="16"/>
        <v>7</v>
      </c>
      <c r="F225">
        <f t="shared" si="17"/>
        <v>0</v>
      </c>
      <c r="G225" t="s">
        <v>477</v>
      </c>
      <c r="M225" s="3" t="str">
        <f>_xlfn.CONCAT($B$2,DEC2HEX(B225,8),$C$2,CHAR(10),G225,CHAR(10),$D$2,DEC2BIN(C225,6),$E$2,CHAR(10),$F$2,CHAR(10),$G$2,E225,$H$2,F225,$I$2,CHAR(10))</f>
        <v xml:space="preserve">when (x"0000076F") =&gt;
-- RMAP Area HK Register 27 : CCD 3 Vdd Monitor HK Field
v_ram_address    := "110110";
p_rmap_ram_rd(v_ram_address, fee_rmap_o.waitrequest, v_ram_readdata);
fee_rmap_o.readdata &lt;= v_ram_readdata(7 downto 0);
</v>
      </c>
    </row>
    <row r="226" spans="1:13" x14ac:dyDescent="0.25">
      <c r="A226" s="4" t="s">
        <v>614</v>
      </c>
      <c r="B226">
        <f t="shared" si="20"/>
        <v>1904</v>
      </c>
      <c r="C226">
        <f t="shared" si="18"/>
        <v>55</v>
      </c>
      <c r="D226">
        <f t="shared" si="19"/>
        <v>8</v>
      </c>
      <c r="E226">
        <f t="shared" si="16"/>
        <v>31</v>
      </c>
      <c r="F226">
        <f t="shared" si="17"/>
        <v>24</v>
      </c>
      <c r="G226" t="s">
        <v>478</v>
      </c>
      <c r="M226" s="3" t="str">
        <f>_xlfn.CONCAT($B$2,DEC2HEX(B226,8),$C$2,CHAR(10),G226,CHAR(10),$D$2,DEC2BIN(C226,6),$E$2,CHAR(10),$F$2,CHAR(10),$G$2,E226,$H$2,F226,$I$2,CHAR(10))</f>
        <v xml:space="preserve">when (x"00000770") =&gt;
-- RMAP Area HK Register 28 : CCD 3 Vgd Monitor HK Field
v_ram_address    := "110111";
p_rmap_ram_rd(v_ram_address, fee_rmap_o.waitrequest, v_ram_readdata);
fee_rmap_o.readdata &lt;= v_ram_readdata(31 downto 24);
</v>
      </c>
    </row>
    <row r="227" spans="1:13" x14ac:dyDescent="0.25">
      <c r="A227" s="4" t="s">
        <v>615</v>
      </c>
      <c r="B227">
        <f t="shared" si="20"/>
        <v>1905</v>
      </c>
      <c r="C227">
        <f t="shared" si="18"/>
        <v>55</v>
      </c>
      <c r="D227">
        <f t="shared" si="19"/>
        <v>4</v>
      </c>
      <c r="E227">
        <f t="shared" si="16"/>
        <v>23</v>
      </c>
      <c r="F227">
        <f t="shared" si="17"/>
        <v>16</v>
      </c>
      <c r="G227" t="s">
        <v>478</v>
      </c>
      <c r="M227" s="3" t="str">
        <f>_xlfn.CONCAT($B$2,DEC2HEX(B227,8),$C$2,CHAR(10),G227,CHAR(10),$D$2,DEC2BIN(C227,6),$E$2,CHAR(10),$F$2,CHAR(10),$G$2,E227,$H$2,F227,$I$2,CHAR(10))</f>
        <v xml:space="preserve">when (x"00000771") =&gt;
-- RMAP Area HK Register 28 : CCD 3 Vgd Monitor HK Field
v_ram_address    := "110111";
p_rmap_ram_rd(v_ram_address, fee_rmap_o.waitrequest, v_ram_readdata);
fee_rmap_o.readdata &lt;= v_ram_readdata(23 downto 16);
</v>
      </c>
    </row>
    <row r="228" spans="1:13" x14ac:dyDescent="0.25">
      <c r="A228" s="4" t="s">
        <v>616</v>
      </c>
      <c r="B228">
        <f t="shared" si="20"/>
        <v>1906</v>
      </c>
      <c r="C228">
        <f t="shared" si="18"/>
        <v>55</v>
      </c>
      <c r="D228">
        <f t="shared" si="19"/>
        <v>2</v>
      </c>
      <c r="E228">
        <f t="shared" si="16"/>
        <v>15</v>
      </c>
      <c r="F228">
        <f t="shared" si="17"/>
        <v>8</v>
      </c>
      <c r="G228" t="s">
        <v>479</v>
      </c>
      <c r="M228" s="3" t="str">
        <f>_xlfn.CONCAT($B$2,DEC2HEX(B228,8),$C$2,CHAR(10),G228,CHAR(10),$D$2,DEC2BIN(C228,6),$E$2,CHAR(10),$F$2,CHAR(10),$G$2,E228,$H$2,F228,$I$2,CHAR(10))</f>
        <v xml:space="preserve">when (x"00000772") =&gt;
-- RMAP Area HK Register 28 : CCD 4 Vrd Monitor F HK Field
v_ram_address    := "110111";
p_rmap_ram_rd(v_ram_address, fee_rmap_o.waitrequest, v_ram_readdata);
fee_rmap_o.readdata &lt;= v_ram_readdata(15 downto 8);
</v>
      </c>
    </row>
    <row r="229" spans="1:13" x14ac:dyDescent="0.25">
      <c r="A229" s="4" t="s">
        <v>617</v>
      </c>
      <c r="B229">
        <f t="shared" si="20"/>
        <v>1907</v>
      </c>
      <c r="C229">
        <f t="shared" si="18"/>
        <v>55</v>
      </c>
      <c r="D229">
        <f t="shared" si="19"/>
        <v>1</v>
      </c>
      <c r="E229">
        <f t="shared" si="16"/>
        <v>7</v>
      </c>
      <c r="F229">
        <f t="shared" si="17"/>
        <v>0</v>
      </c>
      <c r="G229" t="s">
        <v>479</v>
      </c>
      <c r="M229" s="3" t="str">
        <f>_xlfn.CONCAT($B$2,DEC2HEX(B229,8),$C$2,CHAR(10),G229,CHAR(10),$D$2,DEC2BIN(C229,6),$E$2,CHAR(10),$F$2,CHAR(10),$G$2,E229,$H$2,F229,$I$2,CHAR(10))</f>
        <v xml:space="preserve">when (x"00000773") =&gt;
-- RMAP Area HK Register 28 : CCD 4 Vrd Monitor F HK Field
v_ram_address    := "110111";
p_rmap_ram_rd(v_ram_address, fee_rmap_o.waitrequest, v_ram_readdata);
fee_rmap_o.readdata &lt;= v_ram_readdata(7 downto 0);
</v>
      </c>
    </row>
    <row r="230" spans="1:13" x14ac:dyDescent="0.25">
      <c r="A230" s="4" t="s">
        <v>618</v>
      </c>
      <c r="B230">
        <f t="shared" si="20"/>
        <v>1908</v>
      </c>
      <c r="C230">
        <f t="shared" si="18"/>
        <v>56</v>
      </c>
      <c r="D230">
        <f t="shared" si="19"/>
        <v>8</v>
      </c>
      <c r="E230">
        <f t="shared" si="16"/>
        <v>31</v>
      </c>
      <c r="F230">
        <f t="shared" si="17"/>
        <v>24</v>
      </c>
      <c r="G230" t="s">
        <v>480</v>
      </c>
      <c r="M230" s="3" t="str">
        <f>_xlfn.CONCAT($B$2,DEC2HEX(B230,8),$C$2,CHAR(10),G230,CHAR(10),$D$2,DEC2BIN(C230,6),$E$2,CHAR(10),$F$2,CHAR(10),$G$2,E230,$H$2,F230,$I$2,CHAR(10))</f>
        <v xml:space="preserve">when (x"00000774") =&gt;
-- RMAP Area HK Register 29 : CCD 4 Vdd Monitor HK Field
v_ram_address    := "111000";
p_rmap_ram_rd(v_ram_address, fee_rmap_o.waitrequest, v_ram_readdata);
fee_rmap_o.readdata &lt;= v_ram_readdata(31 downto 24);
</v>
      </c>
    </row>
    <row r="231" spans="1:13" x14ac:dyDescent="0.25">
      <c r="A231" s="4" t="s">
        <v>619</v>
      </c>
      <c r="B231">
        <f t="shared" si="20"/>
        <v>1909</v>
      </c>
      <c r="C231">
        <f t="shared" si="18"/>
        <v>56</v>
      </c>
      <c r="D231">
        <f t="shared" si="19"/>
        <v>4</v>
      </c>
      <c r="E231">
        <f t="shared" si="16"/>
        <v>23</v>
      </c>
      <c r="F231">
        <f t="shared" si="17"/>
        <v>16</v>
      </c>
      <c r="G231" t="s">
        <v>480</v>
      </c>
      <c r="M231" s="3" t="str">
        <f>_xlfn.CONCAT($B$2,DEC2HEX(B231,8),$C$2,CHAR(10),G231,CHAR(10),$D$2,DEC2BIN(C231,6),$E$2,CHAR(10),$F$2,CHAR(10),$G$2,E231,$H$2,F231,$I$2,CHAR(10))</f>
        <v xml:space="preserve">when (x"00000775") =&gt;
-- RMAP Area HK Register 29 : CCD 4 Vdd Monitor HK Field
v_ram_address    := "111000";
p_rmap_ram_rd(v_ram_address, fee_rmap_o.waitrequest, v_ram_readdata);
fee_rmap_o.readdata &lt;= v_ram_readdata(23 downto 16);
</v>
      </c>
    </row>
    <row r="232" spans="1:13" x14ac:dyDescent="0.25">
      <c r="A232" s="4" t="s">
        <v>620</v>
      </c>
      <c r="B232">
        <f t="shared" si="20"/>
        <v>1910</v>
      </c>
      <c r="C232">
        <f t="shared" si="18"/>
        <v>56</v>
      </c>
      <c r="D232">
        <f t="shared" si="19"/>
        <v>2</v>
      </c>
      <c r="E232">
        <f t="shared" si="16"/>
        <v>15</v>
      </c>
      <c r="F232">
        <f t="shared" si="17"/>
        <v>8</v>
      </c>
      <c r="G232" t="s">
        <v>481</v>
      </c>
      <c r="M232" s="3" t="str">
        <f>_xlfn.CONCAT($B$2,DEC2HEX(B232,8),$C$2,CHAR(10),G232,CHAR(10),$D$2,DEC2BIN(C232,6),$E$2,CHAR(10),$F$2,CHAR(10),$G$2,E232,$H$2,F232,$I$2,CHAR(10))</f>
        <v xml:space="preserve">when (x"00000776") =&gt;
-- RMAP Area HK Register 29 : CCD 4 Vgd Monitor HK Field
v_ram_address    := "111000";
p_rmap_ram_rd(v_ram_address, fee_rmap_o.waitrequest, v_ram_readdata);
fee_rmap_o.readdata &lt;= v_ram_readdata(15 downto 8);
</v>
      </c>
    </row>
    <row r="233" spans="1:13" x14ac:dyDescent="0.25">
      <c r="A233" s="4" t="s">
        <v>621</v>
      </c>
      <c r="B233">
        <f t="shared" si="20"/>
        <v>1911</v>
      </c>
      <c r="C233">
        <f t="shared" si="18"/>
        <v>56</v>
      </c>
      <c r="D233">
        <f t="shared" si="19"/>
        <v>1</v>
      </c>
      <c r="E233">
        <f t="shared" si="16"/>
        <v>7</v>
      </c>
      <c r="F233">
        <f t="shared" si="17"/>
        <v>0</v>
      </c>
      <c r="G233" t="s">
        <v>481</v>
      </c>
      <c r="M233" s="3" t="str">
        <f>_xlfn.CONCAT($B$2,DEC2HEX(B233,8),$C$2,CHAR(10),G233,CHAR(10),$D$2,DEC2BIN(C233,6),$E$2,CHAR(10),$F$2,CHAR(10),$G$2,E233,$H$2,F233,$I$2,CHAR(10))</f>
        <v xml:space="preserve">when (x"00000777") =&gt;
-- RMAP Area HK Register 29 : CCD 4 Vgd Monitor HK Field
v_ram_address    := "111000";
p_rmap_ram_rd(v_ram_address, fee_rmap_o.waitrequest, v_ram_readdata);
fee_rmap_o.readdata &lt;= v_ram_readdata(7 downto 0);
</v>
      </c>
    </row>
    <row r="234" spans="1:13" x14ac:dyDescent="0.25">
      <c r="A234" s="4" t="s">
        <v>622</v>
      </c>
      <c r="B234">
        <f t="shared" si="20"/>
        <v>1912</v>
      </c>
      <c r="C234">
        <f t="shared" si="18"/>
        <v>57</v>
      </c>
      <c r="D234">
        <f t="shared" si="19"/>
        <v>8</v>
      </c>
      <c r="E234">
        <f t="shared" si="16"/>
        <v>31</v>
      </c>
      <c r="F234">
        <f t="shared" si="17"/>
        <v>24</v>
      </c>
      <c r="G234" t="s">
        <v>482</v>
      </c>
      <c r="M234" s="3" t="str">
        <f>_xlfn.CONCAT($B$2,DEC2HEX(B234,8),$C$2,CHAR(10),G234,CHAR(10),$D$2,DEC2BIN(C234,6),$E$2,CHAR(10),$F$2,CHAR(10),$G$2,E234,$H$2,F234,$I$2,CHAR(10))</f>
        <v xml:space="preserve">when (x"00000778") =&gt;
-- RMAP Area HK Register 30 : Ig High Monitor HK Field
v_ram_address    := "111001";
p_rmap_ram_rd(v_ram_address, fee_rmap_o.waitrequest, v_ram_readdata);
fee_rmap_o.readdata &lt;= v_ram_readdata(31 downto 24);
</v>
      </c>
    </row>
    <row r="235" spans="1:13" x14ac:dyDescent="0.25">
      <c r="A235" s="4" t="s">
        <v>623</v>
      </c>
      <c r="B235">
        <f t="shared" si="20"/>
        <v>1913</v>
      </c>
      <c r="C235">
        <f t="shared" si="18"/>
        <v>57</v>
      </c>
      <c r="D235">
        <f t="shared" si="19"/>
        <v>4</v>
      </c>
      <c r="E235">
        <f t="shared" si="16"/>
        <v>23</v>
      </c>
      <c r="F235">
        <f t="shared" si="17"/>
        <v>16</v>
      </c>
      <c r="G235" t="s">
        <v>482</v>
      </c>
      <c r="M235" s="3" t="str">
        <f>_xlfn.CONCAT($B$2,DEC2HEX(B235,8),$C$2,CHAR(10),G235,CHAR(10),$D$2,DEC2BIN(C235,6),$E$2,CHAR(10),$F$2,CHAR(10),$G$2,E235,$H$2,F235,$I$2,CHAR(10))</f>
        <v xml:space="preserve">when (x"00000779") =&gt;
-- RMAP Area HK Register 30 : Ig High Monitor HK Field
v_ram_address    := "111001";
p_rmap_ram_rd(v_ram_address, fee_rmap_o.waitrequest, v_ram_readdata);
fee_rmap_o.readdata &lt;= v_ram_readdata(23 downto 16);
</v>
      </c>
    </row>
    <row r="236" spans="1:13" x14ac:dyDescent="0.25">
      <c r="A236" s="4" t="s">
        <v>624</v>
      </c>
      <c r="B236">
        <f t="shared" si="20"/>
        <v>1914</v>
      </c>
      <c r="C236">
        <f t="shared" si="18"/>
        <v>57</v>
      </c>
      <c r="D236">
        <f t="shared" si="19"/>
        <v>2</v>
      </c>
      <c r="E236">
        <f t="shared" si="16"/>
        <v>15</v>
      </c>
      <c r="F236">
        <f t="shared" si="17"/>
        <v>8</v>
      </c>
      <c r="G236" t="s">
        <v>483</v>
      </c>
      <c r="M236" s="3" t="str">
        <f>_xlfn.CONCAT($B$2,DEC2HEX(B236,8),$C$2,CHAR(10),G236,CHAR(10),$D$2,DEC2BIN(C236,6),$E$2,CHAR(10),$F$2,CHAR(10),$G$2,E236,$H$2,F236,$I$2,CHAR(10))</f>
        <v xml:space="preserve">when (x"0000077A") =&gt;
-- RMAP Area HK Register 30 : Ig Low Monitor HK Field
v_ram_address    := "111001";
p_rmap_ram_rd(v_ram_address, fee_rmap_o.waitrequest, v_ram_readdata);
fee_rmap_o.readdata &lt;= v_ram_readdata(15 downto 8);
</v>
      </c>
    </row>
    <row r="237" spans="1:13" x14ac:dyDescent="0.25">
      <c r="A237" s="4" t="s">
        <v>625</v>
      </c>
      <c r="B237">
        <f t="shared" si="20"/>
        <v>1915</v>
      </c>
      <c r="C237">
        <f t="shared" si="18"/>
        <v>57</v>
      </c>
      <c r="D237">
        <f t="shared" si="19"/>
        <v>1</v>
      </c>
      <c r="E237">
        <f t="shared" si="16"/>
        <v>7</v>
      </c>
      <c r="F237">
        <f t="shared" si="17"/>
        <v>0</v>
      </c>
      <c r="G237" t="s">
        <v>483</v>
      </c>
      <c r="M237" s="3" t="str">
        <f>_xlfn.CONCAT($B$2,DEC2HEX(B237,8),$C$2,CHAR(10),G237,CHAR(10),$D$2,DEC2BIN(C237,6),$E$2,CHAR(10),$F$2,CHAR(10),$G$2,E237,$H$2,F237,$I$2,CHAR(10))</f>
        <v xml:space="preserve">when (x"0000077B") =&gt;
-- RMAP Area HK Register 30 : Ig Low Monitor HK Field
v_ram_address    := "111001";
p_rmap_ram_rd(v_ram_address, fee_rmap_o.waitrequest, v_ram_readdata);
fee_rmap_o.readdata &lt;= v_ram_readdata(7 downto 0);
</v>
      </c>
    </row>
    <row r="238" spans="1:13" x14ac:dyDescent="0.25">
      <c r="A238" s="4" t="s">
        <v>626</v>
      </c>
      <c r="B238">
        <f t="shared" si="20"/>
        <v>1916</v>
      </c>
      <c r="C238">
        <f t="shared" si="18"/>
        <v>58</v>
      </c>
      <c r="D238">
        <f t="shared" si="19"/>
        <v>8</v>
      </c>
      <c r="E238">
        <f t="shared" si="16"/>
        <v>31</v>
      </c>
      <c r="F238">
        <f t="shared" si="17"/>
        <v>24</v>
      </c>
      <c r="G238" t="s">
        <v>484</v>
      </c>
      <c r="M238" s="3" t="str">
        <f>_xlfn.CONCAT($B$2,DEC2HEX(B238,8),$C$2,CHAR(10),G238,CHAR(10),$D$2,DEC2BIN(C238,6),$E$2,CHAR(10),$F$2,CHAR(10),$G$2,E238,$H$2,F238,$I$2,CHAR(10))</f>
        <v xml:space="preserve">when (x"0000077C") =&gt;
-- RMAP Area HK Register 31 : Tsense A HK Field
v_ram_address    := "111010";
p_rmap_ram_rd(v_ram_address, fee_rmap_o.waitrequest, v_ram_readdata);
fee_rmap_o.readdata &lt;= v_ram_readdata(31 downto 24);
</v>
      </c>
    </row>
    <row r="239" spans="1:13" x14ac:dyDescent="0.25">
      <c r="A239" s="4" t="s">
        <v>627</v>
      </c>
      <c r="B239">
        <f t="shared" si="20"/>
        <v>1917</v>
      </c>
      <c r="C239">
        <f t="shared" si="18"/>
        <v>58</v>
      </c>
      <c r="D239">
        <f t="shared" si="19"/>
        <v>4</v>
      </c>
      <c r="E239">
        <f t="shared" si="16"/>
        <v>23</v>
      </c>
      <c r="F239">
        <f t="shared" si="17"/>
        <v>16</v>
      </c>
      <c r="G239" t="s">
        <v>484</v>
      </c>
      <c r="M239" s="3" t="str">
        <f>_xlfn.CONCAT($B$2,DEC2HEX(B239,8),$C$2,CHAR(10),G239,CHAR(10),$D$2,DEC2BIN(C239,6),$E$2,CHAR(10),$F$2,CHAR(10),$G$2,E239,$H$2,F239,$I$2,CHAR(10))</f>
        <v xml:space="preserve">when (x"0000077D") =&gt;
-- RMAP Area HK Register 31 : Tsense A HK Field
v_ram_address    := "111010";
p_rmap_ram_rd(v_ram_address, fee_rmap_o.waitrequest, v_ram_readdata);
fee_rmap_o.readdata &lt;= v_ram_readdata(23 downto 16);
</v>
      </c>
    </row>
    <row r="240" spans="1:13" x14ac:dyDescent="0.25">
      <c r="A240" s="4" t="s">
        <v>628</v>
      </c>
      <c r="B240">
        <f t="shared" si="20"/>
        <v>1918</v>
      </c>
      <c r="C240">
        <f t="shared" si="18"/>
        <v>58</v>
      </c>
      <c r="D240">
        <f t="shared" si="19"/>
        <v>2</v>
      </c>
      <c r="E240">
        <f t="shared" si="16"/>
        <v>15</v>
      </c>
      <c r="F240">
        <f t="shared" si="17"/>
        <v>8</v>
      </c>
      <c r="G240" t="s">
        <v>485</v>
      </c>
      <c r="M240" s="3" t="str">
        <f>_xlfn.CONCAT($B$2,DEC2HEX(B240,8),$C$2,CHAR(10),G240,CHAR(10),$D$2,DEC2BIN(C240,6),$E$2,CHAR(10),$F$2,CHAR(10),$G$2,E240,$H$2,F240,$I$2,CHAR(10))</f>
        <v xml:space="preserve">when (x"0000077E") =&gt;
-- RMAP Area HK Register 31 : Tsense B HK Field
v_ram_address    := "111010";
p_rmap_ram_rd(v_ram_address, fee_rmap_o.waitrequest, v_ram_readdata);
fee_rmap_o.readdata &lt;= v_ram_readdata(15 downto 8);
</v>
      </c>
    </row>
    <row r="241" spans="1:13" x14ac:dyDescent="0.25">
      <c r="A241" s="4" t="s">
        <v>629</v>
      </c>
      <c r="B241">
        <f t="shared" si="20"/>
        <v>1919</v>
      </c>
      <c r="C241">
        <f t="shared" si="18"/>
        <v>58</v>
      </c>
      <c r="D241">
        <f t="shared" si="19"/>
        <v>1</v>
      </c>
      <c r="E241">
        <f t="shared" si="16"/>
        <v>7</v>
      </c>
      <c r="F241">
        <f t="shared" si="17"/>
        <v>0</v>
      </c>
      <c r="G241" t="s">
        <v>485</v>
      </c>
      <c r="M241" s="3" t="str">
        <f>_xlfn.CONCAT($B$2,DEC2HEX(B241,8),$C$2,CHAR(10),G241,CHAR(10),$D$2,DEC2BIN(C241,6),$E$2,CHAR(10),$F$2,CHAR(10),$G$2,E241,$H$2,F241,$I$2,CHAR(10))</f>
        <v xml:space="preserve">when (x"0000077F") =&gt;
-- RMAP Area HK Register 31 : Tsense B HK Field
v_ram_address    := "111010";
p_rmap_ram_rd(v_ram_address, fee_rmap_o.waitrequest, v_ram_readdata);
fee_rmap_o.readdata &lt;= v_ram_readdata(7 downto 0);
</v>
      </c>
    </row>
    <row r="242" spans="1:13" x14ac:dyDescent="0.25">
      <c r="A242" s="4" t="s">
        <v>630</v>
      </c>
      <c r="B242">
        <f t="shared" si="20"/>
        <v>1920</v>
      </c>
      <c r="C242">
        <f t="shared" si="18"/>
        <v>59</v>
      </c>
      <c r="D242">
        <f t="shared" si="19"/>
        <v>8</v>
      </c>
      <c r="E242">
        <f t="shared" ref="E242:E257" si="21">(3 - MOD(B242,4))*8 + 7</f>
        <v>31</v>
      </c>
      <c r="F242">
        <f t="shared" ref="F242:F257" si="22">(3 - MOD(B242,4))*8</f>
        <v>24</v>
      </c>
      <c r="G242" t="s">
        <v>487</v>
      </c>
      <c r="M242" s="3" t="str">
        <f>_xlfn.CONCAT($B$2,DEC2HEX(B242,8),$C$2,CHAR(10),G242,CHAR(10),$D$2,DEC2BIN(C242,6),$E$2,CHAR(10),$F$2,CHAR(10),$G$2,E242,$H$2,F242,$I$2,CHAR(10))</f>
        <v xml:space="preserve">when (x"00000780") =&gt;
-- RMAP Area HK Register 32 : Register 32 HK Reserved
v_ram_address    := "111011";
p_rmap_ram_rd(v_ram_address, fee_rmap_o.waitrequest, v_ram_readdata);
fee_rmap_o.readdata &lt;= v_ram_readdata(31 downto 24);
</v>
      </c>
    </row>
    <row r="243" spans="1:13" x14ac:dyDescent="0.25">
      <c r="A243" s="4" t="s">
        <v>631</v>
      </c>
      <c r="B243">
        <f t="shared" si="20"/>
        <v>1921</v>
      </c>
      <c r="C243">
        <f t="shared" ref="C243:C257" si="23">QUOTIENT(B243 - 1792 + 108,4)</f>
        <v>59</v>
      </c>
      <c r="D243">
        <f t="shared" ref="D243:D257" si="24">2^(3 - MOD(B243,4))</f>
        <v>4</v>
      </c>
      <c r="E243">
        <f t="shared" si="21"/>
        <v>23</v>
      </c>
      <c r="F243">
        <f t="shared" si="22"/>
        <v>16</v>
      </c>
      <c r="G243" t="s">
        <v>647</v>
      </c>
      <c r="M243" s="3" t="str">
        <f>_xlfn.CONCAT($B$2,DEC2HEX(B243,8),$C$2,CHAR(10),G243,CHAR(10),$D$2,DEC2BIN(C243,6),$E$2,CHAR(10),$F$2,CHAR(10),$G$2,E243,$H$2,F243,$I$2,CHAR(10))</f>
        <v xml:space="preserve">when (x"00000781") =&gt;
-- RMAP Area HK Register 32 : SpW Status : Timecode From SpaceWire HK Field
v_ram_address    := "111011";
p_rmap_ram_rd(v_ram_address, fee_rmap_o.waitrequest, v_ram_readdata);
fee_rmap_o.readdata &lt;= v_ram_readdata(23 downto 16);
</v>
      </c>
    </row>
    <row r="244" spans="1:13" x14ac:dyDescent="0.25">
      <c r="A244" s="4" t="s">
        <v>632</v>
      </c>
      <c r="B244">
        <f t="shared" si="20"/>
        <v>1922</v>
      </c>
      <c r="C244">
        <f t="shared" si="23"/>
        <v>59</v>
      </c>
      <c r="D244">
        <f t="shared" si="24"/>
        <v>2</v>
      </c>
      <c r="E244">
        <f t="shared" si="21"/>
        <v>15</v>
      </c>
      <c r="F244">
        <f t="shared" si="22"/>
        <v>8</v>
      </c>
      <c r="G244" t="s">
        <v>648</v>
      </c>
      <c r="M244" s="3" t="str">
        <f>_xlfn.CONCAT($B$2,DEC2HEX(B244,8),$C$2,CHAR(10),G244,CHAR(10),$D$2,DEC2BIN(C244,6),$E$2,CHAR(10),$F$2,CHAR(10),$G$2,E244,$H$2,F244,$I$2,CHAR(10))</f>
        <v xml:space="preserve">when (x"00000782") =&gt;
-- RMAP Area HK Register 32 : SpW Status : RMAP Target Status HK Field
v_ram_address    := "111011";
p_rmap_ram_rd(v_ram_address, fee_rmap_o.waitrequest, v_ram_readdata);
fee_rmap_o.readdata &lt;= v_ram_readdata(15 downto 8);
</v>
      </c>
    </row>
    <row r="245" spans="1:13" x14ac:dyDescent="0.25">
      <c r="A245" s="4" t="s">
        <v>633</v>
      </c>
      <c r="B245">
        <f t="shared" si="20"/>
        <v>1923</v>
      </c>
      <c r="C245">
        <f t="shared" si="23"/>
        <v>59</v>
      </c>
      <c r="D245">
        <f t="shared" si="24"/>
        <v>1</v>
      </c>
      <c r="E245">
        <f t="shared" si="21"/>
        <v>7</v>
      </c>
      <c r="F245">
        <f t="shared" si="22"/>
        <v>0</v>
      </c>
      <c r="G245" t="s">
        <v>649</v>
      </c>
      <c r="M245" s="3" t="str">
        <f>_xlfn.CONCAT($B$2,DEC2HEX(B245,8),$C$2,CHAR(10),G245,CHAR(10),$D$2,DEC2BIN(C245,6),$E$2,CHAR(10),$F$2,CHAR(10),$G$2,E245,$H$2,F245,$I$2,CHAR(10))</f>
        <v xml:space="preserve">when (x"00000783") =&gt;
-- RMAP Area HK Register 32 : SpW Status : Status Link Running HK Field%%-- RMAP Area HK Register 32 : SpW Status : Status Link Disconnect HK Field%%-- RMAP Area HK Register 32 : SpW Status : Status Link Parity Error HK Field%%-- RMAP Area HK Register 32 : SpW Status : Status Link Credit Error HK Field%%-- RMAP Area HK Register 32 : SpW Status : Status Link Escape Error HK Field%%-- RMAP Area HK Register 32 : SpW Status : RMAP Target Indicate HK Field%%-- RMAP Area HK Register 32 : SpW Status : SpaceWire Status Reserved
v_ram_address    := "111011";
p_rmap_ram_rd(v_ram_address, fee_rmap_o.waitrequest, v_ram_readdata);
fee_rmap_o.readdata &lt;= v_ram_readdata(7 downto 0);
</v>
      </c>
    </row>
    <row r="246" spans="1:13" x14ac:dyDescent="0.25">
      <c r="A246" s="4" t="s">
        <v>634</v>
      </c>
      <c r="B246">
        <f t="shared" si="20"/>
        <v>1924</v>
      </c>
      <c r="C246">
        <f t="shared" si="23"/>
        <v>60</v>
      </c>
      <c r="D246">
        <f t="shared" si="24"/>
        <v>8</v>
      </c>
      <c r="E246">
        <f t="shared" si="21"/>
        <v>31</v>
      </c>
      <c r="F246">
        <f t="shared" si="22"/>
        <v>24</v>
      </c>
      <c r="G246" t="s">
        <v>650</v>
      </c>
      <c r="M246" s="3" t="str">
        <f>_xlfn.CONCAT($B$2,DEC2HEX(B246,8),$C$2,CHAR(10),G246,CHAR(10),$D$2,DEC2BIN(C246,6),$E$2,CHAR(10),$F$2,CHAR(10),$G$2,E246,$H$2,F246,$I$2,CHAR(10))</f>
        <v xml:space="preserve">when (x"00000784") =&gt;
-- RMAP Area HK Register 33 : Frame Counter HK Field
v_ram_address    := "111100";
p_rmap_ram_rd(v_ram_address, fee_rmap_o.waitrequest, v_ram_readdata);
fee_rmap_o.readdata &lt;= v_ram_readdata(31 downto 24);
</v>
      </c>
    </row>
    <row r="247" spans="1:13" x14ac:dyDescent="0.25">
      <c r="A247" s="4" t="s">
        <v>635</v>
      </c>
      <c r="B247">
        <f t="shared" si="20"/>
        <v>1925</v>
      </c>
      <c r="C247">
        <f t="shared" si="23"/>
        <v>60</v>
      </c>
      <c r="D247">
        <f t="shared" si="24"/>
        <v>4</v>
      </c>
      <c r="E247">
        <f t="shared" si="21"/>
        <v>23</v>
      </c>
      <c r="F247">
        <f t="shared" si="22"/>
        <v>16</v>
      </c>
      <c r="G247" t="s">
        <v>650</v>
      </c>
      <c r="M247" s="3" t="str">
        <f>_xlfn.CONCAT($B$2,DEC2HEX(B247,8),$C$2,CHAR(10),G247,CHAR(10),$D$2,DEC2BIN(C247,6),$E$2,CHAR(10),$F$2,CHAR(10),$G$2,E247,$H$2,F247,$I$2,CHAR(10))</f>
        <v xml:space="preserve">when (x"00000785") =&gt;
-- RMAP Area HK Register 33 : Frame Counter HK Field
v_ram_address    := "111100";
p_rmap_ram_rd(v_ram_address, fee_rmap_o.waitrequest, v_ram_readdata);
fee_rmap_o.readdata &lt;= v_ram_readdata(23 downto 16);
</v>
      </c>
    </row>
    <row r="248" spans="1:13" x14ac:dyDescent="0.25">
      <c r="A248" s="4" t="s">
        <v>636</v>
      </c>
      <c r="B248">
        <f t="shared" si="20"/>
        <v>1926</v>
      </c>
      <c r="C248">
        <f t="shared" si="23"/>
        <v>60</v>
      </c>
      <c r="D248">
        <f t="shared" si="24"/>
        <v>2</v>
      </c>
      <c r="E248">
        <f t="shared" si="21"/>
        <v>15</v>
      </c>
      <c r="F248">
        <f t="shared" si="22"/>
        <v>8</v>
      </c>
      <c r="G248" t="s">
        <v>488</v>
      </c>
      <c r="M248" s="3" t="str">
        <f>_xlfn.CONCAT($B$2,DEC2HEX(B248,8),$C$2,CHAR(10),G248,CHAR(10),$D$2,DEC2BIN(C248,6),$E$2,CHAR(10),$F$2,CHAR(10),$G$2,E248,$H$2,F248,$I$2,CHAR(10))</f>
        <v xml:space="preserve">when (x"00000786") =&gt;
-- RMAP Area HK Register 33 : Register 33 HK Reserved
v_ram_address    := "111100";
p_rmap_ram_rd(v_ram_address, fee_rmap_o.waitrequest, v_ram_readdata);
fee_rmap_o.readdata &lt;= v_ram_readdata(15 downto 8);
</v>
      </c>
    </row>
    <row r="249" spans="1:13" x14ac:dyDescent="0.25">
      <c r="A249" s="4" t="s">
        <v>637</v>
      </c>
      <c r="B249">
        <f t="shared" si="20"/>
        <v>1927</v>
      </c>
      <c r="C249">
        <f t="shared" si="23"/>
        <v>60</v>
      </c>
      <c r="D249">
        <f t="shared" si="24"/>
        <v>1</v>
      </c>
      <c r="E249">
        <f t="shared" si="21"/>
        <v>7</v>
      </c>
      <c r="F249">
        <f t="shared" si="22"/>
        <v>0</v>
      </c>
      <c r="G249" t="s">
        <v>651</v>
      </c>
      <c r="M249" s="3" t="str">
        <f>_xlfn.CONCAT($B$2,DEC2HEX(B249,8),$C$2,CHAR(10),G249,CHAR(10),$D$2,DEC2BIN(C249,6),$E$2,CHAR(10),$F$2,CHAR(10),$G$2,E249,$H$2,F249,$I$2,CHAR(10))</f>
        <v xml:space="preserve">when (x"00000787") =&gt;
-- RMAP Area HK Register 33 : Frame Number HK Field%%-- RMAP Area HK Register 33 : Operational Mode HK Field%%-- RMAP Area HK Register 33 : Register 33 HK Reserved
v_ram_address    := "111100";
p_rmap_ram_rd(v_ram_address, fee_rmap_o.waitrequest, v_ram_readdata);
fee_rmap_o.readdata &lt;= v_ram_readdata(7 downto 0);
</v>
      </c>
    </row>
    <row r="250" spans="1:13" x14ac:dyDescent="0.25">
      <c r="A250" s="4" t="s">
        <v>638</v>
      </c>
      <c r="B250">
        <f t="shared" si="20"/>
        <v>1928</v>
      </c>
      <c r="C250">
        <f t="shared" si="23"/>
        <v>61</v>
      </c>
      <c r="D250">
        <f t="shared" si="24"/>
        <v>8</v>
      </c>
      <c r="E250">
        <f t="shared" si="21"/>
        <v>31</v>
      </c>
      <c r="F250">
        <f t="shared" si="22"/>
        <v>24</v>
      </c>
      <c r="G250" t="s">
        <v>652</v>
      </c>
      <c r="M250" s="3" t="str">
        <f>_xlfn.CONCAT($B$2,DEC2HEX(B250,8),$C$2,CHAR(10),G250,CHAR(10),$D$2,DEC2BIN(C250,6),$E$2,CHAR(10),$F$2,CHAR(10),$G$2,E250,$H$2,F250,$I$2,CHAR(10))</f>
        <v xml:space="preserve">when (x"00000788") =&gt;
-- RMAP Area HK Register 34 : Error Flags : Error Flags Reserved
v_ram_address    := "111101";
p_rmap_ram_rd(v_ram_address, fee_rmap_o.waitrequest, v_ram_readdata);
fee_rmap_o.readdata &lt;= v_ram_readdata(31 downto 24);
</v>
      </c>
    </row>
    <row r="251" spans="1:13" x14ac:dyDescent="0.25">
      <c r="A251" s="4" t="s">
        <v>639</v>
      </c>
      <c r="B251">
        <f t="shared" si="20"/>
        <v>1929</v>
      </c>
      <c r="C251">
        <f t="shared" si="23"/>
        <v>61</v>
      </c>
      <c r="D251">
        <f t="shared" si="24"/>
        <v>4</v>
      </c>
      <c r="E251">
        <f t="shared" si="21"/>
        <v>23</v>
      </c>
      <c r="F251">
        <f t="shared" si="22"/>
        <v>16</v>
      </c>
      <c r="G251" t="s">
        <v>652</v>
      </c>
      <c r="M251" s="3" t="str">
        <f>_xlfn.CONCAT($B$2,DEC2HEX(B251,8),$C$2,CHAR(10),G251,CHAR(10),$D$2,DEC2BIN(C251,6),$E$2,CHAR(10),$F$2,CHAR(10),$G$2,E251,$H$2,F251,$I$2,CHAR(10))</f>
        <v xml:space="preserve">when (x"00000789") =&gt;
-- RMAP Area HK Register 34 : Error Flags : Error Flags Reserved
v_ram_address    := "111101";
p_rmap_ram_rd(v_ram_address, fee_rmap_o.waitrequest, v_ram_readdata);
fee_rmap_o.readdata &lt;= v_ram_readdata(23 downto 16);
</v>
      </c>
    </row>
    <row r="252" spans="1:13" x14ac:dyDescent="0.25">
      <c r="A252" s="4" t="s">
        <v>640</v>
      </c>
      <c r="B252">
        <f t="shared" si="20"/>
        <v>1930</v>
      </c>
      <c r="C252">
        <f t="shared" si="23"/>
        <v>61</v>
      </c>
      <c r="D252">
        <f t="shared" si="24"/>
        <v>2</v>
      </c>
      <c r="E252">
        <f t="shared" si="21"/>
        <v>15</v>
      </c>
      <c r="F252">
        <f t="shared" si="22"/>
        <v>8</v>
      </c>
      <c r="G252" t="s">
        <v>652</v>
      </c>
      <c r="M252" s="3" t="str">
        <f>_xlfn.CONCAT($B$2,DEC2HEX(B252,8),$C$2,CHAR(10),G252,CHAR(10),$D$2,DEC2BIN(C252,6),$E$2,CHAR(10),$F$2,CHAR(10),$G$2,E252,$H$2,F252,$I$2,CHAR(10))</f>
        <v xml:space="preserve">when (x"0000078A") =&gt;
-- RMAP Area HK Register 34 : Error Flags : Error Flags Reserved
v_ram_address    := "111101";
p_rmap_ram_rd(v_ram_address, fee_rmap_o.waitrequest, v_ram_readdata);
fee_rmap_o.readdata &lt;= v_ram_readdata(15 downto 8);
</v>
      </c>
    </row>
    <row r="253" spans="1:13" x14ac:dyDescent="0.25">
      <c r="A253" s="4" t="s">
        <v>641</v>
      </c>
      <c r="B253">
        <f t="shared" si="20"/>
        <v>1931</v>
      </c>
      <c r="C253">
        <f t="shared" si="23"/>
        <v>61</v>
      </c>
      <c r="D253">
        <f t="shared" si="24"/>
        <v>1</v>
      </c>
      <c r="E253">
        <f t="shared" si="21"/>
        <v>7</v>
      </c>
      <c r="F253">
        <f t="shared" si="22"/>
        <v>0</v>
      </c>
      <c r="G253" t="s">
        <v>653</v>
      </c>
      <c r="M253" s="3" t="str">
        <f>_xlfn.CONCAT($B$2,DEC2HEX(B253,8),$C$2,CHAR(10),G253,CHAR(10),$D$2,DEC2BIN(C253,6),$E$2,CHAR(10),$F$2,CHAR(10),$G$2,E253,$H$2,F253,$I$2,CHAR(10))</f>
        <v xml:space="preserve">when (x"0000078B") =&gt;
-- RMAP Area HK Register 34 : Error Flags : Window Pixels Fall Outside CDD Boundary Due To Wrong X Coordinate HK Field%%-- RMAP Area HK Register 34 : Error Flags : Window Pixels Fall Outside CDD Boundary Due To Wrong Y Coordinate HK Field%%-- RMAP Area HK Register 34 : Error Flags : E Side Pixel External SRAM Buffer is Full HK Field%%-- RMAP Area HK Register 34 : Error Flags : F Side Pixel External SRAM Buffer is Full HK Field%%-- RMAP Area HK Register 34 : Error Flags : Too Many Overlapping Windows%%-- RMAP Area HK Register 34 : Error Flags : SRAM EDAC Correctable%%-- RMAP Area HK Register 34 : Error Flags : SRAM EDAC Uncorrectable%%-- RMAP Area HK Register 34 : Error Flags : BLOCK RAM EDAC Uncorrectable
v_ram_address    := "111101";
p_rmap_ram_rd(v_ram_address, fee_rmap_o.waitrequest, v_ram_readdata);
fee_rmap_o.readdata &lt;= v_ram_readdata(7 downto 0);
</v>
      </c>
    </row>
    <row r="254" spans="1:13" x14ac:dyDescent="0.25">
      <c r="A254" s="4" t="s">
        <v>642</v>
      </c>
      <c r="B254">
        <f t="shared" si="20"/>
        <v>1932</v>
      </c>
      <c r="C254">
        <f t="shared" si="23"/>
        <v>62</v>
      </c>
      <c r="D254">
        <f t="shared" si="24"/>
        <v>8</v>
      </c>
      <c r="E254">
        <f t="shared" si="21"/>
        <v>31</v>
      </c>
      <c r="F254">
        <f t="shared" si="22"/>
        <v>24</v>
      </c>
      <c r="G254" t="s">
        <v>493</v>
      </c>
      <c r="M254" s="3" t="str">
        <f>_xlfn.CONCAT($B$2,DEC2HEX(B254,8),$C$2,CHAR(10),G254,CHAR(10),$D$2,DEC2BIN(C254,6),$E$2,CHAR(10),$F$2,CHAR(10),$G$2,E254,$H$2,F254,$I$2,CHAR(10))</f>
        <v xml:space="preserve">when (x"0000078C") =&gt;
-- RMAP Area HK Register 35 : Register 35 HK Reserved HK Field
v_ram_address    := "111110";
p_rmap_ram_rd(v_ram_address, fee_rmap_o.waitrequest, v_ram_readdata);
fee_rmap_o.readdata &lt;= v_ram_readdata(31 downto 24);
</v>
      </c>
    </row>
    <row r="255" spans="1:13" x14ac:dyDescent="0.25">
      <c r="A255" s="4" t="s">
        <v>643</v>
      </c>
      <c r="B255">
        <f t="shared" si="20"/>
        <v>1933</v>
      </c>
      <c r="C255">
        <f t="shared" si="23"/>
        <v>62</v>
      </c>
      <c r="D255">
        <f t="shared" si="24"/>
        <v>4</v>
      </c>
      <c r="E255">
        <f t="shared" si="21"/>
        <v>23</v>
      </c>
      <c r="F255">
        <f t="shared" si="22"/>
        <v>16</v>
      </c>
      <c r="G255" t="s">
        <v>654</v>
      </c>
      <c r="M255" s="3" t="str">
        <f>_xlfn.CONCAT($B$2,DEC2HEX(B255,8),$C$2,CHAR(10),G255,CHAR(10),$D$2,DEC2BIN(C255,6),$E$2,CHAR(10),$F$2,CHAR(10),$G$2,E255,$H$2,F255,$I$2,CHAR(10))</f>
        <v xml:space="preserve">when (x"0000078D") =&gt;
-- RMAP Area HK Register 35 : Board ID Field%%-- RMAP Area HK Register 35 : Register 35 HK Reserved HK Field
v_ram_address    := "111110";
p_rmap_ram_rd(v_ram_address, fee_rmap_o.waitrequest, v_ram_readdata);
fee_rmap_o.readdata &lt;= v_ram_readdata(23 downto 16);
</v>
      </c>
    </row>
    <row r="256" spans="1:13" x14ac:dyDescent="0.25">
      <c r="A256" s="4" t="s">
        <v>644</v>
      </c>
      <c r="B256">
        <f t="shared" si="20"/>
        <v>1934</v>
      </c>
      <c r="C256">
        <f t="shared" si="23"/>
        <v>62</v>
      </c>
      <c r="D256">
        <f t="shared" si="24"/>
        <v>2</v>
      </c>
      <c r="E256">
        <f t="shared" si="21"/>
        <v>15</v>
      </c>
      <c r="F256">
        <f t="shared" si="22"/>
        <v>8</v>
      </c>
      <c r="G256" t="s">
        <v>655</v>
      </c>
      <c r="M256" s="3" t="str">
        <f>_xlfn.CONCAT($B$2,DEC2HEX(B256,8),$C$2,CHAR(10),G256,CHAR(10),$D$2,DEC2BIN(C256,6),$E$2,CHAR(10),$F$2,CHAR(10),$G$2,E256,$H$2,F256,$I$2,CHAR(10))</f>
        <v xml:space="preserve">when (x"0000078E") =&gt;
-- RMAP Area HK Register 35 : FPGA Major Version Field%%-- RMAP Area HK Register 35 : Board ID Field
v_ram_address    := "111110";
p_rmap_ram_rd(v_ram_address, fee_rmap_o.waitrequest, v_ram_readdata);
fee_rmap_o.readdata &lt;= v_ram_readdata(15 downto 8);
</v>
      </c>
    </row>
    <row r="257" spans="1:13" x14ac:dyDescent="0.25">
      <c r="A257" s="4" t="s">
        <v>645</v>
      </c>
      <c r="B257">
        <f t="shared" si="20"/>
        <v>1935</v>
      </c>
      <c r="C257">
        <f t="shared" si="23"/>
        <v>62</v>
      </c>
      <c r="D257">
        <f t="shared" si="24"/>
        <v>1</v>
      </c>
      <c r="E257">
        <f t="shared" si="21"/>
        <v>7</v>
      </c>
      <c r="F257">
        <f t="shared" si="22"/>
        <v>0</v>
      </c>
      <c r="G257" t="s">
        <v>490</v>
      </c>
      <c r="M257" s="3" t="str">
        <f>_xlfn.CONCAT($B$2,DEC2HEX(B257,8),$C$2,CHAR(10),G257,CHAR(10),$D$2,DEC2BIN(C257,6),$E$2,CHAR(10),$F$2,CHAR(10),$G$2,E257,$H$2,F257,$I$2,CHAR(10))</f>
        <v xml:space="preserve">when (x"0000078F") =&gt;
-- RMAP Area HK Register 35 : FPGA Minor Version Field
v_ram_address    := "111110";
p_rmap_ram_rd(v_ram_address, fee_rmap_o.waitrequest, v_ram_readdata);
fee_rmap_o.readdata &lt;= v_ram_readdata(7 downto 0);
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538E9-2D68-4E4C-8FC0-9BF6480C299A}">
  <dimension ref="A2:U181"/>
  <sheetViews>
    <sheetView tabSelected="1" topLeftCell="A6" workbookViewId="0">
      <selection activeCell="I17" sqref="I17"/>
    </sheetView>
  </sheetViews>
  <sheetFormatPr defaultRowHeight="15" x14ac:dyDescent="0.25"/>
  <cols>
    <col min="1" max="1" width="9.140625" style="4"/>
    <col min="2" max="11" width="12.5703125" style="5" customWidth="1"/>
    <col min="13" max="13" width="82.7109375" customWidth="1"/>
    <col min="15" max="15" width="9.140625" style="4" customWidth="1"/>
    <col min="16" max="16" width="9.140625" style="4"/>
  </cols>
  <sheetData>
    <row r="2" spans="1:21" s="2" customFormat="1" ht="30.75" customHeight="1" x14ac:dyDescent="0.25">
      <c r="A2" s="10"/>
      <c r="B2" s="6" t="s">
        <v>494</v>
      </c>
      <c r="C2" s="6" t="s">
        <v>495</v>
      </c>
      <c r="D2" s="6" t="s">
        <v>496</v>
      </c>
      <c r="E2" s="6" t="s">
        <v>674</v>
      </c>
      <c r="F2" s="6" t="s">
        <v>11</v>
      </c>
      <c r="G2" s="6" t="s">
        <v>675</v>
      </c>
      <c r="H2" s="6" t="s">
        <v>11</v>
      </c>
      <c r="I2" s="6" t="s">
        <v>658</v>
      </c>
      <c r="J2" s="11"/>
      <c r="K2" s="6"/>
      <c r="O2" s="10"/>
      <c r="P2" s="10"/>
    </row>
    <row r="5" spans="1:21" x14ac:dyDescent="0.25">
      <c r="B5" s="5" t="s">
        <v>2</v>
      </c>
      <c r="C5" s="5" t="s">
        <v>3</v>
      </c>
      <c r="D5" s="5" t="s">
        <v>4</v>
      </c>
      <c r="E5" s="5" t="s">
        <v>193</v>
      </c>
      <c r="F5" s="5" t="s">
        <v>195</v>
      </c>
      <c r="G5" s="5" t="s">
        <v>196</v>
      </c>
      <c r="H5" s="5" t="s">
        <v>194</v>
      </c>
      <c r="I5" s="5" t="s">
        <v>197</v>
      </c>
      <c r="J5" s="5" t="s">
        <v>198</v>
      </c>
      <c r="K5" s="5" t="s">
        <v>375</v>
      </c>
      <c r="L5" s="5" t="s">
        <v>16</v>
      </c>
    </row>
    <row r="6" spans="1:21" s="3" customFormat="1" x14ac:dyDescent="0.25">
      <c r="A6" s="12">
        <v>0</v>
      </c>
      <c r="B6" s="7">
        <f>A6*4</f>
        <v>0</v>
      </c>
      <c r="C6" s="5" t="str">
        <f>DEC2BIN(QUOTIENT(B6,4),6)</f>
        <v>000000</v>
      </c>
      <c r="D6" s="8" t="str">
        <f t="shared" ref="D6:D69" si="0">_xlfn.CONCAT(IF(F6 &gt; 23,1,0),IF(AND(F6 &gt; 15, G6 &lt; 24),1,0),IF(AND(F6 &gt; 7, G6 &lt; 16),1,0),IF(G6 &lt; 8,1,0))</f>
        <v>0011</v>
      </c>
      <c r="E6" s="5" t="str">
        <f>IF(AND(MOD(H6,8) = 0,MOD(G6,8) = 0), "31 downto 0",_xlfn.CONCAT(F6," downto ",G6))</f>
        <v>31 downto 0</v>
      </c>
      <c r="F6" s="5">
        <v>15</v>
      </c>
      <c r="G6" s="5">
        <v>0</v>
      </c>
      <c r="H6" s="5">
        <v>16</v>
      </c>
      <c r="I6" s="5">
        <f>H6-1</f>
        <v>15</v>
      </c>
      <c r="J6" s="5">
        <v>0</v>
      </c>
      <c r="K6" s="5" t="s">
        <v>199</v>
      </c>
      <c r="L6" s="3" t="str">
        <f>INDEX($P$6:$P$181,MATCH(K6,$O$6:$O$181,0))</f>
        <v>-- RMAP Area Config Register 0 : V Start Config Field</v>
      </c>
      <c r="M6" s="3" t="str">
        <f>_xlfn.CONCAT($B$2,K6,$C$2,L6,$D$2,C6,$E$2,I6,$F$2,J6,$G$2,F6,$H$2,G6,$I$2,CHAR(10))</f>
        <v xml:space="preserve">when (16#00#) =&gt;
-- RMAP Area Config Register 0 : V Start Config Field
v_ram_address                 := "000000";
p_rmap_ram_rd(v_ram_address, avalon_mm_rmap_o.waitrequest, v_ram_readdata);
avalon_mm_rmap_o.readdata              &lt;= (others =&gt; '0');
avalon_mm_rmap_o.readdata(15 downto 0) &lt;= v_ram_readdata(15 downto 0);
</v>
      </c>
      <c r="O6" s="14" t="s">
        <v>199</v>
      </c>
      <c r="P6" s="12" t="s">
        <v>125</v>
      </c>
    </row>
    <row r="7" spans="1:21" x14ac:dyDescent="0.25">
      <c r="A7" s="4">
        <v>0</v>
      </c>
      <c r="B7" s="7">
        <f t="shared" ref="B7:B70" si="1">A7*4</f>
        <v>0</v>
      </c>
      <c r="C7" s="5" t="str">
        <f t="shared" ref="C7:C70" si="2">DEC2BIN(QUOTIENT(B7,4),6)</f>
        <v>000000</v>
      </c>
      <c r="D7" s="8" t="str">
        <f t="shared" si="0"/>
        <v>1100</v>
      </c>
      <c r="E7" s="5" t="str">
        <f t="shared" ref="E7:E70" si="3">IF(AND(MOD(H7,8) = 0,MOD(G7,8) = 0), "31 downto 0",_xlfn.CONCAT(F7," downto ",G7))</f>
        <v>31 downto 0</v>
      </c>
      <c r="F7" s="5">
        <v>31</v>
      </c>
      <c r="G7" s="5">
        <v>16</v>
      </c>
      <c r="H7" s="5">
        <v>16</v>
      </c>
      <c r="I7" s="5">
        <f t="shared" ref="I7:I70" si="4">H7-1</f>
        <v>15</v>
      </c>
      <c r="J7" s="5">
        <v>0</v>
      </c>
      <c r="K7" s="5" t="s">
        <v>200</v>
      </c>
      <c r="L7" t="str">
        <f t="shared" ref="L7:L70" si="5">INDEX($P$6:$P$181,MATCH(K7,$O$6:$O$181,0))</f>
        <v>-- RMAP Area Config Register 0 : V End Config Field</v>
      </c>
      <c r="M7" s="3" t="str">
        <f t="shared" ref="M7:M70" si="6">_xlfn.CONCAT($B$2,K7,$C$2,L7,$D$2,C7,$E$2,I7,$F$2,J7,$G$2,F7,$H$2,G7,$I$2,CHAR(10))</f>
        <v xml:space="preserve">when (16#01#) =&gt;
-- RMAP Area Config Register 0 : V End Config Field
v_ram_address                 := "000000";
p_rmap_ram_rd(v_ram_address, avalon_mm_rmap_o.waitrequest, v_ram_readdata);
avalon_mm_rmap_o.readdata              &lt;= (others =&gt; '0');
avalon_mm_rmap_o.readdata(15 downto 0) &lt;= v_ram_readdata(31 downto 16);
</v>
      </c>
      <c r="O7" s="4" t="s">
        <v>200</v>
      </c>
      <c r="P7" s="4" t="s">
        <v>0</v>
      </c>
      <c r="U7" s="3"/>
    </row>
    <row r="8" spans="1:21" x14ac:dyDescent="0.25">
      <c r="A8" s="4">
        <v>1</v>
      </c>
      <c r="B8" s="7">
        <f t="shared" si="1"/>
        <v>4</v>
      </c>
      <c r="C8" s="5" t="str">
        <f t="shared" si="2"/>
        <v>000001</v>
      </c>
      <c r="D8" s="8" t="str">
        <f t="shared" si="0"/>
        <v>0011</v>
      </c>
      <c r="E8" s="5" t="str">
        <f t="shared" si="3"/>
        <v>31 downto 0</v>
      </c>
      <c r="F8" s="5">
        <v>15</v>
      </c>
      <c r="G8" s="5">
        <v>0</v>
      </c>
      <c r="H8" s="5">
        <v>16</v>
      </c>
      <c r="I8" s="5">
        <f t="shared" si="4"/>
        <v>15</v>
      </c>
      <c r="J8" s="5">
        <v>0</v>
      </c>
      <c r="K8" s="5" t="s">
        <v>201</v>
      </c>
      <c r="L8" t="str">
        <f t="shared" si="5"/>
        <v>-- RMAP Area Config Register 1 : Charge Injection Width Config Field</v>
      </c>
      <c r="M8" s="3" t="str">
        <f t="shared" si="6"/>
        <v xml:space="preserve">when (16#02#) =&gt;
-- RMAP Area Config Register 1 : Charge Injection Width Config Field
v_ram_address                 := "000001";
p_rmap_ram_rd(v_ram_address, avalon_mm_rmap_o.waitrequest, v_ram_readdata);
avalon_mm_rmap_o.readdata              &lt;= (others =&gt; '0');
avalon_mm_rmap_o.readdata(15 downto 0) &lt;= v_ram_readdata(15 downto 0);
</v>
      </c>
      <c r="O8" s="4" t="s">
        <v>201</v>
      </c>
      <c r="P8" s="4" t="s">
        <v>127</v>
      </c>
      <c r="U8" s="3"/>
    </row>
    <row r="9" spans="1:21" x14ac:dyDescent="0.25">
      <c r="A9" s="4">
        <v>1</v>
      </c>
      <c r="B9" s="7">
        <f t="shared" si="1"/>
        <v>4</v>
      </c>
      <c r="C9" s="5" t="str">
        <f t="shared" si="2"/>
        <v>000001</v>
      </c>
      <c r="D9" s="8" t="str">
        <f t="shared" si="0"/>
        <v>1100</v>
      </c>
      <c r="E9" s="5" t="str">
        <f t="shared" si="3"/>
        <v>31 downto 0</v>
      </c>
      <c r="F9" s="5">
        <v>31</v>
      </c>
      <c r="G9" s="5">
        <v>16</v>
      </c>
      <c r="H9" s="5">
        <v>16</v>
      </c>
      <c r="I9" s="5">
        <f t="shared" si="4"/>
        <v>15</v>
      </c>
      <c r="J9" s="5">
        <v>0</v>
      </c>
      <c r="K9" s="5" t="s">
        <v>202</v>
      </c>
      <c r="L9" t="str">
        <f t="shared" si="5"/>
        <v>-- RMAP Area Config Register 1 : Charge Injection Gap Config Field</v>
      </c>
      <c r="M9" s="3" t="str">
        <f t="shared" si="6"/>
        <v xml:space="preserve">when (16#03#) =&gt;
-- RMAP Area Config Register 1 : Charge Injection Gap Config Field
v_ram_address                 := "000001";
p_rmap_ram_rd(v_ram_address, avalon_mm_rmap_o.waitrequest, v_ram_readdata);
avalon_mm_rmap_o.readdata              &lt;= (others =&gt; '0');
avalon_mm_rmap_o.readdata(15 downto 0) &lt;= v_ram_readdata(31 downto 16);
</v>
      </c>
      <c r="O9" s="4" t="s">
        <v>202</v>
      </c>
      <c r="P9" s="4" t="s">
        <v>126</v>
      </c>
      <c r="U9" s="3"/>
    </row>
    <row r="10" spans="1:21" x14ac:dyDescent="0.25">
      <c r="A10" s="4">
        <v>2</v>
      </c>
      <c r="B10" s="7">
        <f t="shared" si="1"/>
        <v>8</v>
      </c>
      <c r="C10" s="5" t="str">
        <f t="shared" si="2"/>
        <v>000010</v>
      </c>
      <c r="D10" s="8" t="str">
        <f t="shared" si="0"/>
        <v>0011</v>
      </c>
      <c r="E10" s="5" t="str">
        <f t="shared" si="3"/>
        <v>11 downto 0</v>
      </c>
      <c r="F10" s="5">
        <v>11</v>
      </c>
      <c r="G10" s="5">
        <v>0</v>
      </c>
      <c r="H10" s="5">
        <v>12</v>
      </c>
      <c r="I10" s="5">
        <f t="shared" si="4"/>
        <v>11</v>
      </c>
      <c r="J10" s="5">
        <v>0</v>
      </c>
      <c r="K10" s="5" t="s">
        <v>203</v>
      </c>
      <c r="L10" t="str">
        <f t="shared" si="5"/>
        <v>-- RMAP Area Config Register 2 : Parallel Toi Period Config Field</v>
      </c>
      <c r="M10" s="3" t="str">
        <f t="shared" si="6"/>
        <v xml:space="preserve">when (16#04#) =&gt;
-- RMAP Area Config Register 2 : Parallel Toi Period Config Field
v_ram_address                 := "000010";
p_rmap_ram_rd(v_ram_address, avalon_mm_rmap_o.waitrequest, v_ram_readdata);
avalon_mm_rmap_o.readdata              &lt;= (others =&gt; '0');
avalon_mm_rmap_o.readdata(11 downto 0) &lt;= v_ram_readdata(11 downto 0);
</v>
      </c>
      <c r="O10" s="4" t="s">
        <v>203</v>
      </c>
      <c r="P10" s="4" t="s">
        <v>131</v>
      </c>
      <c r="U10" s="3"/>
    </row>
    <row r="11" spans="1:21" x14ac:dyDescent="0.25">
      <c r="A11" s="4">
        <v>2</v>
      </c>
      <c r="B11" s="7">
        <f t="shared" si="1"/>
        <v>8</v>
      </c>
      <c r="C11" s="5" t="str">
        <f t="shared" si="2"/>
        <v>000010</v>
      </c>
      <c r="D11" s="8" t="str">
        <f t="shared" si="0"/>
        <v>0110</v>
      </c>
      <c r="E11" s="5" t="str">
        <f t="shared" si="3"/>
        <v>23 downto 12</v>
      </c>
      <c r="F11" s="5">
        <v>23</v>
      </c>
      <c r="G11" s="5">
        <v>12</v>
      </c>
      <c r="H11" s="5">
        <v>12</v>
      </c>
      <c r="I11" s="5">
        <f t="shared" si="4"/>
        <v>11</v>
      </c>
      <c r="J11" s="5">
        <v>0</v>
      </c>
      <c r="K11" s="5" t="s">
        <v>204</v>
      </c>
      <c r="L11" t="str">
        <f t="shared" si="5"/>
        <v>-- RMAP Area Config Register 2 : Parallel Clock Overlap Config Field</v>
      </c>
      <c r="M11" s="3" t="str">
        <f t="shared" si="6"/>
        <v xml:space="preserve">when (16#05#) =&gt;
-- RMAP Area Config Register 2 : Parallel Clock Overlap Config Field
v_ram_address                 := "000010";
p_rmap_ram_rd(v_ram_address, avalon_mm_rmap_o.waitrequest, v_ram_readdata);
avalon_mm_rmap_o.readdata              &lt;= (others =&gt; '0');
avalon_mm_rmap_o.readdata(11 downto 0) &lt;= v_ram_readdata(23 downto 12);
</v>
      </c>
      <c r="O11" s="4" t="s">
        <v>204</v>
      </c>
      <c r="P11" s="4" t="s">
        <v>129</v>
      </c>
      <c r="U11" s="3"/>
    </row>
    <row r="12" spans="1:21" x14ac:dyDescent="0.25">
      <c r="A12" s="4">
        <v>2</v>
      </c>
      <c r="B12" s="7">
        <f t="shared" si="1"/>
        <v>8</v>
      </c>
      <c r="C12" s="5" t="str">
        <f t="shared" si="2"/>
        <v>000010</v>
      </c>
      <c r="D12" s="8" t="str">
        <f t="shared" si="0"/>
        <v>1000</v>
      </c>
      <c r="E12" s="5" t="str">
        <f t="shared" si="3"/>
        <v>25 downto 24</v>
      </c>
      <c r="F12" s="5">
        <v>25</v>
      </c>
      <c r="G12" s="5">
        <v>24</v>
      </c>
      <c r="H12" s="5">
        <v>2</v>
      </c>
      <c r="I12" s="5">
        <f t="shared" si="4"/>
        <v>1</v>
      </c>
      <c r="J12" s="5">
        <v>0</v>
      </c>
      <c r="K12" s="5" t="s">
        <v>205</v>
      </c>
      <c r="L12" t="str">
        <f t="shared" si="5"/>
        <v>-- RMAP Area Config Register 2 : CCD Readout Order Config Field (1st CCD)</v>
      </c>
      <c r="M12" s="3" t="str">
        <f t="shared" si="6"/>
        <v xml:space="preserve">when (16#06#) =&gt;
-- RMAP Area Config Register 2 : CCD Readout Order Config Field (1st CCD)
v_ram_address                 := "000010";
p_rmap_ram_rd(v_ram_address, avalon_mm_rmap_o.waitrequest, v_ram_readdata);
avalon_mm_rmap_o.readdata              &lt;= (others =&gt; '0');
avalon_mm_rmap_o.readdata(1 downto 0) &lt;= v_ram_readdata(25 downto 24);
</v>
      </c>
      <c r="O12" s="4" t="s">
        <v>205</v>
      </c>
      <c r="P12" s="4" t="s">
        <v>376</v>
      </c>
      <c r="U12" s="3"/>
    </row>
    <row r="13" spans="1:21" x14ac:dyDescent="0.25">
      <c r="A13" s="4">
        <v>2</v>
      </c>
      <c r="B13" s="7">
        <f t="shared" si="1"/>
        <v>8</v>
      </c>
      <c r="C13" s="5" t="str">
        <f t="shared" si="2"/>
        <v>000010</v>
      </c>
      <c r="D13" s="8" t="str">
        <f t="shared" si="0"/>
        <v>1000</v>
      </c>
      <c r="E13" s="5" t="str">
        <f t="shared" si="3"/>
        <v>27 downto 26</v>
      </c>
      <c r="F13" s="5">
        <v>27</v>
      </c>
      <c r="G13" s="5">
        <v>26</v>
      </c>
      <c r="H13" s="5">
        <v>2</v>
      </c>
      <c r="I13" s="5">
        <f t="shared" si="4"/>
        <v>1</v>
      </c>
      <c r="J13" s="5">
        <v>0</v>
      </c>
      <c r="K13" s="5" t="s">
        <v>206</v>
      </c>
      <c r="L13" t="str">
        <f t="shared" si="5"/>
        <v>-- RMAP Area Config Register 2 : CCD Readout Order Config Field (2nd CCD)</v>
      </c>
      <c r="M13" s="3" t="str">
        <f t="shared" si="6"/>
        <v xml:space="preserve">when (16#07#) =&gt;
-- RMAP Area Config Register 2 : CCD Readout Order Config Field (2nd CCD)
v_ram_address                 := "000010";
p_rmap_ram_rd(v_ram_address, avalon_mm_rmap_o.waitrequest, v_ram_readdata);
avalon_mm_rmap_o.readdata              &lt;= (others =&gt; '0');
avalon_mm_rmap_o.readdata(1 downto 0) &lt;= v_ram_readdata(27 downto 26);
</v>
      </c>
      <c r="O13" s="4" t="s">
        <v>206</v>
      </c>
      <c r="P13" s="4" t="s">
        <v>377</v>
      </c>
      <c r="U13" s="3"/>
    </row>
    <row r="14" spans="1:21" x14ac:dyDescent="0.25">
      <c r="A14" s="4">
        <v>2</v>
      </c>
      <c r="B14" s="7">
        <f t="shared" si="1"/>
        <v>8</v>
      </c>
      <c r="C14" s="5" t="str">
        <f t="shared" si="2"/>
        <v>000010</v>
      </c>
      <c r="D14" s="8" t="str">
        <f t="shared" si="0"/>
        <v>1000</v>
      </c>
      <c r="E14" s="5" t="str">
        <f t="shared" si="3"/>
        <v>29 downto 28</v>
      </c>
      <c r="F14" s="5">
        <v>29</v>
      </c>
      <c r="G14" s="5">
        <v>28</v>
      </c>
      <c r="H14" s="5">
        <v>2</v>
      </c>
      <c r="I14" s="5">
        <f t="shared" si="4"/>
        <v>1</v>
      </c>
      <c r="J14" s="5">
        <v>0</v>
      </c>
      <c r="K14" s="5" t="s">
        <v>207</v>
      </c>
      <c r="L14" t="str">
        <f t="shared" si="5"/>
        <v>-- RMAP Area Config Register 2 : CCD Readout Order Config Field (3rd CCD)</v>
      </c>
      <c r="M14" s="3" t="str">
        <f t="shared" si="6"/>
        <v xml:space="preserve">when (16#08#) =&gt;
-- RMAP Area Config Register 2 : CCD Readout Order Config Field (3rd CCD)
v_ram_address                 := "000010";
p_rmap_ram_rd(v_ram_address, avalon_mm_rmap_o.waitrequest, v_ram_readdata);
avalon_mm_rmap_o.readdata              &lt;= (others =&gt; '0');
avalon_mm_rmap_o.readdata(1 downto 0) &lt;= v_ram_readdata(29 downto 28);
</v>
      </c>
      <c r="O14" s="4" t="s">
        <v>207</v>
      </c>
      <c r="P14" s="4" t="s">
        <v>378</v>
      </c>
      <c r="U14" s="3"/>
    </row>
    <row r="15" spans="1:21" x14ac:dyDescent="0.25">
      <c r="A15" s="4">
        <v>2</v>
      </c>
      <c r="B15" s="7">
        <f t="shared" si="1"/>
        <v>8</v>
      </c>
      <c r="C15" s="5" t="str">
        <f t="shared" si="2"/>
        <v>000010</v>
      </c>
      <c r="D15" s="8" t="str">
        <f t="shared" si="0"/>
        <v>1000</v>
      </c>
      <c r="E15" s="5" t="str">
        <f t="shared" si="3"/>
        <v>31 downto 30</v>
      </c>
      <c r="F15" s="5">
        <v>31</v>
      </c>
      <c r="G15" s="5">
        <v>30</v>
      </c>
      <c r="H15" s="5">
        <v>2</v>
      </c>
      <c r="I15" s="5">
        <f t="shared" si="4"/>
        <v>1</v>
      </c>
      <c r="J15" s="5">
        <v>0</v>
      </c>
      <c r="K15" s="5" t="s">
        <v>208</v>
      </c>
      <c r="L15" t="str">
        <f t="shared" si="5"/>
        <v>-- RMAP Area Config Register 2 : CCD Readout Order Config Field (4th CCD)</v>
      </c>
      <c r="M15" s="3" t="str">
        <f t="shared" si="6"/>
        <v xml:space="preserve">when (16#09#) =&gt;
-- RMAP Area Config Register 2 : CCD Readout Order Config Field (4th CCD)
v_ram_address                 := "000010";
p_rmap_ram_rd(v_ram_address, avalon_mm_rmap_o.waitrequest, v_ram_readdata);
avalon_mm_rmap_o.readdata              &lt;= (others =&gt; '0');
avalon_mm_rmap_o.readdata(1 downto 0) &lt;= v_ram_readdata(31 downto 30);
</v>
      </c>
      <c r="O15" s="4" t="s">
        <v>208</v>
      </c>
      <c r="P15" s="4" t="s">
        <v>379</v>
      </c>
      <c r="U15" s="3"/>
    </row>
    <row r="16" spans="1:21" x14ac:dyDescent="0.25">
      <c r="A16" s="4">
        <v>3</v>
      </c>
      <c r="B16" s="7">
        <f t="shared" si="1"/>
        <v>12</v>
      </c>
      <c r="C16" s="5" t="str">
        <f t="shared" si="2"/>
        <v>000011</v>
      </c>
      <c r="D16" s="8" t="str">
        <f t="shared" si="0"/>
        <v>0011</v>
      </c>
      <c r="E16" s="5" t="str">
        <f t="shared" si="3"/>
        <v>31 downto 0</v>
      </c>
      <c r="F16" s="5">
        <v>15</v>
      </c>
      <c r="G16" s="5">
        <v>0</v>
      </c>
      <c r="H16" s="5">
        <v>16</v>
      </c>
      <c r="I16" s="5">
        <f t="shared" si="4"/>
        <v>15</v>
      </c>
      <c r="J16" s="5">
        <v>0</v>
      </c>
      <c r="K16" s="5" t="s">
        <v>209</v>
      </c>
      <c r="L16" t="str">
        <f t="shared" si="5"/>
        <v>-- RMAP Area Config Register 3 : N Final Dump Config Field</v>
      </c>
      <c r="M16" s="3" t="str">
        <f t="shared" si="6"/>
        <v xml:space="preserve">when (16#0A#) =&gt;
-- RMAP Area Config Register 3 : N Final Dump Config Field
v_ram_address                 := "000011";
p_rmap_ram_rd(v_ram_address, avalon_mm_rmap_o.waitrequest, v_ram_readdata);
avalon_mm_rmap_o.readdata              &lt;= (others =&gt; '0');
avalon_mm_rmap_o.readdata(15 downto 0) &lt;= v_ram_readdata(15 downto 0);
</v>
      </c>
      <c r="O16" s="4" t="s">
        <v>209</v>
      </c>
      <c r="P16" s="4" t="s">
        <v>134</v>
      </c>
      <c r="U16" s="3"/>
    </row>
    <row r="17" spans="1:21" x14ac:dyDescent="0.25">
      <c r="A17" s="4">
        <v>3</v>
      </c>
      <c r="B17" s="7">
        <f t="shared" si="1"/>
        <v>12</v>
      </c>
      <c r="C17" s="5" t="str">
        <f t="shared" si="2"/>
        <v>000011</v>
      </c>
      <c r="D17" s="8" t="str">
        <f t="shared" si="0"/>
        <v>1100</v>
      </c>
      <c r="E17" s="5" t="str">
        <f t="shared" si="3"/>
        <v>27 downto 16</v>
      </c>
      <c r="F17" s="5">
        <v>27</v>
      </c>
      <c r="G17" s="5">
        <v>16</v>
      </c>
      <c r="H17" s="5">
        <v>12</v>
      </c>
      <c r="I17" s="5">
        <f t="shared" si="4"/>
        <v>11</v>
      </c>
      <c r="J17" s="5">
        <v>0</v>
      </c>
      <c r="K17" s="5" t="s">
        <v>210</v>
      </c>
      <c r="L17" t="str">
        <f t="shared" si="5"/>
        <v>-- RMAP Area Config Register 3 : H End Config Field</v>
      </c>
      <c r="M17" s="3" t="str">
        <f t="shared" si="6"/>
        <v xml:space="preserve">when (16#0B#) =&gt;
-- RMAP Area Config Register 3 : H End Config Field
v_ram_address                 := "000011";
p_rmap_ram_rd(v_ram_address, avalon_mm_rmap_o.waitrequest, v_ram_readdata);
avalon_mm_rmap_o.readdata              &lt;= (others =&gt; '0');
avalon_mm_rmap_o.readdata(11 downto 0) &lt;= v_ram_readdata(27 downto 16);
</v>
      </c>
      <c r="O17" s="4" t="s">
        <v>210</v>
      </c>
      <c r="P17" s="4" t="s">
        <v>133</v>
      </c>
      <c r="U17" s="3"/>
    </row>
    <row r="18" spans="1:21" x14ac:dyDescent="0.25">
      <c r="A18" s="4">
        <v>3</v>
      </c>
      <c r="B18" s="7">
        <f t="shared" si="1"/>
        <v>12</v>
      </c>
      <c r="C18" s="5" t="str">
        <f t="shared" si="2"/>
        <v>000011</v>
      </c>
      <c r="D18" s="8" t="str">
        <f t="shared" si="0"/>
        <v>1000</v>
      </c>
      <c r="E18" s="5" t="str">
        <f t="shared" si="3"/>
        <v>28 downto 28</v>
      </c>
      <c r="F18" s="5">
        <v>28</v>
      </c>
      <c r="G18" s="5">
        <v>28</v>
      </c>
      <c r="H18" s="5">
        <v>1</v>
      </c>
      <c r="I18" s="5">
        <f t="shared" si="4"/>
        <v>0</v>
      </c>
      <c r="J18" s="5">
        <v>0</v>
      </c>
      <c r="K18" s="5" t="s">
        <v>211</v>
      </c>
      <c r="L18" t="str">
        <f t="shared" si="5"/>
        <v>-- RMAP Area Config Register 3 : Charge Injection Enable Config Field</v>
      </c>
      <c r="M18" s="3" t="str">
        <f t="shared" si="6"/>
        <v xml:space="preserve">when (16#0C#) =&gt;
-- RMAP Area Config Register 3 : Charge Injection Enable Config Field
v_ram_address                 := "000011";
p_rmap_ram_rd(v_ram_address, avalon_mm_rmap_o.waitrequest, v_ram_readdata);
avalon_mm_rmap_o.readdata              &lt;= (others =&gt; '0');
avalon_mm_rmap_o.readdata(0 downto 0) &lt;= v_ram_readdata(28 downto 28);
</v>
      </c>
      <c r="O18" s="4" t="s">
        <v>211</v>
      </c>
      <c r="P18" s="4" t="s">
        <v>380</v>
      </c>
      <c r="U18" s="3"/>
    </row>
    <row r="19" spans="1:21" x14ac:dyDescent="0.25">
      <c r="A19" s="4">
        <v>3</v>
      </c>
      <c r="B19" s="7">
        <f t="shared" si="1"/>
        <v>12</v>
      </c>
      <c r="C19" s="5" t="str">
        <f t="shared" si="2"/>
        <v>000011</v>
      </c>
      <c r="D19" s="8" t="str">
        <f t="shared" si="0"/>
        <v>1000</v>
      </c>
      <c r="E19" s="5" t="str">
        <f t="shared" si="3"/>
        <v>29 downto 29</v>
      </c>
      <c r="F19" s="5">
        <v>29</v>
      </c>
      <c r="G19" s="5">
        <v>29</v>
      </c>
      <c r="H19" s="5">
        <v>1</v>
      </c>
      <c r="I19" s="5">
        <f t="shared" si="4"/>
        <v>0</v>
      </c>
      <c r="J19" s="5">
        <v>0</v>
      </c>
      <c r="K19" s="5" t="s">
        <v>212</v>
      </c>
      <c r="L19" t="str">
        <f t="shared" si="5"/>
        <v>-- RMAP Area Config Register 3 : Tri Level Clock Enable Config Field</v>
      </c>
      <c r="M19" s="3" t="str">
        <f t="shared" si="6"/>
        <v xml:space="preserve">when (16#0D#) =&gt;
-- RMAP Area Config Register 3 : Tri Level Clock Enable Config Field
v_ram_address                 := "000011";
p_rmap_ram_rd(v_ram_address, avalon_mm_rmap_o.waitrequest, v_ram_readdata);
avalon_mm_rmap_o.readdata              &lt;= (others =&gt; '0');
avalon_mm_rmap_o.readdata(0 downto 0) &lt;= v_ram_readdata(29 downto 29);
</v>
      </c>
      <c r="O19" s="4" t="s">
        <v>212</v>
      </c>
      <c r="P19" s="4" t="s">
        <v>381</v>
      </c>
      <c r="U19" s="3"/>
    </row>
    <row r="20" spans="1:21" x14ac:dyDescent="0.25">
      <c r="A20" s="4">
        <v>3</v>
      </c>
      <c r="B20" s="7">
        <f t="shared" si="1"/>
        <v>12</v>
      </c>
      <c r="C20" s="5" t="str">
        <f t="shared" si="2"/>
        <v>000011</v>
      </c>
      <c r="D20" s="8" t="str">
        <f t="shared" si="0"/>
        <v>1000</v>
      </c>
      <c r="E20" s="5" t="str">
        <f t="shared" si="3"/>
        <v>30 downto 30</v>
      </c>
      <c r="F20" s="5">
        <v>30</v>
      </c>
      <c r="G20" s="5">
        <v>30</v>
      </c>
      <c r="H20" s="5">
        <v>1</v>
      </c>
      <c r="I20" s="5">
        <f t="shared" si="4"/>
        <v>0</v>
      </c>
      <c r="J20" s="5">
        <v>0</v>
      </c>
      <c r="K20" s="5" t="s">
        <v>213</v>
      </c>
      <c r="L20" t="str">
        <f t="shared" si="5"/>
        <v>-- RMAP Area Config Register 3 : Image Clock Direction Config Field</v>
      </c>
      <c r="M20" s="3" t="str">
        <f t="shared" si="6"/>
        <v xml:space="preserve">when (16#0E#) =&gt;
-- RMAP Area Config Register 3 : Image Clock Direction Config Field
v_ram_address                 := "000011";
p_rmap_ram_rd(v_ram_address, avalon_mm_rmap_o.waitrequest, v_ram_readdata);
avalon_mm_rmap_o.readdata              &lt;= (others =&gt; '0');
avalon_mm_rmap_o.readdata(0 downto 0) &lt;= v_ram_readdata(30 downto 30);
</v>
      </c>
      <c r="O20" s="4" t="s">
        <v>213</v>
      </c>
      <c r="P20" s="4" t="s">
        <v>382</v>
      </c>
      <c r="U20" s="3"/>
    </row>
    <row r="21" spans="1:21" x14ac:dyDescent="0.25">
      <c r="A21" s="4">
        <v>3</v>
      </c>
      <c r="B21" s="7">
        <f t="shared" si="1"/>
        <v>12</v>
      </c>
      <c r="C21" s="5" t="str">
        <f t="shared" si="2"/>
        <v>000011</v>
      </c>
      <c r="D21" s="8" t="str">
        <f t="shared" si="0"/>
        <v>1000</v>
      </c>
      <c r="E21" s="5" t="str">
        <f t="shared" si="3"/>
        <v>31 downto 31</v>
      </c>
      <c r="F21" s="5">
        <v>31</v>
      </c>
      <c r="G21" s="5">
        <v>31</v>
      </c>
      <c r="H21" s="5">
        <v>1</v>
      </c>
      <c r="I21" s="5">
        <f t="shared" si="4"/>
        <v>0</v>
      </c>
      <c r="J21" s="5">
        <v>0</v>
      </c>
      <c r="K21" s="5" t="s">
        <v>214</v>
      </c>
      <c r="L21" t="str">
        <f t="shared" si="5"/>
        <v>-- RMAP Area Config Register 3 : Register Clock Direction Config Field</v>
      </c>
      <c r="M21" s="3" t="str">
        <f t="shared" si="6"/>
        <v xml:space="preserve">when (16#0F#) =&gt;
-- RMAP Area Config Register 3 : Register Clock Direction Config Field
v_ram_address                 := "000011";
p_rmap_ram_rd(v_ram_address, avalon_mm_rmap_o.waitrequest, v_ram_readdata);
avalon_mm_rmap_o.readdata              &lt;= (others =&gt; '0');
avalon_mm_rmap_o.readdata(0 downto 0) &lt;= v_ram_readdata(31 downto 31);
</v>
      </c>
      <c r="O21" s="4" t="s">
        <v>214</v>
      </c>
      <c r="P21" s="4" t="s">
        <v>383</v>
      </c>
      <c r="U21" s="3"/>
    </row>
    <row r="22" spans="1:21" x14ac:dyDescent="0.25">
      <c r="A22" s="4">
        <v>4</v>
      </c>
      <c r="B22" s="7">
        <f t="shared" si="1"/>
        <v>16</v>
      </c>
      <c r="C22" s="5" t="str">
        <f t="shared" si="2"/>
        <v>000100</v>
      </c>
      <c r="D22" s="8" t="str">
        <f t="shared" si="0"/>
        <v>0011</v>
      </c>
      <c r="E22" s="5" t="str">
        <f t="shared" si="3"/>
        <v>31 downto 0</v>
      </c>
      <c r="F22" s="5">
        <v>15</v>
      </c>
      <c r="G22" s="5">
        <v>0</v>
      </c>
      <c r="H22" s="5">
        <v>16</v>
      </c>
      <c r="I22" s="5">
        <f t="shared" si="4"/>
        <v>15</v>
      </c>
      <c r="J22" s="5">
        <v>0</v>
      </c>
      <c r="K22" s="5" t="s">
        <v>215</v>
      </c>
      <c r="L22" t="str">
        <f t="shared" si="5"/>
        <v>-- RMAP Area Config Register 4 : Data Packet Size Config Field</v>
      </c>
      <c r="M22" s="3" t="str">
        <f t="shared" si="6"/>
        <v xml:space="preserve">when (16#10#) =&gt;
-- RMAP Area Config Register 4 : Data Packet Size Config Field
v_ram_address                 := "000100";
p_rmap_ram_rd(v_ram_address, avalon_mm_rmap_o.waitrequest, v_ram_readdata);
avalon_mm_rmap_o.readdata              &lt;= (others =&gt; '0');
avalon_mm_rmap_o.readdata(15 downto 0) &lt;= v_ram_readdata(15 downto 0);
</v>
      </c>
      <c r="O22" s="4" t="s">
        <v>215</v>
      </c>
      <c r="P22" s="4" t="s">
        <v>136</v>
      </c>
      <c r="U22" s="3"/>
    </row>
    <row r="23" spans="1:21" x14ac:dyDescent="0.25">
      <c r="A23" s="4">
        <v>4</v>
      </c>
      <c r="B23" s="7">
        <f t="shared" si="1"/>
        <v>16</v>
      </c>
      <c r="C23" s="5" t="str">
        <f t="shared" si="2"/>
        <v>000100</v>
      </c>
      <c r="D23" s="8" t="str">
        <f t="shared" si="0"/>
        <v>1100</v>
      </c>
      <c r="E23" s="5" t="str">
        <f t="shared" si="3"/>
        <v>31 downto 0</v>
      </c>
      <c r="F23" s="5">
        <v>31</v>
      </c>
      <c r="G23" s="5">
        <v>16</v>
      </c>
      <c r="H23" s="5">
        <v>16</v>
      </c>
      <c r="I23" s="5">
        <f t="shared" si="4"/>
        <v>15</v>
      </c>
      <c r="J23" s="5">
        <v>0</v>
      </c>
      <c r="K23" s="5" t="s">
        <v>216</v>
      </c>
      <c r="L23" t="str">
        <f t="shared" si="5"/>
        <v>-- RMAP Area Config Register 4 : Internal Sync Period Config Field</v>
      </c>
      <c r="M23" s="3" t="str">
        <f t="shared" si="6"/>
        <v xml:space="preserve">when (16#11#) =&gt;
-- RMAP Area Config Register 4 : Internal Sync Period Config Field
v_ram_address                 := "000100";
p_rmap_ram_rd(v_ram_address, avalon_mm_rmap_o.waitrequest, v_ram_readdata);
avalon_mm_rmap_o.readdata              &lt;= (others =&gt; '0');
avalon_mm_rmap_o.readdata(15 downto 0) &lt;= v_ram_readdata(31 downto 16);
</v>
      </c>
      <c r="O23" s="4" t="s">
        <v>216</v>
      </c>
      <c r="P23" s="4" t="s">
        <v>135</v>
      </c>
      <c r="U23" s="3"/>
    </row>
    <row r="24" spans="1:21" x14ac:dyDescent="0.25">
      <c r="A24" s="4">
        <v>5</v>
      </c>
      <c r="B24" s="7">
        <f t="shared" si="1"/>
        <v>20</v>
      </c>
      <c r="C24" s="5" t="str">
        <f t="shared" si="2"/>
        <v>000101</v>
      </c>
      <c r="D24" s="8" t="str">
        <f t="shared" si="0"/>
        <v>0111</v>
      </c>
      <c r="E24" s="5" t="str">
        <f t="shared" si="3"/>
        <v>19 downto 0</v>
      </c>
      <c r="F24" s="5">
        <v>19</v>
      </c>
      <c r="G24" s="5">
        <v>0</v>
      </c>
      <c r="H24" s="5">
        <v>20</v>
      </c>
      <c r="I24" s="5">
        <f t="shared" si="4"/>
        <v>19</v>
      </c>
      <c r="J24" s="5">
        <v>0</v>
      </c>
      <c r="K24" s="5" t="s">
        <v>217</v>
      </c>
      <c r="L24" t="str">
        <f t="shared" si="5"/>
        <v>-- RMAP Area Config Register 5 : Trap Pumping Dwell Counter Field</v>
      </c>
      <c r="M24" s="3" t="str">
        <f t="shared" si="6"/>
        <v xml:space="preserve">when (16#12#) =&gt;
-- RMAP Area Config Register 5 : Trap Pumping Dwell Counter Field
v_ram_address                 := "000101";
p_rmap_ram_rd(v_ram_address, avalon_mm_rmap_o.waitrequest, v_ram_readdata);
avalon_mm_rmap_o.readdata              &lt;= (others =&gt; '0');
avalon_mm_rmap_o.readdata(19 downto 0) &lt;= v_ram_readdata(19 downto 0);
</v>
      </c>
      <c r="O24" s="4" t="s">
        <v>217</v>
      </c>
      <c r="P24" s="4" t="s">
        <v>139</v>
      </c>
      <c r="U24" s="3"/>
    </row>
    <row r="25" spans="1:21" x14ac:dyDescent="0.25">
      <c r="A25" s="4">
        <v>5</v>
      </c>
      <c r="B25" s="7">
        <f t="shared" si="1"/>
        <v>20</v>
      </c>
      <c r="C25" s="5" t="str">
        <f t="shared" si="2"/>
        <v>000101</v>
      </c>
      <c r="D25" s="8" t="str">
        <f t="shared" si="0"/>
        <v>0100</v>
      </c>
      <c r="E25" s="5" t="str">
        <f t="shared" si="3"/>
        <v>20 downto 20</v>
      </c>
      <c r="F25" s="5">
        <v>20</v>
      </c>
      <c r="G25" s="5">
        <v>20</v>
      </c>
      <c r="H25" s="5">
        <v>1</v>
      </c>
      <c r="I25" s="5">
        <f t="shared" si="4"/>
        <v>0</v>
      </c>
      <c r="J25" s="5">
        <v>0</v>
      </c>
      <c r="K25" s="5" t="s">
        <v>218</v>
      </c>
      <c r="L25" t="str">
        <f t="shared" si="5"/>
        <v>-- RMAP Area Config Register 5 : Sync Source Selection Config Field</v>
      </c>
      <c r="M25" s="3" t="str">
        <f t="shared" si="6"/>
        <v xml:space="preserve">when (16#13#) =&gt;
-- RMAP Area Config Register 5 : Sync Source Selection Config Field
v_ram_address                 := "000101";
p_rmap_ram_rd(v_ram_address, avalon_mm_rmap_o.waitrequest, v_ram_readdata);
avalon_mm_rmap_o.readdata              &lt;= (others =&gt; '0');
avalon_mm_rmap_o.readdata(0 downto 0) &lt;= v_ram_readdata(20 downto 20);
</v>
      </c>
      <c r="O25" s="4" t="s">
        <v>218</v>
      </c>
      <c r="P25" s="4" t="s">
        <v>384</v>
      </c>
      <c r="U25" s="3"/>
    </row>
    <row r="26" spans="1:21" x14ac:dyDescent="0.25">
      <c r="A26" s="4">
        <v>5</v>
      </c>
      <c r="B26" s="7">
        <f t="shared" si="1"/>
        <v>20</v>
      </c>
      <c r="C26" s="5" t="str">
        <f t="shared" si="2"/>
        <v>000101</v>
      </c>
      <c r="D26" s="8" t="str">
        <f t="shared" si="0"/>
        <v>0100</v>
      </c>
      <c r="E26" s="5" t="str">
        <f t="shared" si="3"/>
        <v>22 downto 21</v>
      </c>
      <c r="F26" s="5">
        <v>22</v>
      </c>
      <c r="G26" s="5">
        <v>21</v>
      </c>
      <c r="H26" s="5">
        <v>2</v>
      </c>
      <c r="I26" s="5">
        <f t="shared" si="4"/>
        <v>1</v>
      </c>
      <c r="J26" s="5">
        <v>0</v>
      </c>
      <c r="K26" s="5" t="s">
        <v>219</v>
      </c>
      <c r="L26" t="str">
        <f t="shared" si="5"/>
        <v>-- RMAP Area Config Register 5 : CCD Port Data Sensor Selection Config Field</v>
      </c>
      <c r="M26" s="3" t="str">
        <f t="shared" si="6"/>
        <v xml:space="preserve">when (16#14#) =&gt;
-- RMAP Area Config Register 5 : CCD Port Data Sensor Selection Config Field
v_ram_address                 := "000101";
p_rmap_ram_rd(v_ram_address, avalon_mm_rmap_o.waitrequest, v_ram_readdata);
avalon_mm_rmap_o.readdata              &lt;= (others =&gt; '0');
avalon_mm_rmap_o.readdata(1 downto 0) &lt;= v_ram_readdata(22 downto 21);
</v>
      </c>
      <c r="O26" s="4" t="s">
        <v>219</v>
      </c>
      <c r="P26" s="4" t="s">
        <v>385</v>
      </c>
      <c r="U26" s="3"/>
    </row>
    <row r="27" spans="1:21" x14ac:dyDescent="0.25">
      <c r="A27" s="4">
        <v>5</v>
      </c>
      <c r="B27" s="7">
        <f t="shared" si="1"/>
        <v>20</v>
      </c>
      <c r="C27" s="5" t="str">
        <f t="shared" si="2"/>
        <v>000101</v>
      </c>
      <c r="D27" s="8" t="str">
        <f t="shared" si="0"/>
        <v>0100</v>
      </c>
      <c r="E27" s="5" t="str">
        <f t="shared" si="3"/>
        <v>23 downto 23</v>
      </c>
      <c r="F27" s="5">
        <v>23</v>
      </c>
      <c r="G27" s="5">
        <v>23</v>
      </c>
      <c r="H27" s="5">
        <v>1</v>
      </c>
      <c r="I27" s="5">
        <f t="shared" si="4"/>
        <v>0</v>
      </c>
      <c r="J27" s="5">
        <v>0</v>
      </c>
      <c r="K27" s="5" t="s">
        <v>220</v>
      </c>
      <c r="L27" t="str">
        <f t="shared" si="5"/>
        <v>-- RMAP Area Config Register 5 : Digitalise Enable Config Field</v>
      </c>
      <c r="M27" s="3" t="str">
        <f t="shared" si="6"/>
        <v xml:space="preserve">when (16#15#) =&gt;
-- RMAP Area Config Register 5 : Digitalise Enable Config Field
v_ram_address                 := "000101";
p_rmap_ram_rd(v_ram_address, avalon_mm_rmap_o.waitrequest, v_ram_readdata);
avalon_mm_rmap_o.readdata              &lt;= (others =&gt; '0');
avalon_mm_rmap_o.readdata(0 downto 0) &lt;= v_ram_readdata(23 downto 23);
</v>
      </c>
      <c r="O27" s="4" t="s">
        <v>220</v>
      </c>
      <c r="P27" s="4" t="s">
        <v>386</v>
      </c>
      <c r="U27" s="3"/>
    </row>
    <row r="28" spans="1:21" x14ac:dyDescent="0.25">
      <c r="A28" s="4">
        <v>5</v>
      </c>
      <c r="B28" s="7">
        <f t="shared" si="1"/>
        <v>20</v>
      </c>
      <c r="C28" s="5" t="str">
        <f t="shared" si="2"/>
        <v>000101</v>
      </c>
      <c r="D28" s="8" t="str">
        <f t="shared" si="0"/>
        <v>1000</v>
      </c>
      <c r="E28" s="5" t="str">
        <f t="shared" si="3"/>
        <v>24 downto 24</v>
      </c>
      <c r="F28" s="5">
        <v>24</v>
      </c>
      <c r="G28" s="5">
        <v>24</v>
      </c>
      <c r="H28" s="5">
        <v>1</v>
      </c>
      <c r="I28" s="5">
        <f t="shared" si="4"/>
        <v>0</v>
      </c>
      <c r="J28" s="5">
        <v>0</v>
      </c>
      <c r="K28" s="5" t="s">
        <v>221</v>
      </c>
      <c r="L28" t="str">
        <f t="shared" si="5"/>
        <v>-- RMAP Area Config Register 5 : DG (Drain Gate) Enable Field</v>
      </c>
      <c r="M28" s="3" t="str">
        <f t="shared" si="6"/>
        <v xml:space="preserve">when (16#16#) =&gt;
-- RMAP Area Config Register 5 : DG (Drain Gate) Enable Field
v_ram_address                 := "000101";
p_rmap_ram_rd(v_ram_address, avalon_mm_rmap_o.waitrequest, v_ram_readdata);
avalon_mm_rmap_o.readdata              &lt;= (others =&gt; '0');
avalon_mm_rmap_o.readdata(0 downto 0) &lt;= v_ram_readdata(24 downto 24);
</v>
      </c>
      <c r="O28" s="4" t="s">
        <v>221</v>
      </c>
      <c r="P28" s="4" t="s">
        <v>387</v>
      </c>
      <c r="U28" s="3"/>
    </row>
    <row r="29" spans="1:21" x14ac:dyDescent="0.25">
      <c r="A29" s="4">
        <v>5</v>
      </c>
      <c r="B29" s="7">
        <f t="shared" si="1"/>
        <v>20</v>
      </c>
      <c r="C29" s="5" t="str">
        <f t="shared" si="2"/>
        <v>000101</v>
      </c>
      <c r="D29" s="8" t="str">
        <f t="shared" si="0"/>
        <v>1000</v>
      </c>
      <c r="E29" s="5" t="str">
        <f t="shared" si="3"/>
        <v>25 downto 25</v>
      </c>
      <c r="F29" s="5">
        <v>25</v>
      </c>
      <c r="G29" s="5">
        <v>25</v>
      </c>
      <c r="H29" s="5">
        <v>1</v>
      </c>
      <c r="I29" s="5">
        <f t="shared" si="4"/>
        <v>0</v>
      </c>
      <c r="J29" s="5">
        <v>0</v>
      </c>
      <c r="K29" s="5" t="s">
        <v>222</v>
      </c>
      <c r="L29" t="str">
        <f t="shared" si="5"/>
        <v>-- RMAP Area Config Register 5 : CCD Readout Enable Field</v>
      </c>
      <c r="M29" s="3" t="str">
        <f t="shared" si="6"/>
        <v xml:space="preserve">when (16#17#) =&gt;
-- RMAP Area Config Register 5 : CCD Readout Enable Field
v_ram_address                 := "000101";
p_rmap_ram_rd(v_ram_address, avalon_mm_rmap_o.waitrequest, v_ram_readdata);
avalon_mm_rmap_o.readdata              &lt;= (others =&gt; '0');
avalon_mm_rmap_o.readdata(0 downto 0) &lt;= v_ram_readdata(25 downto 25);
</v>
      </c>
      <c r="O29" s="4" t="s">
        <v>222</v>
      </c>
      <c r="P29" s="4" t="s">
        <v>388</v>
      </c>
      <c r="U29" s="3"/>
    </row>
    <row r="30" spans="1:21" x14ac:dyDescent="0.25">
      <c r="A30" s="4">
        <v>5</v>
      </c>
      <c r="B30" s="7">
        <f t="shared" si="1"/>
        <v>20</v>
      </c>
      <c r="C30" s="5" t="str">
        <f t="shared" si="2"/>
        <v>000101</v>
      </c>
      <c r="D30" s="8" t="str">
        <f t="shared" si="0"/>
        <v>1000</v>
      </c>
      <c r="E30" s="5" t="str">
        <f t="shared" si="3"/>
        <v>30 downto 26</v>
      </c>
      <c r="F30" s="5">
        <v>30</v>
      </c>
      <c r="G30" s="5">
        <v>26</v>
      </c>
      <c r="H30" s="5">
        <v>5</v>
      </c>
      <c r="I30" s="5">
        <f t="shared" si="4"/>
        <v>4</v>
      </c>
      <c r="J30" s="5">
        <v>0</v>
      </c>
      <c r="K30" s="5" t="s">
        <v>223</v>
      </c>
      <c r="L30" t="str">
        <f t="shared" si="5"/>
        <v>-- RMAP Area Config Register 5 : Conversion Delay Value</v>
      </c>
      <c r="M30" s="3" t="str">
        <f t="shared" si="6"/>
        <v xml:space="preserve">when (16#18#) =&gt;
-- RMAP Area Config Register 5 : Conversion Delay Value
v_ram_address                 := "000101";
p_rmap_ram_rd(v_ram_address, avalon_mm_rmap_o.waitrequest, v_ram_readdata);
avalon_mm_rmap_o.readdata              &lt;= (others =&gt; '0');
avalon_mm_rmap_o.readdata(4 downto 0) &lt;= v_ram_readdata(30 downto 26);
</v>
      </c>
      <c r="O30" s="4" t="s">
        <v>223</v>
      </c>
      <c r="P30" s="4" t="s">
        <v>389</v>
      </c>
      <c r="U30" s="3"/>
    </row>
    <row r="31" spans="1:21" x14ac:dyDescent="0.25">
      <c r="A31" s="4">
        <v>5</v>
      </c>
      <c r="B31" s="7">
        <f t="shared" si="1"/>
        <v>20</v>
      </c>
      <c r="C31" s="5" t="str">
        <f t="shared" si="2"/>
        <v>000101</v>
      </c>
      <c r="D31" s="8" t="str">
        <f t="shared" si="0"/>
        <v>1000</v>
      </c>
      <c r="E31" s="5" t="str">
        <f t="shared" si="3"/>
        <v>31 downto 31</v>
      </c>
      <c r="F31" s="5">
        <v>31</v>
      </c>
      <c r="G31" s="5">
        <v>31</v>
      </c>
      <c r="H31" s="5">
        <v>1</v>
      </c>
      <c r="I31" s="5">
        <f t="shared" si="4"/>
        <v>0</v>
      </c>
      <c r="J31" s="5">
        <v>0</v>
      </c>
      <c r="K31" s="5" t="s">
        <v>224</v>
      </c>
      <c r="L31" t="str">
        <f t="shared" si="5"/>
        <v>-- RMAP Area Config Register 5 : High Precison Housekeep Enable Field</v>
      </c>
      <c r="M31" s="3" t="str">
        <f t="shared" si="6"/>
        <v xml:space="preserve">when (16#19#) =&gt;
-- RMAP Area Config Register 5 : High Precison Housekeep Enable Field
v_ram_address                 := "000101";
p_rmap_ram_rd(v_ram_address, avalon_mm_rmap_o.waitrequest, v_ram_readdata);
avalon_mm_rmap_o.readdata              &lt;= (others =&gt; '0');
avalon_mm_rmap_o.readdata(0 downto 0) &lt;= v_ram_readdata(31 downto 31);
</v>
      </c>
      <c r="O31" s="4" t="s">
        <v>224</v>
      </c>
      <c r="P31" s="4" t="s">
        <v>390</v>
      </c>
      <c r="U31" s="3"/>
    </row>
    <row r="32" spans="1:21" x14ac:dyDescent="0.25">
      <c r="A32" s="4">
        <v>6</v>
      </c>
      <c r="B32" s="7">
        <f t="shared" si="1"/>
        <v>24</v>
      </c>
      <c r="C32" s="5" t="str">
        <f t="shared" si="2"/>
        <v>000110</v>
      </c>
      <c r="D32" s="8" t="str">
        <f t="shared" si="0"/>
        <v>1111</v>
      </c>
      <c r="E32" s="5" t="str">
        <f t="shared" si="3"/>
        <v>31 downto 0</v>
      </c>
      <c r="F32" s="5">
        <v>31</v>
      </c>
      <c r="G32" s="5">
        <v>0</v>
      </c>
      <c r="H32" s="5">
        <v>32</v>
      </c>
      <c r="I32" s="5">
        <f t="shared" si="4"/>
        <v>31</v>
      </c>
      <c r="J32" s="5">
        <v>0</v>
      </c>
      <c r="K32" s="5" t="s">
        <v>225</v>
      </c>
      <c r="L32" t="str">
        <f t="shared" si="5"/>
        <v>-- RMAP Area Config Register 6 : CCD 1 Window List Pointer Config Field</v>
      </c>
      <c r="M32" s="3" t="str">
        <f t="shared" si="6"/>
        <v xml:space="preserve">when (16#1A#) =&gt;
-- RMAP Area Config Register 6 : CCD 1 Window List Pointer Config Field
v_ram_address                 := "000110";
p_rmap_ram_rd(v_ram_address, avalon_mm_rmap_o.waitrequest, v_ram_readdata);
avalon_mm_rmap_o.readdata              &lt;= (others =&gt; '0');
avalon_mm_rmap_o.readdata(31 downto 0) &lt;= v_ram_readdata(31 downto 0);
</v>
      </c>
      <c r="O32" s="4" t="s">
        <v>225</v>
      </c>
      <c r="P32" s="4" t="s">
        <v>140</v>
      </c>
      <c r="U32" s="3"/>
    </row>
    <row r="33" spans="1:21" x14ac:dyDescent="0.25">
      <c r="A33" s="4">
        <v>7</v>
      </c>
      <c r="B33" s="7">
        <f t="shared" si="1"/>
        <v>28</v>
      </c>
      <c r="C33" s="5" t="str">
        <f t="shared" si="2"/>
        <v>000111</v>
      </c>
      <c r="D33" s="8" t="str">
        <f t="shared" si="0"/>
        <v>1111</v>
      </c>
      <c r="E33" s="5" t="str">
        <f t="shared" si="3"/>
        <v>31 downto 0</v>
      </c>
      <c r="F33" s="5">
        <v>31</v>
      </c>
      <c r="G33" s="5">
        <v>0</v>
      </c>
      <c r="H33" s="5">
        <v>32</v>
      </c>
      <c r="I33" s="5">
        <f t="shared" si="4"/>
        <v>31</v>
      </c>
      <c r="J33" s="5">
        <v>0</v>
      </c>
      <c r="K33" s="5" t="s">
        <v>226</v>
      </c>
      <c r="L33" t="str">
        <f t="shared" si="5"/>
        <v>-- RMAP Area Config Register 7 : CCD 1 Packet Order List Pointer Config Field</v>
      </c>
      <c r="M33" s="3" t="str">
        <f t="shared" si="6"/>
        <v xml:space="preserve">when (16#1B#) =&gt;
-- RMAP Area Config Register 7 : CCD 1 Packet Order List Pointer Config Field
v_ram_address                 := "000111";
p_rmap_ram_rd(v_ram_address, avalon_mm_rmap_o.waitrequest, v_ram_readdata);
avalon_mm_rmap_o.readdata              &lt;= (others =&gt; '0');
avalon_mm_rmap_o.readdata(31 downto 0) &lt;= v_ram_readdata(31 downto 0);
</v>
      </c>
      <c r="O33" s="4" t="s">
        <v>226</v>
      </c>
      <c r="P33" s="4" t="s">
        <v>141</v>
      </c>
      <c r="U33" s="3"/>
    </row>
    <row r="34" spans="1:21" x14ac:dyDescent="0.25">
      <c r="A34" s="4">
        <v>8</v>
      </c>
      <c r="B34" s="7">
        <f t="shared" si="1"/>
        <v>32</v>
      </c>
      <c r="C34" s="5" t="str">
        <f t="shared" si="2"/>
        <v>001000</v>
      </c>
      <c r="D34" s="8" t="str">
        <f t="shared" si="0"/>
        <v>0011</v>
      </c>
      <c r="E34" s="5" t="str">
        <f t="shared" si="3"/>
        <v>31 downto 0</v>
      </c>
      <c r="F34" s="5">
        <v>15</v>
      </c>
      <c r="G34" s="5">
        <v>0</v>
      </c>
      <c r="H34" s="5">
        <v>16</v>
      </c>
      <c r="I34" s="5">
        <f t="shared" si="4"/>
        <v>15</v>
      </c>
      <c r="J34" s="5">
        <v>0</v>
      </c>
      <c r="K34" s="5" t="s">
        <v>227</v>
      </c>
      <c r="L34" t="str">
        <f t="shared" si="5"/>
        <v>-- RMAP Area Config Register 8 : CCD 1 Window List Length Config Field</v>
      </c>
      <c r="M34" s="3" t="str">
        <f t="shared" si="6"/>
        <v xml:space="preserve">when (16#1C#) =&gt;
-- RMAP Area Config Register 8 : CCD 1 Window List Length Config Field
v_ram_address                 := "001000";
p_rmap_ram_rd(v_ram_address, avalon_mm_rmap_o.waitrequest, v_ram_readdata);
avalon_mm_rmap_o.readdata              &lt;= (others =&gt; '0');
avalon_mm_rmap_o.readdata(15 downto 0) &lt;= v_ram_readdata(15 downto 0);
</v>
      </c>
      <c r="O34" s="4" t="s">
        <v>227</v>
      </c>
      <c r="P34" s="4" t="s">
        <v>144</v>
      </c>
      <c r="U34" s="3"/>
    </row>
    <row r="35" spans="1:21" x14ac:dyDescent="0.25">
      <c r="A35" s="4">
        <v>8</v>
      </c>
      <c r="B35" s="7">
        <f t="shared" si="1"/>
        <v>32</v>
      </c>
      <c r="C35" s="5" t="str">
        <f t="shared" si="2"/>
        <v>001000</v>
      </c>
      <c r="D35" s="8" t="str">
        <f t="shared" si="0"/>
        <v>0100</v>
      </c>
      <c r="E35" s="5" t="str">
        <f t="shared" si="3"/>
        <v>21 downto 16</v>
      </c>
      <c r="F35" s="5">
        <v>21</v>
      </c>
      <c r="G35" s="5">
        <v>16</v>
      </c>
      <c r="H35" s="5">
        <v>6</v>
      </c>
      <c r="I35" s="5">
        <f t="shared" si="4"/>
        <v>5</v>
      </c>
      <c r="J35" s="5">
        <v>0</v>
      </c>
      <c r="K35" s="5" t="s">
        <v>228</v>
      </c>
      <c r="L35" t="str">
        <f t="shared" si="5"/>
        <v>-- RMAP Area Config Register 8 : CCD 1 Window Size X Config Field</v>
      </c>
      <c r="M35" s="3" t="str">
        <f t="shared" si="6"/>
        <v xml:space="preserve">when (16#1D#) =&gt;
-- RMAP Area Config Register 8 : CCD 1 Window Size X Config Field
v_ram_address                 := "001000";
p_rmap_ram_rd(v_ram_address, avalon_mm_rmap_o.waitrequest, v_ram_readdata);
avalon_mm_rmap_o.readdata              &lt;= (others =&gt; '0');
avalon_mm_rmap_o.readdata(5 downto 0) &lt;= v_ram_readdata(21 downto 16);
</v>
      </c>
      <c r="O35" s="4" t="s">
        <v>228</v>
      </c>
      <c r="P35" s="4" t="s">
        <v>391</v>
      </c>
      <c r="U35" s="3"/>
    </row>
    <row r="36" spans="1:21" x14ac:dyDescent="0.25">
      <c r="A36" s="4">
        <v>8</v>
      </c>
      <c r="B36" s="7">
        <f t="shared" si="1"/>
        <v>32</v>
      </c>
      <c r="C36" s="5" t="str">
        <f t="shared" si="2"/>
        <v>001000</v>
      </c>
      <c r="D36" s="8" t="str">
        <f t="shared" si="0"/>
        <v>1100</v>
      </c>
      <c r="E36" s="5" t="str">
        <f t="shared" si="3"/>
        <v>27 downto 22</v>
      </c>
      <c r="F36" s="5">
        <v>27</v>
      </c>
      <c r="G36" s="5">
        <v>22</v>
      </c>
      <c r="H36" s="5">
        <v>6</v>
      </c>
      <c r="I36" s="5">
        <f t="shared" si="4"/>
        <v>5</v>
      </c>
      <c r="J36" s="5">
        <v>0</v>
      </c>
      <c r="K36" s="5" t="s">
        <v>229</v>
      </c>
      <c r="L36" t="str">
        <f t="shared" si="5"/>
        <v>-- RMAP Area Config Register 8 : CCD 1 Window Size Y Config Field</v>
      </c>
      <c r="M36" s="3" t="str">
        <f t="shared" si="6"/>
        <v xml:space="preserve">when (16#1E#) =&gt;
-- RMAP Area Config Register 8 : CCD 1 Window Size Y Config Field
v_ram_address                 := "001000";
p_rmap_ram_rd(v_ram_address, avalon_mm_rmap_o.waitrequest, v_ram_readdata);
avalon_mm_rmap_o.readdata              &lt;= (others =&gt; '0');
avalon_mm_rmap_o.readdata(5 downto 0) &lt;= v_ram_readdata(27 downto 22);
</v>
      </c>
      <c r="O36" s="4" t="s">
        <v>229</v>
      </c>
      <c r="P36" s="4" t="s">
        <v>392</v>
      </c>
      <c r="U36" s="3"/>
    </row>
    <row r="37" spans="1:21" x14ac:dyDescent="0.25">
      <c r="A37" s="4">
        <v>8</v>
      </c>
      <c r="B37" s="7">
        <f t="shared" si="1"/>
        <v>32</v>
      </c>
      <c r="C37" s="5" t="str">
        <f t="shared" si="2"/>
        <v>001000</v>
      </c>
      <c r="D37" s="8" t="str">
        <f t="shared" si="0"/>
        <v>1000</v>
      </c>
      <c r="E37" s="5" t="str">
        <f t="shared" si="3"/>
        <v>31 downto 28</v>
      </c>
      <c r="F37" s="5">
        <v>31</v>
      </c>
      <c r="G37" s="5">
        <v>28</v>
      </c>
      <c r="H37" s="5">
        <v>4</v>
      </c>
      <c r="I37" s="5">
        <f t="shared" si="4"/>
        <v>3</v>
      </c>
      <c r="J37" s="5">
        <v>0</v>
      </c>
      <c r="K37" s="5" t="s">
        <v>230</v>
      </c>
      <c r="L37" t="str">
        <f t="shared" si="5"/>
        <v>-- RMAP Area Config Register 8 : Register 8 Configuration Reserved</v>
      </c>
      <c r="M37" s="3" t="str">
        <f t="shared" si="6"/>
        <v xml:space="preserve">when (16#1F#) =&gt;
-- RMAP Area Config Register 8 : Register 8 Configuration Reserved
v_ram_address                 := "001000";
p_rmap_ram_rd(v_ram_address, avalon_mm_rmap_o.waitrequest, v_ram_readdata);
avalon_mm_rmap_o.readdata              &lt;= (others =&gt; '0');
avalon_mm_rmap_o.readdata(3 downto 0) &lt;= v_ram_readdata(31 downto 28);
</v>
      </c>
      <c r="O37" s="4" t="s">
        <v>230</v>
      </c>
      <c r="P37" s="4" t="s">
        <v>393</v>
      </c>
      <c r="U37" s="3"/>
    </row>
    <row r="38" spans="1:21" x14ac:dyDescent="0.25">
      <c r="A38" s="4">
        <v>9</v>
      </c>
      <c r="B38" s="7">
        <f t="shared" si="1"/>
        <v>36</v>
      </c>
      <c r="C38" s="5" t="str">
        <f t="shared" si="2"/>
        <v>001001</v>
      </c>
      <c r="D38" s="8" t="str">
        <f t="shared" si="0"/>
        <v>1111</v>
      </c>
      <c r="E38" s="5" t="str">
        <f t="shared" si="3"/>
        <v>31 downto 0</v>
      </c>
      <c r="F38" s="5">
        <v>31</v>
      </c>
      <c r="G38" s="5">
        <v>0</v>
      </c>
      <c r="H38" s="5">
        <v>32</v>
      </c>
      <c r="I38" s="5">
        <f t="shared" si="4"/>
        <v>31</v>
      </c>
      <c r="J38" s="5">
        <v>0</v>
      </c>
      <c r="K38" s="5" t="s">
        <v>231</v>
      </c>
      <c r="L38" t="str">
        <f t="shared" si="5"/>
        <v>-- RMAP Area Config Register 9 : CCD 2 Window List Pointer Config Field</v>
      </c>
      <c r="M38" s="3" t="str">
        <f t="shared" si="6"/>
        <v xml:space="preserve">when (16#20#) =&gt;
-- RMAP Area Config Register 9 : CCD 2 Window List Pointer Config Field
v_ram_address                 := "001001";
p_rmap_ram_rd(v_ram_address, avalon_mm_rmap_o.waitrequest, v_ram_readdata);
avalon_mm_rmap_o.readdata              &lt;= (others =&gt; '0');
avalon_mm_rmap_o.readdata(31 downto 0) &lt;= v_ram_readdata(31 downto 0);
</v>
      </c>
      <c r="O38" s="4" t="s">
        <v>231</v>
      </c>
      <c r="P38" s="4" t="s">
        <v>145</v>
      </c>
      <c r="U38" s="3"/>
    </row>
    <row r="39" spans="1:21" x14ac:dyDescent="0.25">
      <c r="A39" s="4">
        <v>10</v>
      </c>
      <c r="B39" s="7">
        <f t="shared" si="1"/>
        <v>40</v>
      </c>
      <c r="C39" s="5" t="str">
        <f t="shared" si="2"/>
        <v>001010</v>
      </c>
      <c r="D39" s="8" t="str">
        <f t="shared" si="0"/>
        <v>1111</v>
      </c>
      <c r="E39" s="5" t="str">
        <f t="shared" si="3"/>
        <v>31 downto 0</v>
      </c>
      <c r="F39" s="5">
        <v>31</v>
      </c>
      <c r="G39" s="5">
        <v>0</v>
      </c>
      <c r="H39" s="5">
        <v>32</v>
      </c>
      <c r="I39" s="5">
        <f t="shared" si="4"/>
        <v>31</v>
      </c>
      <c r="J39" s="5">
        <v>0</v>
      </c>
      <c r="K39" s="5" t="s">
        <v>232</v>
      </c>
      <c r="L39" t="str">
        <f t="shared" si="5"/>
        <v>-- RMAP Area Config Register 10 : CCD 2 Packet Order List Pointer Config Field</v>
      </c>
      <c r="M39" s="3" t="str">
        <f t="shared" si="6"/>
        <v xml:space="preserve">when (16#21#) =&gt;
-- RMAP Area Config Register 10 : CCD 2 Packet Order List Pointer Config Field
v_ram_address                 := "001010";
p_rmap_ram_rd(v_ram_address, avalon_mm_rmap_o.waitrequest, v_ram_readdata);
avalon_mm_rmap_o.readdata              &lt;= (others =&gt; '0');
avalon_mm_rmap_o.readdata(31 downto 0) &lt;= v_ram_readdata(31 downto 0);
</v>
      </c>
      <c r="O39" s="4" t="s">
        <v>232</v>
      </c>
      <c r="P39" s="4" t="s">
        <v>146</v>
      </c>
      <c r="U39" s="3"/>
    </row>
    <row r="40" spans="1:21" x14ac:dyDescent="0.25">
      <c r="A40" s="4">
        <v>11</v>
      </c>
      <c r="B40" s="7">
        <f t="shared" si="1"/>
        <v>44</v>
      </c>
      <c r="C40" s="5" t="str">
        <f t="shared" si="2"/>
        <v>001011</v>
      </c>
      <c r="D40" s="8" t="str">
        <f t="shared" si="0"/>
        <v>0011</v>
      </c>
      <c r="E40" s="5" t="str">
        <f t="shared" si="3"/>
        <v>31 downto 0</v>
      </c>
      <c r="F40" s="5">
        <v>15</v>
      </c>
      <c r="G40" s="5">
        <v>0</v>
      </c>
      <c r="H40" s="5">
        <v>16</v>
      </c>
      <c r="I40" s="5">
        <f t="shared" si="4"/>
        <v>15</v>
      </c>
      <c r="J40" s="5">
        <v>0</v>
      </c>
      <c r="K40" s="5" t="s">
        <v>233</v>
      </c>
      <c r="L40" t="str">
        <f t="shared" si="5"/>
        <v>-- RMAP Area Config Register 11 : CCD 2 Window List Length Config Field</v>
      </c>
      <c r="M40" s="3" t="str">
        <f t="shared" si="6"/>
        <v xml:space="preserve">when (16#22#) =&gt;
-- RMAP Area Config Register 11 : CCD 2 Window List Length Config Field
v_ram_address                 := "001011";
p_rmap_ram_rd(v_ram_address, avalon_mm_rmap_o.waitrequest, v_ram_readdata);
avalon_mm_rmap_o.readdata              &lt;= (others =&gt; '0');
avalon_mm_rmap_o.readdata(15 downto 0) &lt;= v_ram_readdata(15 downto 0);
</v>
      </c>
      <c r="O40" s="4" t="s">
        <v>233</v>
      </c>
      <c r="P40" s="4" t="s">
        <v>149</v>
      </c>
      <c r="U40" s="3"/>
    </row>
    <row r="41" spans="1:21" x14ac:dyDescent="0.25">
      <c r="A41" s="4">
        <v>11</v>
      </c>
      <c r="B41" s="7">
        <f t="shared" si="1"/>
        <v>44</v>
      </c>
      <c r="C41" s="5" t="str">
        <f t="shared" si="2"/>
        <v>001011</v>
      </c>
      <c r="D41" s="8" t="str">
        <f t="shared" si="0"/>
        <v>0100</v>
      </c>
      <c r="E41" s="5" t="str">
        <f t="shared" si="3"/>
        <v>21 downto 16</v>
      </c>
      <c r="F41" s="5">
        <v>21</v>
      </c>
      <c r="G41" s="5">
        <v>16</v>
      </c>
      <c r="H41" s="5">
        <v>6</v>
      </c>
      <c r="I41" s="5">
        <f t="shared" si="4"/>
        <v>5</v>
      </c>
      <c r="J41" s="5">
        <v>0</v>
      </c>
      <c r="K41" s="5" t="s">
        <v>234</v>
      </c>
      <c r="L41" t="str">
        <f t="shared" si="5"/>
        <v>-- RMAP Area Config Register 11 : CCD 2 Window Size X Config Field</v>
      </c>
      <c r="M41" s="3" t="str">
        <f t="shared" si="6"/>
        <v xml:space="preserve">when (16#23#) =&gt;
-- RMAP Area Config Register 11 : CCD 2 Window Size X Config Field
v_ram_address                 := "001011";
p_rmap_ram_rd(v_ram_address, avalon_mm_rmap_o.waitrequest, v_ram_readdata);
avalon_mm_rmap_o.readdata              &lt;= (others =&gt; '0');
avalon_mm_rmap_o.readdata(5 downto 0) &lt;= v_ram_readdata(21 downto 16);
</v>
      </c>
      <c r="O41" s="4" t="s">
        <v>234</v>
      </c>
      <c r="P41" s="4" t="s">
        <v>394</v>
      </c>
      <c r="U41" s="3"/>
    </row>
    <row r="42" spans="1:21" x14ac:dyDescent="0.25">
      <c r="A42" s="4">
        <v>11</v>
      </c>
      <c r="B42" s="7">
        <f t="shared" si="1"/>
        <v>44</v>
      </c>
      <c r="C42" s="5" t="str">
        <f t="shared" si="2"/>
        <v>001011</v>
      </c>
      <c r="D42" s="8" t="str">
        <f t="shared" si="0"/>
        <v>1100</v>
      </c>
      <c r="E42" s="5" t="str">
        <f t="shared" si="3"/>
        <v>27 downto 22</v>
      </c>
      <c r="F42" s="5">
        <v>27</v>
      </c>
      <c r="G42" s="5">
        <v>22</v>
      </c>
      <c r="H42" s="5">
        <v>6</v>
      </c>
      <c r="I42" s="5">
        <f t="shared" si="4"/>
        <v>5</v>
      </c>
      <c r="J42" s="5">
        <v>0</v>
      </c>
      <c r="K42" s="5" t="s">
        <v>235</v>
      </c>
      <c r="L42" t="str">
        <f t="shared" si="5"/>
        <v>-- RMAP Area Config Register 11 : CCD 2 Window Size Y Config Field</v>
      </c>
      <c r="M42" s="3" t="str">
        <f t="shared" si="6"/>
        <v xml:space="preserve">when (16#24#) =&gt;
-- RMAP Area Config Register 11 : CCD 2 Window Size Y Config Field
v_ram_address                 := "001011";
p_rmap_ram_rd(v_ram_address, avalon_mm_rmap_o.waitrequest, v_ram_readdata);
avalon_mm_rmap_o.readdata              &lt;= (others =&gt; '0');
avalon_mm_rmap_o.readdata(5 downto 0) &lt;= v_ram_readdata(27 downto 22);
</v>
      </c>
      <c r="O42" s="4" t="s">
        <v>235</v>
      </c>
      <c r="P42" s="4" t="s">
        <v>395</v>
      </c>
      <c r="U42" s="3"/>
    </row>
    <row r="43" spans="1:21" x14ac:dyDescent="0.25">
      <c r="A43" s="4">
        <v>11</v>
      </c>
      <c r="B43" s="7">
        <f t="shared" si="1"/>
        <v>44</v>
      </c>
      <c r="C43" s="5" t="str">
        <f t="shared" si="2"/>
        <v>001011</v>
      </c>
      <c r="D43" s="8" t="str">
        <f t="shared" si="0"/>
        <v>1000</v>
      </c>
      <c r="E43" s="5" t="str">
        <f t="shared" si="3"/>
        <v>31 downto 28</v>
      </c>
      <c r="F43" s="5">
        <v>31</v>
      </c>
      <c r="G43" s="5">
        <v>28</v>
      </c>
      <c r="H43" s="5">
        <v>4</v>
      </c>
      <c r="I43" s="5">
        <f t="shared" si="4"/>
        <v>3</v>
      </c>
      <c r="J43" s="5">
        <v>0</v>
      </c>
      <c r="K43" s="5" t="s">
        <v>236</v>
      </c>
      <c r="L43" t="str">
        <f t="shared" si="5"/>
        <v>-- RMAP Area Config Register 11 : Register 11 Configuration Reserved</v>
      </c>
      <c r="M43" s="3" t="str">
        <f t="shared" si="6"/>
        <v xml:space="preserve">when (16#25#) =&gt;
-- RMAP Area Config Register 11 : Register 11 Configuration Reserved
v_ram_address                 := "001011";
p_rmap_ram_rd(v_ram_address, avalon_mm_rmap_o.waitrequest, v_ram_readdata);
avalon_mm_rmap_o.readdata              &lt;= (others =&gt; '0');
avalon_mm_rmap_o.readdata(3 downto 0) &lt;= v_ram_readdata(31 downto 28);
</v>
      </c>
      <c r="O43" s="4" t="s">
        <v>236</v>
      </c>
      <c r="P43" s="4" t="s">
        <v>396</v>
      </c>
      <c r="U43" s="3"/>
    </row>
    <row r="44" spans="1:21" x14ac:dyDescent="0.25">
      <c r="A44" s="4">
        <v>12</v>
      </c>
      <c r="B44" s="7">
        <f t="shared" si="1"/>
        <v>48</v>
      </c>
      <c r="C44" s="5" t="str">
        <f t="shared" si="2"/>
        <v>001100</v>
      </c>
      <c r="D44" s="8" t="str">
        <f t="shared" si="0"/>
        <v>1111</v>
      </c>
      <c r="E44" s="5" t="str">
        <f t="shared" si="3"/>
        <v>31 downto 0</v>
      </c>
      <c r="F44" s="5">
        <v>31</v>
      </c>
      <c r="G44" s="5">
        <v>0</v>
      </c>
      <c r="H44" s="5">
        <v>32</v>
      </c>
      <c r="I44" s="5">
        <f t="shared" si="4"/>
        <v>31</v>
      </c>
      <c r="J44" s="5">
        <v>0</v>
      </c>
      <c r="K44" s="5" t="s">
        <v>237</v>
      </c>
      <c r="L44" t="str">
        <f t="shared" si="5"/>
        <v>-- RMAP Area Config Register 12 : CCD 3 Window List Pointer Config Field</v>
      </c>
      <c r="M44" s="3" t="str">
        <f t="shared" si="6"/>
        <v xml:space="preserve">when (16#26#) =&gt;
-- RMAP Area Config Register 12 : CCD 3 Window List Pointer Config Field
v_ram_address                 := "001100";
p_rmap_ram_rd(v_ram_address, avalon_mm_rmap_o.waitrequest, v_ram_readdata);
avalon_mm_rmap_o.readdata              &lt;= (others =&gt; '0');
avalon_mm_rmap_o.readdata(31 downto 0) &lt;= v_ram_readdata(31 downto 0);
</v>
      </c>
      <c r="O44" s="4" t="s">
        <v>237</v>
      </c>
      <c r="P44" s="4" t="s">
        <v>150</v>
      </c>
      <c r="U44" s="3"/>
    </row>
    <row r="45" spans="1:21" x14ac:dyDescent="0.25">
      <c r="A45" s="4">
        <v>13</v>
      </c>
      <c r="B45" s="7">
        <f t="shared" si="1"/>
        <v>52</v>
      </c>
      <c r="C45" s="5" t="str">
        <f t="shared" si="2"/>
        <v>001101</v>
      </c>
      <c r="D45" s="8" t="str">
        <f t="shared" si="0"/>
        <v>1111</v>
      </c>
      <c r="E45" s="5" t="str">
        <f t="shared" si="3"/>
        <v>31 downto 0</v>
      </c>
      <c r="F45" s="5">
        <v>31</v>
      </c>
      <c r="G45" s="5">
        <v>0</v>
      </c>
      <c r="H45" s="5">
        <v>32</v>
      </c>
      <c r="I45" s="5">
        <f t="shared" si="4"/>
        <v>31</v>
      </c>
      <c r="J45" s="5">
        <v>0</v>
      </c>
      <c r="K45" s="5" t="s">
        <v>238</v>
      </c>
      <c r="L45" t="str">
        <f t="shared" si="5"/>
        <v>-- RMAP Area Config Register 13 : CCD 3 Packet Order List Pointer Config Field</v>
      </c>
      <c r="M45" s="3" t="str">
        <f t="shared" si="6"/>
        <v xml:space="preserve">when (16#27#) =&gt;
-- RMAP Area Config Register 13 : CCD 3 Packet Order List Pointer Config Field
v_ram_address                 := "001101";
p_rmap_ram_rd(v_ram_address, avalon_mm_rmap_o.waitrequest, v_ram_readdata);
avalon_mm_rmap_o.readdata              &lt;= (others =&gt; '0');
avalon_mm_rmap_o.readdata(31 downto 0) &lt;= v_ram_readdata(31 downto 0);
</v>
      </c>
      <c r="O45" s="4" t="s">
        <v>238</v>
      </c>
      <c r="P45" s="4" t="s">
        <v>151</v>
      </c>
      <c r="U45" s="3"/>
    </row>
    <row r="46" spans="1:21" x14ac:dyDescent="0.25">
      <c r="A46" s="4">
        <v>14</v>
      </c>
      <c r="B46" s="7">
        <f t="shared" si="1"/>
        <v>56</v>
      </c>
      <c r="C46" s="5" t="str">
        <f t="shared" si="2"/>
        <v>001110</v>
      </c>
      <c r="D46" s="8" t="str">
        <f t="shared" si="0"/>
        <v>0011</v>
      </c>
      <c r="E46" s="5" t="str">
        <f t="shared" si="3"/>
        <v>31 downto 0</v>
      </c>
      <c r="F46" s="5">
        <v>15</v>
      </c>
      <c r="G46" s="5">
        <v>0</v>
      </c>
      <c r="H46" s="5">
        <v>16</v>
      </c>
      <c r="I46" s="5">
        <f t="shared" si="4"/>
        <v>15</v>
      </c>
      <c r="J46" s="5">
        <v>0</v>
      </c>
      <c r="K46" s="5" t="s">
        <v>239</v>
      </c>
      <c r="L46" t="str">
        <f t="shared" si="5"/>
        <v>-- RMAP Area Config Register 14 : CCD 3 Window List Length Config Field</v>
      </c>
      <c r="M46" s="3" t="str">
        <f t="shared" si="6"/>
        <v xml:space="preserve">when (16#28#) =&gt;
-- RMAP Area Config Register 14 : CCD 3 Window List Length Config Field
v_ram_address                 := "001110";
p_rmap_ram_rd(v_ram_address, avalon_mm_rmap_o.waitrequest, v_ram_readdata);
avalon_mm_rmap_o.readdata              &lt;= (others =&gt; '0');
avalon_mm_rmap_o.readdata(15 downto 0) &lt;= v_ram_readdata(15 downto 0);
</v>
      </c>
      <c r="O46" s="4" t="s">
        <v>239</v>
      </c>
      <c r="P46" s="4" t="s">
        <v>154</v>
      </c>
      <c r="U46" s="3"/>
    </row>
    <row r="47" spans="1:21" x14ac:dyDescent="0.25">
      <c r="A47" s="4">
        <v>14</v>
      </c>
      <c r="B47" s="7">
        <f t="shared" si="1"/>
        <v>56</v>
      </c>
      <c r="C47" s="5" t="str">
        <f t="shared" si="2"/>
        <v>001110</v>
      </c>
      <c r="D47" s="8" t="str">
        <f t="shared" si="0"/>
        <v>0100</v>
      </c>
      <c r="E47" s="5" t="str">
        <f t="shared" si="3"/>
        <v>21 downto 16</v>
      </c>
      <c r="F47" s="5">
        <v>21</v>
      </c>
      <c r="G47" s="5">
        <v>16</v>
      </c>
      <c r="H47" s="5">
        <v>6</v>
      </c>
      <c r="I47" s="5">
        <f t="shared" si="4"/>
        <v>5</v>
      </c>
      <c r="J47" s="5">
        <v>0</v>
      </c>
      <c r="K47" s="5" t="s">
        <v>240</v>
      </c>
      <c r="L47" t="str">
        <f t="shared" si="5"/>
        <v>-- RMAP Area Config Register 14 : CCD 3 Window Size X Config Field</v>
      </c>
      <c r="M47" s="3" t="str">
        <f t="shared" si="6"/>
        <v xml:space="preserve">when (16#29#) =&gt;
-- RMAP Area Config Register 14 : CCD 3 Window Size X Config Field
v_ram_address                 := "001110";
p_rmap_ram_rd(v_ram_address, avalon_mm_rmap_o.waitrequest, v_ram_readdata);
avalon_mm_rmap_o.readdata              &lt;= (others =&gt; '0');
avalon_mm_rmap_o.readdata(5 downto 0) &lt;= v_ram_readdata(21 downto 16);
</v>
      </c>
      <c r="O47" s="4" t="s">
        <v>240</v>
      </c>
      <c r="P47" s="4" t="s">
        <v>397</v>
      </c>
      <c r="U47" s="3"/>
    </row>
    <row r="48" spans="1:21" x14ac:dyDescent="0.25">
      <c r="A48" s="4">
        <v>14</v>
      </c>
      <c r="B48" s="7">
        <f t="shared" si="1"/>
        <v>56</v>
      </c>
      <c r="C48" s="5" t="str">
        <f t="shared" si="2"/>
        <v>001110</v>
      </c>
      <c r="D48" s="8" t="str">
        <f t="shared" si="0"/>
        <v>1100</v>
      </c>
      <c r="E48" s="5" t="str">
        <f t="shared" si="3"/>
        <v>27 downto 22</v>
      </c>
      <c r="F48" s="5">
        <v>27</v>
      </c>
      <c r="G48" s="5">
        <v>22</v>
      </c>
      <c r="H48" s="5">
        <v>6</v>
      </c>
      <c r="I48" s="5">
        <f t="shared" si="4"/>
        <v>5</v>
      </c>
      <c r="J48" s="5">
        <v>0</v>
      </c>
      <c r="K48" s="5" t="s">
        <v>241</v>
      </c>
      <c r="L48" t="str">
        <f t="shared" si="5"/>
        <v>-- RMAP Area Config Register 14 : CCD 3 Window Size Y Config Field</v>
      </c>
      <c r="M48" s="3" t="str">
        <f t="shared" si="6"/>
        <v xml:space="preserve">when (16#2A#) =&gt;
-- RMAP Area Config Register 14 : CCD 3 Window Size Y Config Field
v_ram_address                 := "001110";
p_rmap_ram_rd(v_ram_address, avalon_mm_rmap_o.waitrequest, v_ram_readdata);
avalon_mm_rmap_o.readdata              &lt;= (others =&gt; '0');
avalon_mm_rmap_o.readdata(5 downto 0) &lt;= v_ram_readdata(27 downto 22);
</v>
      </c>
      <c r="O48" s="4" t="s">
        <v>241</v>
      </c>
      <c r="P48" s="4" t="s">
        <v>398</v>
      </c>
      <c r="U48" s="3"/>
    </row>
    <row r="49" spans="1:21" x14ac:dyDescent="0.25">
      <c r="A49" s="4">
        <v>14</v>
      </c>
      <c r="B49" s="7">
        <f t="shared" si="1"/>
        <v>56</v>
      </c>
      <c r="C49" s="5" t="str">
        <f t="shared" si="2"/>
        <v>001110</v>
      </c>
      <c r="D49" s="8" t="str">
        <f t="shared" si="0"/>
        <v>1000</v>
      </c>
      <c r="E49" s="5" t="str">
        <f t="shared" si="3"/>
        <v>31 downto 28</v>
      </c>
      <c r="F49" s="5">
        <v>31</v>
      </c>
      <c r="G49" s="5">
        <v>28</v>
      </c>
      <c r="H49" s="5">
        <v>4</v>
      </c>
      <c r="I49" s="5">
        <f t="shared" si="4"/>
        <v>3</v>
      </c>
      <c r="J49" s="5">
        <v>0</v>
      </c>
      <c r="K49" s="5" t="s">
        <v>242</v>
      </c>
      <c r="L49" t="str">
        <f t="shared" si="5"/>
        <v>-- RMAP Area Config Register 14 : Register 14 Configuration Reserved</v>
      </c>
      <c r="M49" s="3" t="str">
        <f t="shared" si="6"/>
        <v xml:space="preserve">when (16#2B#) =&gt;
-- RMAP Area Config Register 14 : Register 14 Configuration Reserved
v_ram_address                 := "001110";
p_rmap_ram_rd(v_ram_address, avalon_mm_rmap_o.waitrequest, v_ram_readdata);
avalon_mm_rmap_o.readdata              &lt;= (others =&gt; '0');
avalon_mm_rmap_o.readdata(3 downto 0) &lt;= v_ram_readdata(31 downto 28);
</v>
      </c>
      <c r="O49" s="4" t="s">
        <v>242</v>
      </c>
      <c r="P49" s="4" t="s">
        <v>399</v>
      </c>
      <c r="U49" s="3"/>
    </row>
    <row r="50" spans="1:21" x14ac:dyDescent="0.25">
      <c r="A50" s="4">
        <v>15</v>
      </c>
      <c r="B50" s="7">
        <f t="shared" si="1"/>
        <v>60</v>
      </c>
      <c r="C50" s="5" t="str">
        <f t="shared" si="2"/>
        <v>001111</v>
      </c>
      <c r="D50" s="8" t="str">
        <f t="shared" si="0"/>
        <v>1111</v>
      </c>
      <c r="E50" s="5" t="str">
        <f t="shared" si="3"/>
        <v>31 downto 0</v>
      </c>
      <c r="F50" s="5">
        <v>31</v>
      </c>
      <c r="G50" s="5">
        <v>0</v>
      </c>
      <c r="H50" s="5">
        <v>32</v>
      </c>
      <c r="I50" s="5">
        <f t="shared" si="4"/>
        <v>31</v>
      </c>
      <c r="J50" s="5">
        <v>0</v>
      </c>
      <c r="K50" s="5" t="s">
        <v>243</v>
      </c>
      <c r="L50" t="str">
        <f t="shared" si="5"/>
        <v>-- RMAP Area Config Register 15 : CCD 4 Window List Pointer Config Field</v>
      </c>
      <c r="M50" s="3" t="str">
        <f t="shared" si="6"/>
        <v xml:space="preserve">when (16#2C#) =&gt;
-- RMAP Area Config Register 15 : CCD 4 Window List Pointer Config Field
v_ram_address                 := "001111";
p_rmap_ram_rd(v_ram_address, avalon_mm_rmap_o.waitrequest, v_ram_readdata);
avalon_mm_rmap_o.readdata              &lt;= (others =&gt; '0');
avalon_mm_rmap_o.readdata(31 downto 0) &lt;= v_ram_readdata(31 downto 0);
</v>
      </c>
      <c r="O50" s="4" t="s">
        <v>243</v>
      </c>
      <c r="P50" s="4" t="s">
        <v>155</v>
      </c>
      <c r="U50" s="3"/>
    </row>
    <row r="51" spans="1:21" x14ac:dyDescent="0.25">
      <c r="A51" s="4">
        <v>16</v>
      </c>
      <c r="B51" s="7">
        <f t="shared" si="1"/>
        <v>64</v>
      </c>
      <c r="C51" s="5" t="str">
        <f t="shared" si="2"/>
        <v>010000</v>
      </c>
      <c r="D51" s="8" t="str">
        <f t="shared" si="0"/>
        <v>1111</v>
      </c>
      <c r="E51" s="5" t="str">
        <f t="shared" si="3"/>
        <v>31 downto 0</v>
      </c>
      <c r="F51" s="5">
        <v>31</v>
      </c>
      <c r="G51" s="5">
        <v>0</v>
      </c>
      <c r="H51" s="5">
        <v>32</v>
      </c>
      <c r="I51" s="5">
        <f t="shared" si="4"/>
        <v>31</v>
      </c>
      <c r="J51" s="5">
        <v>0</v>
      </c>
      <c r="K51" s="5" t="s">
        <v>244</v>
      </c>
      <c r="L51" t="str">
        <f t="shared" si="5"/>
        <v>-- RMAP Area Config Register 16 : CCD 4 Packet Order List Pointer Config Field</v>
      </c>
      <c r="M51" s="3" t="str">
        <f t="shared" si="6"/>
        <v xml:space="preserve">when (16#2D#) =&gt;
-- RMAP Area Config Register 16 : CCD 4 Packet Order List Pointer Config Field
v_ram_address                 := "010000";
p_rmap_ram_rd(v_ram_address, avalon_mm_rmap_o.waitrequest, v_ram_readdata);
avalon_mm_rmap_o.readdata              &lt;= (others =&gt; '0');
avalon_mm_rmap_o.readdata(31 downto 0) &lt;= v_ram_readdata(31 downto 0);
</v>
      </c>
      <c r="O51" s="4" t="s">
        <v>244</v>
      </c>
      <c r="P51" s="4" t="s">
        <v>156</v>
      </c>
      <c r="U51" s="3"/>
    </row>
    <row r="52" spans="1:21" x14ac:dyDescent="0.25">
      <c r="A52" s="4">
        <v>17</v>
      </c>
      <c r="B52" s="7">
        <f t="shared" si="1"/>
        <v>68</v>
      </c>
      <c r="C52" s="5" t="str">
        <f t="shared" si="2"/>
        <v>010001</v>
      </c>
      <c r="D52" s="8" t="str">
        <f t="shared" si="0"/>
        <v>0011</v>
      </c>
      <c r="E52" s="5" t="str">
        <f t="shared" si="3"/>
        <v>31 downto 0</v>
      </c>
      <c r="F52" s="5">
        <v>15</v>
      </c>
      <c r="G52" s="5">
        <v>0</v>
      </c>
      <c r="H52" s="5">
        <v>16</v>
      </c>
      <c r="I52" s="5">
        <f t="shared" si="4"/>
        <v>15</v>
      </c>
      <c r="J52" s="5">
        <v>0</v>
      </c>
      <c r="K52" s="5" t="s">
        <v>245</v>
      </c>
      <c r="L52" t="str">
        <f t="shared" si="5"/>
        <v>-- RMAP Area Config Register 17 : CCD 4 Window List Length Config Field</v>
      </c>
      <c r="M52" s="3" t="str">
        <f t="shared" si="6"/>
        <v xml:space="preserve">when (16#2E#) =&gt;
-- RMAP Area Config Register 17 : CCD 4 Window List Length Config Field
v_ram_address                 := "010001";
p_rmap_ram_rd(v_ram_address, avalon_mm_rmap_o.waitrequest, v_ram_readdata);
avalon_mm_rmap_o.readdata              &lt;= (others =&gt; '0');
avalon_mm_rmap_o.readdata(15 downto 0) &lt;= v_ram_readdata(15 downto 0);
</v>
      </c>
      <c r="O52" s="4" t="s">
        <v>245</v>
      </c>
      <c r="P52" s="4" t="s">
        <v>159</v>
      </c>
      <c r="U52" s="3"/>
    </row>
    <row r="53" spans="1:21" x14ac:dyDescent="0.25">
      <c r="A53" s="4">
        <v>17</v>
      </c>
      <c r="B53" s="7">
        <f t="shared" si="1"/>
        <v>68</v>
      </c>
      <c r="C53" s="5" t="str">
        <f t="shared" si="2"/>
        <v>010001</v>
      </c>
      <c r="D53" s="8" t="str">
        <f t="shared" si="0"/>
        <v>0100</v>
      </c>
      <c r="E53" s="5" t="str">
        <f t="shared" si="3"/>
        <v>21 downto 16</v>
      </c>
      <c r="F53" s="5">
        <v>21</v>
      </c>
      <c r="G53" s="5">
        <v>16</v>
      </c>
      <c r="H53" s="5">
        <v>6</v>
      </c>
      <c r="I53" s="5">
        <f t="shared" si="4"/>
        <v>5</v>
      </c>
      <c r="J53" s="5">
        <v>0</v>
      </c>
      <c r="K53" s="5" t="s">
        <v>246</v>
      </c>
      <c r="L53" t="str">
        <f t="shared" si="5"/>
        <v>-- RMAP Area Config Register 17 : CCD 4 Window Size X Config Field</v>
      </c>
      <c r="M53" s="3" t="str">
        <f t="shared" si="6"/>
        <v xml:space="preserve">when (16#2F#) =&gt;
-- RMAP Area Config Register 17 : CCD 4 Window Size X Config Field
v_ram_address                 := "010001";
p_rmap_ram_rd(v_ram_address, avalon_mm_rmap_o.waitrequest, v_ram_readdata);
avalon_mm_rmap_o.readdata              &lt;= (others =&gt; '0');
avalon_mm_rmap_o.readdata(5 downto 0) &lt;= v_ram_readdata(21 downto 16);
</v>
      </c>
      <c r="O53" s="4" t="s">
        <v>246</v>
      </c>
      <c r="P53" s="4" t="s">
        <v>400</v>
      </c>
      <c r="U53" s="3"/>
    </row>
    <row r="54" spans="1:21" x14ac:dyDescent="0.25">
      <c r="A54" s="4">
        <v>17</v>
      </c>
      <c r="B54" s="7">
        <f t="shared" si="1"/>
        <v>68</v>
      </c>
      <c r="C54" s="5" t="str">
        <f t="shared" si="2"/>
        <v>010001</v>
      </c>
      <c r="D54" s="8" t="str">
        <f t="shared" si="0"/>
        <v>1100</v>
      </c>
      <c r="E54" s="5" t="str">
        <f t="shared" si="3"/>
        <v>27 downto 22</v>
      </c>
      <c r="F54" s="5">
        <v>27</v>
      </c>
      <c r="G54" s="5">
        <v>22</v>
      </c>
      <c r="H54" s="5">
        <v>6</v>
      </c>
      <c r="I54" s="5">
        <f t="shared" si="4"/>
        <v>5</v>
      </c>
      <c r="J54" s="5">
        <v>0</v>
      </c>
      <c r="K54" s="5" t="s">
        <v>247</v>
      </c>
      <c r="L54" t="str">
        <f t="shared" si="5"/>
        <v>-- RMAP Area Config Register 17 : CCD 4 Window Size Y Config Field</v>
      </c>
      <c r="M54" s="3" t="str">
        <f t="shared" si="6"/>
        <v xml:space="preserve">when (16#30#) =&gt;
-- RMAP Area Config Register 17 : CCD 4 Window Size Y Config Field
v_ram_address                 := "010001";
p_rmap_ram_rd(v_ram_address, avalon_mm_rmap_o.waitrequest, v_ram_readdata);
avalon_mm_rmap_o.readdata              &lt;= (others =&gt; '0');
avalon_mm_rmap_o.readdata(5 downto 0) &lt;= v_ram_readdata(27 downto 22);
</v>
      </c>
      <c r="O54" s="4" t="s">
        <v>247</v>
      </c>
      <c r="P54" s="4" t="s">
        <v>401</v>
      </c>
      <c r="U54" s="3"/>
    </row>
    <row r="55" spans="1:21" x14ac:dyDescent="0.25">
      <c r="A55" s="4">
        <v>17</v>
      </c>
      <c r="B55" s="7">
        <f t="shared" si="1"/>
        <v>68</v>
      </c>
      <c r="C55" s="5" t="str">
        <f t="shared" si="2"/>
        <v>010001</v>
      </c>
      <c r="D55" s="8" t="str">
        <f t="shared" si="0"/>
        <v>1000</v>
      </c>
      <c r="E55" s="5" t="str">
        <f t="shared" si="3"/>
        <v>31 downto 28</v>
      </c>
      <c r="F55" s="5">
        <v>31</v>
      </c>
      <c r="G55" s="5">
        <v>28</v>
      </c>
      <c r="H55" s="5">
        <v>4</v>
      </c>
      <c r="I55" s="5">
        <f t="shared" si="4"/>
        <v>3</v>
      </c>
      <c r="J55" s="5">
        <v>0</v>
      </c>
      <c r="K55" s="5" t="s">
        <v>248</v>
      </c>
      <c r="L55" t="str">
        <f t="shared" si="5"/>
        <v>-- RMAP Area Config Register 17 : Register 17 Configuration Reserved</v>
      </c>
      <c r="M55" s="3" t="str">
        <f t="shared" si="6"/>
        <v xml:space="preserve">when (16#31#) =&gt;
-- RMAP Area Config Register 17 : Register 17 Configuration Reserved
v_ram_address                 := "010001";
p_rmap_ram_rd(v_ram_address, avalon_mm_rmap_o.waitrequest, v_ram_readdata);
avalon_mm_rmap_o.readdata              &lt;= (others =&gt; '0');
avalon_mm_rmap_o.readdata(3 downto 0) &lt;= v_ram_readdata(31 downto 28);
</v>
      </c>
      <c r="O55" s="4" t="s">
        <v>248</v>
      </c>
      <c r="P55" s="4" t="s">
        <v>402</v>
      </c>
      <c r="U55" s="3"/>
    </row>
    <row r="56" spans="1:21" x14ac:dyDescent="0.25">
      <c r="A56" s="4">
        <v>18</v>
      </c>
      <c r="B56" s="7">
        <f t="shared" si="1"/>
        <v>72</v>
      </c>
      <c r="C56" s="5" t="str">
        <f t="shared" si="2"/>
        <v>010010</v>
      </c>
      <c r="D56" s="8" t="str">
        <f t="shared" si="0"/>
        <v>0011</v>
      </c>
      <c r="E56" s="5" t="str">
        <f t="shared" si="3"/>
        <v>11 downto 0</v>
      </c>
      <c r="F56" s="5">
        <v>11</v>
      </c>
      <c r="G56" s="5">
        <v>0</v>
      </c>
      <c r="H56" s="5">
        <v>12</v>
      </c>
      <c r="I56" s="5">
        <f t="shared" si="4"/>
        <v>11</v>
      </c>
      <c r="J56" s="5">
        <v>0</v>
      </c>
      <c r="K56" s="5" t="s">
        <v>249</v>
      </c>
      <c r="L56" t="str">
        <f t="shared" si="5"/>
        <v>-- RMAP Area Config Register 18 : CCD Vod Configuration Config Field</v>
      </c>
      <c r="M56" s="3" t="str">
        <f t="shared" si="6"/>
        <v xml:space="preserve">when (16#32#) =&gt;
-- RMAP Area Config Register 18 : CCD Vod Configuration Config Field
v_ram_address                 := "010010";
p_rmap_ram_rd(v_ram_address, avalon_mm_rmap_o.waitrequest, v_ram_readdata);
avalon_mm_rmap_o.readdata              &lt;= (others =&gt; '0');
avalon_mm_rmap_o.readdata(11 downto 0) &lt;= v_ram_readdata(11 downto 0);
</v>
      </c>
      <c r="O56" s="4" t="s">
        <v>249</v>
      </c>
      <c r="P56" s="4" t="s">
        <v>163</v>
      </c>
      <c r="U56" s="3"/>
    </row>
    <row r="57" spans="1:21" x14ac:dyDescent="0.25">
      <c r="A57" s="4">
        <v>18</v>
      </c>
      <c r="B57" s="7">
        <f t="shared" si="1"/>
        <v>72</v>
      </c>
      <c r="C57" s="5" t="str">
        <f t="shared" si="2"/>
        <v>010010</v>
      </c>
      <c r="D57" s="8" t="str">
        <f t="shared" si="0"/>
        <v>0110</v>
      </c>
      <c r="E57" s="5" t="str">
        <f t="shared" si="3"/>
        <v>23 downto 12</v>
      </c>
      <c r="F57" s="5">
        <v>23</v>
      </c>
      <c r="G57" s="5">
        <v>12</v>
      </c>
      <c r="H57" s="5">
        <v>12</v>
      </c>
      <c r="I57" s="5">
        <f t="shared" si="4"/>
        <v>11</v>
      </c>
      <c r="J57" s="5">
        <v>0</v>
      </c>
      <c r="K57" s="5" t="s">
        <v>250</v>
      </c>
      <c r="L57" t="str">
        <f t="shared" si="5"/>
        <v>-- RMAP Area Config Register 18 : CCD 1 Vrd Configuration Config Field</v>
      </c>
      <c r="M57" s="3" t="str">
        <f t="shared" si="6"/>
        <v xml:space="preserve">when (16#33#) =&gt;
-- RMAP Area Config Register 18 : CCD 1 Vrd Configuration Config Field
v_ram_address                 := "010010";
p_rmap_ram_rd(v_ram_address, avalon_mm_rmap_o.waitrequest, v_ram_readdata);
avalon_mm_rmap_o.readdata              &lt;= (others =&gt; '0');
avalon_mm_rmap_o.readdata(11 downto 0) &lt;= v_ram_readdata(23 downto 12);
</v>
      </c>
      <c r="O57" s="4" t="s">
        <v>250</v>
      </c>
      <c r="P57" s="4" t="s">
        <v>161</v>
      </c>
      <c r="U57" s="3"/>
    </row>
    <row r="58" spans="1:21" x14ac:dyDescent="0.25">
      <c r="A58" s="4">
        <v>18</v>
      </c>
      <c r="B58" s="7">
        <f t="shared" si="1"/>
        <v>72</v>
      </c>
      <c r="C58" s="5" t="str">
        <f t="shared" si="2"/>
        <v>010010</v>
      </c>
      <c r="D58" s="8" t="str">
        <f t="shared" si="0"/>
        <v>1000</v>
      </c>
      <c r="E58" s="5" t="str">
        <f t="shared" si="3"/>
        <v>31 downto 0</v>
      </c>
      <c r="F58" s="5">
        <v>31</v>
      </c>
      <c r="G58" s="5">
        <v>24</v>
      </c>
      <c r="H58" s="5">
        <v>8</v>
      </c>
      <c r="I58" s="5">
        <f t="shared" si="4"/>
        <v>7</v>
      </c>
      <c r="J58" s="5">
        <v>0</v>
      </c>
      <c r="K58" s="5" t="s">
        <v>251</v>
      </c>
      <c r="L58" t="str">
        <f t="shared" si="5"/>
        <v>-- RMAP Area Config Register 18 : CCD 2 Vrd Configuration Config Field</v>
      </c>
      <c r="M58" s="3" t="str">
        <f t="shared" si="6"/>
        <v xml:space="preserve">when (16#34#) =&gt;
-- RMAP Area Config Register 18 : CCD 2 Vrd Configuration Config Field
v_ram_address                 := "010010";
p_rmap_ram_rd(v_ram_address, avalon_mm_rmap_o.waitrequest, v_ram_readdata);
avalon_mm_rmap_o.readdata              &lt;= (others =&gt; '0');
avalon_mm_rmap_o.readdata(7 downto 0) &lt;= v_ram_readdata(31 downto 24);
</v>
      </c>
      <c r="O58" s="4" t="s">
        <v>251</v>
      </c>
      <c r="P58" s="4" t="s">
        <v>160</v>
      </c>
      <c r="U58" s="3"/>
    </row>
    <row r="59" spans="1:21" x14ac:dyDescent="0.25">
      <c r="A59" s="4">
        <v>19</v>
      </c>
      <c r="B59" s="7">
        <f t="shared" si="1"/>
        <v>76</v>
      </c>
      <c r="C59" s="5" t="str">
        <f t="shared" si="2"/>
        <v>010011</v>
      </c>
      <c r="D59" s="8" t="str">
        <f t="shared" si="0"/>
        <v>0001</v>
      </c>
      <c r="E59" s="5" t="str">
        <f t="shared" si="3"/>
        <v>3 downto 0</v>
      </c>
      <c r="F59" s="5">
        <v>3</v>
      </c>
      <c r="G59" s="5">
        <v>0</v>
      </c>
      <c r="H59" s="5">
        <v>4</v>
      </c>
      <c r="I59" s="5">
        <f t="shared" si="4"/>
        <v>3</v>
      </c>
      <c r="J59" s="5">
        <v>0</v>
      </c>
      <c r="K59" s="5" t="s">
        <v>252</v>
      </c>
      <c r="L59" t="str">
        <f t="shared" si="5"/>
        <v>-- RMAP Area Config Register 19 : CCD 2 Vrd Configuration Config Field</v>
      </c>
      <c r="M59" s="3" t="str">
        <f t="shared" si="6"/>
        <v xml:space="preserve">when (16#35#) =&gt;
-- RMAP Area Config Register 19 : CCD 2 Vrd Configuration Config Field
v_ram_address                 := "010011";
p_rmap_ram_rd(v_ram_address, avalon_mm_rmap_o.waitrequest, v_ram_readdata);
avalon_mm_rmap_o.readdata              &lt;= (others =&gt; '0');
avalon_mm_rmap_o.readdata(3 downto 0) &lt;= v_ram_readdata(3 downto 0);
</v>
      </c>
      <c r="O59" s="4" t="s">
        <v>252</v>
      </c>
      <c r="P59" s="4" t="s">
        <v>403</v>
      </c>
      <c r="U59" s="3"/>
    </row>
    <row r="60" spans="1:21" x14ac:dyDescent="0.25">
      <c r="A60" s="4">
        <v>19</v>
      </c>
      <c r="B60" s="7">
        <f t="shared" si="1"/>
        <v>76</v>
      </c>
      <c r="C60" s="5" t="str">
        <f t="shared" si="2"/>
        <v>010011</v>
      </c>
      <c r="D60" s="8" t="str">
        <f t="shared" si="0"/>
        <v>0011</v>
      </c>
      <c r="E60" s="5" t="str">
        <f t="shared" si="3"/>
        <v>15 downto 4</v>
      </c>
      <c r="F60" s="5">
        <v>15</v>
      </c>
      <c r="G60" s="5">
        <v>4</v>
      </c>
      <c r="H60" s="5">
        <v>12</v>
      </c>
      <c r="I60" s="5">
        <f t="shared" si="4"/>
        <v>11</v>
      </c>
      <c r="J60" s="5">
        <v>0</v>
      </c>
      <c r="K60" s="5" t="s">
        <v>253</v>
      </c>
      <c r="L60" t="str">
        <f t="shared" si="5"/>
        <v>-- RMAP Area Config Register 19 : CCD 3 Vrd Configuration Config Field</v>
      </c>
      <c r="M60" s="3" t="str">
        <f t="shared" si="6"/>
        <v xml:space="preserve">when (16#36#) =&gt;
-- RMAP Area Config Register 19 : CCD 3 Vrd Configuration Config Field
v_ram_address                 := "010011";
p_rmap_ram_rd(v_ram_address, avalon_mm_rmap_o.waitrequest, v_ram_readdata);
avalon_mm_rmap_o.readdata              &lt;= (others =&gt; '0');
avalon_mm_rmap_o.readdata(11 downto 0) &lt;= v_ram_readdata(15 downto 4);
</v>
      </c>
      <c r="O60" s="4" t="s">
        <v>253</v>
      </c>
      <c r="P60" s="4" t="s">
        <v>166</v>
      </c>
      <c r="U60" s="3"/>
    </row>
    <row r="61" spans="1:21" x14ac:dyDescent="0.25">
      <c r="A61" s="4">
        <v>19</v>
      </c>
      <c r="B61" s="7">
        <f t="shared" si="1"/>
        <v>76</v>
      </c>
      <c r="C61" s="5" t="str">
        <f t="shared" si="2"/>
        <v>010011</v>
      </c>
      <c r="D61" s="8" t="str">
        <f t="shared" si="0"/>
        <v>1100</v>
      </c>
      <c r="E61" s="5" t="str">
        <f t="shared" si="3"/>
        <v>27 downto 16</v>
      </c>
      <c r="F61" s="5">
        <v>27</v>
      </c>
      <c r="G61" s="5">
        <v>16</v>
      </c>
      <c r="H61" s="5">
        <v>12</v>
      </c>
      <c r="I61" s="5">
        <f t="shared" si="4"/>
        <v>11</v>
      </c>
      <c r="J61" s="5">
        <v>0</v>
      </c>
      <c r="K61" s="5" t="s">
        <v>254</v>
      </c>
      <c r="L61" t="str">
        <f t="shared" si="5"/>
        <v>-- RMAP Area Config Register 19 : CCD 4 Vrd Configuration Config Field</v>
      </c>
      <c r="M61" s="3" t="str">
        <f t="shared" si="6"/>
        <v xml:space="preserve">when (16#37#) =&gt;
-- RMAP Area Config Register 19 : CCD 4 Vrd Configuration Config Field
v_ram_address                 := "010011";
p_rmap_ram_rd(v_ram_address, avalon_mm_rmap_o.waitrequest, v_ram_readdata);
avalon_mm_rmap_o.readdata              &lt;= (others =&gt; '0');
avalon_mm_rmap_o.readdata(11 downto 0) &lt;= v_ram_readdata(27 downto 16);
</v>
      </c>
      <c r="O61" s="4" t="s">
        <v>254</v>
      </c>
      <c r="P61" s="4" t="s">
        <v>165</v>
      </c>
      <c r="U61" s="3"/>
    </row>
    <row r="62" spans="1:21" x14ac:dyDescent="0.25">
      <c r="A62" s="4">
        <v>19</v>
      </c>
      <c r="B62" s="7">
        <f t="shared" si="1"/>
        <v>76</v>
      </c>
      <c r="C62" s="5" t="str">
        <f t="shared" si="2"/>
        <v>010011</v>
      </c>
      <c r="D62" s="8" t="str">
        <f t="shared" si="0"/>
        <v>1000</v>
      </c>
      <c r="E62" s="5" t="str">
        <f t="shared" si="3"/>
        <v>31 downto 28</v>
      </c>
      <c r="F62" s="5">
        <v>31</v>
      </c>
      <c r="G62" s="5">
        <v>28</v>
      </c>
      <c r="H62" s="5">
        <v>4</v>
      </c>
      <c r="I62" s="5">
        <f t="shared" si="4"/>
        <v>3</v>
      </c>
      <c r="J62" s="5">
        <v>0</v>
      </c>
      <c r="K62" s="5" t="s">
        <v>255</v>
      </c>
      <c r="L62" t="str">
        <f t="shared" si="5"/>
        <v>-- RMAP Area Config Register 19 : CCD Vgd Configuration Config Field</v>
      </c>
      <c r="M62" s="3" t="str">
        <f t="shared" si="6"/>
        <v xml:space="preserve">when (16#38#) =&gt;
-- RMAP Area Config Register 19 : CCD Vgd Configuration Config Field
v_ram_address                 := "010011";
p_rmap_ram_rd(v_ram_address, avalon_mm_rmap_o.waitrequest, v_ram_readdata);
avalon_mm_rmap_o.readdata              &lt;= (others =&gt; '0');
avalon_mm_rmap_o.readdata(3 downto 0) &lt;= v_ram_readdata(31 downto 28);
</v>
      </c>
      <c r="O62" s="4" t="s">
        <v>255</v>
      </c>
      <c r="P62" s="4" t="s">
        <v>404</v>
      </c>
      <c r="U62" s="3"/>
    </row>
    <row r="63" spans="1:21" x14ac:dyDescent="0.25">
      <c r="A63" s="4">
        <v>20</v>
      </c>
      <c r="B63" s="7">
        <f t="shared" si="1"/>
        <v>80</v>
      </c>
      <c r="C63" s="5" t="str">
        <f t="shared" si="2"/>
        <v>010100</v>
      </c>
      <c r="D63" s="8" t="str">
        <f t="shared" si="0"/>
        <v>0001</v>
      </c>
      <c r="E63" s="5" t="str">
        <f t="shared" si="3"/>
        <v>31 downto 0</v>
      </c>
      <c r="F63" s="5">
        <v>7</v>
      </c>
      <c r="G63" s="5">
        <v>0</v>
      </c>
      <c r="H63" s="5">
        <v>8</v>
      </c>
      <c r="I63" s="5">
        <f t="shared" si="4"/>
        <v>7</v>
      </c>
      <c r="J63" s="5">
        <v>0</v>
      </c>
      <c r="K63" s="5" t="s">
        <v>256</v>
      </c>
      <c r="L63" t="str">
        <f t="shared" si="5"/>
        <v>-- RMAP Area Config Register 20 : CCD Vgd Configuration Config Field</v>
      </c>
      <c r="M63" s="3" t="str">
        <f t="shared" si="6"/>
        <v xml:space="preserve">when (16#39#) =&gt;
-- RMAP Area Config Register 20 : CCD Vgd Configuration Config Field
v_ram_address                 := "010100";
p_rmap_ram_rd(v_ram_address, avalon_mm_rmap_o.waitrequest, v_ram_readdata);
avalon_mm_rmap_o.readdata              &lt;= (others =&gt; '0');
avalon_mm_rmap_o.readdata(7 downto 0) &lt;= v_ram_readdata(7 downto 0);
</v>
      </c>
      <c r="O63" s="4" t="s">
        <v>256</v>
      </c>
      <c r="P63" s="4" t="s">
        <v>171</v>
      </c>
      <c r="U63" s="3"/>
    </row>
    <row r="64" spans="1:21" x14ac:dyDescent="0.25">
      <c r="A64" s="4">
        <v>20</v>
      </c>
      <c r="B64" s="7">
        <f t="shared" si="1"/>
        <v>80</v>
      </c>
      <c r="C64" s="5" t="str">
        <f t="shared" si="2"/>
        <v>010100</v>
      </c>
      <c r="D64" s="8" t="str">
        <f t="shared" si="0"/>
        <v>0110</v>
      </c>
      <c r="E64" s="5" t="str">
        <f t="shared" si="3"/>
        <v>19 downto 8</v>
      </c>
      <c r="F64" s="5">
        <v>19</v>
      </c>
      <c r="G64" s="5">
        <v>8</v>
      </c>
      <c r="H64" s="5">
        <v>12</v>
      </c>
      <c r="I64" s="5">
        <f t="shared" si="4"/>
        <v>11</v>
      </c>
      <c r="J64" s="5">
        <v>0</v>
      </c>
      <c r="K64" s="5" t="s">
        <v>257</v>
      </c>
      <c r="L64" t="str">
        <f t="shared" si="5"/>
        <v>-- RMAP Area Config Register 20 : CCD Vog Configurion Config Field</v>
      </c>
      <c r="M64" s="3" t="str">
        <f t="shared" si="6"/>
        <v xml:space="preserve">when (16#3A#) =&gt;
-- RMAP Area Config Register 20 : CCD Vog Configurion Config Field
v_ram_address                 := "010100";
p_rmap_ram_rd(v_ram_address, avalon_mm_rmap_o.waitrequest, v_ram_readdata);
avalon_mm_rmap_o.readdata              &lt;= (others =&gt; '0');
avalon_mm_rmap_o.readdata(11 downto 0) &lt;= v_ram_readdata(19 downto 8);
</v>
      </c>
      <c r="O64" s="4" t="s">
        <v>257</v>
      </c>
      <c r="P64" s="4" t="s">
        <v>170</v>
      </c>
      <c r="U64" s="3"/>
    </row>
    <row r="65" spans="1:21" x14ac:dyDescent="0.25">
      <c r="A65" s="4">
        <v>20</v>
      </c>
      <c r="B65" s="7">
        <f t="shared" si="1"/>
        <v>80</v>
      </c>
      <c r="C65" s="5" t="str">
        <f t="shared" si="2"/>
        <v>010100</v>
      </c>
      <c r="D65" s="8" t="str">
        <f t="shared" si="0"/>
        <v>1100</v>
      </c>
      <c r="E65" s="5" t="str">
        <f t="shared" si="3"/>
        <v>31 downto 20</v>
      </c>
      <c r="F65" s="5">
        <v>31</v>
      </c>
      <c r="G65" s="5">
        <v>20</v>
      </c>
      <c r="H65" s="5">
        <v>12</v>
      </c>
      <c r="I65" s="5">
        <f t="shared" si="4"/>
        <v>11</v>
      </c>
      <c r="J65" s="5">
        <v>0</v>
      </c>
      <c r="K65" s="5" t="s">
        <v>258</v>
      </c>
      <c r="L65" t="str">
        <f t="shared" si="5"/>
        <v>-- RMAP Area Config Register 20 : CCD Ig High Configuration Config Field</v>
      </c>
      <c r="M65" s="3" t="str">
        <f t="shared" si="6"/>
        <v xml:space="preserve">when (16#3B#) =&gt;
-- RMAP Area Config Register 20 : CCD Ig High Configuration Config Field
v_ram_address                 := "010100";
p_rmap_ram_rd(v_ram_address, avalon_mm_rmap_o.waitrequest, v_ram_readdata);
avalon_mm_rmap_o.readdata              &lt;= (others =&gt; '0');
avalon_mm_rmap_o.readdata(11 downto 0) &lt;= v_ram_readdata(31 downto 20);
</v>
      </c>
      <c r="O65" s="4" t="s">
        <v>258</v>
      </c>
      <c r="P65" s="4" t="s">
        <v>168</v>
      </c>
      <c r="U65" s="3"/>
    </row>
    <row r="66" spans="1:21" x14ac:dyDescent="0.25">
      <c r="A66" s="4">
        <v>21</v>
      </c>
      <c r="B66" s="7">
        <f t="shared" si="1"/>
        <v>84</v>
      </c>
      <c r="C66" s="5" t="str">
        <f t="shared" si="2"/>
        <v>010101</v>
      </c>
      <c r="D66" s="8" t="str">
        <f t="shared" si="0"/>
        <v>0011</v>
      </c>
      <c r="E66" s="5" t="str">
        <f t="shared" si="3"/>
        <v>11 downto 0</v>
      </c>
      <c r="F66" s="5">
        <v>11</v>
      </c>
      <c r="G66" s="5">
        <v>0</v>
      </c>
      <c r="H66" s="5">
        <v>12</v>
      </c>
      <c r="I66" s="5">
        <f t="shared" si="4"/>
        <v>11</v>
      </c>
      <c r="J66" s="5">
        <v>0</v>
      </c>
      <c r="K66" s="5" t="s">
        <v>259</v>
      </c>
      <c r="L66" t="str">
        <f t="shared" si="5"/>
        <v>-- RMAP Area Config Register 21 : CCD Ig Low Configuration Config Field</v>
      </c>
      <c r="M66" s="3" t="str">
        <f t="shared" si="6"/>
        <v xml:space="preserve">when (16#3C#) =&gt;
-- RMAP Area Config Register 21 : CCD Ig Low Configuration Config Field
v_ram_address                 := "010101";
p_rmap_ram_rd(v_ram_address, avalon_mm_rmap_o.waitrequest, v_ram_readdata);
avalon_mm_rmap_o.readdata              &lt;= (others =&gt; '0');
avalon_mm_rmap_o.readdata(11 downto 0) &lt;= v_ram_readdata(11 downto 0);
</v>
      </c>
      <c r="O66" s="4" t="s">
        <v>259</v>
      </c>
      <c r="P66" s="4" t="s">
        <v>175</v>
      </c>
      <c r="U66" s="3"/>
    </row>
    <row r="67" spans="1:21" x14ac:dyDescent="0.25">
      <c r="A67" s="4">
        <v>21</v>
      </c>
      <c r="B67" s="7">
        <f t="shared" si="1"/>
        <v>84</v>
      </c>
      <c r="C67" s="5" t="str">
        <f t="shared" si="2"/>
        <v>010101</v>
      </c>
      <c r="D67" s="8" t="str">
        <f t="shared" si="0"/>
        <v>0110</v>
      </c>
      <c r="E67" s="5" t="str">
        <f t="shared" si="3"/>
        <v>16 downto 12</v>
      </c>
      <c r="F67" s="5">
        <v>16</v>
      </c>
      <c r="G67" s="5">
        <v>12</v>
      </c>
      <c r="H67" s="5">
        <v>5</v>
      </c>
      <c r="I67" s="5">
        <f t="shared" si="4"/>
        <v>4</v>
      </c>
      <c r="J67" s="5">
        <v>0</v>
      </c>
      <c r="K67" s="5" t="s">
        <v>260</v>
      </c>
      <c r="L67" t="str">
        <f t="shared" si="5"/>
        <v>-- RMAP Area Config Register 21 : Trk Hld High Configuration Config Field</v>
      </c>
      <c r="M67" s="3" t="str">
        <f t="shared" si="6"/>
        <v xml:space="preserve">when (16#3D#) =&gt;
-- RMAP Area Config Register 21 : Trk Hld High Configuration Config Field
v_ram_address                 := "010101";
p_rmap_ram_rd(v_ram_address, avalon_mm_rmap_o.waitrequest, v_ram_readdata);
avalon_mm_rmap_o.readdata              &lt;= (others =&gt; '0');
avalon_mm_rmap_o.readdata(4 downto 0) &lt;= v_ram_readdata(16 downto 12);
</v>
      </c>
      <c r="O67" s="4" t="s">
        <v>260</v>
      </c>
      <c r="P67" s="4" t="s">
        <v>405</v>
      </c>
      <c r="U67" s="3"/>
    </row>
    <row r="68" spans="1:21" x14ac:dyDescent="0.25">
      <c r="A68" s="4">
        <v>21</v>
      </c>
      <c r="B68" s="7">
        <f t="shared" si="1"/>
        <v>84</v>
      </c>
      <c r="C68" s="5" t="str">
        <f t="shared" si="2"/>
        <v>010101</v>
      </c>
      <c r="D68" s="8" t="str">
        <f t="shared" si="0"/>
        <v>0100</v>
      </c>
      <c r="E68" s="5" t="str">
        <f t="shared" si="3"/>
        <v>21 downto 17</v>
      </c>
      <c r="F68" s="5">
        <v>21</v>
      </c>
      <c r="G68" s="5">
        <v>17</v>
      </c>
      <c r="H68" s="5">
        <v>5</v>
      </c>
      <c r="I68" s="5">
        <f t="shared" si="4"/>
        <v>4</v>
      </c>
      <c r="J68" s="5">
        <v>0</v>
      </c>
      <c r="K68" s="5" t="s">
        <v>261</v>
      </c>
      <c r="L68" t="str">
        <f t="shared" si="5"/>
        <v>-- RMAP Area Config Register 21 : Trk Hld Low Configuration Config Field</v>
      </c>
      <c r="M68" s="3" t="str">
        <f t="shared" si="6"/>
        <v xml:space="preserve">when (16#3E#) =&gt;
-- RMAP Area Config Register 21 : Trk Hld Low Configuration Config Field
v_ram_address                 := "010101";
p_rmap_ram_rd(v_ram_address, avalon_mm_rmap_o.waitrequest, v_ram_readdata);
avalon_mm_rmap_o.readdata              &lt;= (others =&gt; '0');
avalon_mm_rmap_o.readdata(4 downto 0) &lt;= v_ram_readdata(21 downto 17);
</v>
      </c>
      <c r="O68" s="4" t="s">
        <v>261</v>
      </c>
      <c r="P68" s="4" t="s">
        <v>406</v>
      </c>
      <c r="U68" s="3"/>
    </row>
    <row r="69" spans="1:21" x14ac:dyDescent="0.25">
      <c r="A69" s="4">
        <v>21</v>
      </c>
      <c r="B69" s="7">
        <f t="shared" si="1"/>
        <v>84</v>
      </c>
      <c r="C69" s="5" t="str">
        <f t="shared" si="2"/>
        <v>010101</v>
      </c>
      <c r="D69" s="8" t="str">
        <f t="shared" si="0"/>
        <v>0100</v>
      </c>
      <c r="E69" s="5" t="str">
        <f t="shared" si="3"/>
        <v>23 downto 22</v>
      </c>
      <c r="F69" s="5">
        <v>23</v>
      </c>
      <c r="G69" s="5">
        <v>22</v>
      </c>
      <c r="H69" s="5">
        <v>2</v>
      </c>
      <c r="I69" s="5">
        <f t="shared" si="4"/>
        <v>1</v>
      </c>
      <c r="J69" s="5">
        <v>0</v>
      </c>
      <c r="K69" s="5" t="s">
        <v>262</v>
      </c>
      <c r="L69" t="str">
        <f t="shared" si="5"/>
        <v>-- RMAP Area Config Register 21 : Register 21 Configuration Reserved</v>
      </c>
      <c r="M69" s="3" t="str">
        <f t="shared" si="6"/>
        <v xml:space="preserve">when (16#3F#) =&gt;
-- RMAP Area Config Register 21 : Register 21 Configuration Reserved
v_ram_address                 := "010101";
p_rmap_ram_rd(v_ram_address, avalon_mm_rmap_o.waitrequest, v_ram_readdata);
avalon_mm_rmap_o.readdata              &lt;= (others =&gt; '0');
avalon_mm_rmap_o.readdata(1 downto 0) &lt;= v_ram_readdata(23 downto 22);
</v>
      </c>
      <c r="O69" s="4" t="s">
        <v>262</v>
      </c>
      <c r="P69" s="4" t="s">
        <v>407</v>
      </c>
      <c r="U69" s="3"/>
    </row>
    <row r="70" spans="1:21" x14ac:dyDescent="0.25">
      <c r="A70" s="4">
        <v>21</v>
      </c>
      <c r="B70" s="7">
        <f t="shared" si="1"/>
        <v>84</v>
      </c>
      <c r="C70" s="5" t="str">
        <f t="shared" si="2"/>
        <v>010101</v>
      </c>
      <c r="D70" s="8" t="str">
        <f t="shared" ref="D70:D133" si="7">_xlfn.CONCAT(IF(F70 &gt; 23,1,0),IF(AND(F70 &gt; 15, G70 &lt; 24),1,0),IF(AND(F70 &gt; 7, G70 &lt; 16),1,0),IF(G70 &lt; 8,1,0))</f>
        <v>1000</v>
      </c>
      <c r="E70" s="5" t="str">
        <f t="shared" si="3"/>
        <v>27 downto 24</v>
      </c>
      <c r="F70" s="5">
        <v>27</v>
      </c>
      <c r="G70" s="5">
        <v>24</v>
      </c>
      <c r="H70" s="5">
        <v>4</v>
      </c>
      <c r="I70" s="5">
        <f t="shared" si="4"/>
        <v>3</v>
      </c>
      <c r="J70" s="5">
        <v>0</v>
      </c>
      <c r="K70" s="5" t="s">
        <v>263</v>
      </c>
      <c r="L70" t="str">
        <f t="shared" si="5"/>
        <v>-- RMAP Area Config Register 21 : CCD Mode Configuration Config Field</v>
      </c>
      <c r="M70" s="3" t="str">
        <f t="shared" si="6"/>
        <v xml:space="preserve">when (16#40#) =&gt;
-- RMAP Area Config Register 21 : CCD Mode Configuration Config Field
v_ram_address                 := "010101";
p_rmap_ram_rd(v_ram_address, avalon_mm_rmap_o.waitrequest, v_ram_readdata);
avalon_mm_rmap_o.readdata              &lt;= (others =&gt; '0');
avalon_mm_rmap_o.readdata(3 downto 0) &lt;= v_ram_readdata(27 downto 24);
</v>
      </c>
      <c r="O70" s="4" t="s">
        <v>263</v>
      </c>
      <c r="P70" s="4" t="s">
        <v>408</v>
      </c>
      <c r="U70" s="3"/>
    </row>
    <row r="71" spans="1:21" x14ac:dyDescent="0.25">
      <c r="A71" s="4">
        <v>21</v>
      </c>
      <c r="B71" s="7">
        <f t="shared" ref="B71:B134" si="8">A71*4</f>
        <v>84</v>
      </c>
      <c r="C71" s="5" t="str">
        <f t="shared" ref="C71:C90" si="9">DEC2BIN(QUOTIENT(B71,4),6)</f>
        <v>010101</v>
      </c>
      <c r="D71" s="8" t="str">
        <f t="shared" si="7"/>
        <v>1000</v>
      </c>
      <c r="E71" s="5" t="str">
        <f t="shared" ref="E71:E134" si="10">IF(AND(MOD(H71,8) = 0,MOD(G71,8) = 0), "31 downto 0",_xlfn.CONCAT(F71," downto ",G71))</f>
        <v>30 downto 28</v>
      </c>
      <c r="F71" s="5">
        <v>30</v>
      </c>
      <c r="G71" s="5">
        <v>28</v>
      </c>
      <c r="H71" s="5">
        <v>3</v>
      </c>
      <c r="I71" s="5">
        <f t="shared" ref="I71:I134" si="11">H71-1</f>
        <v>2</v>
      </c>
      <c r="J71" s="5">
        <v>0</v>
      </c>
      <c r="K71" s="5" t="s">
        <v>264</v>
      </c>
      <c r="L71" t="str">
        <f t="shared" ref="L71:L134" si="12">INDEX($P$6:$P$181,MATCH(K71,$O$6:$O$181,0))</f>
        <v>-- RMAP Area Config Register 21 : Register 21 Configuration Reserved</v>
      </c>
      <c r="M71" s="3" t="str">
        <f t="shared" ref="M71:M134" si="13">_xlfn.CONCAT($B$2,K71,$C$2,L71,$D$2,C71,$E$2,I71,$F$2,J71,$G$2,F71,$H$2,G71,$I$2,CHAR(10))</f>
        <v xml:space="preserve">when (16#41#) =&gt;
-- RMAP Area Config Register 21 : Register 21 Configuration Reserved
v_ram_address                 := "010101";
p_rmap_ram_rd(v_ram_address, avalon_mm_rmap_o.waitrequest, v_ram_readdata);
avalon_mm_rmap_o.readdata              &lt;= (others =&gt; '0');
avalon_mm_rmap_o.readdata(2 downto 0) &lt;= v_ram_readdata(30 downto 28);
</v>
      </c>
      <c r="O71" s="4" t="s">
        <v>264</v>
      </c>
      <c r="P71" s="4" t="s">
        <v>407</v>
      </c>
      <c r="U71" s="3"/>
    </row>
    <row r="72" spans="1:21" x14ac:dyDescent="0.25">
      <c r="A72" s="4">
        <v>21</v>
      </c>
      <c r="B72" s="7">
        <f t="shared" si="8"/>
        <v>84</v>
      </c>
      <c r="C72" s="5" t="str">
        <f t="shared" si="9"/>
        <v>010101</v>
      </c>
      <c r="D72" s="8" t="str">
        <f t="shared" si="7"/>
        <v>1000</v>
      </c>
      <c r="E72" s="5" t="str">
        <f t="shared" si="10"/>
        <v>31 downto 31</v>
      </c>
      <c r="F72" s="5">
        <v>31</v>
      </c>
      <c r="G72" s="5">
        <v>31</v>
      </c>
      <c r="H72" s="5">
        <v>1</v>
      </c>
      <c r="I72" s="5">
        <f t="shared" si="11"/>
        <v>0</v>
      </c>
      <c r="J72" s="5">
        <v>0</v>
      </c>
      <c r="K72" s="5" t="s">
        <v>265</v>
      </c>
      <c r="L72" t="str">
        <f t="shared" si="12"/>
        <v>-- RMAP Area Config Register 21 : Clear Error Flag Config Field</v>
      </c>
      <c r="M72" s="3" t="str">
        <f t="shared" si="13"/>
        <v xml:space="preserve">when (16#42#) =&gt;
-- RMAP Area Config Register 21 : Clear Error Flag Config Field
v_ram_address                 := "010101";
p_rmap_ram_rd(v_ram_address, avalon_mm_rmap_o.waitrequest, v_ram_readdata);
avalon_mm_rmap_o.readdata              &lt;= (others =&gt; '0');
avalon_mm_rmap_o.readdata(0 downto 0) &lt;= v_ram_readdata(31 downto 31);
</v>
      </c>
      <c r="O72" s="4" t="s">
        <v>265</v>
      </c>
      <c r="P72" s="4" t="s">
        <v>409</v>
      </c>
      <c r="U72" s="3"/>
    </row>
    <row r="73" spans="1:21" x14ac:dyDescent="0.25">
      <c r="A73" s="4">
        <v>22</v>
      </c>
      <c r="B73" s="7">
        <f t="shared" si="8"/>
        <v>88</v>
      </c>
      <c r="C73" s="5" t="str">
        <f t="shared" si="9"/>
        <v>010110</v>
      </c>
      <c r="D73" s="8" t="str">
        <f t="shared" si="7"/>
        <v>0001</v>
      </c>
      <c r="E73" s="5" t="str">
        <f t="shared" si="10"/>
        <v>3 downto 0</v>
      </c>
      <c r="F73" s="5">
        <v>3</v>
      </c>
      <c r="G73" s="5">
        <v>0</v>
      </c>
      <c r="H73" s="5">
        <v>4</v>
      </c>
      <c r="I73" s="5">
        <f t="shared" si="11"/>
        <v>3</v>
      </c>
      <c r="J73" s="5">
        <v>0</v>
      </c>
      <c r="K73" s="5" t="s">
        <v>266</v>
      </c>
      <c r="L73" t="str">
        <f t="shared" si="12"/>
        <v>-- RMAP Area Config Register 22 : R Config 1 Field</v>
      </c>
      <c r="M73" s="3" t="str">
        <f t="shared" si="13"/>
        <v xml:space="preserve">when (16#43#) =&gt;
-- RMAP Area Config Register 22 : R Config 1 Field
v_ram_address                 := "010110";
p_rmap_ram_rd(v_ram_address, avalon_mm_rmap_o.waitrequest, v_ram_readdata);
avalon_mm_rmap_o.readdata              &lt;= (others =&gt; '0');
avalon_mm_rmap_o.readdata(3 downto 0) &lt;= v_ram_readdata(3 downto 0);
</v>
      </c>
      <c r="O73" s="4" t="s">
        <v>266</v>
      </c>
      <c r="P73" s="4" t="s">
        <v>410</v>
      </c>
      <c r="U73" s="3"/>
    </row>
    <row r="74" spans="1:21" x14ac:dyDescent="0.25">
      <c r="A74" s="4">
        <v>22</v>
      </c>
      <c r="B74" s="7">
        <f t="shared" si="8"/>
        <v>88</v>
      </c>
      <c r="C74" s="5" t="str">
        <f t="shared" si="9"/>
        <v>010110</v>
      </c>
      <c r="D74" s="8" t="str">
        <f t="shared" si="7"/>
        <v>0001</v>
      </c>
      <c r="E74" s="5" t="str">
        <f t="shared" si="10"/>
        <v>7 downto 4</v>
      </c>
      <c r="F74" s="5">
        <v>7</v>
      </c>
      <c r="G74" s="5">
        <v>4</v>
      </c>
      <c r="H74" s="5">
        <v>4</v>
      </c>
      <c r="I74" s="5">
        <f t="shared" si="11"/>
        <v>3</v>
      </c>
      <c r="J74" s="5">
        <v>0</v>
      </c>
      <c r="K74" s="5" t="s">
        <v>267</v>
      </c>
      <c r="L74" t="str">
        <f t="shared" si="12"/>
        <v>-- RMAP Area Config Register 22 : R Config 2 Field</v>
      </c>
      <c r="M74" s="3" t="str">
        <f t="shared" si="13"/>
        <v xml:space="preserve">when (16#44#) =&gt;
-- RMAP Area Config Register 22 : R Config 2 Field
v_ram_address                 := "010110";
p_rmap_ram_rd(v_ram_address, avalon_mm_rmap_o.waitrequest, v_ram_readdata);
avalon_mm_rmap_o.readdata              &lt;= (others =&gt; '0');
avalon_mm_rmap_o.readdata(3 downto 0) &lt;= v_ram_readdata(7 downto 4);
</v>
      </c>
      <c r="O74" s="4" t="s">
        <v>267</v>
      </c>
      <c r="P74" s="4" t="s">
        <v>411</v>
      </c>
      <c r="U74" s="3"/>
    </row>
    <row r="75" spans="1:21" x14ac:dyDescent="0.25">
      <c r="A75" s="4">
        <v>22</v>
      </c>
      <c r="B75" s="7">
        <f t="shared" si="8"/>
        <v>88</v>
      </c>
      <c r="C75" s="5" t="str">
        <f t="shared" si="9"/>
        <v>010110</v>
      </c>
      <c r="D75" s="8" t="str">
        <f t="shared" si="7"/>
        <v>0010</v>
      </c>
      <c r="E75" s="5" t="str">
        <f t="shared" si="10"/>
        <v>11 downto 8</v>
      </c>
      <c r="F75" s="5">
        <v>11</v>
      </c>
      <c r="G75" s="5">
        <v>8</v>
      </c>
      <c r="H75" s="5">
        <v>4</v>
      </c>
      <c r="I75" s="5">
        <f t="shared" si="11"/>
        <v>3</v>
      </c>
      <c r="J75" s="5">
        <v>0</v>
      </c>
      <c r="K75" s="5" t="s">
        <v>268</v>
      </c>
      <c r="L75" t="str">
        <f t="shared" si="12"/>
        <v>-- RMAP Area Config Register 22 : Cdsclp Lo Field</v>
      </c>
      <c r="M75" s="3" t="str">
        <f t="shared" si="13"/>
        <v xml:space="preserve">when (16#45#) =&gt;
-- RMAP Area Config Register 22 : Cdsclp Lo Field
v_ram_address                 := "010110";
p_rmap_ram_rd(v_ram_address, avalon_mm_rmap_o.waitrequest, v_ram_readdata);
avalon_mm_rmap_o.readdata              &lt;= (others =&gt; '0');
avalon_mm_rmap_o.readdata(3 downto 0) &lt;= v_ram_readdata(11 downto 8);
</v>
      </c>
      <c r="O75" s="4" t="s">
        <v>268</v>
      </c>
      <c r="P75" s="4" t="s">
        <v>412</v>
      </c>
      <c r="U75" s="3"/>
    </row>
    <row r="76" spans="1:21" x14ac:dyDescent="0.25">
      <c r="A76" s="4">
        <v>22</v>
      </c>
      <c r="B76" s="7">
        <f t="shared" si="8"/>
        <v>88</v>
      </c>
      <c r="C76" s="5" t="str">
        <f t="shared" si="9"/>
        <v>010110</v>
      </c>
      <c r="D76" s="8" t="str">
        <f t="shared" si="7"/>
        <v>1110</v>
      </c>
      <c r="E76" s="5" t="str">
        <f t="shared" si="10"/>
        <v>31 downto 12</v>
      </c>
      <c r="F76" s="5">
        <v>31</v>
      </c>
      <c r="G76" s="5">
        <v>12</v>
      </c>
      <c r="H76" s="5">
        <v>20</v>
      </c>
      <c r="I76" s="5">
        <f t="shared" si="11"/>
        <v>19</v>
      </c>
      <c r="J76" s="5">
        <v>0</v>
      </c>
      <c r="K76" s="5" t="s">
        <v>269</v>
      </c>
      <c r="L76" t="str">
        <f t="shared" si="12"/>
        <v>-- RMAP Area Config Register 22 : Register 22 Configuration Reserved</v>
      </c>
      <c r="M76" s="3" t="str">
        <f t="shared" si="13"/>
        <v xml:space="preserve">when (16#46#) =&gt;
-- RMAP Area Config Register 22 : Register 22 Configuration Reserved
v_ram_address                 := "010110";
p_rmap_ram_rd(v_ram_address, avalon_mm_rmap_o.waitrequest, v_ram_readdata);
avalon_mm_rmap_o.readdata              &lt;= (others =&gt; '0');
avalon_mm_rmap_o.readdata(19 downto 0) &lt;= v_ram_readdata(31 downto 12);
</v>
      </c>
      <c r="O76" s="4" t="s">
        <v>269</v>
      </c>
      <c r="P76" s="4" t="s">
        <v>176</v>
      </c>
      <c r="U76" s="3"/>
    </row>
    <row r="77" spans="1:21" x14ac:dyDescent="0.25">
      <c r="A77" s="4">
        <v>23</v>
      </c>
      <c r="B77" s="7">
        <f t="shared" si="8"/>
        <v>92</v>
      </c>
      <c r="C77" s="5" t="str">
        <f t="shared" si="9"/>
        <v>010111</v>
      </c>
      <c r="D77" s="8" t="str">
        <f t="shared" si="7"/>
        <v>0011</v>
      </c>
      <c r="E77" s="5" t="str">
        <f t="shared" si="10"/>
        <v>9 downto 0</v>
      </c>
      <c r="F77" s="5">
        <v>9</v>
      </c>
      <c r="G77" s="5">
        <v>0</v>
      </c>
      <c r="H77" s="5">
        <v>10</v>
      </c>
      <c r="I77" s="5">
        <f t="shared" si="11"/>
        <v>9</v>
      </c>
      <c r="J77" s="5">
        <v>0</v>
      </c>
      <c r="K77" s="5" t="s">
        <v>270</v>
      </c>
      <c r="L77" t="str">
        <f t="shared" si="12"/>
        <v>-- RMAP Area Config Register 23 : CCD 1 Last E Packet Field</v>
      </c>
      <c r="M77" s="3" t="str">
        <f t="shared" si="13"/>
        <v xml:space="preserve">when (16#47#) =&gt;
-- RMAP Area Config Register 23 : CCD 1 Last E Packet Field
v_ram_address                 := "010111";
p_rmap_ram_rd(v_ram_address, avalon_mm_rmap_o.waitrequest, v_ram_readdata);
avalon_mm_rmap_o.readdata              &lt;= (others =&gt; '0');
avalon_mm_rmap_o.readdata(9 downto 0) &lt;= v_ram_readdata(9 downto 0);
</v>
      </c>
      <c r="O77" s="4" t="s">
        <v>270</v>
      </c>
      <c r="P77" s="4" t="s">
        <v>182</v>
      </c>
      <c r="U77" s="3"/>
    </row>
    <row r="78" spans="1:21" x14ac:dyDescent="0.25">
      <c r="A78" s="4">
        <v>23</v>
      </c>
      <c r="B78" s="7">
        <f t="shared" si="8"/>
        <v>92</v>
      </c>
      <c r="C78" s="5" t="str">
        <f t="shared" si="9"/>
        <v>010111</v>
      </c>
      <c r="D78" s="8" t="str">
        <f t="shared" si="7"/>
        <v>0110</v>
      </c>
      <c r="E78" s="5" t="str">
        <f t="shared" si="10"/>
        <v>19 downto 10</v>
      </c>
      <c r="F78" s="5">
        <v>19</v>
      </c>
      <c r="G78" s="5">
        <v>10</v>
      </c>
      <c r="H78" s="5">
        <v>10</v>
      </c>
      <c r="I78" s="5">
        <f t="shared" si="11"/>
        <v>9</v>
      </c>
      <c r="J78" s="5">
        <v>0</v>
      </c>
      <c r="K78" s="5" t="s">
        <v>271</v>
      </c>
      <c r="L78" t="str">
        <f t="shared" si="12"/>
        <v>-- RMAP Area Config Register 23 : CCD 1 Last F Packet Field</v>
      </c>
      <c r="M78" s="3" t="str">
        <f t="shared" si="13"/>
        <v xml:space="preserve">when (16#48#) =&gt;
-- RMAP Area Config Register 23 : CCD 1 Last F Packet Field
v_ram_address                 := "010111";
p_rmap_ram_rd(v_ram_address, avalon_mm_rmap_o.waitrequest, v_ram_readdata);
avalon_mm_rmap_o.readdata              &lt;= (others =&gt; '0');
avalon_mm_rmap_o.readdata(9 downto 0) &lt;= v_ram_readdata(19 downto 10);
</v>
      </c>
      <c r="O78" s="4" t="s">
        <v>271</v>
      </c>
      <c r="P78" s="4" t="s">
        <v>413</v>
      </c>
      <c r="U78" s="3"/>
    </row>
    <row r="79" spans="1:21" x14ac:dyDescent="0.25">
      <c r="A79" s="4">
        <v>23</v>
      </c>
      <c r="B79" s="7">
        <f t="shared" si="8"/>
        <v>92</v>
      </c>
      <c r="C79" s="5" t="str">
        <f t="shared" si="9"/>
        <v>010111</v>
      </c>
      <c r="D79" s="8" t="str">
        <f t="shared" si="7"/>
        <v>1100</v>
      </c>
      <c r="E79" s="5" t="str">
        <f t="shared" si="10"/>
        <v>29 downto 20</v>
      </c>
      <c r="F79" s="5">
        <v>29</v>
      </c>
      <c r="G79" s="5">
        <v>20</v>
      </c>
      <c r="H79" s="5">
        <v>10</v>
      </c>
      <c r="I79" s="5">
        <f t="shared" si="11"/>
        <v>9</v>
      </c>
      <c r="J79" s="5">
        <v>0</v>
      </c>
      <c r="K79" s="5" t="s">
        <v>272</v>
      </c>
      <c r="L79" t="str">
        <f t="shared" si="12"/>
        <v>-- RMAP Area Config Register 23 : CCD 2 Last E Packet Field</v>
      </c>
      <c r="M79" s="3" t="str">
        <f t="shared" si="13"/>
        <v xml:space="preserve">when (16#49#) =&gt;
-- RMAP Area Config Register 23 : CCD 2 Last E Packet Field
v_ram_address                 := "010111";
p_rmap_ram_rd(v_ram_address, avalon_mm_rmap_o.waitrequest, v_ram_readdata);
avalon_mm_rmap_o.readdata              &lt;= (others =&gt; '0');
avalon_mm_rmap_o.readdata(9 downto 0) &lt;= v_ram_readdata(29 downto 20);
</v>
      </c>
      <c r="O79" s="4" t="s">
        <v>272</v>
      </c>
      <c r="P79" s="4" t="s">
        <v>414</v>
      </c>
      <c r="U79" s="3"/>
    </row>
    <row r="80" spans="1:21" x14ac:dyDescent="0.25">
      <c r="A80" s="4">
        <v>23</v>
      </c>
      <c r="B80" s="7">
        <f t="shared" si="8"/>
        <v>92</v>
      </c>
      <c r="C80" s="5" t="str">
        <f t="shared" si="9"/>
        <v>010111</v>
      </c>
      <c r="D80" s="8" t="str">
        <f t="shared" si="7"/>
        <v>1000</v>
      </c>
      <c r="E80" s="5" t="str">
        <f t="shared" si="10"/>
        <v>31 downto 30</v>
      </c>
      <c r="F80" s="5">
        <v>31</v>
      </c>
      <c r="G80" s="5">
        <v>30</v>
      </c>
      <c r="H80" s="5">
        <v>2</v>
      </c>
      <c r="I80" s="5">
        <f t="shared" si="11"/>
        <v>1</v>
      </c>
      <c r="J80" s="5">
        <v>0</v>
      </c>
      <c r="K80" s="5" t="s">
        <v>273</v>
      </c>
      <c r="L80" t="str">
        <f t="shared" si="12"/>
        <v>-- RMAP Area Config Register 23 : Register 23 Configuration Reserved</v>
      </c>
      <c r="M80" s="3" t="str">
        <f t="shared" si="13"/>
        <v xml:space="preserve">when (16#4A#) =&gt;
-- RMAP Area Config Register 23 : Register 23 Configuration Reserved
v_ram_address                 := "010111";
p_rmap_ram_rd(v_ram_address, avalon_mm_rmap_o.waitrequest, v_ram_readdata);
avalon_mm_rmap_o.readdata              &lt;= (others =&gt; '0');
avalon_mm_rmap_o.readdata(1 downto 0) &lt;= v_ram_readdata(31 downto 30);
</v>
      </c>
      <c r="O80" s="4" t="s">
        <v>273</v>
      </c>
      <c r="P80" s="4" t="s">
        <v>415</v>
      </c>
      <c r="U80" s="3"/>
    </row>
    <row r="81" spans="1:21" x14ac:dyDescent="0.25">
      <c r="A81" s="4">
        <v>24</v>
      </c>
      <c r="B81" s="7">
        <f t="shared" si="8"/>
        <v>96</v>
      </c>
      <c r="C81" s="5" t="str">
        <f t="shared" si="9"/>
        <v>011000</v>
      </c>
      <c r="D81" s="8" t="str">
        <f t="shared" si="7"/>
        <v>0011</v>
      </c>
      <c r="E81" s="5" t="str">
        <f t="shared" si="10"/>
        <v>9 downto 0</v>
      </c>
      <c r="F81" s="5">
        <v>9</v>
      </c>
      <c r="G81" s="5">
        <v>0</v>
      </c>
      <c r="H81" s="5">
        <v>10</v>
      </c>
      <c r="I81" s="5">
        <f t="shared" si="11"/>
        <v>9</v>
      </c>
      <c r="J81" s="5">
        <v>0</v>
      </c>
      <c r="K81" s="5" t="s">
        <v>274</v>
      </c>
      <c r="L81" t="str">
        <f t="shared" si="12"/>
        <v>-- RMAP Area Config Register 24 : CCD 2 Last F Packet Field</v>
      </c>
      <c r="M81" s="3" t="str">
        <f t="shared" si="13"/>
        <v xml:space="preserve">when (16#4B#) =&gt;
-- RMAP Area Config Register 24 : CCD 2 Last F Packet Field
v_ram_address                 := "011000";
p_rmap_ram_rd(v_ram_address, avalon_mm_rmap_o.waitrequest, v_ram_readdata);
avalon_mm_rmap_o.readdata              &lt;= (others =&gt; '0');
avalon_mm_rmap_o.readdata(9 downto 0) &lt;= v_ram_readdata(9 downto 0);
</v>
      </c>
      <c r="O81" s="4" t="s">
        <v>274</v>
      </c>
      <c r="P81" s="4" t="s">
        <v>186</v>
      </c>
      <c r="U81" s="3"/>
    </row>
    <row r="82" spans="1:21" x14ac:dyDescent="0.25">
      <c r="A82" s="4">
        <v>24</v>
      </c>
      <c r="B82" s="7">
        <f t="shared" si="8"/>
        <v>96</v>
      </c>
      <c r="C82" s="5" t="str">
        <f t="shared" si="9"/>
        <v>011000</v>
      </c>
      <c r="D82" s="8" t="str">
        <f t="shared" si="7"/>
        <v>0110</v>
      </c>
      <c r="E82" s="5" t="str">
        <f t="shared" si="10"/>
        <v>19 downto 10</v>
      </c>
      <c r="F82" s="5">
        <v>19</v>
      </c>
      <c r="G82" s="5">
        <v>10</v>
      </c>
      <c r="H82" s="5">
        <v>10</v>
      </c>
      <c r="I82" s="5">
        <f t="shared" si="11"/>
        <v>9</v>
      </c>
      <c r="J82" s="5">
        <v>0</v>
      </c>
      <c r="K82" s="5" t="s">
        <v>275</v>
      </c>
      <c r="L82" t="str">
        <f t="shared" si="12"/>
        <v>-- RMAP Area Config Register 24 : CCD 3 Last E Packet Field</v>
      </c>
      <c r="M82" s="3" t="str">
        <f t="shared" si="13"/>
        <v xml:space="preserve">when (16#4C#) =&gt;
-- RMAP Area Config Register 24 : CCD 3 Last E Packet Field
v_ram_address                 := "011000";
p_rmap_ram_rd(v_ram_address, avalon_mm_rmap_o.waitrequest, v_ram_readdata);
avalon_mm_rmap_o.readdata              &lt;= (others =&gt; '0');
avalon_mm_rmap_o.readdata(9 downto 0) &lt;= v_ram_readdata(19 downto 10);
</v>
      </c>
      <c r="O82" s="4" t="s">
        <v>275</v>
      </c>
      <c r="P82" s="4" t="s">
        <v>416</v>
      </c>
      <c r="U82" s="3"/>
    </row>
    <row r="83" spans="1:21" x14ac:dyDescent="0.25">
      <c r="A83" s="4">
        <v>24</v>
      </c>
      <c r="B83" s="7">
        <f t="shared" si="8"/>
        <v>96</v>
      </c>
      <c r="C83" s="5" t="str">
        <f t="shared" si="9"/>
        <v>011000</v>
      </c>
      <c r="D83" s="8" t="str">
        <f t="shared" si="7"/>
        <v>1100</v>
      </c>
      <c r="E83" s="5" t="str">
        <f t="shared" si="10"/>
        <v>29 downto 20</v>
      </c>
      <c r="F83" s="5">
        <v>29</v>
      </c>
      <c r="G83" s="5">
        <v>20</v>
      </c>
      <c r="H83" s="5">
        <v>10</v>
      </c>
      <c r="I83" s="5">
        <f t="shared" si="11"/>
        <v>9</v>
      </c>
      <c r="J83" s="5">
        <v>0</v>
      </c>
      <c r="K83" s="5" t="s">
        <v>276</v>
      </c>
      <c r="L83" t="str">
        <f t="shared" si="12"/>
        <v>-- RMAP Area Config Register 24 : CCD 3 Last F Packet Field</v>
      </c>
      <c r="M83" s="3" t="str">
        <f t="shared" si="13"/>
        <v xml:space="preserve">when (16#4D#) =&gt;
-- RMAP Area Config Register 24 : CCD 3 Last F Packet Field
v_ram_address                 := "011000";
p_rmap_ram_rd(v_ram_address, avalon_mm_rmap_o.waitrequest, v_ram_readdata);
avalon_mm_rmap_o.readdata              &lt;= (others =&gt; '0');
avalon_mm_rmap_o.readdata(9 downto 0) &lt;= v_ram_readdata(29 downto 20);
</v>
      </c>
      <c r="O83" s="4" t="s">
        <v>276</v>
      </c>
      <c r="P83" s="4" t="s">
        <v>417</v>
      </c>
      <c r="U83" s="3"/>
    </row>
    <row r="84" spans="1:21" x14ac:dyDescent="0.25">
      <c r="A84" s="4">
        <v>24</v>
      </c>
      <c r="B84" s="7">
        <f t="shared" si="8"/>
        <v>96</v>
      </c>
      <c r="C84" s="5" t="str">
        <f t="shared" si="9"/>
        <v>011000</v>
      </c>
      <c r="D84" s="8" t="str">
        <f t="shared" si="7"/>
        <v>1000</v>
      </c>
      <c r="E84" s="5" t="str">
        <f t="shared" si="10"/>
        <v>31 downto 30</v>
      </c>
      <c r="F84" s="5">
        <v>31</v>
      </c>
      <c r="G84" s="5">
        <v>30</v>
      </c>
      <c r="H84" s="5">
        <v>2</v>
      </c>
      <c r="I84" s="5">
        <f t="shared" si="11"/>
        <v>1</v>
      </c>
      <c r="J84" s="5">
        <v>0</v>
      </c>
      <c r="K84" s="5" t="s">
        <v>277</v>
      </c>
      <c r="L84" t="str">
        <f t="shared" si="12"/>
        <v>-- RMAP Area Config Register 24 : Register 24 Configuration Reserved</v>
      </c>
      <c r="M84" s="3" t="str">
        <f t="shared" si="13"/>
        <v xml:space="preserve">when (16#4E#) =&gt;
-- RMAP Area Config Register 24 : Register 24 Configuration Reserved
v_ram_address                 := "011000";
p_rmap_ram_rd(v_ram_address, avalon_mm_rmap_o.waitrequest, v_ram_readdata);
avalon_mm_rmap_o.readdata              &lt;= (others =&gt; '0');
avalon_mm_rmap_o.readdata(1 downto 0) &lt;= v_ram_readdata(31 downto 30);
</v>
      </c>
      <c r="O84" s="4" t="s">
        <v>277</v>
      </c>
      <c r="P84" s="4" t="s">
        <v>418</v>
      </c>
      <c r="U84" s="3"/>
    </row>
    <row r="85" spans="1:21" x14ac:dyDescent="0.25">
      <c r="A85" s="4">
        <v>25</v>
      </c>
      <c r="B85" s="7">
        <f t="shared" si="8"/>
        <v>100</v>
      </c>
      <c r="C85" s="5" t="str">
        <f t="shared" si="9"/>
        <v>011001</v>
      </c>
      <c r="D85" s="8" t="str">
        <f t="shared" si="7"/>
        <v>0011</v>
      </c>
      <c r="E85" s="5" t="str">
        <f t="shared" si="10"/>
        <v>9 downto 0</v>
      </c>
      <c r="F85" s="5">
        <v>9</v>
      </c>
      <c r="G85" s="5">
        <v>0</v>
      </c>
      <c r="H85" s="5">
        <v>10</v>
      </c>
      <c r="I85" s="5">
        <f t="shared" si="11"/>
        <v>9</v>
      </c>
      <c r="J85" s="5">
        <v>0</v>
      </c>
      <c r="K85" s="5" t="s">
        <v>278</v>
      </c>
      <c r="L85" t="str">
        <f t="shared" si="12"/>
        <v>-- RMAP Area Config Register 25 : CCD 4 Last E Packet Field</v>
      </c>
      <c r="M85" s="3" t="str">
        <f t="shared" si="13"/>
        <v xml:space="preserve">when (16#4F#) =&gt;
-- RMAP Area Config Register 25 : CCD 4 Last E Packet Field
v_ram_address                 := "011001";
p_rmap_ram_rd(v_ram_address, avalon_mm_rmap_o.waitrequest, v_ram_readdata);
avalon_mm_rmap_o.readdata              &lt;= (others =&gt; '0');
avalon_mm_rmap_o.readdata(9 downto 0) &lt;= v_ram_readdata(9 downto 0);
</v>
      </c>
      <c r="O85" s="4" t="s">
        <v>278</v>
      </c>
      <c r="P85" s="4" t="s">
        <v>190</v>
      </c>
      <c r="U85" s="3"/>
    </row>
    <row r="86" spans="1:21" x14ac:dyDescent="0.25">
      <c r="A86" s="4">
        <v>25</v>
      </c>
      <c r="B86" s="7">
        <f t="shared" si="8"/>
        <v>100</v>
      </c>
      <c r="C86" s="5" t="str">
        <f t="shared" si="9"/>
        <v>011001</v>
      </c>
      <c r="D86" s="8" t="str">
        <f t="shared" si="7"/>
        <v>0110</v>
      </c>
      <c r="E86" s="5" t="str">
        <f t="shared" si="10"/>
        <v>19 downto 10</v>
      </c>
      <c r="F86" s="5">
        <v>19</v>
      </c>
      <c r="G86" s="5">
        <v>10</v>
      </c>
      <c r="H86" s="5">
        <v>10</v>
      </c>
      <c r="I86" s="5">
        <f t="shared" si="11"/>
        <v>9</v>
      </c>
      <c r="J86" s="5">
        <v>0</v>
      </c>
      <c r="K86" s="5" t="s">
        <v>279</v>
      </c>
      <c r="L86" t="str">
        <f t="shared" si="12"/>
        <v>-- RMAP Area Config Register 25 : CCD 4 Last F Packet Field</v>
      </c>
      <c r="M86" s="3" t="str">
        <f t="shared" si="13"/>
        <v xml:space="preserve">when (16#50#) =&gt;
-- RMAP Area Config Register 25 : CCD 4 Last F Packet Field
v_ram_address                 := "011001";
p_rmap_ram_rd(v_ram_address, avalon_mm_rmap_o.waitrequest, v_ram_readdata);
avalon_mm_rmap_o.readdata              &lt;= (others =&gt; '0');
avalon_mm_rmap_o.readdata(9 downto 0) &lt;= v_ram_readdata(19 downto 10);
</v>
      </c>
      <c r="O86" s="4" t="s">
        <v>279</v>
      </c>
      <c r="P86" s="4" t="s">
        <v>419</v>
      </c>
      <c r="U86" s="3"/>
    </row>
    <row r="87" spans="1:21" x14ac:dyDescent="0.25">
      <c r="A87" s="4">
        <v>25</v>
      </c>
      <c r="B87" s="7">
        <f t="shared" si="8"/>
        <v>100</v>
      </c>
      <c r="C87" s="5" t="str">
        <f t="shared" si="9"/>
        <v>011001</v>
      </c>
      <c r="D87" s="8" t="str">
        <f t="shared" si="7"/>
        <v>1100</v>
      </c>
      <c r="E87" s="5" t="str">
        <f t="shared" si="10"/>
        <v>29 downto 20</v>
      </c>
      <c r="F87" s="5">
        <v>29</v>
      </c>
      <c r="G87" s="5">
        <v>20</v>
      </c>
      <c r="H87" s="5">
        <v>10</v>
      </c>
      <c r="I87" s="5">
        <f t="shared" si="11"/>
        <v>9</v>
      </c>
      <c r="J87" s="5">
        <v>0</v>
      </c>
      <c r="K87" s="5" t="s">
        <v>280</v>
      </c>
      <c r="L87" t="str">
        <f t="shared" si="12"/>
        <v>-- RMAP Area Config Register 25 : Surface Inversion Counter Field</v>
      </c>
      <c r="M87" s="3" t="str">
        <f t="shared" si="13"/>
        <v xml:space="preserve">when (16#51#) =&gt;
-- RMAP Area Config Register 25 : Surface Inversion Counter Field
v_ram_address                 := "011001";
p_rmap_ram_rd(v_ram_address, avalon_mm_rmap_o.waitrequest, v_ram_readdata);
avalon_mm_rmap_o.readdata              &lt;= (others =&gt; '0');
avalon_mm_rmap_o.readdata(9 downto 0) &lt;= v_ram_readdata(29 downto 20);
</v>
      </c>
      <c r="O87" s="4" t="s">
        <v>280</v>
      </c>
      <c r="P87" s="4" t="s">
        <v>420</v>
      </c>
      <c r="U87" s="3"/>
    </row>
    <row r="88" spans="1:21" x14ac:dyDescent="0.25">
      <c r="A88" s="4">
        <v>25</v>
      </c>
      <c r="B88" s="7">
        <f t="shared" si="8"/>
        <v>100</v>
      </c>
      <c r="C88" s="5" t="str">
        <f t="shared" si="9"/>
        <v>011001</v>
      </c>
      <c r="D88" s="8" t="str">
        <f t="shared" si="7"/>
        <v>1000</v>
      </c>
      <c r="E88" s="5" t="str">
        <f t="shared" si="10"/>
        <v>31 downto 30</v>
      </c>
      <c r="F88" s="5">
        <v>31</v>
      </c>
      <c r="G88" s="5">
        <v>30</v>
      </c>
      <c r="H88" s="5">
        <v>2</v>
      </c>
      <c r="I88" s="5">
        <f t="shared" si="11"/>
        <v>1</v>
      </c>
      <c r="J88" s="5">
        <v>0</v>
      </c>
      <c r="K88" s="5" t="s">
        <v>281</v>
      </c>
      <c r="L88" t="str">
        <f t="shared" si="12"/>
        <v>-- RMAP Area Config Register 25 : Register 25 Configuration Reserved</v>
      </c>
      <c r="M88" s="3" t="str">
        <f t="shared" si="13"/>
        <v xml:space="preserve">when (16#52#) =&gt;
-- RMAP Area Config Register 25 : Register 25 Configuration Reserved
v_ram_address                 := "011001";
p_rmap_ram_rd(v_ram_address, avalon_mm_rmap_o.waitrequest, v_ram_readdata);
avalon_mm_rmap_o.readdata              &lt;= (others =&gt; '0');
avalon_mm_rmap_o.readdata(1 downto 0) &lt;= v_ram_readdata(31 downto 30);
</v>
      </c>
      <c r="O88" s="4" t="s">
        <v>281</v>
      </c>
      <c r="P88" s="4" t="s">
        <v>421</v>
      </c>
      <c r="U88" s="3"/>
    </row>
    <row r="89" spans="1:21" x14ac:dyDescent="0.25">
      <c r="A89" s="4">
        <v>26</v>
      </c>
      <c r="B89" s="7">
        <f t="shared" si="8"/>
        <v>104</v>
      </c>
      <c r="C89" s="5" t="str">
        <f t="shared" si="9"/>
        <v>011010</v>
      </c>
      <c r="D89" s="8" t="str">
        <f t="shared" si="7"/>
        <v>0011</v>
      </c>
      <c r="E89" s="5" t="str">
        <f t="shared" si="10"/>
        <v>31 downto 0</v>
      </c>
      <c r="F89" s="5">
        <v>15</v>
      </c>
      <c r="G89" s="5">
        <v>0</v>
      </c>
      <c r="H89" s="5">
        <v>16</v>
      </c>
      <c r="I89" s="5">
        <f t="shared" si="11"/>
        <v>15</v>
      </c>
      <c r="J89" s="5">
        <v>0</v>
      </c>
      <c r="K89" s="5" t="s">
        <v>282</v>
      </c>
      <c r="L89" t="str">
        <f t="shared" si="12"/>
        <v>-- RMAP Area Config Register 26 : Readout Pause Counter Field</v>
      </c>
      <c r="M89" s="3" t="str">
        <f t="shared" si="13"/>
        <v xml:space="preserve">when (16#53#) =&gt;
-- RMAP Area Config Register 26 : Readout Pause Counter Field
v_ram_address                 := "011010";
p_rmap_ram_rd(v_ram_address, avalon_mm_rmap_o.waitrequest, v_ram_readdata);
avalon_mm_rmap_o.readdata              &lt;= (others =&gt; '0');
avalon_mm_rmap_o.readdata(15 downto 0) &lt;= v_ram_readdata(15 downto 0);
</v>
      </c>
      <c r="O89" s="4" t="s">
        <v>282</v>
      </c>
      <c r="P89" s="4" t="s">
        <v>192</v>
      </c>
      <c r="U89" s="3"/>
    </row>
    <row r="90" spans="1:21" x14ac:dyDescent="0.25">
      <c r="A90" s="4">
        <v>26</v>
      </c>
      <c r="B90" s="7">
        <f t="shared" si="8"/>
        <v>104</v>
      </c>
      <c r="C90" s="5" t="str">
        <f t="shared" si="9"/>
        <v>011010</v>
      </c>
      <c r="D90" s="8" t="str">
        <f t="shared" si="7"/>
        <v>1100</v>
      </c>
      <c r="E90" s="5" t="str">
        <f t="shared" si="10"/>
        <v>31 downto 0</v>
      </c>
      <c r="F90" s="5">
        <v>31</v>
      </c>
      <c r="G90" s="5">
        <v>16</v>
      </c>
      <c r="H90" s="5">
        <v>16</v>
      </c>
      <c r="I90" s="5">
        <f t="shared" si="11"/>
        <v>15</v>
      </c>
      <c r="J90" s="5">
        <v>0</v>
      </c>
      <c r="K90" s="5" t="s">
        <v>283</v>
      </c>
      <c r="L90" t="str">
        <f t="shared" si="12"/>
        <v>-- RMAP Area Config Register 26 : Trap Pumping Shuffle Counter Field</v>
      </c>
      <c r="M90" s="3" t="str">
        <f t="shared" si="13"/>
        <v xml:space="preserve">when (16#54#) =&gt;
-- RMAP Area Config Register 26 : Trap Pumping Shuffle Counter Field
v_ram_address                 := "011010";
p_rmap_ram_rd(v_ram_address, avalon_mm_rmap_o.waitrequest, v_ram_readdata);
avalon_mm_rmap_o.readdata              &lt;= (others =&gt; '0');
avalon_mm_rmap_o.readdata(15 downto 0) &lt;= v_ram_readdata(31 downto 16);
</v>
      </c>
      <c r="O90" s="4" t="s">
        <v>283</v>
      </c>
      <c r="P90" s="4" t="s">
        <v>191</v>
      </c>
      <c r="U90" s="3"/>
    </row>
    <row r="91" spans="1:21" x14ac:dyDescent="0.25">
      <c r="A91" s="4">
        <v>448</v>
      </c>
      <c r="B91" s="7">
        <f t="shared" si="8"/>
        <v>1792</v>
      </c>
      <c r="C91" s="5" t="str">
        <f>DEC2BIN(QUOTIENT(B91 - 1792 + 108,4),6)</f>
        <v>011011</v>
      </c>
      <c r="D91" s="8" t="str">
        <f t="shared" si="7"/>
        <v>1100</v>
      </c>
      <c r="E91" s="5" t="str">
        <f t="shared" si="10"/>
        <v>31 downto 0</v>
      </c>
      <c r="F91" s="5">
        <v>31</v>
      </c>
      <c r="G91" s="5">
        <v>16</v>
      </c>
      <c r="H91" s="5">
        <v>16</v>
      </c>
      <c r="I91" s="5">
        <f t="shared" si="11"/>
        <v>15</v>
      </c>
      <c r="J91" s="5">
        <v>0</v>
      </c>
      <c r="K91" s="5" t="s">
        <v>284</v>
      </c>
      <c r="L91" t="str">
        <f t="shared" si="12"/>
        <v>-- RMAP Area HK Register 0 : TOU Sense 1 HK Field</v>
      </c>
      <c r="M91" s="3" t="str">
        <f t="shared" si="13"/>
        <v xml:space="preserve">when (16#55#) =&gt;
-- RMAP Area HK Register 0 : TOU Sense 1 HK Field
v_ram_address                 := "011011";
p_rmap_ram_rd(v_ram_address, avalon_mm_rmap_o.waitrequest, v_ram_readdata);
avalon_mm_rmap_o.readdata              &lt;= (others =&gt; '0');
avalon_mm_rmap_o.readdata(15 downto 0) &lt;= v_ram_readdata(31 downto 16);
</v>
      </c>
      <c r="O91" s="4" t="s">
        <v>284</v>
      </c>
      <c r="P91" s="4" t="s">
        <v>422</v>
      </c>
      <c r="U91" s="3"/>
    </row>
    <row r="92" spans="1:21" x14ac:dyDescent="0.25">
      <c r="A92" s="4">
        <v>448</v>
      </c>
      <c r="B92" s="7">
        <f t="shared" si="8"/>
        <v>1792</v>
      </c>
      <c r="C92" s="5" t="str">
        <f t="shared" ref="C92:C155" si="14">DEC2BIN(QUOTIENT(B92 - 1792 + 108,4),6)</f>
        <v>011011</v>
      </c>
      <c r="D92" s="8" t="str">
        <f t="shared" si="7"/>
        <v>0011</v>
      </c>
      <c r="E92" s="5" t="str">
        <f t="shared" si="10"/>
        <v>31 downto 0</v>
      </c>
      <c r="F92" s="5">
        <v>15</v>
      </c>
      <c r="G92" s="5">
        <v>0</v>
      </c>
      <c r="H92" s="5">
        <v>16</v>
      </c>
      <c r="I92" s="5">
        <f t="shared" si="11"/>
        <v>15</v>
      </c>
      <c r="J92" s="5">
        <v>0</v>
      </c>
      <c r="K92" s="5" t="s">
        <v>285</v>
      </c>
      <c r="L92" t="str">
        <f t="shared" si="12"/>
        <v>-- RMAP Area HK Register 0 : TOU Sense 2 HK Field</v>
      </c>
      <c r="M92" s="3" t="str">
        <f t="shared" si="13"/>
        <v xml:space="preserve">when (16#56#) =&gt;
-- RMAP Area HK Register 0 : TOU Sense 2 HK Field
v_ram_address                 := "011011";
p_rmap_ram_rd(v_ram_address, avalon_mm_rmap_o.waitrequest, v_ram_readdata);
avalon_mm_rmap_o.readdata              &lt;= (others =&gt; '0');
avalon_mm_rmap_o.readdata(15 downto 0) &lt;= v_ram_readdata(15 downto 0);
</v>
      </c>
      <c r="O92" s="4" t="s">
        <v>285</v>
      </c>
      <c r="P92" s="4" t="s">
        <v>423</v>
      </c>
      <c r="U92" s="3"/>
    </row>
    <row r="93" spans="1:21" x14ac:dyDescent="0.25">
      <c r="A93" s="4">
        <v>449</v>
      </c>
      <c r="B93" s="7">
        <f t="shared" si="8"/>
        <v>1796</v>
      </c>
      <c r="C93" s="5" t="str">
        <f t="shared" si="14"/>
        <v>011100</v>
      </c>
      <c r="D93" s="8" t="str">
        <f t="shared" si="7"/>
        <v>1100</v>
      </c>
      <c r="E93" s="5" t="str">
        <f t="shared" si="10"/>
        <v>31 downto 0</v>
      </c>
      <c r="F93" s="5">
        <v>31</v>
      </c>
      <c r="G93" s="5">
        <v>16</v>
      </c>
      <c r="H93" s="5">
        <v>16</v>
      </c>
      <c r="I93" s="5">
        <f t="shared" si="11"/>
        <v>15</v>
      </c>
      <c r="J93" s="5">
        <v>0</v>
      </c>
      <c r="K93" s="5" t="s">
        <v>286</v>
      </c>
      <c r="L93" t="str">
        <f t="shared" si="12"/>
        <v>-- RMAP Area HK Register 1 : TOU Sense 3 HK Field</v>
      </c>
      <c r="M93" s="3" t="str">
        <f t="shared" si="13"/>
        <v xml:space="preserve">when (16#57#) =&gt;
-- RMAP Area HK Register 1 : TOU Sense 3 HK Field
v_ram_address                 := "011100";
p_rmap_ram_rd(v_ram_address, avalon_mm_rmap_o.waitrequest, v_ram_readdata);
avalon_mm_rmap_o.readdata              &lt;= (others =&gt; '0');
avalon_mm_rmap_o.readdata(15 downto 0) &lt;= v_ram_readdata(31 downto 16);
</v>
      </c>
      <c r="O93" s="4" t="s">
        <v>286</v>
      </c>
      <c r="P93" s="4" t="s">
        <v>424</v>
      </c>
      <c r="U93" s="3"/>
    </row>
    <row r="94" spans="1:21" x14ac:dyDescent="0.25">
      <c r="A94" s="4">
        <v>449</v>
      </c>
      <c r="B94" s="7">
        <f t="shared" si="8"/>
        <v>1796</v>
      </c>
      <c r="C94" s="5" t="str">
        <f t="shared" si="14"/>
        <v>011100</v>
      </c>
      <c r="D94" s="8" t="str">
        <f t="shared" si="7"/>
        <v>0011</v>
      </c>
      <c r="E94" s="5" t="str">
        <f t="shared" si="10"/>
        <v>31 downto 0</v>
      </c>
      <c r="F94" s="5">
        <v>15</v>
      </c>
      <c r="G94" s="5">
        <v>0</v>
      </c>
      <c r="H94" s="5">
        <v>16</v>
      </c>
      <c r="I94" s="5">
        <f t="shared" si="11"/>
        <v>15</v>
      </c>
      <c r="J94" s="5">
        <v>0</v>
      </c>
      <c r="K94" s="5" t="s">
        <v>287</v>
      </c>
      <c r="L94" t="str">
        <f t="shared" si="12"/>
        <v>-- RMAP Area HK Register 1 : TOU Sense 4 HK Field</v>
      </c>
      <c r="M94" s="3" t="str">
        <f t="shared" si="13"/>
        <v xml:space="preserve">when (16#58#) =&gt;
-- RMAP Area HK Register 1 : TOU Sense 4 HK Field
v_ram_address                 := "011100";
p_rmap_ram_rd(v_ram_address, avalon_mm_rmap_o.waitrequest, v_ram_readdata);
avalon_mm_rmap_o.readdata              &lt;= (others =&gt; '0');
avalon_mm_rmap_o.readdata(15 downto 0) &lt;= v_ram_readdata(15 downto 0);
</v>
      </c>
      <c r="O94" s="4" t="s">
        <v>287</v>
      </c>
      <c r="P94" s="4" t="s">
        <v>425</v>
      </c>
      <c r="U94" s="3"/>
    </row>
    <row r="95" spans="1:21" x14ac:dyDescent="0.25">
      <c r="A95" s="4">
        <v>450</v>
      </c>
      <c r="B95" s="7">
        <f t="shared" si="8"/>
        <v>1800</v>
      </c>
      <c r="C95" s="5" t="str">
        <f t="shared" si="14"/>
        <v>011101</v>
      </c>
      <c r="D95" s="8" t="str">
        <f t="shared" si="7"/>
        <v>1100</v>
      </c>
      <c r="E95" s="5" t="str">
        <f t="shared" si="10"/>
        <v>31 downto 0</v>
      </c>
      <c r="F95" s="5">
        <v>31</v>
      </c>
      <c r="G95" s="5">
        <v>16</v>
      </c>
      <c r="H95" s="5">
        <v>16</v>
      </c>
      <c r="I95" s="5">
        <f t="shared" si="11"/>
        <v>15</v>
      </c>
      <c r="J95" s="5">
        <v>0</v>
      </c>
      <c r="K95" s="5" t="s">
        <v>288</v>
      </c>
      <c r="L95" t="str">
        <f t="shared" si="12"/>
        <v>-- RMAP Area HK Register 2 : TOU Sense 5 HK Field</v>
      </c>
      <c r="M95" s="3" t="str">
        <f t="shared" si="13"/>
        <v xml:space="preserve">when (16#59#) =&gt;
-- RMAP Area HK Register 2 : TOU Sense 5 HK Field
v_ram_address                 := "011101";
p_rmap_ram_rd(v_ram_address, avalon_mm_rmap_o.waitrequest, v_ram_readdata);
avalon_mm_rmap_o.readdata              &lt;= (others =&gt; '0');
avalon_mm_rmap_o.readdata(15 downto 0) &lt;= v_ram_readdata(31 downto 16);
</v>
      </c>
      <c r="O95" s="4" t="s">
        <v>288</v>
      </c>
      <c r="P95" s="4" t="s">
        <v>426</v>
      </c>
      <c r="U95" s="3"/>
    </row>
    <row r="96" spans="1:21" x14ac:dyDescent="0.25">
      <c r="A96" s="4">
        <v>450</v>
      </c>
      <c r="B96" s="7">
        <f t="shared" si="8"/>
        <v>1800</v>
      </c>
      <c r="C96" s="5" t="str">
        <f t="shared" si="14"/>
        <v>011101</v>
      </c>
      <c r="D96" s="8" t="str">
        <f t="shared" si="7"/>
        <v>0011</v>
      </c>
      <c r="E96" s="5" t="str">
        <f t="shared" si="10"/>
        <v>31 downto 0</v>
      </c>
      <c r="F96" s="5">
        <v>15</v>
      </c>
      <c r="G96" s="5">
        <v>0</v>
      </c>
      <c r="H96" s="5">
        <v>16</v>
      </c>
      <c r="I96" s="5">
        <f t="shared" si="11"/>
        <v>15</v>
      </c>
      <c r="J96" s="5">
        <v>0</v>
      </c>
      <c r="K96" s="5" t="s">
        <v>289</v>
      </c>
      <c r="L96" t="str">
        <f t="shared" si="12"/>
        <v>-- RMAP Area HK Register 2 : TOU Sense 6 HK Field</v>
      </c>
      <c r="M96" s="3" t="str">
        <f t="shared" si="13"/>
        <v xml:space="preserve">when (16#5A#) =&gt;
-- RMAP Area HK Register 2 : TOU Sense 6 HK Field
v_ram_address                 := "011101";
p_rmap_ram_rd(v_ram_address, avalon_mm_rmap_o.waitrequest, v_ram_readdata);
avalon_mm_rmap_o.readdata              &lt;= (others =&gt; '0');
avalon_mm_rmap_o.readdata(15 downto 0) &lt;= v_ram_readdata(15 downto 0);
</v>
      </c>
      <c r="O96" s="4" t="s">
        <v>289</v>
      </c>
      <c r="P96" s="4" t="s">
        <v>427</v>
      </c>
      <c r="U96" s="3"/>
    </row>
    <row r="97" spans="1:21" x14ac:dyDescent="0.25">
      <c r="A97" s="4">
        <v>451</v>
      </c>
      <c r="B97" s="7">
        <f t="shared" si="8"/>
        <v>1804</v>
      </c>
      <c r="C97" s="5" t="str">
        <f t="shared" si="14"/>
        <v>011110</v>
      </c>
      <c r="D97" s="8" t="str">
        <f t="shared" si="7"/>
        <v>1100</v>
      </c>
      <c r="E97" s="5" t="str">
        <f t="shared" si="10"/>
        <v>31 downto 0</v>
      </c>
      <c r="F97" s="5">
        <v>31</v>
      </c>
      <c r="G97" s="5">
        <v>16</v>
      </c>
      <c r="H97" s="5">
        <v>16</v>
      </c>
      <c r="I97" s="5">
        <f t="shared" si="11"/>
        <v>15</v>
      </c>
      <c r="J97" s="5">
        <v>0</v>
      </c>
      <c r="K97" s="5" t="s">
        <v>290</v>
      </c>
      <c r="L97" t="str">
        <f t="shared" si="12"/>
        <v>-- RMAP Area HK Register 3 : CCD 1 TS HK Field</v>
      </c>
      <c r="M97" s="3" t="str">
        <f t="shared" si="13"/>
        <v xml:space="preserve">when (16#5B#) =&gt;
-- RMAP Area HK Register 3 : CCD 1 TS HK Field
v_ram_address                 := "011110";
p_rmap_ram_rd(v_ram_address, avalon_mm_rmap_o.waitrequest, v_ram_readdata);
avalon_mm_rmap_o.readdata              &lt;= (others =&gt; '0');
avalon_mm_rmap_o.readdata(15 downto 0) &lt;= v_ram_readdata(31 downto 16);
</v>
      </c>
      <c r="O97" s="4" t="s">
        <v>290</v>
      </c>
      <c r="P97" s="4" t="s">
        <v>428</v>
      </c>
      <c r="U97" s="3"/>
    </row>
    <row r="98" spans="1:21" x14ac:dyDescent="0.25">
      <c r="A98" s="4">
        <v>451</v>
      </c>
      <c r="B98" s="7">
        <f t="shared" si="8"/>
        <v>1804</v>
      </c>
      <c r="C98" s="5" t="str">
        <f t="shared" si="14"/>
        <v>011110</v>
      </c>
      <c r="D98" s="8" t="str">
        <f t="shared" si="7"/>
        <v>0011</v>
      </c>
      <c r="E98" s="5" t="str">
        <f t="shared" si="10"/>
        <v>31 downto 0</v>
      </c>
      <c r="F98" s="5">
        <v>15</v>
      </c>
      <c r="G98" s="5">
        <v>0</v>
      </c>
      <c r="H98" s="5">
        <v>16</v>
      </c>
      <c r="I98" s="5">
        <f t="shared" si="11"/>
        <v>15</v>
      </c>
      <c r="J98" s="5">
        <v>0</v>
      </c>
      <c r="K98" s="5" t="s">
        <v>291</v>
      </c>
      <c r="L98" t="str">
        <f t="shared" si="12"/>
        <v>-- RMAP Area HK Register 3 : CCD 2 TS HK Field</v>
      </c>
      <c r="M98" s="3" t="str">
        <f t="shared" si="13"/>
        <v xml:space="preserve">when (16#5C#) =&gt;
-- RMAP Area HK Register 3 : CCD 2 TS HK Field
v_ram_address                 := "011110";
p_rmap_ram_rd(v_ram_address, avalon_mm_rmap_o.waitrequest, v_ram_readdata);
avalon_mm_rmap_o.readdata              &lt;= (others =&gt; '0');
avalon_mm_rmap_o.readdata(15 downto 0) &lt;= v_ram_readdata(15 downto 0);
</v>
      </c>
      <c r="O98" s="4" t="s">
        <v>291</v>
      </c>
      <c r="P98" s="4" t="s">
        <v>429</v>
      </c>
      <c r="U98" s="3"/>
    </row>
    <row r="99" spans="1:21" x14ac:dyDescent="0.25">
      <c r="A99" s="4">
        <v>452</v>
      </c>
      <c r="B99" s="7">
        <f t="shared" si="8"/>
        <v>1808</v>
      </c>
      <c r="C99" s="5" t="str">
        <f t="shared" si="14"/>
        <v>011111</v>
      </c>
      <c r="D99" s="8" t="str">
        <f t="shared" si="7"/>
        <v>1100</v>
      </c>
      <c r="E99" s="5" t="str">
        <f t="shared" si="10"/>
        <v>31 downto 0</v>
      </c>
      <c r="F99" s="5">
        <v>31</v>
      </c>
      <c r="G99" s="5">
        <v>16</v>
      </c>
      <c r="H99" s="5">
        <v>16</v>
      </c>
      <c r="I99" s="5">
        <f t="shared" si="11"/>
        <v>15</v>
      </c>
      <c r="J99" s="5">
        <v>0</v>
      </c>
      <c r="K99" s="5" t="s">
        <v>292</v>
      </c>
      <c r="L99" t="str">
        <f t="shared" si="12"/>
        <v>-- RMAP Area HK Register 4 : CCD 3 TS HK Field</v>
      </c>
      <c r="M99" s="3" t="str">
        <f t="shared" si="13"/>
        <v xml:space="preserve">when (16#5D#) =&gt;
-- RMAP Area HK Register 4 : CCD 3 TS HK Field
v_ram_address                 := "011111";
p_rmap_ram_rd(v_ram_address, avalon_mm_rmap_o.waitrequest, v_ram_readdata);
avalon_mm_rmap_o.readdata              &lt;= (others =&gt; '0');
avalon_mm_rmap_o.readdata(15 downto 0) &lt;= v_ram_readdata(31 downto 16);
</v>
      </c>
      <c r="O99" s="4" t="s">
        <v>292</v>
      </c>
      <c r="P99" s="4" t="s">
        <v>430</v>
      </c>
      <c r="U99" s="3"/>
    </row>
    <row r="100" spans="1:21" x14ac:dyDescent="0.25">
      <c r="A100" s="4">
        <v>452</v>
      </c>
      <c r="B100" s="7">
        <f t="shared" si="8"/>
        <v>1808</v>
      </c>
      <c r="C100" s="5" t="str">
        <f t="shared" si="14"/>
        <v>011111</v>
      </c>
      <c r="D100" s="8" t="str">
        <f t="shared" si="7"/>
        <v>0011</v>
      </c>
      <c r="E100" s="5" t="str">
        <f t="shared" si="10"/>
        <v>31 downto 0</v>
      </c>
      <c r="F100" s="5">
        <v>15</v>
      </c>
      <c r="G100" s="5">
        <v>0</v>
      </c>
      <c r="H100" s="5">
        <v>16</v>
      </c>
      <c r="I100" s="5">
        <f t="shared" si="11"/>
        <v>15</v>
      </c>
      <c r="J100" s="5">
        <v>0</v>
      </c>
      <c r="K100" s="5" t="s">
        <v>293</v>
      </c>
      <c r="L100" t="str">
        <f t="shared" si="12"/>
        <v>-- RMAP Area HK Register 4 : CCD 4 TS HK Field</v>
      </c>
      <c r="M100" s="3" t="str">
        <f t="shared" si="13"/>
        <v xml:space="preserve">when (16#5E#) =&gt;
-- RMAP Area HK Register 4 : CCD 4 TS HK Field
v_ram_address                 := "011111";
p_rmap_ram_rd(v_ram_address, avalon_mm_rmap_o.waitrequest, v_ram_readdata);
avalon_mm_rmap_o.readdata              &lt;= (others =&gt; '0');
avalon_mm_rmap_o.readdata(15 downto 0) &lt;= v_ram_readdata(15 downto 0);
</v>
      </c>
      <c r="O100" s="4" t="s">
        <v>293</v>
      </c>
      <c r="P100" s="4" t="s">
        <v>431</v>
      </c>
      <c r="U100" s="3"/>
    </row>
    <row r="101" spans="1:21" x14ac:dyDescent="0.25">
      <c r="A101" s="4">
        <v>453</v>
      </c>
      <c r="B101" s="7">
        <f t="shared" si="8"/>
        <v>1812</v>
      </c>
      <c r="C101" s="5" t="str">
        <f t="shared" si="14"/>
        <v>100000</v>
      </c>
      <c r="D101" s="8" t="str">
        <f t="shared" si="7"/>
        <v>1100</v>
      </c>
      <c r="E101" s="5" t="str">
        <f t="shared" si="10"/>
        <v>31 downto 0</v>
      </c>
      <c r="F101" s="5">
        <v>31</v>
      </c>
      <c r="G101" s="5">
        <v>16</v>
      </c>
      <c r="H101" s="5">
        <v>16</v>
      </c>
      <c r="I101" s="5">
        <f t="shared" si="11"/>
        <v>15</v>
      </c>
      <c r="J101" s="5">
        <v>0</v>
      </c>
      <c r="K101" s="5" t="s">
        <v>294</v>
      </c>
      <c r="L101" t="str">
        <f t="shared" si="12"/>
        <v>-- RMAP Area HK Register 5 : PRT 1 HK Field</v>
      </c>
      <c r="M101" s="3" t="str">
        <f t="shared" si="13"/>
        <v xml:space="preserve">when (16#5F#) =&gt;
-- RMAP Area HK Register 5 : PRT 1 HK Field
v_ram_address                 := "100000";
p_rmap_ram_rd(v_ram_address, avalon_mm_rmap_o.waitrequest, v_ram_readdata);
avalon_mm_rmap_o.readdata              &lt;= (others =&gt; '0');
avalon_mm_rmap_o.readdata(15 downto 0) &lt;= v_ram_readdata(31 downto 16);
</v>
      </c>
      <c r="O101" s="4" t="s">
        <v>294</v>
      </c>
      <c r="P101" s="4" t="s">
        <v>432</v>
      </c>
      <c r="U101" s="3"/>
    </row>
    <row r="102" spans="1:21" x14ac:dyDescent="0.25">
      <c r="A102" s="4">
        <v>453</v>
      </c>
      <c r="B102" s="7">
        <f t="shared" si="8"/>
        <v>1812</v>
      </c>
      <c r="C102" s="5" t="str">
        <f t="shared" si="14"/>
        <v>100000</v>
      </c>
      <c r="D102" s="8" t="str">
        <f t="shared" si="7"/>
        <v>0011</v>
      </c>
      <c r="E102" s="5" t="str">
        <f t="shared" si="10"/>
        <v>31 downto 0</v>
      </c>
      <c r="F102" s="5">
        <v>15</v>
      </c>
      <c r="G102" s="5">
        <v>0</v>
      </c>
      <c r="H102" s="5">
        <v>16</v>
      </c>
      <c r="I102" s="5">
        <f t="shared" si="11"/>
        <v>15</v>
      </c>
      <c r="J102" s="5">
        <v>0</v>
      </c>
      <c r="K102" s="5" t="s">
        <v>295</v>
      </c>
      <c r="L102" t="str">
        <f t="shared" si="12"/>
        <v>-- RMAP Area HK Register 5 : PRT 2 HK Field</v>
      </c>
      <c r="M102" s="3" t="str">
        <f t="shared" si="13"/>
        <v xml:space="preserve">when (16#60#) =&gt;
-- RMAP Area HK Register 5 : PRT 2 HK Field
v_ram_address                 := "100000";
p_rmap_ram_rd(v_ram_address, avalon_mm_rmap_o.waitrequest, v_ram_readdata);
avalon_mm_rmap_o.readdata              &lt;= (others =&gt; '0');
avalon_mm_rmap_o.readdata(15 downto 0) &lt;= v_ram_readdata(15 downto 0);
</v>
      </c>
      <c r="O102" s="4" t="s">
        <v>295</v>
      </c>
      <c r="P102" s="4" t="s">
        <v>433</v>
      </c>
      <c r="U102" s="3"/>
    </row>
    <row r="103" spans="1:21" x14ac:dyDescent="0.25">
      <c r="A103" s="4">
        <v>454</v>
      </c>
      <c r="B103" s="7">
        <f t="shared" si="8"/>
        <v>1816</v>
      </c>
      <c r="C103" s="5" t="str">
        <f t="shared" si="14"/>
        <v>100001</v>
      </c>
      <c r="D103" s="8" t="str">
        <f t="shared" si="7"/>
        <v>1100</v>
      </c>
      <c r="E103" s="5" t="str">
        <f t="shared" si="10"/>
        <v>31 downto 0</v>
      </c>
      <c r="F103" s="5">
        <v>31</v>
      </c>
      <c r="G103" s="5">
        <v>16</v>
      </c>
      <c r="H103" s="5">
        <v>16</v>
      </c>
      <c r="I103" s="5">
        <f t="shared" si="11"/>
        <v>15</v>
      </c>
      <c r="J103" s="5">
        <v>0</v>
      </c>
      <c r="K103" s="5" t="s">
        <v>296</v>
      </c>
      <c r="L103" t="str">
        <f t="shared" si="12"/>
        <v>-- RMAP Area HK Register 6 : PRT 3 HK Field</v>
      </c>
      <c r="M103" s="3" t="str">
        <f t="shared" si="13"/>
        <v xml:space="preserve">when (16#61#) =&gt;
-- RMAP Area HK Register 6 : PRT 3 HK Field
v_ram_address                 := "100001";
p_rmap_ram_rd(v_ram_address, avalon_mm_rmap_o.waitrequest, v_ram_readdata);
avalon_mm_rmap_o.readdata              &lt;= (others =&gt; '0');
avalon_mm_rmap_o.readdata(15 downto 0) &lt;= v_ram_readdata(31 downto 16);
</v>
      </c>
      <c r="O103" s="4" t="s">
        <v>296</v>
      </c>
      <c r="P103" s="4" t="s">
        <v>434</v>
      </c>
      <c r="U103" s="3"/>
    </row>
    <row r="104" spans="1:21" x14ac:dyDescent="0.25">
      <c r="A104" s="4">
        <v>454</v>
      </c>
      <c r="B104" s="7">
        <f t="shared" si="8"/>
        <v>1816</v>
      </c>
      <c r="C104" s="5" t="str">
        <f t="shared" si="14"/>
        <v>100001</v>
      </c>
      <c r="D104" s="8" t="str">
        <f t="shared" si="7"/>
        <v>0011</v>
      </c>
      <c r="E104" s="5" t="str">
        <f t="shared" si="10"/>
        <v>31 downto 0</v>
      </c>
      <c r="F104" s="5">
        <v>15</v>
      </c>
      <c r="G104" s="5">
        <v>0</v>
      </c>
      <c r="H104" s="5">
        <v>16</v>
      </c>
      <c r="I104" s="5">
        <f t="shared" si="11"/>
        <v>15</v>
      </c>
      <c r="J104" s="5">
        <v>0</v>
      </c>
      <c r="K104" s="5" t="s">
        <v>297</v>
      </c>
      <c r="L104" t="str">
        <f t="shared" si="12"/>
        <v>-- RMAP Area HK Register 6 : PRT 4 HK Field</v>
      </c>
      <c r="M104" s="3" t="str">
        <f t="shared" si="13"/>
        <v xml:space="preserve">when (16#62#) =&gt;
-- RMAP Area HK Register 6 : PRT 4 HK Field
v_ram_address                 := "100001";
p_rmap_ram_rd(v_ram_address, avalon_mm_rmap_o.waitrequest, v_ram_readdata);
avalon_mm_rmap_o.readdata              &lt;= (others =&gt; '0');
avalon_mm_rmap_o.readdata(15 downto 0) &lt;= v_ram_readdata(15 downto 0);
</v>
      </c>
      <c r="O104" s="4" t="s">
        <v>297</v>
      </c>
      <c r="P104" s="4" t="s">
        <v>435</v>
      </c>
      <c r="U104" s="3"/>
    </row>
    <row r="105" spans="1:21" x14ac:dyDescent="0.25">
      <c r="A105" s="4">
        <v>455</v>
      </c>
      <c r="B105" s="7">
        <f t="shared" si="8"/>
        <v>1820</v>
      </c>
      <c r="C105" s="5" t="str">
        <f t="shared" si="14"/>
        <v>100010</v>
      </c>
      <c r="D105" s="8" t="str">
        <f t="shared" si="7"/>
        <v>1100</v>
      </c>
      <c r="E105" s="5" t="str">
        <f t="shared" si="10"/>
        <v>31 downto 0</v>
      </c>
      <c r="F105" s="5">
        <v>31</v>
      </c>
      <c r="G105" s="5">
        <v>16</v>
      </c>
      <c r="H105" s="5">
        <v>16</v>
      </c>
      <c r="I105" s="5">
        <f t="shared" si="11"/>
        <v>15</v>
      </c>
      <c r="J105" s="5">
        <v>0</v>
      </c>
      <c r="K105" s="5" t="s">
        <v>298</v>
      </c>
      <c r="L105" t="str">
        <f t="shared" si="12"/>
        <v>-- RMAP Area HK Register 7 : PRT 5 HK Field</v>
      </c>
      <c r="M105" s="3" t="str">
        <f t="shared" si="13"/>
        <v xml:space="preserve">when (16#63#) =&gt;
-- RMAP Area HK Register 7 : PRT 5 HK Field
v_ram_address                 := "100010";
p_rmap_ram_rd(v_ram_address, avalon_mm_rmap_o.waitrequest, v_ram_readdata);
avalon_mm_rmap_o.readdata              &lt;= (others =&gt; '0');
avalon_mm_rmap_o.readdata(15 downto 0) &lt;= v_ram_readdata(31 downto 16);
</v>
      </c>
      <c r="O105" s="4" t="s">
        <v>298</v>
      </c>
      <c r="P105" s="4" t="s">
        <v>436</v>
      </c>
      <c r="U105" s="3"/>
    </row>
    <row r="106" spans="1:21" x14ac:dyDescent="0.25">
      <c r="A106" s="4">
        <v>455</v>
      </c>
      <c r="B106" s="7">
        <f t="shared" si="8"/>
        <v>1820</v>
      </c>
      <c r="C106" s="5" t="str">
        <f t="shared" si="14"/>
        <v>100010</v>
      </c>
      <c r="D106" s="8" t="str">
        <f t="shared" si="7"/>
        <v>0011</v>
      </c>
      <c r="E106" s="5" t="str">
        <f t="shared" si="10"/>
        <v>31 downto 0</v>
      </c>
      <c r="F106" s="5">
        <v>15</v>
      </c>
      <c r="G106" s="5">
        <v>0</v>
      </c>
      <c r="H106" s="5">
        <v>16</v>
      </c>
      <c r="I106" s="5">
        <f t="shared" si="11"/>
        <v>15</v>
      </c>
      <c r="J106" s="5">
        <v>0</v>
      </c>
      <c r="K106" s="5" t="s">
        <v>299</v>
      </c>
      <c r="L106" t="str">
        <f t="shared" si="12"/>
        <v>-- RMAP Area HK Register 7 : Zero Diff Amplifier HK Field</v>
      </c>
      <c r="M106" s="3" t="str">
        <f t="shared" si="13"/>
        <v xml:space="preserve">when (16#64#) =&gt;
-- RMAP Area HK Register 7 : Zero Diff Amplifier HK Field
v_ram_address                 := "100010";
p_rmap_ram_rd(v_ram_address, avalon_mm_rmap_o.waitrequest, v_ram_readdata);
avalon_mm_rmap_o.readdata              &lt;= (others =&gt; '0');
avalon_mm_rmap_o.readdata(15 downto 0) &lt;= v_ram_readdata(15 downto 0);
</v>
      </c>
      <c r="O106" s="4" t="s">
        <v>299</v>
      </c>
      <c r="P106" s="4" t="s">
        <v>437</v>
      </c>
      <c r="U106" s="3"/>
    </row>
    <row r="107" spans="1:21" x14ac:dyDescent="0.25">
      <c r="A107" s="4">
        <v>456</v>
      </c>
      <c r="B107" s="7">
        <f t="shared" si="8"/>
        <v>1824</v>
      </c>
      <c r="C107" s="5" t="str">
        <f t="shared" si="14"/>
        <v>100011</v>
      </c>
      <c r="D107" s="8" t="str">
        <f t="shared" si="7"/>
        <v>1100</v>
      </c>
      <c r="E107" s="5" t="str">
        <f t="shared" si="10"/>
        <v>31 downto 0</v>
      </c>
      <c r="F107" s="5">
        <v>31</v>
      </c>
      <c r="G107" s="5">
        <v>16</v>
      </c>
      <c r="H107" s="5">
        <v>16</v>
      </c>
      <c r="I107" s="5">
        <f t="shared" si="11"/>
        <v>15</v>
      </c>
      <c r="J107" s="5">
        <v>0</v>
      </c>
      <c r="K107" s="5" t="s">
        <v>300</v>
      </c>
      <c r="L107" t="str">
        <f t="shared" si="12"/>
        <v>-- RMAP Area HK Register 8 : CCD 1 Vod Monitor HK Field</v>
      </c>
      <c r="M107" s="3" t="str">
        <f t="shared" si="13"/>
        <v xml:space="preserve">when (16#65#) =&gt;
-- RMAP Area HK Register 8 : CCD 1 Vod Monitor HK Field
v_ram_address                 := "100011";
p_rmap_ram_rd(v_ram_address, avalon_mm_rmap_o.waitrequest, v_ram_readdata);
avalon_mm_rmap_o.readdata              &lt;= (others =&gt; '0');
avalon_mm_rmap_o.readdata(15 downto 0) &lt;= v_ram_readdata(31 downto 16);
</v>
      </c>
      <c r="O107" s="4" t="s">
        <v>300</v>
      </c>
      <c r="P107" s="4" t="s">
        <v>438</v>
      </c>
      <c r="U107" s="3"/>
    </row>
    <row r="108" spans="1:21" x14ac:dyDescent="0.25">
      <c r="A108" s="4">
        <v>456</v>
      </c>
      <c r="B108" s="7">
        <f t="shared" si="8"/>
        <v>1824</v>
      </c>
      <c r="C108" s="5" t="str">
        <f t="shared" si="14"/>
        <v>100011</v>
      </c>
      <c r="D108" s="8" t="str">
        <f t="shared" si="7"/>
        <v>0011</v>
      </c>
      <c r="E108" s="5" t="str">
        <f t="shared" si="10"/>
        <v>31 downto 0</v>
      </c>
      <c r="F108" s="5">
        <v>15</v>
      </c>
      <c r="G108" s="5">
        <v>0</v>
      </c>
      <c r="H108" s="5">
        <v>16</v>
      </c>
      <c r="I108" s="5">
        <f t="shared" si="11"/>
        <v>15</v>
      </c>
      <c r="J108" s="5">
        <v>0</v>
      </c>
      <c r="K108" s="5" t="s">
        <v>301</v>
      </c>
      <c r="L108" t="str">
        <f t="shared" si="12"/>
        <v>-- RMAP Area HK Register 8 : CCD 1 Vog Monitor HK Field</v>
      </c>
      <c r="M108" s="3" t="str">
        <f t="shared" si="13"/>
        <v xml:space="preserve">when (16#66#) =&gt;
-- RMAP Area HK Register 8 : CCD 1 Vog Monitor HK Field
v_ram_address                 := "100011";
p_rmap_ram_rd(v_ram_address, avalon_mm_rmap_o.waitrequest, v_ram_readdata);
avalon_mm_rmap_o.readdata              &lt;= (others =&gt; '0');
avalon_mm_rmap_o.readdata(15 downto 0) &lt;= v_ram_readdata(15 downto 0);
</v>
      </c>
      <c r="O108" s="4" t="s">
        <v>301</v>
      </c>
      <c r="P108" s="4" t="s">
        <v>439</v>
      </c>
      <c r="U108" s="3"/>
    </row>
    <row r="109" spans="1:21" x14ac:dyDescent="0.25">
      <c r="A109" s="4">
        <v>457</v>
      </c>
      <c r="B109" s="7">
        <f t="shared" si="8"/>
        <v>1828</v>
      </c>
      <c r="C109" s="5" t="str">
        <f t="shared" si="14"/>
        <v>100100</v>
      </c>
      <c r="D109" s="8" t="str">
        <f t="shared" si="7"/>
        <v>1100</v>
      </c>
      <c r="E109" s="5" t="str">
        <f t="shared" si="10"/>
        <v>31 downto 0</v>
      </c>
      <c r="F109" s="5">
        <v>31</v>
      </c>
      <c r="G109" s="5">
        <v>16</v>
      </c>
      <c r="H109" s="5">
        <v>16</v>
      </c>
      <c r="I109" s="5">
        <f t="shared" si="11"/>
        <v>15</v>
      </c>
      <c r="J109" s="5">
        <v>0</v>
      </c>
      <c r="K109" s="5" t="s">
        <v>302</v>
      </c>
      <c r="L109" t="str">
        <f t="shared" si="12"/>
        <v>-- RMAP Area HK Register 9 : CCD 1 Vrd Monitor E HK Field</v>
      </c>
      <c r="M109" s="3" t="str">
        <f t="shared" si="13"/>
        <v xml:space="preserve">when (16#67#) =&gt;
-- RMAP Area HK Register 9 : CCD 1 Vrd Monitor E HK Field
v_ram_address                 := "100100";
p_rmap_ram_rd(v_ram_address, avalon_mm_rmap_o.waitrequest, v_ram_readdata);
avalon_mm_rmap_o.readdata              &lt;= (others =&gt; '0');
avalon_mm_rmap_o.readdata(15 downto 0) &lt;= v_ram_readdata(31 downto 16);
</v>
      </c>
      <c r="O109" s="4" t="s">
        <v>302</v>
      </c>
      <c r="P109" s="4" t="s">
        <v>440</v>
      </c>
      <c r="U109" s="3"/>
    </row>
    <row r="110" spans="1:21" x14ac:dyDescent="0.25">
      <c r="A110" s="4">
        <v>457</v>
      </c>
      <c r="B110" s="7">
        <f t="shared" si="8"/>
        <v>1828</v>
      </c>
      <c r="C110" s="5" t="str">
        <f t="shared" si="14"/>
        <v>100100</v>
      </c>
      <c r="D110" s="8" t="str">
        <f t="shared" si="7"/>
        <v>0011</v>
      </c>
      <c r="E110" s="5" t="str">
        <f t="shared" si="10"/>
        <v>31 downto 0</v>
      </c>
      <c r="F110" s="5">
        <v>15</v>
      </c>
      <c r="G110" s="5">
        <v>0</v>
      </c>
      <c r="H110" s="5">
        <v>16</v>
      </c>
      <c r="I110" s="5">
        <f t="shared" si="11"/>
        <v>15</v>
      </c>
      <c r="J110" s="5">
        <v>0</v>
      </c>
      <c r="K110" s="5" t="s">
        <v>303</v>
      </c>
      <c r="L110" t="str">
        <f t="shared" si="12"/>
        <v>-- RMAP Area HK Register 9 : CCD 2 Vod Monitor HK Field</v>
      </c>
      <c r="M110" s="3" t="str">
        <f t="shared" si="13"/>
        <v xml:space="preserve">when (16#68#) =&gt;
-- RMAP Area HK Register 9 : CCD 2 Vod Monitor HK Field
v_ram_address                 := "100100";
p_rmap_ram_rd(v_ram_address, avalon_mm_rmap_o.waitrequest, v_ram_readdata);
avalon_mm_rmap_o.readdata              &lt;= (others =&gt; '0');
avalon_mm_rmap_o.readdata(15 downto 0) &lt;= v_ram_readdata(15 downto 0);
</v>
      </c>
      <c r="O110" s="4" t="s">
        <v>303</v>
      </c>
      <c r="P110" s="4" t="s">
        <v>441</v>
      </c>
      <c r="U110" s="3"/>
    </row>
    <row r="111" spans="1:21" x14ac:dyDescent="0.25">
      <c r="A111" s="4">
        <v>458</v>
      </c>
      <c r="B111" s="7">
        <f t="shared" si="8"/>
        <v>1832</v>
      </c>
      <c r="C111" s="5" t="str">
        <f t="shared" si="14"/>
        <v>100101</v>
      </c>
      <c r="D111" s="8" t="str">
        <f t="shared" si="7"/>
        <v>1100</v>
      </c>
      <c r="E111" s="5" t="str">
        <f t="shared" si="10"/>
        <v>31 downto 0</v>
      </c>
      <c r="F111" s="5">
        <v>31</v>
      </c>
      <c r="G111" s="5">
        <v>16</v>
      </c>
      <c r="H111" s="5">
        <v>16</v>
      </c>
      <c r="I111" s="5">
        <f t="shared" si="11"/>
        <v>15</v>
      </c>
      <c r="J111" s="5">
        <v>0</v>
      </c>
      <c r="K111" s="5" t="s">
        <v>304</v>
      </c>
      <c r="L111" t="str">
        <f t="shared" si="12"/>
        <v>-- RMAP Area HK Register 10 : CCD 2 Vog Monitor HK Field</v>
      </c>
      <c r="M111" s="3" t="str">
        <f t="shared" si="13"/>
        <v xml:space="preserve">when (16#69#) =&gt;
-- RMAP Area HK Register 10 : CCD 2 Vog Monitor HK Field
v_ram_address                 := "100101";
p_rmap_ram_rd(v_ram_address, avalon_mm_rmap_o.waitrequest, v_ram_readdata);
avalon_mm_rmap_o.readdata              &lt;= (others =&gt; '0');
avalon_mm_rmap_o.readdata(15 downto 0) &lt;= v_ram_readdata(31 downto 16);
</v>
      </c>
      <c r="O111" s="4" t="s">
        <v>304</v>
      </c>
      <c r="P111" s="4" t="s">
        <v>442</v>
      </c>
      <c r="U111" s="3"/>
    </row>
    <row r="112" spans="1:21" x14ac:dyDescent="0.25">
      <c r="A112" s="4">
        <v>458</v>
      </c>
      <c r="B112" s="7">
        <f t="shared" si="8"/>
        <v>1832</v>
      </c>
      <c r="C112" s="5" t="str">
        <f t="shared" si="14"/>
        <v>100101</v>
      </c>
      <c r="D112" s="8" t="str">
        <f t="shared" si="7"/>
        <v>0011</v>
      </c>
      <c r="E112" s="5" t="str">
        <f t="shared" si="10"/>
        <v>31 downto 0</v>
      </c>
      <c r="F112" s="5">
        <v>15</v>
      </c>
      <c r="G112" s="5">
        <v>0</v>
      </c>
      <c r="H112" s="5">
        <v>16</v>
      </c>
      <c r="I112" s="5">
        <f t="shared" si="11"/>
        <v>15</v>
      </c>
      <c r="J112" s="5">
        <v>0</v>
      </c>
      <c r="K112" s="5" t="s">
        <v>305</v>
      </c>
      <c r="L112" t="str">
        <f t="shared" si="12"/>
        <v>-- RMAP Area HK Register 10 : CCD 2 Vrd Monitor E HK Field</v>
      </c>
      <c r="M112" s="3" t="str">
        <f t="shared" si="13"/>
        <v xml:space="preserve">when (16#6A#) =&gt;
-- RMAP Area HK Register 10 : CCD 2 Vrd Monitor E HK Field
v_ram_address                 := "100101";
p_rmap_ram_rd(v_ram_address, avalon_mm_rmap_o.waitrequest, v_ram_readdata);
avalon_mm_rmap_o.readdata              &lt;= (others =&gt; '0');
avalon_mm_rmap_o.readdata(15 downto 0) &lt;= v_ram_readdata(15 downto 0);
</v>
      </c>
      <c r="O112" s="4" t="s">
        <v>305</v>
      </c>
      <c r="P112" s="4" t="s">
        <v>443</v>
      </c>
      <c r="U112" s="3"/>
    </row>
    <row r="113" spans="1:21" x14ac:dyDescent="0.25">
      <c r="A113" s="4">
        <v>459</v>
      </c>
      <c r="B113" s="7">
        <f t="shared" si="8"/>
        <v>1836</v>
      </c>
      <c r="C113" s="5" t="str">
        <f t="shared" si="14"/>
        <v>100110</v>
      </c>
      <c r="D113" s="8" t="str">
        <f t="shared" si="7"/>
        <v>1100</v>
      </c>
      <c r="E113" s="5" t="str">
        <f t="shared" si="10"/>
        <v>31 downto 0</v>
      </c>
      <c r="F113" s="5">
        <v>31</v>
      </c>
      <c r="G113" s="5">
        <v>16</v>
      </c>
      <c r="H113" s="5">
        <v>16</v>
      </c>
      <c r="I113" s="5">
        <f t="shared" si="11"/>
        <v>15</v>
      </c>
      <c r="J113" s="5">
        <v>0</v>
      </c>
      <c r="K113" s="5" t="s">
        <v>306</v>
      </c>
      <c r="L113" t="str">
        <f t="shared" si="12"/>
        <v>-- RMAP Area HK Register 11 : CCD 3 Vod Monitor HK Field</v>
      </c>
      <c r="M113" s="3" t="str">
        <f t="shared" si="13"/>
        <v xml:space="preserve">when (16#6B#) =&gt;
-- RMAP Area HK Register 11 : CCD 3 Vod Monitor HK Field
v_ram_address                 := "100110";
p_rmap_ram_rd(v_ram_address, avalon_mm_rmap_o.waitrequest, v_ram_readdata);
avalon_mm_rmap_o.readdata              &lt;= (others =&gt; '0');
avalon_mm_rmap_o.readdata(15 downto 0) &lt;= v_ram_readdata(31 downto 16);
</v>
      </c>
      <c r="O113" s="4" t="s">
        <v>306</v>
      </c>
      <c r="P113" s="4" t="s">
        <v>444</v>
      </c>
      <c r="U113" s="3"/>
    </row>
    <row r="114" spans="1:21" x14ac:dyDescent="0.25">
      <c r="A114" s="4">
        <v>459</v>
      </c>
      <c r="B114" s="7">
        <f t="shared" si="8"/>
        <v>1836</v>
      </c>
      <c r="C114" s="5" t="str">
        <f t="shared" si="14"/>
        <v>100110</v>
      </c>
      <c r="D114" s="8" t="str">
        <f t="shared" si="7"/>
        <v>0011</v>
      </c>
      <c r="E114" s="5" t="str">
        <f t="shared" si="10"/>
        <v>31 downto 0</v>
      </c>
      <c r="F114" s="5">
        <v>15</v>
      </c>
      <c r="G114" s="5">
        <v>0</v>
      </c>
      <c r="H114" s="5">
        <v>16</v>
      </c>
      <c r="I114" s="5">
        <f t="shared" si="11"/>
        <v>15</v>
      </c>
      <c r="J114" s="5">
        <v>0</v>
      </c>
      <c r="K114" s="5" t="s">
        <v>307</v>
      </c>
      <c r="L114" t="str">
        <f t="shared" si="12"/>
        <v>-- RMAP Area HK Register 11 : CCD 3 Vog Monitor HK Field</v>
      </c>
      <c r="M114" s="3" t="str">
        <f t="shared" si="13"/>
        <v xml:space="preserve">when (16#6C#) =&gt;
-- RMAP Area HK Register 11 : CCD 3 Vog Monitor HK Field
v_ram_address                 := "100110";
p_rmap_ram_rd(v_ram_address, avalon_mm_rmap_o.waitrequest, v_ram_readdata);
avalon_mm_rmap_o.readdata              &lt;= (others =&gt; '0');
avalon_mm_rmap_o.readdata(15 downto 0) &lt;= v_ram_readdata(15 downto 0);
</v>
      </c>
      <c r="O114" s="4" t="s">
        <v>307</v>
      </c>
      <c r="P114" s="4" t="s">
        <v>445</v>
      </c>
    </row>
    <row r="115" spans="1:21" x14ac:dyDescent="0.25">
      <c r="A115" s="4">
        <v>460</v>
      </c>
      <c r="B115" s="7">
        <f t="shared" si="8"/>
        <v>1840</v>
      </c>
      <c r="C115" s="5" t="str">
        <f t="shared" si="14"/>
        <v>100111</v>
      </c>
      <c r="D115" s="8" t="str">
        <f t="shared" si="7"/>
        <v>1100</v>
      </c>
      <c r="E115" s="5" t="str">
        <f t="shared" si="10"/>
        <v>31 downto 0</v>
      </c>
      <c r="F115" s="5">
        <v>31</v>
      </c>
      <c r="G115" s="5">
        <v>16</v>
      </c>
      <c r="H115" s="5">
        <v>16</v>
      </c>
      <c r="I115" s="5">
        <f t="shared" si="11"/>
        <v>15</v>
      </c>
      <c r="J115" s="5">
        <v>0</v>
      </c>
      <c r="K115" s="5" t="s">
        <v>308</v>
      </c>
      <c r="L115" t="str">
        <f t="shared" si="12"/>
        <v>-- RMAP Area HK Register 12 : CCD 3 Vrd Monitor E HK Field</v>
      </c>
      <c r="M115" s="3" t="str">
        <f t="shared" si="13"/>
        <v xml:space="preserve">when (16#6D#) =&gt;
-- RMAP Area HK Register 12 : CCD 3 Vrd Monitor E HK Field
v_ram_address                 := "100111";
p_rmap_ram_rd(v_ram_address, avalon_mm_rmap_o.waitrequest, v_ram_readdata);
avalon_mm_rmap_o.readdata              &lt;= (others =&gt; '0');
avalon_mm_rmap_o.readdata(15 downto 0) &lt;= v_ram_readdata(31 downto 16);
</v>
      </c>
      <c r="O115" s="4" t="s">
        <v>308</v>
      </c>
      <c r="P115" s="4" t="s">
        <v>446</v>
      </c>
    </row>
    <row r="116" spans="1:21" x14ac:dyDescent="0.25">
      <c r="A116" s="4">
        <v>460</v>
      </c>
      <c r="B116" s="7">
        <f t="shared" si="8"/>
        <v>1840</v>
      </c>
      <c r="C116" s="5" t="str">
        <f t="shared" si="14"/>
        <v>100111</v>
      </c>
      <c r="D116" s="8" t="str">
        <f t="shared" si="7"/>
        <v>0011</v>
      </c>
      <c r="E116" s="5" t="str">
        <f t="shared" si="10"/>
        <v>31 downto 0</v>
      </c>
      <c r="F116" s="5">
        <v>15</v>
      </c>
      <c r="G116" s="5">
        <v>0</v>
      </c>
      <c r="H116" s="5">
        <v>16</v>
      </c>
      <c r="I116" s="5">
        <f t="shared" si="11"/>
        <v>15</v>
      </c>
      <c r="J116" s="5">
        <v>0</v>
      </c>
      <c r="K116" s="5" t="s">
        <v>309</v>
      </c>
      <c r="L116" t="str">
        <f t="shared" si="12"/>
        <v>-- RMAP Area HK Register 12 : CCD 4 Vod Monitor HK Field</v>
      </c>
      <c r="M116" s="3" t="str">
        <f t="shared" si="13"/>
        <v xml:space="preserve">when (16#6E#) =&gt;
-- RMAP Area HK Register 12 : CCD 4 Vod Monitor HK Field
v_ram_address                 := "100111";
p_rmap_ram_rd(v_ram_address, avalon_mm_rmap_o.waitrequest, v_ram_readdata);
avalon_mm_rmap_o.readdata              &lt;= (others =&gt; '0');
avalon_mm_rmap_o.readdata(15 downto 0) &lt;= v_ram_readdata(15 downto 0);
</v>
      </c>
      <c r="O116" s="4" t="s">
        <v>309</v>
      </c>
      <c r="P116" s="4" t="s">
        <v>447</v>
      </c>
    </row>
    <row r="117" spans="1:21" x14ac:dyDescent="0.25">
      <c r="A117" s="4">
        <v>461</v>
      </c>
      <c r="B117" s="7">
        <f t="shared" si="8"/>
        <v>1844</v>
      </c>
      <c r="C117" s="5" t="str">
        <f t="shared" si="14"/>
        <v>101000</v>
      </c>
      <c r="D117" s="8" t="str">
        <f t="shared" si="7"/>
        <v>1100</v>
      </c>
      <c r="E117" s="5" t="str">
        <f t="shared" si="10"/>
        <v>31 downto 0</v>
      </c>
      <c r="F117" s="5">
        <v>31</v>
      </c>
      <c r="G117" s="5">
        <v>16</v>
      </c>
      <c r="H117" s="5">
        <v>16</v>
      </c>
      <c r="I117" s="5">
        <f t="shared" si="11"/>
        <v>15</v>
      </c>
      <c r="J117" s="5">
        <v>0</v>
      </c>
      <c r="K117" s="5" t="s">
        <v>310</v>
      </c>
      <c r="L117" t="str">
        <f t="shared" si="12"/>
        <v>-- RMAP Area HK Register 13 : CCD 4 Vog Monitor HK Field</v>
      </c>
      <c r="M117" s="3" t="str">
        <f t="shared" si="13"/>
        <v xml:space="preserve">when (16#6F#) =&gt;
-- RMAP Area HK Register 13 : CCD 4 Vog Monitor HK Field
v_ram_address                 := "101000";
p_rmap_ram_rd(v_ram_address, avalon_mm_rmap_o.waitrequest, v_ram_readdata);
avalon_mm_rmap_o.readdata              &lt;= (others =&gt; '0');
avalon_mm_rmap_o.readdata(15 downto 0) &lt;= v_ram_readdata(31 downto 16);
</v>
      </c>
      <c r="O117" s="4" t="s">
        <v>310</v>
      </c>
      <c r="P117" s="4" t="s">
        <v>448</v>
      </c>
    </row>
    <row r="118" spans="1:21" x14ac:dyDescent="0.25">
      <c r="A118" s="4">
        <v>461</v>
      </c>
      <c r="B118" s="7">
        <f t="shared" si="8"/>
        <v>1844</v>
      </c>
      <c r="C118" s="5" t="str">
        <f t="shared" si="14"/>
        <v>101000</v>
      </c>
      <c r="D118" s="8" t="str">
        <f t="shared" si="7"/>
        <v>0011</v>
      </c>
      <c r="E118" s="5" t="str">
        <f t="shared" si="10"/>
        <v>31 downto 0</v>
      </c>
      <c r="F118" s="5">
        <v>15</v>
      </c>
      <c r="G118" s="5">
        <v>0</v>
      </c>
      <c r="H118" s="5">
        <v>16</v>
      </c>
      <c r="I118" s="5">
        <f t="shared" si="11"/>
        <v>15</v>
      </c>
      <c r="J118" s="5">
        <v>0</v>
      </c>
      <c r="K118" s="5" t="s">
        <v>311</v>
      </c>
      <c r="L118" t="str">
        <f t="shared" si="12"/>
        <v>-- RMAP Area HK Register 13 : CCD 4 Vrd Monitor E HK Field</v>
      </c>
      <c r="M118" s="3" t="str">
        <f t="shared" si="13"/>
        <v xml:space="preserve">when (16#70#) =&gt;
-- RMAP Area HK Register 13 : CCD 4 Vrd Monitor E HK Field
v_ram_address                 := "101000";
p_rmap_ram_rd(v_ram_address, avalon_mm_rmap_o.waitrequest, v_ram_readdata);
avalon_mm_rmap_o.readdata              &lt;= (others =&gt; '0');
avalon_mm_rmap_o.readdata(15 downto 0) &lt;= v_ram_readdata(15 downto 0);
</v>
      </c>
      <c r="O118" s="4" t="s">
        <v>311</v>
      </c>
      <c r="P118" s="4" t="s">
        <v>449</v>
      </c>
    </row>
    <row r="119" spans="1:21" x14ac:dyDescent="0.25">
      <c r="A119" s="4">
        <v>462</v>
      </c>
      <c r="B119" s="7">
        <f t="shared" si="8"/>
        <v>1848</v>
      </c>
      <c r="C119" s="5" t="str">
        <f t="shared" si="14"/>
        <v>101001</v>
      </c>
      <c r="D119" s="8" t="str">
        <f t="shared" si="7"/>
        <v>1100</v>
      </c>
      <c r="E119" s="5" t="str">
        <f t="shared" si="10"/>
        <v>31 downto 0</v>
      </c>
      <c r="F119" s="5">
        <v>31</v>
      </c>
      <c r="G119" s="5">
        <v>16</v>
      </c>
      <c r="H119" s="5">
        <v>16</v>
      </c>
      <c r="I119" s="5">
        <f t="shared" si="11"/>
        <v>15</v>
      </c>
      <c r="J119" s="5">
        <v>0</v>
      </c>
      <c r="K119" s="5" t="s">
        <v>312</v>
      </c>
      <c r="L119" t="str">
        <f t="shared" si="12"/>
        <v>-- RMAP Area HK Register 14 : V CCD HK Field</v>
      </c>
      <c r="M119" s="3" t="str">
        <f t="shared" si="13"/>
        <v xml:space="preserve">when (16#71#) =&gt;
-- RMAP Area HK Register 14 : V CCD HK Field
v_ram_address                 := "101001";
p_rmap_ram_rd(v_ram_address, avalon_mm_rmap_o.waitrequest, v_ram_readdata);
avalon_mm_rmap_o.readdata              &lt;= (others =&gt; '0');
avalon_mm_rmap_o.readdata(15 downto 0) &lt;= v_ram_readdata(31 downto 16);
</v>
      </c>
      <c r="O119" s="4" t="s">
        <v>312</v>
      </c>
      <c r="P119" s="4" t="s">
        <v>450</v>
      </c>
    </row>
    <row r="120" spans="1:21" x14ac:dyDescent="0.25">
      <c r="A120" s="4">
        <v>462</v>
      </c>
      <c r="B120" s="7">
        <f t="shared" si="8"/>
        <v>1848</v>
      </c>
      <c r="C120" s="5" t="str">
        <f t="shared" si="14"/>
        <v>101001</v>
      </c>
      <c r="D120" s="8" t="str">
        <f t="shared" si="7"/>
        <v>0011</v>
      </c>
      <c r="E120" s="5" t="str">
        <f t="shared" si="10"/>
        <v>31 downto 0</v>
      </c>
      <c r="F120" s="5">
        <v>15</v>
      </c>
      <c r="G120" s="5">
        <v>0</v>
      </c>
      <c r="H120" s="5">
        <v>16</v>
      </c>
      <c r="I120" s="5">
        <f t="shared" si="11"/>
        <v>15</v>
      </c>
      <c r="J120" s="5">
        <v>0</v>
      </c>
      <c r="K120" s="5" t="s">
        <v>313</v>
      </c>
      <c r="L120" t="str">
        <f t="shared" si="12"/>
        <v>-- RMAP Area HK Register 14 : VRClock Monitor HK Field</v>
      </c>
      <c r="M120" s="3" t="str">
        <f t="shared" si="13"/>
        <v xml:space="preserve">when (16#72#) =&gt;
-- RMAP Area HK Register 14 : VRClock Monitor HK Field
v_ram_address                 := "101001";
p_rmap_ram_rd(v_ram_address, avalon_mm_rmap_o.waitrequest, v_ram_readdata);
avalon_mm_rmap_o.readdata              &lt;= (others =&gt; '0');
avalon_mm_rmap_o.readdata(15 downto 0) &lt;= v_ram_readdata(15 downto 0);
</v>
      </c>
      <c r="O120" s="4" t="s">
        <v>313</v>
      </c>
      <c r="P120" s="4" t="s">
        <v>451</v>
      </c>
    </row>
    <row r="121" spans="1:21" x14ac:dyDescent="0.25">
      <c r="A121" s="4">
        <v>463</v>
      </c>
      <c r="B121" s="7">
        <f t="shared" si="8"/>
        <v>1852</v>
      </c>
      <c r="C121" s="5" t="str">
        <f t="shared" si="14"/>
        <v>101010</v>
      </c>
      <c r="D121" s="8" t="str">
        <f t="shared" si="7"/>
        <v>1100</v>
      </c>
      <c r="E121" s="5" t="str">
        <f t="shared" si="10"/>
        <v>31 downto 0</v>
      </c>
      <c r="F121" s="5">
        <v>31</v>
      </c>
      <c r="G121" s="5">
        <v>16</v>
      </c>
      <c r="H121" s="5">
        <v>16</v>
      </c>
      <c r="I121" s="5">
        <f t="shared" si="11"/>
        <v>15</v>
      </c>
      <c r="J121" s="5">
        <v>0</v>
      </c>
      <c r="K121" s="5" t="s">
        <v>314</v>
      </c>
      <c r="L121" t="str">
        <f t="shared" si="12"/>
        <v>-- RMAP Area HK Register 15 : VIClock HK Field</v>
      </c>
      <c r="M121" s="3" t="str">
        <f t="shared" si="13"/>
        <v xml:space="preserve">when (16#73#) =&gt;
-- RMAP Area HK Register 15 : VIClock HK Field
v_ram_address                 := "101010";
p_rmap_ram_rd(v_ram_address, avalon_mm_rmap_o.waitrequest, v_ram_readdata);
avalon_mm_rmap_o.readdata              &lt;= (others =&gt; '0');
avalon_mm_rmap_o.readdata(15 downto 0) &lt;= v_ram_readdata(31 downto 16);
</v>
      </c>
      <c r="O121" s="4" t="s">
        <v>314</v>
      </c>
      <c r="P121" s="4" t="s">
        <v>452</v>
      </c>
    </row>
    <row r="122" spans="1:21" x14ac:dyDescent="0.25">
      <c r="A122" s="4">
        <v>463</v>
      </c>
      <c r="B122" s="7">
        <f t="shared" si="8"/>
        <v>1852</v>
      </c>
      <c r="C122" s="5" t="str">
        <f t="shared" si="14"/>
        <v>101010</v>
      </c>
      <c r="D122" s="8" t="str">
        <f t="shared" si="7"/>
        <v>0011</v>
      </c>
      <c r="E122" s="5" t="str">
        <f t="shared" si="10"/>
        <v>31 downto 0</v>
      </c>
      <c r="F122" s="5">
        <v>15</v>
      </c>
      <c r="G122" s="5">
        <v>0</v>
      </c>
      <c r="H122" s="5">
        <v>16</v>
      </c>
      <c r="I122" s="5">
        <f t="shared" si="11"/>
        <v>15</v>
      </c>
      <c r="J122" s="5">
        <v>0</v>
      </c>
      <c r="K122" s="5" t="s">
        <v>315</v>
      </c>
      <c r="L122" t="str">
        <f t="shared" si="12"/>
        <v>-- RMAP Area HK Register 15 : VRClock Low HK Field</v>
      </c>
      <c r="M122" s="3" t="str">
        <f t="shared" si="13"/>
        <v xml:space="preserve">when (16#74#) =&gt;
-- RMAP Area HK Register 15 : VRClock Low HK Field
v_ram_address                 := "101010";
p_rmap_ram_rd(v_ram_address, avalon_mm_rmap_o.waitrequest, v_ram_readdata);
avalon_mm_rmap_o.readdata              &lt;= (others =&gt; '0');
avalon_mm_rmap_o.readdata(15 downto 0) &lt;= v_ram_readdata(15 downto 0);
</v>
      </c>
      <c r="O122" s="4" t="s">
        <v>315</v>
      </c>
      <c r="P122" s="4" t="s">
        <v>453</v>
      </c>
    </row>
    <row r="123" spans="1:21" x14ac:dyDescent="0.25">
      <c r="A123" s="4">
        <v>464</v>
      </c>
      <c r="B123" s="7">
        <f t="shared" si="8"/>
        <v>1856</v>
      </c>
      <c r="C123" s="5" t="str">
        <f t="shared" si="14"/>
        <v>101011</v>
      </c>
      <c r="D123" s="8" t="str">
        <f t="shared" si="7"/>
        <v>1100</v>
      </c>
      <c r="E123" s="5" t="str">
        <f t="shared" si="10"/>
        <v>31 downto 0</v>
      </c>
      <c r="F123" s="5">
        <v>31</v>
      </c>
      <c r="G123" s="5">
        <v>16</v>
      </c>
      <c r="H123" s="5">
        <v>16</v>
      </c>
      <c r="I123" s="5">
        <f t="shared" si="11"/>
        <v>15</v>
      </c>
      <c r="J123" s="5">
        <v>0</v>
      </c>
      <c r="K123" s="5" t="s">
        <v>316</v>
      </c>
      <c r="L123" t="str">
        <f t="shared" si="12"/>
        <v>-- RMAP Area HK Register 16 : 5Vb Positive Monitor HK Field</v>
      </c>
      <c r="M123" s="3" t="str">
        <f t="shared" si="13"/>
        <v xml:space="preserve">when (16#75#) =&gt;
-- RMAP Area HK Register 16 : 5Vb Positive Monitor HK Field
v_ram_address                 := "101011";
p_rmap_ram_rd(v_ram_address, avalon_mm_rmap_o.waitrequest, v_ram_readdata);
avalon_mm_rmap_o.readdata              &lt;= (others =&gt; '0');
avalon_mm_rmap_o.readdata(15 downto 0) &lt;= v_ram_readdata(31 downto 16);
</v>
      </c>
      <c r="O123" s="4" t="s">
        <v>316</v>
      </c>
      <c r="P123" s="4" t="s">
        <v>454</v>
      </c>
    </row>
    <row r="124" spans="1:21" x14ac:dyDescent="0.25">
      <c r="A124" s="4">
        <v>464</v>
      </c>
      <c r="B124" s="7">
        <f t="shared" si="8"/>
        <v>1856</v>
      </c>
      <c r="C124" s="5" t="str">
        <f t="shared" si="14"/>
        <v>101011</v>
      </c>
      <c r="D124" s="8" t="str">
        <f t="shared" si="7"/>
        <v>0011</v>
      </c>
      <c r="E124" s="5" t="str">
        <f t="shared" si="10"/>
        <v>31 downto 0</v>
      </c>
      <c r="F124" s="5">
        <v>15</v>
      </c>
      <c r="G124" s="5">
        <v>0</v>
      </c>
      <c r="H124" s="5">
        <v>16</v>
      </c>
      <c r="I124" s="5">
        <f t="shared" si="11"/>
        <v>15</v>
      </c>
      <c r="J124" s="5">
        <v>0</v>
      </c>
      <c r="K124" s="5" t="s">
        <v>317</v>
      </c>
      <c r="L124" t="str">
        <f t="shared" si="12"/>
        <v>-- RMAP Area HK Register 16 : 5Vb Negative Monitor HK Field</v>
      </c>
      <c r="M124" s="3" t="str">
        <f t="shared" si="13"/>
        <v xml:space="preserve">when (16#76#) =&gt;
-- RMAP Area HK Register 16 : 5Vb Negative Monitor HK Field
v_ram_address                 := "101011";
p_rmap_ram_rd(v_ram_address, avalon_mm_rmap_o.waitrequest, v_ram_readdata);
avalon_mm_rmap_o.readdata              &lt;= (others =&gt; '0');
avalon_mm_rmap_o.readdata(15 downto 0) &lt;= v_ram_readdata(15 downto 0);
</v>
      </c>
      <c r="O124" s="4" t="s">
        <v>317</v>
      </c>
      <c r="P124" s="4" t="s">
        <v>455</v>
      </c>
    </row>
    <row r="125" spans="1:21" x14ac:dyDescent="0.25">
      <c r="A125" s="4">
        <v>465</v>
      </c>
      <c r="B125" s="7">
        <f t="shared" si="8"/>
        <v>1860</v>
      </c>
      <c r="C125" s="5" t="str">
        <f t="shared" si="14"/>
        <v>101100</v>
      </c>
      <c r="D125" s="8" t="str">
        <f t="shared" si="7"/>
        <v>1100</v>
      </c>
      <c r="E125" s="5" t="str">
        <f t="shared" si="10"/>
        <v>31 downto 0</v>
      </c>
      <c r="F125" s="5">
        <v>31</v>
      </c>
      <c r="G125" s="5">
        <v>16</v>
      </c>
      <c r="H125" s="5">
        <v>16</v>
      </c>
      <c r="I125" s="5">
        <f t="shared" si="11"/>
        <v>15</v>
      </c>
      <c r="J125" s="5">
        <v>0</v>
      </c>
      <c r="K125" s="5" t="s">
        <v>318</v>
      </c>
      <c r="L125" t="str">
        <f t="shared" si="12"/>
        <v>-- RMAP Area HK Register 17 : 3V3b Monitor HK Field</v>
      </c>
      <c r="M125" s="3" t="str">
        <f t="shared" si="13"/>
        <v xml:space="preserve">when (16#77#) =&gt;
-- RMAP Area HK Register 17 : 3V3b Monitor HK Field
v_ram_address                 := "101100";
p_rmap_ram_rd(v_ram_address, avalon_mm_rmap_o.waitrequest, v_ram_readdata);
avalon_mm_rmap_o.readdata              &lt;= (others =&gt; '0');
avalon_mm_rmap_o.readdata(15 downto 0) &lt;= v_ram_readdata(31 downto 16);
</v>
      </c>
      <c r="O125" s="4" t="s">
        <v>318</v>
      </c>
      <c r="P125" s="4" t="s">
        <v>456</v>
      </c>
    </row>
    <row r="126" spans="1:21" x14ac:dyDescent="0.25">
      <c r="A126" s="4">
        <v>465</v>
      </c>
      <c r="B126" s="7">
        <f t="shared" si="8"/>
        <v>1860</v>
      </c>
      <c r="C126" s="5" t="str">
        <f t="shared" si="14"/>
        <v>101100</v>
      </c>
      <c r="D126" s="8" t="str">
        <f t="shared" si="7"/>
        <v>0011</v>
      </c>
      <c r="E126" s="5" t="str">
        <f t="shared" si="10"/>
        <v>31 downto 0</v>
      </c>
      <c r="F126" s="5">
        <v>15</v>
      </c>
      <c r="G126" s="5">
        <v>0</v>
      </c>
      <c r="H126" s="5">
        <v>16</v>
      </c>
      <c r="I126" s="5">
        <f t="shared" si="11"/>
        <v>15</v>
      </c>
      <c r="J126" s="5">
        <v>0</v>
      </c>
      <c r="K126" s="5" t="s">
        <v>319</v>
      </c>
      <c r="L126" t="str">
        <f t="shared" si="12"/>
        <v>-- RMAP Area HK Register 17 : 2V5a Monitor HK Field</v>
      </c>
      <c r="M126" s="3" t="str">
        <f t="shared" si="13"/>
        <v xml:space="preserve">when (16#78#) =&gt;
-- RMAP Area HK Register 17 : 2V5a Monitor HK Field
v_ram_address                 := "101100";
p_rmap_ram_rd(v_ram_address, avalon_mm_rmap_o.waitrequest, v_ram_readdata);
avalon_mm_rmap_o.readdata              &lt;= (others =&gt; '0');
avalon_mm_rmap_o.readdata(15 downto 0) &lt;= v_ram_readdata(15 downto 0);
</v>
      </c>
      <c r="O126" s="4" t="s">
        <v>319</v>
      </c>
      <c r="P126" s="4" t="s">
        <v>457</v>
      </c>
    </row>
    <row r="127" spans="1:21" x14ac:dyDescent="0.25">
      <c r="A127" s="4">
        <v>466</v>
      </c>
      <c r="B127" s="7">
        <f t="shared" si="8"/>
        <v>1864</v>
      </c>
      <c r="C127" s="5" t="str">
        <f t="shared" si="14"/>
        <v>101101</v>
      </c>
      <c r="D127" s="8" t="str">
        <f t="shared" si="7"/>
        <v>1100</v>
      </c>
      <c r="E127" s="5" t="str">
        <f t="shared" si="10"/>
        <v>31 downto 0</v>
      </c>
      <c r="F127" s="5">
        <v>31</v>
      </c>
      <c r="G127" s="5">
        <v>16</v>
      </c>
      <c r="H127" s="5">
        <v>16</v>
      </c>
      <c r="I127" s="5">
        <f t="shared" si="11"/>
        <v>15</v>
      </c>
      <c r="J127" s="5">
        <v>0</v>
      </c>
      <c r="K127" s="5" t="s">
        <v>320</v>
      </c>
      <c r="L127" t="str">
        <f t="shared" si="12"/>
        <v>-- RMAP Area HK Register 18 : 3V3d Monitor HK Field</v>
      </c>
      <c r="M127" s="3" t="str">
        <f t="shared" si="13"/>
        <v xml:space="preserve">when (16#79#) =&gt;
-- RMAP Area HK Register 18 : 3V3d Monitor HK Field
v_ram_address                 := "101101";
p_rmap_ram_rd(v_ram_address, avalon_mm_rmap_o.waitrequest, v_ram_readdata);
avalon_mm_rmap_o.readdata              &lt;= (others =&gt; '0');
avalon_mm_rmap_o.readdata(15 downto 0) &lt;= v_ram_readdata(31 downto 16);
</v>
      </c>
      <c r="O127" s="4" t="s">
        <v>320</v>
      </c>
      <c r="P127" s="4" t="s">
        <v>458</v>
      </c>
    </row>
    <row r="128" spans="1:21" x14ac:dyDescent="0.25">
      <c r="A128" s="4">
        <v>466</v>
      </c>
      <c r="B128" s="7">
        <f t="shared" si="8"/>
        <v>1864</v>
      </c>
      <c r="C128" s="5" t="str">
        <f t="shared" si="14"/>
        <v>101101</v>
      </c>
      <c r="D128" s="8" t="str">
        <f t="shared" si="7"/>
        <v>0011</v>
      </c>
      <c r="E128" s="5" t="str">
        <f t="shared" si="10"/>
        <v>31 downto 0</v>
      </c>
      <c r="F128" s="5">
        <v>15</v>
      </c>
      <c r="G128" s="5">
        <v>0</v>
      </c>
      <c r="H128" s="5">
        <v>16</v>
      </c>
      <c r="I128" s="5">
        <f t="shared" si="11"/>
        <v>15</v>
      </c>
      <c r="J128" s="5">
        <v>0</v>
      </c>
      <c r="K128" s="5" t="s">
        <v>321</v>
      </c>
      <c r="L128" t="str">
        <f t="shared" si="12"/>
        <v>-- RMAP Area HK Register 18 : 2V5d Monitor HK Field</v>
      </c>
      <c r="M128" s="3" t="str">
        <f t="shared" si="13"/>
        <v xml:space="preserve">when (16#7A#) =&gt;
-- RMAP Area HK Register 18 : 2V5d Monitor HK Field
v_ram_address                 := "101101";
p_rmap_ram_rd(v_ram_address, avalon_mm_rmap_o.waitrequest, v_ram_readdata);
avalon_mm_rmap_o.readdata              &lt;= (others =&gt; '0');
avalon_mm_rmap_o.readdata(15 downto 0) &lt;= v_ram_readdata(15 downto 0);
</v>
      </c>
      <c r="O128" s="4" t="s">
        <v>321</v>
      </c>
      <c r="P128" s="4" t="s">
        <v>459</v>
      </c>
    </row>
    <row r="129" spans="1:16" x14ac:dyDescent="0.25">
      <c r="A129" s="4">
        <v>467</v>
      </c>
      <c r="B129" s="7">
        <f t="shared" si="8"/>
        <v>1868</v>
      </c>
      <c r="C129" s="5" t="str">
        <f t="shared" si="14"/>
        <v>101110</v>
      </c>
      <c r="D129" s="8" t="str">
        <f t="shared" si="7"/>
        <v>1100</v>
      </c>
      <c r="E129" s="5" t="str">
        <f t="shared" si="10"/>
        <v>31 downto 0</v>
      </c>
      <c r="F129" s="5">
        <v>31</v>
      </c>
      <c r="G129" s="5">
        <v>16</v>
      </c>
      <c r="H129" s="5">
        <v>16</v>
      </c>
      <c r="I129" s="5">
        <f t="shared" si="11"/>
        <v>15</v>
      </c>
      <c r="J129" s="5">
        <v>0</v>
      </c>
      <c r="K129" s="5" t="s">
        <v>322</v>
      </c>
      <c r="L129" t="str">
        <f t="shared" si="12"/>
        <v>-- RMAP Area HK Register 19 : 1V5d Monitor HK Field</v>
      </c>
      <c r="M129" s="3" t="str">
        <f t="shared" si="13"/>
        <v xml:space="preserve">when (16#7B#) =&gt;
-- RMAP Area HK Register 19 : 1V5d Monitor HK Field
v_ram_address                 := "101110";
p_rmap_ram_rd(v_ram_address, avalon_mm_rmap_o.waitrequest, v_ram_readdata);
avalon_mm_rmap_o.readdata              &lt;= (others =&gt; '0');
avalon_mm_rmap_o.readdata(15 downto 0) &lt;= v_ram_readdata(31 downto 16);
</v>
      </c>
      <c r="O129" s="4" t="s">
        <v>322</v>
      </c>
      <c r="P129" s="4" t="s">
        <v>460</v>
      </c>
    </row>
    <row r="130" spans="1:16" x14ac:dyDescent="0.25">
      <c r="A130" s="4">
        <v>467</v>
      </c>
      <c r="B130" s="7">
        <f t="shared" si="8"/>
        <v>1868</v>
      </c>
      <c r="C130" s="5" t="str">
        <f t="shared" si="14"/>
        <v>101110</v>
      </c>
      <c r="D130" s="8" t="str">
        <f t="shared" si="7"/>
        <v>0011</v>
      </c>
      <c r="E130" s="5" t="str">
        <f t="shared" si="10"/>
        <v>31 downto 0</v>
      </c>
      <c r="F130" s="5">
        <v>15</v>
      </c>
      <c r="G130" s="5">
        <v>0</v>
      </c>
      <c r="H130" s="5">
        <v>16</v>
      </c>
      <c r="I130" s="5">
        <f t="shared" si="11"/>
        <v>15</v>
      </c>
      <c r="J130" s="5">
        <v>0</v>
      </c>
      <c r="K130" s="5" t="s">
        <v>323</v>
      </c>
      <c r="L130" t="str">
        <f t="shared" si="12"/>
        <v>-- RMAP Area HK Register 19 : 5Vref Monitor HK Field</v>
      </c>
      <c r="M130" s="3" t="str">
        <f t="shared" si="13"/>
        <v xml:space="preserve">when (16#7C#) =&gt;
-- RMAP Area HK Register 19 : 5Vref Monitor HK Field
v_ram_address                 := "101110";
p_rmap_ram_rd(v_ram_address, avalon_mm_rmap_o.waitrequest, v_ram_readdata);
avalon_mm_rmap_o.readdata              &lt;= (others =&gt; '0');
avalon_mm_rmap_o.readdata(15 downto 0) &lt;= v_ram_readdata(15 downto 0);
</v>
      </c>
      <c r="O130" s="4" t="s">
        <v>323</v>
      </c>
      <c r="P130" s="4" t="s">
        <v>461</v>
      </c>
    </row>
    <row r="131" spans="1:16" x14ac:dyDescent="0.25">
      <c r="A131" s="4">
        <v>468</v>
      </c>
      <c r="B131" s="7">
        <f t="shared" si="8"/>
        <v>1872</v>
      </c>
      <c r="C131" s="5" t="str">
        <f t="shared" si="14"/>
        <v>101111</v>
      </c>
      <c r="D131" s="8" t="str">
        <f t="shared" si="7"/>
        <v>1100</v>
      </c>
      <c r="E131" s="5" t="str">
        <f t="shared" si="10"/>
        <v>31 downto 0</v>
      </c>
      <c r="F131" s="5">
        <v>31</v>
      </c>
      <c r="G131" s="5">
        <v>16</v>
      </c>
      <c r="H131" s="5">
        <v>16</v>
      </c>
      <c r="I131" s="5">
        <f t="shared" si="11"/>
        <v>15</v>
      </c>
      <c r="J131" s="5">
        <v>0</v>
      </c>
      <c r="K131" s="5" t="s">
        <v>324</v>
      </c>
      <c r="L131" t="str">
        <f t="shared" si="12"/>
        <v>-- RMAP Area HK Register 20 : Vccd Positive Raw HK Field</v>
      </c>
      <c r="M131" s="3" t="str">
        <f t="shared" si="13"/>
        <v xml:space="preserve">when (16#7D#) =&gt;
-- RMAP Area HK Register 20 : Vccd Positive Raw HK Field
v_ram_address                 := "101111";
p_rmap_ram_rd(v_ram_address, avalon_mm_rmap_o.waitrequest, v_ram_readdata);
avalon_mm_rmap_o.readdata              &lt;= (others =&gt; '0');
avalon_mm_rmap_o.readdata(15 downto 0) &lt;= v_ram_readdata(31 downto 16);
</v>
      </c>
      <c r="O131" s="4" t="s">
        <v>324</v>
      </c>
      <c r="P131" s="4" t="s">
        <v>462</v>
      </c>
    </row>
    <row r="132" spans="1:16" x14ac:dyDescent="0.25">
      <c r="A132" s="4">
        <v>468</v>
      </c>
      <c r="B132" s="7">
        <f t="shared" si="8"/>
        <v>1872</v>
      </c>
      <c r="C132" s="5" t="str">
        <f t="shared" si="14"/>
        <v>101111</v>
      </c>
      <c r="D132" s="8" t="str">
        <f t="shared" si="7"/>
        <v>0011</v>
      </c>
      <c r="E132" s="5" t="str">
        <f t="shared" si="10"/>
        <v>31 downto 0</v>
      </c>
      <c r="F132" s="5">
        <v>15</v>
      </c>
      <c r="G132" s="5">
        <v>0</v>
      </c>
      <c r="H132" s="5">
        <v>16</v>
      </c>
      <c r="I132" s="5">
        <f t="shared" si="11"/>
        <v>15</v>
      </c>
      <c r="J132" s="5">
        <v>0</v>
      </c>
      <c r="K132" s="5" t="s">
        <v>325</v>
      </c>
      <c r="L132" t="str">
        <f t="shared" si="12"/>
        <v>-- RMAP Area HK Register 20 : Vclk Positive Raw HK Field</v>
      </c>
      <c r="M132" s="3" t="str">
        <f t="shared" si="13"/>
        <v xml:space="preserve">when (16#7E#) =&gt;
-- RMAP Area HK Register 20 : Vclk Positive Raw HK Field
v_ram_address                 := "101111";
p_rmap_ram_rd(v_ram_address, avalon_mm_rmap_o.waitrequest, v_ram_readdata);
avalon_mm_rmap_o.readdata              &lt;= (others =&gt; '0');
avalon_mm_rmap_o.readdata(15 downto 0) &lt;= v_ram_readdata(15 downto 0);
</v>
      </c>
      <c r="O132" s="4" t="s">
        <v>325</v>
      </c>
      <c r="P132" s="4" t="s">
        <v>463</v>
      </c>
    </row>
    <row r="133" spans="1:16" x14ac:dyDescent="0.25">
      <c r="A133" s="4">
        <v>469</v>
      </c>
      <c r="B133" s="7">
        <f t="shared" si="8"/>
        <v>1876</v>
      </c>
      <c r="C133" s="5" t="str">
        <f t="shared" si="14"/>
        <v>110000</v>
      </c>
      <c r="D133" s="8" t="str">
        <f t="shared" si="7"/>
        <v>1100</v>
      </c>
      <c r="E133" s="5" t="str">
        <f t="shared" si="10"/>
        <v>31 downto 0</v>
      </c>
      <c r="F133" s="5">
        <v>31</v>
      </c>
      <c r="G133" s="5">
        <v>16</v>
      </c>
      <c r="H133" s="5">
        <v>16</v>
      </c>
      <c r="I133" s="5">
        <f t="shared" si="11"/>
        <v>15</v>
      </c>
      <c r="J133" s="5">
        <v>0</v>
      </c>
      <c r="K133" s="5" t="s">
        <v>326</v>
      </c>
      <c r="L133" t="str">
        <f t="shared" si="12"/>
        <v>-- RMAP Area HK Register 21 : Van 1 Positive Raw HK Field</v>
      </c>
      <c r="M133" s="3" t="str">
        <f t="shared" si="13"/>
        <v xml:space="preserve">when (16#7F#) =&gt;
-- RMAP Area HK Register 21 : Van 1 Positive Raw HK Field
v_ram_address                 := "110000";
p_rmap_ram_rd(v_ram_address, avalon_mm_rmap_o.waitrequest, v_ram_readdata);
avalon_mm_rmap_o.readdata              &lt;= (others =&gt; '0');
avalon_mm_rmap_o.readdata(15 downto 0) &lt;= v_ram_readdata(31 downto 16);
</v>
      </c>
      <c r="O133" s="4" t="s">
        <v>326</v>
      </c>
      <c r="P133" s="4" t="s">
        <v>464</v>
      </c>
    </row>
    <row r="134" spans="1:16" x14ac:dyDescent="0.25">
      <c r="A134" s="4">
        <v>469</v>
      </c>
      <c r="B134" s="7">
        <f t="shared" si="8"/>
        <v>1876</v>
      </c>
      <c r="C134" s="5" t="str">
        <f t="shared" si="14"/>
        <v>110000</v>
      </c>
      <c r="D134" s="8" t="str">
        <f t="shared" ref="D134:D197" si="15">_xlfn.CONCAT(IF(F134 &gt; 23,1,0),IF(AND(F134 &gt; 15, G134 &lt; 24),1,0),IF(AND(F134 &gt; 7, G134 &lt; 16),1,0),IF(G134 &lt; 8,1,0))</f>
        <v>0011</v>
      </c>
      <c r="E134" s="5" t="str">
        <f t="shared" si="10"/>
        <v>31 downto 0</v>
      </c>
      <c r="F134" s="5">
        <v>15</v>
      </c>
      <c r="G134" s="5">
        <v>0</v>
      </c>
      <c r="H134" s="5">
        <v>16</v>
      </c>
      <c r="I134" s="5">
        <f t="shared" si="11"/>
        <v>15</v>
      </c>
      <c r="J134" s="5">
        <v>0</v>
      </c>
      <c r="K134" s="5" t="s">
        <v>327</v>
      </c>
      <c r="L134" t="str">
        <f t="shared" si="12"/>
        <v>-- RMAP Area HK Register 21 : Van 3 Negative Monitor HK Field</v>
      </c>
      <c r="M134" s="3" t="str">
        <f t="shared" si="13"/>
        <v xml:space="preserve">when (16#80#) =&gt;
-- RMAP Area HK Register 21 : Van 3 Negative Monitor HK Field
v_ram_address                 := "110000";
p_rmap_ram_rd(v_ram_address, avalon_mm_rmap_o.waitrequest, v_ram_readdata);
avalon_mm_rmap_o.readdata              &lt;= (others =&gt; '0');
avalon_mm_rmap_o.readdata(15 downto 0) &lt;= v_ram_readdata(15 downto 0);
</v>
      </c>
      <c r="O134" s="4" t="s">
        <v>327</v>
      </c>
      <c r="P134" s="4" t="s">
        <v>465</v>
      </c>
    </row>
    <row r="135" spans="1:16" x14ac:dyDescent="0.25">
      <c r="A135" s="4">
        <v>470</v>
      </c>
      <c r="B135" s="7">
        <f t="shared" ref="B135:B181" si="16">A135*4</f>
        <v>1880</v>
      </c>
      <c r="C135" s="5" t="str">
        <f t="shared" si="14"/>
        <v>110001</v>
      </c>
      <c r="D135" s="8" t="str">
        <f t="shared" si="15"/>
        <v>1100</v>
      </c>
      <c r="E135" s="5" t="str">
        <f t="shared" ref="E135:E181" si="17">IF(AND(MOD(H135,8) = 0,MOD(G135,8) = 0), "31 downto 0",_xlfn.CONCAT(F135," downto ",G135))</f>
        <v>31 downto 0</v>
      </c>
      <c r="F135" s="5">
        <v>31</v>
      </c>
      <c r="G135" s="5">
        <v>16</v>
      </c>
      <c r="H135" s="5">
        <v>16</v>
      </c>
      <c r="I135" s="5">
        <f t="shared" ref="I135:I181" si="18">H135-1</f>
        <v>15</v>
      </c>
      <c r="J135" s="5">
        <v>0</v>
      </c>
      <c r="K135" s="5" t="s">
        <v>328</v>
      </c>
      <c r="L135" t="str">
        <f t="shared" ref="L135:L181" si="19">INDEX($P$6:$P$181,MATCH(K135,$O$6:$O$181,0))</f>
        <v>-- RMAP Area HK Register 22 : Van Positive Raw HK Field</v>
      </c>
      <c r="M135" s="3" t="str">
        <f t="shared" ref="M135:M181" si="20">_xlfn.CONCAT($B$2,K135,$C$2,L135,$D$2,C135,$E$2,I135,$F$2,J135,$G$2,F135,$H$2,G135,$I$2,CHAR(10))</f>
        <v xml:space="preserve">when (16#81#) =&gt;
-- RMAP Area HK Register 22 : Van Positive Raw HK Field
v_ram_address                 := "110001";
p_rmap_ram_rd(v_ram_address, avalon_mm_rmap_o.waitrequest, v_ram_readdata);
avalon_mm_rmap_o.readdata              &lt;= (others =&gt; '0');
avalon_mm_rmap_o.readdata(15 downto 0) &lt;= v_ram_readdata(31 downto 16);
</v>
      </c>
      <c r="O135" s="4" t="s">
        <v>328</v>
      </c>
      <c r="P135" s="4" t="s">
        <v>466</v>
      </c>
    </row>
    <row r="136" spans="1:16" x14ac:dyDescent="0.25">
      <c r="A136" s="4">
        <v>470</v>
      </c>
      <c r="B136" s="7">
        <f t="shared" si="16"/>
        <v>1880</v>
      </c>
      <c r="C136" s="5" t="str">
        <f t="shared" si="14"/>
        <v>110001</v>
      </c>
      <c r="D136" s="8" t="str">
        <f t="shared" si="15"/>
        <v>0011</v>
      </c>
      <c r="E136" s="5" t="str">
        <f t="shared" si="17"/>
        <v>31 downto 0</v>
      </c>
      <c r="F136" s="5">
        <v>15</v>
      </c>
      <c r="G136" s="5">
        <v>0</v>
      </c>
      <c r="H136" s="5">
        <v>16</v>
      </c>
      <c r="I136" s="5">
        <f t="shared" si="18"/>
        <v>15</v>
      </c>
      <c r="J136" s="5">
        <v>0</v>
      </c>
      <c r="K136" s="5" t="s">
        <v>329</v>
      </c>
      <c r="L136" t="str">
        <f t="shared" si="19"/>
        <v>-- RMAP Area HK Register 22 : Vdig Raw HK Field</v>
      </c>
      <c r="M136" s="3" t="str">
        <f t="shared" si="20"/>
        <v xml:space="preserve">when (16#82#) =&gt;
-- RMAP Area HK Register 22 : Vdig Raw HK Field
v_ram_address                 := "110001";
p_rmap_ram_rd(v_ram_address, avalon_mm_rmap_o.waitrequest, v_ram_readdata);
avalon_mm_rmap_o.readdata              &lt;= (others =&gt; '0');
avalon_mm_rmap_o.readdata(15 downto 0) &lt;= v_ram_readdata(15 downto 0);
</v>
      </c>
      <c r="O136" s="4" t="s">
        <v>329</v>
      </c>
      <c r="P136" s="4" t="s">
        <v>467</v>
      </c>
    </row>
    <row r="137" spans="1:16" x14ac:dyDescent="0.25">
      <c r="A137" s="4">
        <v>471</v>
      </c>
      <c r="B137" s="7">
        <f t="shared" si="16"/>
        <v>1884</v>
      </c>
      <c r="C137" s="5" t="str">
        <f t="shared" si="14"/>
        <v>110010</v>
      </c>
      <c r="D137" s="8" t="str">
        <f t="shared" si="15"/>
        <v>1100</v>
      </c>
      <c r="E137" s="5" t="str">
        <f t="shared" si="17"/>
        <v>31 downto 0</v>
      </c>
      <c r="F137" s="5">
        <v>31</v>
      </c>
      <c r="G137" s="5">
        <v>16</v>
      </c>
      <c r="H137" s="5">
        <v>16</v>
      </c>
      <c r="I137" s="5">
        <f t="shared" si="18"/>
        <v>15</v>
      </c>
      <c r="J137" s="5">
        <v>0</v>
      </c>
      <c r="K137" s="5" t="s">
        <v>330</v>
      </c>
      <c r="L137" t="str">
        <f t="shared" si="19"/>
        <v>-- RMAP Area HK Register 23 : Vdig Raw 2 HK Field</v>
      </c>
      <c r="M137" s="3" t="str">
        <f t="shared" si="20"/>
        <v xml:space="preserve">when (16#83#) =&gt;
-- RMAP Area HK Register 23 : Vdig Raw 2 HK Field
v_ram_address                 := "110010";
p_rmap_ram_rd(v_ram_address, avalon_mm_rmap_o.waitrequest, v_ram_readdata);
avalon_mm_rmap_o.readdata              &lt;= (others =&gt; '0');
avalon_mm_rmap_o.readdata(15 downto 0) &lt;= v_ram_readdata(31 downto 16);
</v>
      </c>
      <c r="O137" s="4" t="s">
        <v>330</v>
      </c>
      <c r="P137" s="4" t="s">
        <v>468</v>
      </c>
    </row>
    <row r="138" spans="1:16" x14ac:dyDescent="0.25">
      <c r="A138" s="4">
        <v>471</v>
      </c>
      <c r="B138" s="7">
        <f t="shared" si="16"/>
        <v>1884</v>
      </c>
      <c r="C138" s="5" t="str">
        <f t="shared" si="14"/>
        <v>110010</v>
      </c>
      <c r="D138" s="8" t="str">
        <f t="shared" si="15"/>
        <v>0011</v>
      </c>
      <c r="E138" s="5" t="str">
        <f t="shared" si="17"/>
        <v>31 downto 0</v>
      </c>
      <c r="F138" s="5">
        <v>15</v>
      </c>
      <c r="G138" s="5">
        <v>0</v>
      </c>
      <c r="H138" s="5">
        <v>16</v>
      </c>
      <c r="I138" s="5">
        <f t="shared" si="18"/>
        <v>15</v>
      </c>
      <c r="J138" s="5">
        <v>0</v>
      </c>
      <c r="K138" s="5" t="s">
        <v>331</v>
      </c>
      <c r="L138" t="str">
        <f t="shared" si="19"/>
        <v>-- RMAP Area HK Register 23 : VIClock Low HK Field</v>
      </c>
      <c r="M138" s="3" t="str">
        <f t="shared" si="20"/>
        <v xml:space="preserve">when (16#84#) =&gt;
-- RMAP Area HK Register 23 : VIClock Low HK Field
v_ram_address                 := "110010";
p_rmap_ram_rd(v_ram_address, avalon_mm_rmap_o.waitrequest, v_ram_readdata);
avalon_mm_rmap_o.readdata              &lt;= (others =&gt; '0');
avalon_mm_rmap_o.readdata(15 downto 0) &lt;= v_ram_readdata(15 downto 0);
</v>
      </c>
      <c r="O138" s="4" t="s">
        <v>331</v>
      </c>
      <c r="P138" s="4" t="s">
        <v>469</v>
      </c>
    </row>
    <row r="139" spans="1:16" x14ac:dyDescent="0.25">
      <c r="A139" s="4">
        <v>472</v>
      </c>
      <c r="B139" s="7">
        <f t="shared" si="16"/>
        <v>1888</v>
      </c>
      <c r="C139" s="5" t="str">
        <f t="shared" si="14"/>
        <v>110011</v>
      </c>
      <c r="D139" s="8" t="str">
        <f t="shared" si="15"/>
        <v>1100</v>
      </c>
      <c r="E139" s="5" t="str">
        <f t="shared" si="17"/>
        <v>31 downto 0</v>
      </c>
      <c r="F139" s="5">
        <v>31</v>
      </c>
      <c r="G139" s="5">
        <v>16</v>
      </c>
      <c r="H139" s="5">
        <v>16</v>
      </c>
      <c r="I139" s="5">
        <f t="shared" si="18"/>
        <v>15</v>
      </c>
      <c r="J139" s="5">
        <v>0</v>
      </c>
      <c r="K139" s="5" t="s">
        <v>332</v>
      </c>
      <c r="L139" t="str">
        <f t="shared" si="19"/>
        <v>-- RMAP Area HK Register 24 : CCD 1 Vrd Monitor F HK Field</v>
      </c>
      <c r="M139" s="3" t="str">
        <f t="shared" si="20"/>
        <v xml:space="preserve">when (16#85#) =&gt;
-- RMAP Area HK Register 24 : CCD 1 Vrd Monitor F HK Field
v_ram_address                 := "110011";
p_rmap_ram_rd(v_ram_address, avalon_mm_rmap_o.waitrequest, v_ram_readdata);
avalon_mm_rmap_o.readdata              &lt;= (others =&gt; '0');
avalon_mm_rmap_o.readdata(15 downto 0) &lt;= v_ram_readdata(31 downto 16);
</v>
      </c>
      <c r="O139" s="4" t="s">
        <v>332</v>
      </c>
      <c r="P139" s="4" t="s">
        <v>470</v>
      </c>
    </row>
    <row r="140" spans="1:16" x14ac:dyDescent="0.25">
      <c r="A140" s="4">
        <v>472</v>
      </c>
      <c r="B140" s="7">
        <f t="shared" si="16"/>
        <v>1888</v>
      </c>
      <c r="C140" s="5" t="str">
        <f t="shared" si="14"/>
        <v>110011</v>
      </c>
      <c r="D140" s="8" t="str">
        <f t="shared" si="15"/>
        <v>0011</v>
      </c>
      <c r="E140" s="5" t="str">
        <f t="shared" si="17"/>
        <v>31 downto 0</v>
      </c>
      <c r="F140" s="5">
        <v>15</v>
      </c>
      <c r="G140" s="5">
        <v>0</v>
      </c>
      <c r="H140" s="5">
        <v>16</v>
      </c>
      <c r="I140" s="5">
        <f t="shared" si="18"/>
        <v>15</v>
      </c>
      <c r="J140" s="5">
        <v>0</v>
      </c>
      <c r="K140" s="5" t="s">
        <v>333</v>
      </c>
      <c r="L140" t="str">
        <f t="shared" si="19"/>
        <v>-- RMAP Area HK Register 24 : CCD 1 Vdd Monitor HK Field</v>
      </c>
      <c r="M140" s="3" t="str">
        <f t="shared" si="20"/>
        <v xml:space="preserve">when (16#86#) =&gt;
-- RMAP Area HK Register 24 : CCD 1 Vdd Monitor HK Field
v_ram_address                 := "110011";
p_rmap_ram_rd(v_ram_address, avalon_mm_rmap_o.waitrequest, v_ram_readdata);
avalon_mm_rmap_o.readdata              &lt;= (others =&gt; '0');
avalon_mm_rmap_o.readdata(15 downto 0) &lt;= v_ram_readdata(15 downto 0);
</v>
      </c>
      <c r="O140" s="4" t="s">
        <v>333</v>
      </c>
      <c r="P140" s="4" t="s">
        <v>471</v>
      </c>
    </row>
    <row r="141" spans="1:16" x14ac:dyDescent="0.25">
      <c r="A141" s="4">
        <v>473</v>
      </c>
      <c r="B141" s="7">
        <f t="shared" si="16"/>
        <v>1892</v>
      </c>
      <c r="C141" s="5" t="str">
        <f t="shared" si="14"/>
        <v>110100</v>
      </c>
      <c r="D141" s="8" t="str">
        <f t="shared" si="15"/>
        <v>1100</v>
      </c>
      <c r="E141" s="5" t="str">
        <f t="shared" si="17"/>
        <v>31 downto 0</v>
      </c>
      <c r="F141" s="5">
        <v>31</v>
      </c>
      <c r="G141" s="5">
        <v>16</v>
      </c>
      <c r="H141" s="5">
        <v>16</v>
      </c>
      <c r="I141" s="5">
        <f t="shared" si="18"/>
        <v>15</v>
      </c>
      <c r="J141" s="5">
        <v>0</v>
      </c>
      <c r="K141" s="5" t="s">
        <v>334</v>
      </c>
      <c r="L141" t="str">
        <f t="shared" si="19"/>
        <v>-- RMAP Area HK Register 25 : CCD 1 Vgd Monitor HK Field</v>
      </c>
      <c r="M141" s="3" t="str">
        <f t="shared" si="20"/>
        <v xml:space="preserve">when (16#87#) =&gt;
-- RMAP Area HK Register 25 : CCD 1 Vgd Monitor HK Field
v_ram_address                 := "110100";
p_rmap_ram_rd(v_ram_address, avalon_mm_rmap_o.waitrequest, v_ram_readdata);
avalon_mm_rmap_o.readdata              &lt;= (others =&gt; '0');
avalon_mm_rmap_o.readdata(15 downto 0) &lt;= v_ram_readdata(31 downto 16);
</v>
      </c>
      <c r="O141" s="4" t="s">
        <v>334</v>
      </c>
      <c r="P141" s="4" t="s">
        <v>472</v>
      </c>
    </row>
    <row r="142" spans="1:16" x14ac:dyDescent="0.25">
      <c r="A142" s="4">
        <v>473</v>
      </c>
      <c r="B142" s="7">
        <f t="shared" si="16"/>
        <v>1892</v>
      </c>
      <c r="C142" s="5" t="str">
        <f t="shared" si="14"/>
        <v>110100</v>
      </c>
      <c r="D142" s="8" t="str">
        <f t="shared" si="15"/>
        <v>0011</v>
      </c>
      <c r="E142" s="5" t="str">
        <f t="shared" si="17"/>
        <v>31 downto 0</v>
      </c>
      <c r="F142" s="5">
        <v>15</v>
      </c>
      <c r="G142" s="5">
        <v>0</v>
      </c>
      <c r="H142" s="5">
        <v>16</v>
      </c>
      <c r="I142" s="5">
        <f t="shared" si="18"/>
        <v>15</v>
      </c>
      <c r="J142" s="5">
        <v>0</v>
      </c>
      <c r="K142" s="5" t="s">
        <v>335</v>
      </c>
      <c r="L142" t="str">
        <f t="shared" si="19"/>
        <v>-- RMAP Area HK Register 25 : CCD 2 Vrd Monitor F HK Field</v>
      </c>
      <c r="M142" s="3" t="str">
        <f t="shared" si="20"/>
        <v xml:space="preserve">when (16#88#) =&gt;
-- RMAP Area HK Register 25 : CCD 2 Vrd Monitor F HK Field
v_ram_address                 := "110100";
p_rmap_ram_rd(v_ram_address, avalon_mm_rmap_o.waitrequest, v_ram_readdata);
avalon_mm_rmap_o.readdata              &lt;= (others =&gt; '0');
avalon_mm_rmap_o.readdata(15 downto 0) &lt;= v_ram_readdata(15 downto 0);
</v>
      </c>
      <c r="O142" s="4" t="s">
        <v>335</v>
      </c>
      <c r="P142" s="4" t="s">
        <v>473</v>
      </c>
    </row>
    <row r="143" spans="1:16" x14ac:dyDescent="0.25">
      <c r="A143" s="4">
        <v>474</v>
      </c>
      <c r="B143" s="7">
        <f t="shared" si="16"/>
        <v>1896</v>
      </c>
      <c r="C143" s="5" t="str">
        <f t="shared" si="14"/>
        <v>110101</v>
      </c>
      <c r="D143" s="8" t="str">
        <f t="shared" si="15"/>
        <v>1100</v>
      </c>
      <c r="E143" s="5" t="str">
        <f t="shared" si="17"/>
        <v>31 downto 0</v>
      </c>
      <c r="F143" s="5">
        <v>31</v>
      </c>
      <c r="G143" s="5">
        <v>16</v>
      </c>
      <c r="H143" s="5">
        <v>16</v>
      </c>
      <c r="I143" s="5">
        <f t="shared" si="18"/>
        <v>15</v>
      </c>
      <c r="J143" s="5">
        <v>0</v>
      </c>
      <c r="K143" s="5" t="s">
        <v>336</v>
      </c>
      <c r="L143" t="str">
        <f t="shared" si="19"/>
        <v>-- RMAP Area HK Register 26 : CCD 2 Vdd Monitor HK Field</v>
      </c>
      <c r="M143" s="3" t="str">
        <f t="shared" si="20"/>
        <v xml:space="preserve">when (16#89#) =&gt;
-- RMAP Area HK Register 26 : CCD 2 Vdd Monitor HK Field
v_ram_address                 := "110101";
p_rmap_ram_rd(v_ram_address, avalon_mm_rmap_o.waitrequest, v_ram_readdata);
avalon_mm_rmap_o.readdata              &lt;= (others =&gt; '0');
avalon_mm_rmap_o.readdata(15 downto 0) &lt;= v_ram_readdata(31 downto 16);
</v>
      </c>
      <c r="O143" s="4" t="s">
        <v>336</v>
      </c>
      <c r="P143" s="4" t="s">
        <v>474</v>
      </c>
    </row>
    <row r="144" spans="1:16" x14ac:dyDescent="0.25">
      <c r="A144" s="4">
        <v>474</v>
      </c>
      <c r="B144" s="7">
        <f t="shared" si="16"/>
        <v>1896</v>
      </c>
      <c r="C144" s="5" t="str">
        <f t="shared" si="14"/>
        <v>110101</v>
      </c>
      <c r="D144" s="8" t="str">
        <f t="shared" si="15"/>
        <v>0011</v>
      </c>
      <c r="E144" s="5" t="str">
        <f t="shared" si="17"/>
        <v>31 downto 0</v>
      </c>
      <c r="F144" s="5">
        <v>15</v>
      </c>
      <c r="G144" s="5">
        <v>0</v>
      </c>
      <c r="H144" s="5">
        <v>16</v>
      </c>
      <c r="I144" s="5">
        <f t="shared" si="18"/>
        <v>15</v>
      </c>
      <c r="J144" s="5">
        <v>0</v>
      </c>
      <c r="K144" s="5" t="s">
        <v>337</v>
      </c>
      <c r="L144" t="str">
        <f t="shared" si="19"/>
        <v>-- RMAP Area HK Register 26 : CCD 2 Vgd Monitor HK Field</v>
      </c>
      <c r="M144" s="3" t="str">
        <f t="shared" si="20"/>
        <v xml:space="preserve">when (16#8A#) =&gt;
-- RMAP Area HK Register 26 : CCD 2 Vgd Monitor HK Field
v_ram_address                 := "110101";
p_rmap_ram_rd(v_ram_address, avalon_mm_rmap_o.waitrequest, v_ram_readdata);
avalon_mm_rmap_o.readdata              &lt;= (others =&gt; '0');
avalon_mm_rmap_o.readdata(15 downto 0) &lt;= v_ram_readdata(15 downto 0);
</v>
      </c>
      <c r="O144" s="4" t="s">
        <v>337</v>
      </c>
      <c r="P144" s="4" t="s">
        <v>475</v>
      </c>
    </row>
    <row r="145" spans="1:16" x14ac:dyDescent="0.25">
      <c r="A145" s="4">
        <v>475</v>
      </c>
      <c r="B145" s="7">
        <f t="shared" si="16"/>
        <v>1900</v>
      </c>
      <c r="C145" s="5" t="str">
        <f t="shared" si="14"/>
        <v>110110</v>
      </c>
      <c r="D145" s="8" t="str">
        <f t="shared" si="15"/>
        <v>1100</v>
      </c>
      <c r="E145" s="5" t="str">
        <f t="shared" si="17"/>
        <v>31 downto 0</v>
      </c>
      <c r="F145" s="5">
        <v>31</v>
      </c>
      <c r="G145" s="5">
        <v>16</v>
      </c>
      <c r="H145" s="5">
        <v>16</v>
      </c>
      <c r="I145" s="5">
        <f t="shared" si="18"/>
        <v>15</v>
      </c>
      <c r="J145" s="5">
        <v>0</v>
      </c>
      <c r="K145" s="5" t="s">
        <v>338</v>
      </c>
      <c r="L145" t="str">
        <f t="shared" si="19"/>
        <v>-- RMAP Area HK Register 27 : CCD 3 Vrd Monitor F HK Field</v>
      </c>
      <c r="M145" s="3" t="str">
        <f t="shared" si="20"/>
        <v xml:space="preserve">when (16#8B#) =&gt;
-- RMAP Area HK Register 27 : CCD 3 Vrd Monitor F HK Field
v_ram_address                 := "110110";
p_rmap_ram_rd(v_ram_address, avalon_mm_rmap_o.waitrequest, v_ram_readdata);
avalon_mm_rmap_o.readdata              &lt;= (others =&gt; '0');
avalon_mm_rmap_o.readdata(15 downto 0) &lt;= v_ram_readdata(31 downto 16);
</v>
      </c>
      <c r="O145" s="4" t="s">
        <v>338</v>
      </c>
      <c r="P145" s="4" t="s">
        <v>476</v>
      </c>
    </row>
    <row r="146" spans="1:16" x14ac:dyDescent="0.25">
      <c r="A146" s="4">
        <v>475</v>
      </c>
      <c r="B146" s="7">
        <f t="shared" si="16"/>
        <v>1900</v>
      </c>
      <c r="C146" s="5" t="str">
        <f t="shared" si="14"/>
        <v>110110</v>
      </c>
      <c r="D146" s="8" t="str">
        <f t="shared" si="15"/>
        <v>0011</v>
      </c>
      <c r="E146" s="5" t="str">
        <f t="shared" si="17"/>
        <v>31 downto 0</v>
      </c>
      <c r="F146" s="5">
        <v>15</v>
      </c>
      <c r="G146" s="5">
        <v>0</v>
      </c>
      <c r="H146" s="5">
        <v>16</v>
      </c>
      <c r="I146" s="5">
        <f t="shared" si="18"/>
        <v>15</v>
      </c>
      <c r="J146" s="5">
        <v>0</v>
      </c>
      <c r="K146" s="5" t="s">
        <v>339</v>
      </c>
      <c r="L146" t="str">
        <f t="shared" si="19"/>
        <v>-- RMAP Area HK Register 27 : CCD 3 Vdd Monitor HK Field</v>
      </c>
      <c r="M146" s="3" t="str">
        <f t="shared" si="20"/>
        <v xml:space="preserve">when (16#8C#) =&gt;
-- RMAP Area HK Register 27 : CCD 3 Vdd Monitor HK Field
v_ram_address                 := "110110";
p_rmap_ram_rd(v_ram_address, avalon_mm_rmap_o.waitrequest, v_ram_readdata);
avalon_mm_rmap_o.readdata              &lt;= (others =&gt; '0');
avalon_mm_rmap_o.readdata(15 downto 0) &lt;= v_ram_readdata(15 downto 0);
</v>
      </c>
      <c r="O146" s="4" t="s">
        <v>339</v>
      </c>
      <c r="P146" s="4" t="s">
        <v>477</v>
      </c>
    </row>
    <row r="147" spans="1:16" x14ac:dyDescent="0.25">
      <c r="A147" s="4">
        <v>476</v>
      </c>
      <c r="B147" s="7">
        <f t="shared" si="16"/>
        <v>1904</v>
      </c>
      <c r="C147" s="5" t="str">
        <f t="shared" si="14"/>
        <v>110111</v>
      </c>
      <c r="D147" s="8" t="str">
        <f t="shared" si="15"/>
        <v>1100</v>
      </c>
      <c r="E147" s="5" t="str">
        <f t="shared" si="17"/>
        <v>31 downto 0</v>
      </c>
      <c r="F147" s="5">
        <v>31</v>
      </c>
      <c r="G147" s="5">
        <v>16</v>
      </c>
      <c r="H147" s="5">
        <v>16</v>
      </c>
      <c r="I147" s="5">
        <f t="shared" si="18"/>
        <v>15</v>
      </c>
      <c r="J147" s="5">
        <v>0</v>
      </c>
      <c r="K147" s="5" t="s">
        <v>340</v>
      </c>
      <c r="L147" t="str">
        <f t="shared" si="19"/>
        <v>-- RMAP Area HK Register 28 : CCD 3 Vgd Monitor HK Field</v>
      </c>
      <c r="M147" s="3" t="str">
        <f t="shared" si="20"/>
        <v xml:space="preserve">when (16#8D#) =&gt;
-- RMAP Area HK Register 28 : CCD 3 Vgd Monitor HK Field
v_ram_address                 := "110111";
p_rmap_ram_rd(v_ram_address, avalon_mm_rmap_o.waitrequest, v_ram_readdata);
avalon_mm_rmap_o.readdata              &lt;= (others =&gt; '0');
avalon_mm_rmap_o.readdata(15 downto 0) &lt;= v_ram_readdata(31 downto 16);
</v>
      </c>
      <c r="O147" s="4" t="s">
        <v>340</v>
      </c>
      <c r="P147" s="4" t="s">
        <v>478</v>
      </c>
    </row>
    <row r="148" spans="1:16" x14ac:dyDescent="0.25">
      <c r="A148" s="4">
        <v>476</v>
      </c>
      <c r="B148" s="7">
        <f t="shared" si="16"/>
        <v>1904</v>
      </c>
      <c r="C148" s="5" t="str">
        <f t="shared" si="14"/>
        <v>110111</v>
      </c>
      <c r="D148" s="8" t="str">
        <f t="shared" si="15"/>
        <v>0011</v>
      </c>
      <c r="E148" s="5" t="str">
        <f t="shared" si="17"/>
        <v>31 downto 0</v>
      </c>
      <c r="F148" s="5">
        <v>15</v>
      </c>
      <c r="G148" s="5">
        <v>0</v>
      </c>
      <c r="H148" s="5">
        <v>16</v>
      </c>
      <c r="I148" s="5">
        <f t="shared" si="18"/>
        <v>15</v>
      </c>
      <c r="J148" s="5">
        <v>0</v>
      </c>
      <c r="K148" s="5" t="s">
        <v>341</v>
      </c>
      <c r="L148" t="str">
        <f t="shared" si="19"/>
        <v>-- RMAP Area HK Register 28 : CCD 4 Vrd Monitor F HK Field</v>
      </c>
      <c r="M148" s="3" t="str">
        <f t="shared" si="20"/>
        <v xml:space="preserve">when (16#8E#) =&gt;
-- RMAP Area HK Register 28 : CCD 4 Vrd Monitor F HK Field
v_ram_address                 := "110111";
p_rmap_ram_rd(v_ram_address, avalon_mm_rmap_o.waitrequest, v_ram_readdata);
avalon_mm_rmap_o.readdata              &lt;= (others =&gt; '0');
avalon_mm_rmap_o.readdata(15 downto 0) &lt;= v_ram_readdata(15 downto 0);
</v>
      </c>
      <c r="O148" s="4" t="s">
        <v>341</v>
      </c>
      <c r="P148" s="4" t="s">
        <v>479</v>
      </c>
    </row>
    <row r="149" spans="1:16" x14ac:dyDescent="0.25">
      <c r="A149" s="4">
        <v>477</v>
      </c>
      <c r="B149" s="7">
        <f t="shared" si="16"/>
        <v>1908</v>
      </c>
      <c r="C149" s="5" t="str">
        <f t="shared" si="14"/>
        <v>111000</v>
      </c>
      <c r="D149" s="8" t="str">
        <f t="shared" si="15"/>
        <v>1100</v>
      </c>
      <c r="E149" s="5" t="str">
        <f t="shared" si="17"/>
        <v>31 downto 0</v>
      </c>
      <c r="F149" s="5">
        <v>31</v>
      </c>
      <c r="G149" s="5">
        <v>16</v>
      </c>
      <c r="H149" s="5">
        <v>16</v>
      </c>
      <c r="I149" s="5">
        <f t="shared" si="18"/>
        <v>15</v>
      </c>
      <c r="J149" s="5">
        <v>0</v>
      </c>
      <c r="K149" s="5" t="s">
        <v>342</v>
      </c>
      <c r="L149" t="str">
        <f t="shared" si="19"/>
        <v>-- RMAP Area HK Register 29 : CCD 4 Vdd Monitor HK Field</v>
      </c>
      <c r="M149" s="3" t="str">
        <f t="shared" si="20"/>
        <v xml:space="preserve">when (16#8F#) =&gt;
-- RMAP Area HK Register 29 : CCD 4 Vdd Monitor HK Field
v_ram_address                 := "111000";
p_rmap_ram_rd(v_ram_address, avalon_mm_rmap_o.waitrequest, v_ram_readdata);
avalon_mm_rmap_o.readdata              &lt;= (others =&gt; '0');
avalon_mm_rmap_o.readdata(15 downto 0) &lt;= v_ram_readdata(31 downto 16);
</v>
      </c>
      <c r="O149" s="4" t="s">
        <v>342</v>
      </c>
      <c r="P149" s="4" t="s">
        <v>480</v>
      </c>
    </row>
    <row r="150" spans="1:16" x14ac:dyDescent="0.25">
      <c r="A150" s="4">
        <v>477</v>
      </c>
      <c r="B150" s="7">
        <f t="shared" si="16"/>
        <v>1908</v>
      </c>
      <c r="C150" s="5" t="str">
        <f t="shared" si="14"/>
        <v>111000</v>
      </c>
      <c r="D150" s="8" t="str">
        <f t="shared" si="15"/>
        <v>0011</v>
      </c>
      <c r="E150" s="5" t="str">
        <f t="shared" si="17"/>
        <v>31 downto 0</v>
      </c>
      <c r="F150" s="5">
        <v>15</v>
      </c>
      <c r="G150" s="5">
        <v>0</v>
      </c>
      <c r="H150" s="5">
        <v>16</v>
      </c>
      <c r="I150" s="5">
        <f t="shared" si="18"/>
        <v>15</v>
      </c>
      <c r="J150" s="5">
        <v>0</v>
      </c>
      <c r="K150" s="5" t="s">
        <v>343</v>
      </c>
      <c r="L150" t="str">
        <f t="shared" si="19"/>
        <v>-- RMAP Area HK Register 29 : CCD 4 Vgd Monitor HK Field</v>
      </c>
      <c r="M150" s="3" t="str">
        <f t="shared" si="20"/>
        <v xml:space="preserve">when (16#90#) =&gt;
-- RMAP Area HK Register 29 : CCD 4 Vgd Monitor HK Field
v_ram_address                 := "111000";
p_rmap_ram_rd(v_ram_address, avalon_mm_rmap_o.waitrequest, v_ram_readdata);
avalon_mm_rmap_o.readdata              &lt;= (others =&gt; '0');
avalon_mm_rmap_o.readdata(15 downto 0) &lt;= v_ram_readdata(15 downto 0);
</v>
      </c>
      <c r="O150" s="4" t="s">
        <v>343</v>
      </c>
      <c r="P150" s="4" t="s">
        <v>481</v>
      </c>
    </row>
    <row r="151" spans="1:16" x14ac:dyDescent="0.25">
      <c r="A151" s="4">
        <v>478</v>
      </c>
      <c r="B151" s="7">
        <f t="shared" si="16"/>
        <v>1912</v>
      </c>
      <c r="C151" s="5" t="str">
        <f t="shared" si="14"/>
        <v>111001</v>
      </c>
      <c r="D151" s="8" t="str">
        <f t="shared" si="15"/>
        <v>1100</v>
      </c>
      <c r="E151" s="5" t="str">
        <f t="shared" si="17"/>
        <v>31 downto 0</v>
      </c>
      <c r="F151" s="5">
        <v>31</v>
      </c>
      <c r="G151" s="5">
        <v>16</v>
      </c>
      <c r="H151" s="5">
        <v>16</v>
      </c>
      <c r="I151" s="5">
        <f t="shared" si="18"/>
        <v>15</v>
      </c>
      <c r="J151" s="5">
        <v>0</v>
      </c>
      <c r="K151" s="5" t="s">
        <v>344</v>
      </c>
      <c r="L151" t="str">
        <f t="shared" si="19"/>
        <v>-- RMAP Area HK Register 30 : Ig High Monitor HK Field</v>
      </c>
      <c r="M151" s="3" t="str">
        <f t="shared" si="20"/>
        <v xml:space="preserve">when (16#91#) =&gt;
-- RMAP Area HK Register 30 : Ig High Monitor HK Field
v_ram_address                 := "111001";
p_rmap_ram_rd(v_ram_address, avalon_mm_rmap_o.waitrequest, v_ram_readdata);
avalon_mm_rmap_o.readdata              &lt;= (others =&gt; '0');
avalon_mm_rmap_o.readdata(15 downto 0) &lt;= v_ram_readdata(31 downto 16);
</v>
      </c>
      <c r="O151" s="4" t="s">
        <v>344</v>
      </c>
      <c r="P151" s="4" t="s">
        <v>482</v>
      </c>
    </row>
    <row r="152" spans="1:16" x14ac:dyDescent="0.25">
      <c r="A152" s="4">
        <v>478</v>
      </c>
      <c r="B152" s="7">
        <f t="shared" si="16"/>
        <v>1912</v>
      </c>
      <c r="C152" s="5" t="str">
        <f t="shared" si="14"/>
        <v>111001</v>
      </c>
      <c r="D152" s="8" t="str">
        <f t="shared" si="15"/>
        <v>0011</v>
      </c>
      <c r="E152" s="5" t="str">
        <f t="shared" si="17"/>
        <v>31 downto 0</v>
      </c>
      <c r="F152" s="5">
        <v>15</v>
      </c>
      <c r="G152" s="5">
        <v>0</v>
      </c>
      <c r="H152" s="5">
        <v>16</v>
      </c>
      <c r="I152" s="5">
        <f t="shared" si="18"/>
        <v>15</v>
      </c>
      <c r="J152" s="5">
        <v>0</v>
      </c>
      <c r="K152" s="5" t="s">
        <v>345</v>
      </c>
      <c r="L152" t="str">
        <f t="shared" si="19"/>
        <v>-- RMAP Area HK Register 30 : Ig Low Monitor HK Field</v>
      </c>
      <c r="M152" s="3" t="str">
        <f t="shared" si="20"/>
        <v xml:space="preserve">when (16#92#) =&gt;
-- RMAP Area HK Register 30 : Ig Low Monitor HK Field
v_ram_address                 := "111001";
p_rmap_ram_rd(v_ram_address, avalon_mm_rmap_o.waitrequest, v_ram_readdata);
avalon_mm_rmap_o.readdata              &lt;= (others =&gt; '0');
avalon_mm_rmap_o.readdata(15 downto 0) &lt;= v_ram_readdata(15 downto 0);
</v>
      </c>
      <c r="O152" s="4" t="s">
        <v>345</v>
      </c>
      <c r="P152" s="4" t="s">
        <v>483</v>
      </c>
    </row>
    <row r="153" spans="1:16" x14ac:dyDescent="0.25">
      <c r="A153" s="4">
        <v>479</v>
      </c>
      <c r="B153" s="7">
        <f t="shared" si="16"/>
        <v>1916</v>
      </c>
      <c r="C153" s="5" t="str">
        <f t="shared" si="14"/>
        <v>111010</v>
      </c>
      <c r="D153" s="8" t="str">
        <f t="shared" si="15"/>
        <v>1100</v>
      </c>
      <c r="E153" s="5" t="str">
        <f t="shared" si="17"/>
        <v>31 downto 0</v>
      </c>
      <c r="F153" s="5">
        <v>31</v>
      </c>
      <c r="G153" s="5">
        <v>16</v>
      </c>
      <c r="H153" s="5">
        <v>16</v>
      </c>
      <c r="I153" s="5">
        <f t="shared" si="18"/>
        <v>15</v>
      </c>
      <c r="J153" s="5">
        <v>0</v>
      </c>
      <c r="K153" s="5" t="s">
        <v>346</v>
      </c>
      <c r="L153" t="str">
        <f t="shared" si="19"/>
        <v>-- RMAP Area HK Register 31 : Tsense A HK Field</v>
      </c>
      <c r="M153" s="3" t="str">
        <f t="shared" si="20"/>
        <v xml:space="preserve">when (16#93#) =&gt;
-- RMAP Area HK Register 31 : Tsense A HK Field
v_ram_address                 := "111010";
p_rmap_ram_rd(v_ram_address, avalon_mm_rmap_o.waitrequest, v_ram_readdata);
avalon_mm_rmap_o.readdata              &lt;= (others =&gt; '0');
avalon_mm_rmap_o.readdata(15 downto 0) &lt;= v_ram_readdata(31 downto 16);
</v>
      </c>
      <c r="O153" s="4" t="s">
        <v>346</v>
      </c>
      <c r="P153" s="4" t="s">
        <v>484</v>
      </c>
    </row>
    <row r="154" spans="1:16" x14ac:dyDescent="0.25">
      <c r="A154" s="4">
        <v>479</v>
      </c>
      <c r="B154" s="7">
        <f t="shared" si="16"/>
        <v>1916</v>
      </c>
      <c r="C154" s="5" t="str">
        <f t="shared" si="14"/>
        <v>111010</v>
      </c>
      <c r="D154" s="8" t="str">
        <f t="shared" si="15"/>
        <v>0011</v>
      </c>
      <c r="E154" s="5" t="str">
        <f t="shared" si="17"/>
        <v>31 downto 0</v>
      </c>
      <c r="F154" s="5">
        <v>15</v>
      </c>
      <c r="G154" s="5">
        <v>0</v>
      </c>
      <c r="H154" s="5">
        <v>16</v>
      </c>
      <c r="I154" s="5">
        <f t="shared" si="18"/>
        <v>15</v>
      </c>
      <c r="J154" s="5">
        <v>0</v>
      </c>
      <c r="K154" s="5" t="s">
        <v>347</v>
      </c>
      <c r="L154" t="str">
        <f t="shared" si="19"/>
        <v>-- RMAP Area HK Register 31 : Tsense B HK Field</v>
      </c>
      <c r="M154" s="3" t="str">
        <f t="shared" si="20"/>
        <v xml:space="preserve">when (16#94#) =&gt;
-- RMAP Area HK Register 31 : Tsense B HK Field
v_ram_address                 := "111010";
p_rmap_ram_rd(v_ram_address, avalon_mm_rmap_o.waitrequest, v_ram_readdata);
avalon_mm_rmap_o.readdata              &lt;= (others =&gt; '0');
avalon_mm_rmap_o.readdata(15 downto 0) &lt;= v_ram_readdata(15 downto 0);
</v>
      </c>
      <c r="O154" s="4" t="s">
        <v>347</v>
      </c>
      <c r="P154" s="4" t="s">
        <v>485</v>
      </c>
    </row>
    <row r="155" spans="1:16" x14ac:dyDescent="0.25">
      <c r="A155" s="4">
        <v>480</v>
      </c>
      <c r="B155" s="7">
        <f t="shared" si="16"/>
        <v>1920</v>
      </c>
      <c r="C155" s="5" t="str">
        <f t="shared" si="14"/>
        <v>111011</v>
      </c>
      <c r="D155" s="8" t="str">
        <f t="shared" si="15"/>
        <v>0100</v>
      </c>
      <c r="E155" s="5" t="str">
        <f t="shared" si="17"/>
        <v>31 downto 0</v>
      </c>
      <c r="F155" s="5">
        <v>23</v>
      </c>
      <c r="G155" s="5">
        <v>16</v>
      </c>
      <c r="H155" s="5">
        <v>8</v>
      </c>
      <c r="I155" s="5">
        <f t="shared" si="18"/>
        <v>7</v>
      </c>
      <c r="J155" s="5">
        <v>0</v>
      </c>
      <c r="K155" s="5" t="s">
        <v>348</v>
      </c>
      <c r="L155" t="str">
        <f t="shared" si="19"/>
        <v>-- RMAP Area HK Register 32 : SpW Status : Timecode From SpaceWire HK Field</v>
      </c>
      <c r="M155" s="3" t="str">
        <f t="shared" si="20"/>
        <v xml:space="preserve">when (16#95#) =&gt;
-- RMAP Area HK Register 32 : SpW Status : Timecode From SpaceWire HK Field
v_ram_address                 := "111011";
p_rmap_ram_rd(v_ram_address, avalon_mm_rmap_o.waitrequest, v_ram_readdata);
avalon_mm_rmap_o.readdata              &lt;= (others =&gt; '0');
avalon_mm_rmap_o.readdata(7 downto 0) &lt;= v_ram_readdata(23 downto 16);
</v>
      </c>
      <c r="O155" s="4" t="s">
        <v>348</v>
      </c>
      <c r="P155" s="4" t="s">
        <v>647</v>
      </c>
    </row>
    <row r="156" spans="1:16" x14ac:dyDescent="0.25">
      <c r="A156" s="4">
        <v>480</v>
      </c>
      <c r="B156" s="7">
        <f t="shared" si="16"/>
        <v>1920</v>
      </c>
      <c r="C156" s="5" t="str">
        <f t="shared" ref="C156:C181" si="21">DEC2BIN(QUOTIENT(B156 - 1792 + 108,4),6)</f>
        <v>111011</v>
      </c>
      <c r="D156" s="8" t="str">
        <f t="shared" si="15"/>
        <v>0010</v>
      </c>
      <c r="E156" s="5" t="str">
        <f t="shared" si="17"/>
        <v>31 downto 0</v>
      </c>
      <c r="F156" s="5">
        <v>15</v>
      </c>
      <c r="G156" s="5">
        <v>8</v>
      </c>
      <c r="H156" s="5">
        <v>8</v>
      </c>
      <c r="I156" s="5">
        <f t="shared" si="18"/>
        <v>7</v>
      </c>
      <c r="J156" s="5">
        <v>0</v>
      </c>
      <c r="K156" s="5" t="s">
        <v>349</v>
      </c>
      <c r="L156" t="str">
        <f t="shared" si="19"/>
        <v>-- RMAP Area HK Register 32 : SpW Status : RMAP Target Status HK Field</v>
      </c>
      <c r="M156" s="3" t="str">
        <f t="shared" si="20"/>
        <v xml:space="preserve">when (16#96#) =&gt;
-- RMAP Area HK Register 32 : SpW Status : RMAP Target Status HK Field
v_ram_address                 := "111011";
p_rmap_ram_rd(v_ram_address, avalon_mm_rmap_o.waitrequest, v_ram_readdata);
avalon_mm_rmap_o.readdata              &lt;= (others =&gt; '0');
avalon_mm_rmap_o.readdata(7 downto 0) &lt;= v_ram_readdata(15 downto 8);
</v>
      </c>
      <c r="O156" s="4" t="s">
        <v>349</v>
      </c>
      <c r="P156" s="4" t="s">
        <v>648</v>
      </c>
    </row>
    <row r="157" spans="1:16" x14ac:dyDescent="0.25">
      <c r="A157" s="4">
        <v>480</v>
      </c>
      <c r="B157" s="7">
        <f t="shared" si="16"/>
        <v>1920</v>
      </c>
      <c r="C157" s="5" t="str">
        <f t="shared" si="21"/>
        <v>111011</v>
      </c>
      <c r="D157" s="8" t="str">
        <f t="shared" si="15"/>
        <v>0001</v>
      </c>
      <c r="E157" s="5" t="str">
        <f t="shared" si="17"/>
        <v>7 downto 6</v>
      </c>
      <c r="F157" s="5">
        <v>7</v>
      </c>
      <c r="G157" s="5">
        <v>6</v>
      </c>
      <c r="H157" s="5">
        <v>2</v>
      </c>
      <c r="I157" s="5">
        <f t="shared" si="18"/>
        <v>1</v>
      </c>
      <c r="J157" s="5">
        <v>0</v>
      </c>
      <c r="K157" s="5" t="s">
        <v>350</v>
      </c>
      <c r="L157" t="str">
        <f t="shared" si="19"/>
        <v>-- RMAP Area HK Register 32 : SpW Status : SpaceWire Status Reserved</v>
      </c>
      <c r="M157" s="3" t="str">
        <f t="shared" si="20"/>
        <v xml:space="preserve">when (16#97#) =&gt;
-- RMAP Area HK Register 32 : SpW Status : SpaceWire Status Reserved
v_ram_address                 := "111011";
p_rmap_ram_rd(v_ram_address, avalon_mm_rmap_o.waitrequest, v_ram_readdata);
avalon_mm_rmap_o.readdata              &lt;= (others =&gt; '0');
avalon_mm_rmap_o.readdata(1 downto 0) &lt;= v_ram_readdata(7 downto 6);
</v>
      </c>
      <c r="O157" s="4" t="s">
        <v>350</v>
      </c>
      <c r="P157" s="4" t="s">
        <v>486</v>
      </c>
    </row>
    <row r="158" spans="1:16" x14ac:dyDescent="0.25">
      <c r="A158" s="4">
        <v>480</v>
      </c>
      <c r="B158" s="7">
        <f t="shared" si="16"/>
        <v>1920</v>
      </c>
      <c r="C158" s="5" t="str">
        <f t="shared" si="21"/>
        <v>111011</v>
      </c>
      <c r="D158" s="8" t="str">
        <f t="shared" si="15"/>
        <v>0001</v>
      </c>
      <c r="E158" s="5" t="str">
        <f t="shared" si="17"/>
        <v>5 downto 5</v>
      </c>
      <c r="F158" s="5">
        <v>5</v>
      </c>
      <c r="G158" s="5">
        <v>5</v>
      </c>
      <c r="H158" s="5">
        <v>1</v>
      </c>
      <c r="I158" s="5">
        <f t="shared" si="18"/>
        <v>0</v>
      </c>
      <c r="J158" s="5">
        <v>0</v>
      </c>
      <c r="K158" s="5" t="s">
        <v>351</v>
      </c>
      <c r="L158" t="str">
        <f t="shared" si="19"/>
        <v>-- RMAP Area HK Register 32 : SpW Status : RMAP Target Indicate HK Field</v>
      </c>
      <c r="M158" s="3" t="str">
        <f t="shared" si="20"/>
        <v xml:space="preserve">when (16#98#) =&gt;
-- RMAP Area HK Register 32 : SpW Status : RMAP Target Indicate HK Field
v_ram_address                 := "111011";
p_rmap_ram_rd(v_ram_address, avalon_mm_rmap_o.waitrequest, v_ram_readdata);
avalon_mm_rmap_o.readdata              &lt;= (others =&gt; '0');
avalon_mm_rmap_o.readdata(0 downto 0) &lt;= v_ram_readdata(5 downto 5);
</v>
      </c>
      <c r="O158" s="4" t="s">
        <v>351</v>
      </c>
      <c r="P158" s="4" t="s">
        <v>659</v>
      </c>
    </row>
    <row r="159" spans="1:16" x14ac:dyDescent="0.25">
      <c r="A159" s="4">
        <v>480</v>
      </c>
      <c r="B159" s="7">
        <f t="shared" si="16"/>
        <v>1920</v>
      </c>
      <c r="C159" s="5" t="str">
        <f t="shared" si="21"/>
        <v>111011</v>
      </c>
      <c r="D159" s="8" t="str">
        <f t="shared" si="15"/>
        <v>0001</v>
      </c>
      <c r="E159" s="5" t="str">
        <f t="shared" si="17"/>
        <v>4 downto 4</v>
      </c>
      <c r="F159" s="5">
        <v>4</v>
      </c>
      <c r="G159" s="5">
        <v>4</v>
      </c>
      <c r="H159" s="5">
        <v>1</v>
      </c>
      <c r="I159" s="5">
        <f t="shared" si="18"/>
        <v>0</v>
      </c>
      <c r="J159" s="5">
        <v>0</v>
      </c>
      <c r="K159" s="5" t="s">
        <v>352</v>
      </c>
      <c r="L159" t="str">
        <f t="shared" si="19"/>
        <v>-- RMAP Area HK Register 32 : SpW Status : Status Link Escape Error HK Field</v>
      </c>
      <c r="M159" s="3" t="str">
        <f t="shared" si="20"/>
        <v xml:space="preserve">when (16#99#) =&gt;
-- RMAP Area HK Register 32 : SpW Status : Status Link Escape Error HK Field
v_ram_address                 := "111011";
p_rmap_ram_rd(v_ram_address, avalon_mm_rmap_o.waitrequest, v_ram_readdata);
avalon_mm_rmap_o.readdata              &lt;= (others =&gt; '0');
avalon_mm_rmap_o.readdata(0 downto 0) &lt;= v_ram_readdata(4 downto 4);
</v>
      </c>
      <c r="O159" s="4" t="s">
        <v>352</v>
      </c>
      <c r="P159" s="4" t="s">
        <v>660</v>
      </c>
    </row>
    <row r="160" spans="1:16" x14ac:dyDescent="0.25">
      <c r="A160" s="4">
        <v>480</v>
      </c>
      <c r="B160" s="7">
        <f t="shared" si="16"/>
        <v>1920</v>
      </c>
      <c r="C160" s="5" t="str">
        <f t="shared" si="21"/>
        <v>111011</v>
      </c>
      <c r="D160" s="8" t="str">
        <f t="shared" si="15"/>
        <v>0001</v>
      </c>
      <c r="E160" s="5" t="str">
        <f t="shared" si="17"/>
        <v>3 downto 3</v>
      </c>
      <c r="F160" s="5">
        <v>3</v>
      </c>
      <c r="G160" s="5">
        <v>3</v>
      </c>
      <c r="H160" s="5">
        <v>1</v>
      </c>
      <c r="I160" s="5">
        <f t="shared" si="18"/>
        <v>0</v>
      </c>
      <c r="J160" s="5">
        <v>0</v>
      </c>
      <c r="K160" s="5" t="s">
        <v>353</v>
      </c>
      <c r="L160" t="str">
        <f t="shared" si="19"/>
        <v>-- RMAP Area HK Register 32 : SpW Status : Status Link Credit Error HK Field</v>
      </c>
      <c r="M160" s="3" t="str">
        <f t="shared" si="20"/>
        <v xml:space="preserve">when (16#9A#) =&gt;
-- RMAP Area HK Register 32 : SpW Status : Status Link Credit Error HK Field
v_ram_address                 := "111011";
p_rmap_ram_rd(v_ram_address, avalon_mm_rmap_o.waitrequest, v_ram_readdata);
avalon_mm_rmap_o.readdata              &lt;= (others =&gt; '0');
avalon_mm_rmap_o.readdata(0 downto 0) &lt;= v_ram_readdata(3 downto 3);
</v>
      </c>
      <c r="O160" s="4" t="s">
        <v>353</v>
      </c>
      <c r="P160" s="4" t="s">
        <v>661</v>
      </c>
    </row>
    <row r="161" spans="1:16" x14ac:dyDescent="0.25">
      <c r="A161" s="4">
        <v>480</v>
      </c>
      <c r="B161" s="7">
        <f t="shared" si="16"/>
        <v>1920</v>
      </c>
      <c r="C161" s="5" t="str">
        <f t="shared" si="21"/>
        <v>111011</v>
      </c>
      <c r="D161" s="8" t="str">
        <f t="shared" si="15"/>
        <v>0001</v>
      </c>
      <c r="E161" s="5" t="str">
        <f t="shared" si="17"/>
        <v>2 downto 2</v>
      </c>
      <c r="F161" s="5">
        <v>2</v>
      </c>
      <c r="G161" s="5">
        <v>2</v>
      </c>
      <c r="H161" s="5">
        <v>1</v>
      </c>
      <c r="I161" s="5">
        <f t="shared" si="18"/>
        <v>0</v>
      </c>
      <c r="J161" s="5">
        <v>0</v>
      </c>
      <c r="K161" s="5" t="s">
        <v>354</v>
      </c>
      <c r="L161" t="str">
        <f t="shared" si="19"/>
        <v>-- RMAP Area HK Register 32 : SpW Status : Status Link Parity Error HK Field</v>
      </c>
      <c r="M161" s="3" t="str">
        <f t="shared" si="20"/>
        <v xml:space="preserve">when (16#9B#) =&gt;
-- RMAP Area HK Register 32 : SpW Status : Status Link Parity Error HK Field
v_ram_address                 := "111011";
p_rmap_ram_rd(v_ram_address, avalon_mm_rmap_o.waitrequest, v_ram_readdata);
avalon_mm_rmap_o.readdata              &lt;= (others =&gt; '0');
avalon_mm_rmap_o.readdata(0 downto 0) &lt;= v_ram_readdata(2 downto 2);
</v>
      </c>
      <c r="O161" s="4" t="s">
        <v>354</v>
      </c>
      <c r="P161" s="4" t="s">
        <v>662</v>
      </c>
    </row>
    <row r="162" spans="1:16" x14ac:dyDescent="0.25">
      <c r="A162" s="4">
        <v>480</v>
      </c>
      <c r="B162" s="7">
        <f t="shared" si="16"/>
        <v>1920</v>
      </c>
      <c r="C162" s="5" t="str">
        <f t="shared" si="21"/>
        <v>111011</v>
      </c>
      <c r="D162" s="8" t="str">
        <f t="shared" si="15"/>
        <v>0001</v>
      </c>
      <c r="E162" s="5" t="str">
        <f t="shared" si="17"/>
        <v>1 downto 1</v>
      </c>
      <c r="F162" s="5">
        <v>1</v>
      </c>
      <c r="G162" s="5">
        <v>1</v>
      </c>
      <c r="H162" s="5">
        <v>1</v>
      </c>
      <c r="I162" s="5">
        <f t="shared" si="18"/>
        <v>0</v>
      </c>
      <c r="J162" s="5">
        <v>0</v>
      </c>
      <c r="K162" s="5" t="s">
        <v>355</v>
      </c>
      <c r="L162" t="str">
        <f t="shared" si="19"/>
        <v>-- RMAP Area HK Register 32 : SpW Status : Status Link Disconnect HK Field</v>
      </c>
      <c r="M162" s="3" t="str">
        <f t="shared" si="20"/>
        <v xml:space="preserve">when (16#9C#) =&gt;
-- RMAP Area HK Register 32 : SpW Status : Status Link Disconnect HK Field
v_ram_address                 := "111011";
p_rmap_ram_rd(v_ram_address, avalon_mm_rmap_o.waitrequest, v_ram_readdata);
avalon_mm_rmap_o.readdata              &lt;= (others =&gt; '0');
avalon_mm_rmap_o.readdata(0 downto 0) &lt;= v_ram_readdata(1 downto 1);
</v>
      </c>
      <c r="O162" s="4" t="s">
        <v>355</v>
      </c>
      <c r="P162" s="4" t="s">
        <v>663</v>
      </c>
    </row>
    <row r="163" spans="1:16" x14ac:dyDescent="0.25">
      <c r="A163" s="4">
        <v>480</v>
      </c>
      <c r="B163" s="7">
        <f t="shared" si="16"/>
        <v>1920</v>
      </c>
      <c r="C163" s="5" t="str">
        <f t="shared" si="21"/>
        <v>111011</v>
      </c>
      <c r="D163" s="8" t="str">
        <f t="shared" si="15"/>
        <v>0001</v>
      </c>
      <c r="E163" s="5" t="str">
        <f t="shared" si="17"/>
        <v>0 downto 0</v>
      </c>
      <c r="F163" s="5">
        <v>0</v>
      </c>
      <c r="G163" s="5">
        <v>0</v>
      </c>
      <c r="H163" s="5">
        <v>1</v>
      </c>
      <c r="I163" s="5">
        <f t="shared" si="18"/>
        <v>0</v>
      </c>
      <c r="J163" s="5">
        <v>0</v>
      </c>
      <c r="K163" s="5" t="s">
        <v>356</v>
      </c>
      <c r="L163" t="str">
        <f t="shared" si="19"/>
        <v>-- RMAP Area HK Register 32 : SpW Status : Status Link Running HK Field</v>
      </c>
      <c r="M163" s="3" t="str">
        <f t="shared" si="20"/>
        <v xml:space="preserve">when (16#9D#) =&gt;
-- RMAP Area HK Register 32 : SpW Status : Status Link Running HK Field
v_ram_address                 := "111011";
p_rmap_ram_rd(v_ram_address, avalon_mm_rmap_o.waitrequest, v_ram_readdata);
avalon_mm_rmap_o.readdata              &lt;= (others =&gt; '0');
avalon_mm_rmap_o.readdata(0 downto 0) &lt;= v_ram_readdata(0 downto 0);
</v>
      </c>
      <c r="O163" s="4" t="s">
        <v>356</v>
      </c>
      <c r="P163" s="4" t="s">
        <v>664</v>
      </c>
    </row>
    <row r="164" spans="1:16" x14ac:dyDescent="0.25">
      <c r="A164" s="4">
        <v>480</v>
      </c>
      <c r="B164" s="7">
        <f t="shared" si="16"/>
        <v>1920</v>
      </c>
      <c r="C164" s="5" t="str">
        <f t="shared" si="21"/>
        <v>111011</v>
      </c>
      <c r="D164" s="8" t="str">
        <f t="shared" si="15"/>
        <v>1000</v>
      </c>
      <c r="E164" s="5" t="str">
        <f t="shared" si="17"/>
        <v>31 downto 0</v>
      </c>
      <c r="F164" s="5">
        <v>31</v>
      </c>
      <c r="G164" s="5">
        <v>24</v>
      </c>
      <c r="H164" s="5">
        <v>8</v>
      </c>
      <c r="I164" s="5">
        <f t="shared" si="18"/>
        <v>7</v>
      </c>
      <c r="J164" s="5">
        <v>0</v>
      </c>
      <c r="K164" s="5" t="s">
        <v>357</v>
      </c>
      <c r="L164" t="str">
        <f t="shared" si="19"/>
        <v>-- RMAP Area HK Register 32 : Register 32 HK Reserved</v>
      </c>
      <c r="M164" s="3" t="str">
        <f t="shared" si="20"/>
        <v xml:space="preserve">when (16#9E#) =&gt;
-- RMAP Area HK Register 32 : Register 32 HK Reserved
v_ram_address                 := "111011";
p_rmap_ram_rd(v_ram_address, avalon_mm_rmap_o.waitrequest, v_ram_readdata);
avalon_mm_rmap_o.readdata              &lt;= (others =&gt; '0');
avalon_mm_rmap_o.readdata(7 downto 0) &lt;= v_ram_readdata(31 downto 24);
</v>
      </c>
      <c r="O164" s="4" t="s">
        <v>357</v>
      </c>
      <c r="P164" s="4" t="s">
        <v>487</v>
      </c>
    </row>
    <row r="165" spans="1:16" x14ac:dyDescent="0.25">
      <c r="A165" s="4">
        <v>481</v>
      </c>
      <c r="B165" s="7">
        <f t="shared" si="16"/>
        <v>1924</v>
      </c>
      <c r="C165" s="5" t="str">
        <f t="shared" si="21"/>
        <v>111100</v>
      </c>
      <c r="D165" s="8" t="str">
        <f t="shared" si="15"/>
        <v>1100</v>
      </c>
      <c r="E165" s="5" t="str">
        <f t="shared" si="17"/>
        <v>31 downto 0</v>
      </c>
      <c r="F165" s="5">
        <v>31</v>
      </c>
      <c r="G165" s="5">
        <v>16</v>
      </c>
      <c r="H165" s="5">
        <v>16</v>
      </c>
      <c r="I165" s="5">
        <f t="shared" si="18"/>
        <v>15</v>
      </c>
      <c r="J165" s="5">
        <v>0</v>
      </c>
      <c r="K165" s="5" t="s">
        <v>358</v>
      </c>
      <c r="L165" t="str">
        <f t="shared" si="19"/>
        <v>-- RMAP Area HK Register 33 : Frame Counter HK Field</v>
      </c>
      <c r="M165" s="3" t="str">
        <f t="shared" si="20"/>
        <v xml:space="preserve">when (16#9F#) =&gt;
-- RMAP Area HK Register 33 : Frame Counter HK Field
v_ram_address                 := "111100";
p_rmap_ram_rd(v_ram_address, avalon_mm_rmap_o.waitrequest, v_ram_readdata);
avalon_mm_rmap_o.readdata              &lt;= (others =&gt; '0');
avalon_mm_rmap_o.readdata(15 downto 0) &lt;= v_ram_readdata(31 downto 16);
</v>
      </c>
      <c r="O165" s="4" t="s">
        <v>358</v>
      </c>
      <c r="P165" s="4" t="s">
        <v>650</v>
      </c>
    </row>
    <row r="166" spans="1:16" x14ac:dyDescent="0.25">
      <c r="A166" s="4">
        <v>481</v>
      </c>
      <c r="B166" s="7">
        <f t="shared" si="16"/>
        <v>1924</v>
      </c>
      <c r="C166" s="5" t="str">
        <f t="shared" si="21"/>
        <v>111100</v>
      </c>
      <c r="D166" s="8" t="str">
        <f t="shared" si="15"/>
        <v>0011</v>
      </c>
      <c r="E166" s="5" t="str">
        <f t="shared" si="17"/>
        <v>15 downto 6</v>
      </c>
      <c r="F166" s="5">
        <v>15</v>
      </c>
      <c r="G166" s="5">
        <v>6</v>
      </c>
      <c r="H166" s="5">
        <v>10</v>
      </c>
      <c r="I166" s="5">
        <f t="shared" si="18"/>
        <v>9</v>
      </c>
      <c r="J166" s="5">
        <v>0</v>
      </c>
      <c r="K166" s="5" t="s">
        <v>359</v>
      </c>
      <c r="L166" t="str">
        <f t="shared" si="19"/>
        <v>-- RMAP Area HK Register 33 : Register 33 HK Reserved</v>
      </c>
      <c r="M166" s="3" t="str">
        <f t="shared" si="20"/>
        <v xml:space="preserve">when (16#A0#) =&gt;
-- RMAP Area HK Register 33 : Register 33 HK Reserved
v_ram_address                 := "111100";
p_rmap_ram_rd(v_ram_address, avalon_mm_rmap_o.waitrequest, v_ram_readdata);
avalon_mm_rmap_o.readdata              &lt;= (others =&gt; '0');
avalon_mm_rmap_o.readdata(9 downto 0) &lt;= v_ram_readdata(15 downto 6);
</v>
      </c>
      <c r="O166" s="4" t="s">
        <v>359</v>
      </c>
      <c r="P166" s="4" t="s">
        <v>488</v>
      </c>
    </row>
    <row r="167" spans="1:16" x14ac:dyDescent="0.25">
      <c r="A167" s="4">
        <v>481</v>
      </c>
      <c r="B167" s="7">
        <f t="shared" si="16"/>
        <v>1924</v>
      </c>
      <c r="C167" s="5" t="str">
        <f t="shared" si="21"/>
        <v>111100</v>
      </c>
      <c r="D167" s="8" t="str">
        <f t="shared" si="15"/>
        <v>0001</v>
      </c>
      <c r="E167" s="5" t="str">
        <f t="shared" si="17"/>
        <v>5 downto 2</v>
      </c>
      <c r="F167" s="5">
        <v>5</v>
      </c>
      <c r="G167" s="5">
        <v>2</v>
      </c>
      <c r="H167" s="5">
        <v>4</v>
      </c>
      <c r="I167" s="5">
        <f t="shared" si="18"/>
        <v>3</v>
      </c>
      <c r="J167" s="5">
        <v>0</v>
      </c>
      <c r="K167" s="5" t="s">
        <v>360</v>
      </c>
      <c r="L167" t="str">
        <f t="shared" si="19"/>
        <v>-- RMAP Area HK Register 33 : Operational Mode HK Field</v>
      </c>
      <c r="M167" s="3" t="str">
        <f t="shared" si="20"/>
        <v xml:space="preserve">when (16#A1#) =&gt;
-- RMAP Area HK Register 33 : Operational Mode HK Field
v_ram_address                 := "111100";
p_rmap_ram_rd(v_ram_address, avalon_mm_rmap_o.waitrequest, v_ram_readdata);
avalon_mm_rmap_o.readdata              &lt;= (others =&gt; '0');
avalon_mm_rmap_o.readdata(3 downto 0) &lt;= v_ram_readdata(5 downto 2);
</v>
      </c>
      <c r="O167" s="4" t="s">
        <v>360</v>
      </c>
      <c r="P167" s="4" t="s">
        <v>489</v>
      </c>
    </row>
    <row r="168" spans="1:16" x14ac:dyDescent="0.25">
      <c r="A168" s="4">
        <v>481</v>
      </c>
      <c r="B168" s="7">
        <f t="shared" si="16"/>
        <v>1924</v>
      </c>
      <c r="C168" s="5" t="str">
        <f t="shared" si="21"/>
        <v>111100</v>
      </c>
      <c r="D168" s="8" t="str">
        <f t="shared" si="15"/>
        <v>0001</v>
      </c>
      <c r="E168" s="5" t="str">
        <f t="shared" si="17"/>
        <v>1 downto 0</v>
      </c>
      <c r="F168" s="5">
        <v>1</v>
      </c>
      <c r="G168" s="5">
        <v>0</v>
      </c>
      <c r="H168" s="5">
        <v>2</v>
      </c>
      <c r="I168" s="5">
        <f t="shared" si="18"/>
        <v>1</v>
      </c>
      <c r="J168" s="5">
        <v>0</v>
      </c>
      <c r="K168" s="5" t="s">
        <v>361</v>
      </c>
      <c r="L168" t="str">
        <f t="shared" si="19"/>
        <v>-- RMAP Area HK Register 33 : Frame Number HK Field</v>
      </c>
      <c r="M168" s="3" t="str">
        <f t="shared" si="20"/>
        <v xml:space="preserve">when (16#A2#) =&gt;
-- RMAP Area HK Register 33 : Frame Number HK Field
v_ram_address                 := "111100";
p_rmap_ram_rd(v_ram_address, avalon_mm_rmap_o.waitrequest, v_ram_readdata);
avalon_mm_rmap_o.readdata              &lt;= (others =&gt; '0');
avalon_mm_rmap_o.readdata(1 downto 0) &lt;= v_ram_readdata(1 downto 0);
</v>
      </c>
      <c r="O168" s="4" t="s">
        <v>361</v>
      </c>
      <c r="P168" s="4" t="s">
        <v>665</v>
      </c>
    </row>
    <row r="169" spans="1:16" x14ac:dyDescent="0.25">
      <c r="A169" s="4">
        <v>482</v>
      </c>
      <c r="B169" s="7">
        <f t="shared" si="16"/>
        <v>1928</v>
      </c>
      <c r="C169" s="5" t="str">
        <f t="shared" si="21"/>
        <v>111101</v>
      </c>
      <c r="D169" s="8" t="str">
        <f t="shared" si="15"/>
        <v>0001</v>
      </c>
      <c r="E169" s="5" t="str">
        <f t="shared" si="17"/>
        <v>0 downto 0</v>
      </c>
      <c r="F169" s="5">
        <v>0</v>
      </c>
      <c r="G169" s="5">
        <v>0</v>
      </c>
      <c r="H169" s="5">
        <v>1</v>
      </c>
      <c r="I169" s="5">
        <f t="shared" si="18"/>
        <v>0</v>
      </c>
      <c r="J169" s="5">
        <v>0</v>
      </c>
      <c r="K169" s="5" t="s">
        <v>362</v>
      </c>
      <c r="L169" t="str">
        <f t="shared" si="19"/>
        <v>-- RMAP Area HK Register 34 : Error Flags : Window Pixels Fall Outside CDD Boundary Due To Wrong X Coordinate HK Field</v>
      </c>
      <c r="M169" s="3" t="str">
        <f t="shared" si="20"/>
        <v xml:space="preserve">when (16#A3#) =&gt;
-- RMAP Area HK Register 34 : Error Flags : Window Pixels Fall Outside CDD Boundary Due To Wrong X Coordinate HK Field
v_ram_address                 := "111101";
p_rmap_ram_rd(v_ram_address, avalon_mm_rmap_o.waitrequest, v_ram_readdata);
avalon_mm_rmap_o.readdata              &lt;= (others =&gt; '0');
avalon_mm_rmap_o.readdata(0 downto 0) &lt;= v_ram_readdata(0 downto 0);
</v>
      </c>
      <c r="O169" s="4" t="s">
        <v>362</v>
      </c>
      <c r="P169" s="4" t="s">
        <v>666</v>
      </c>
    </row>
    <row r="170" spans="1:16" x14ac:dyDescent="0.25">
      <c r="A170" s="4">
        <v>482</v>
      </c>
      <c r="B170" s="7">
        <f t="shared" si="16"/>
        <v>1928</v>
      </c>
      <c r="C170" s="5" t="str">
        <f t="shared" si="21"/>
        <v>111101</v>
      </c>
      <c r="D170" s="8" t="str">
        <f t="shared" si="15"/>
        <v>0001</v>
      </c>
      <c r="E170" s="5" t="str">
        <f t="shared" si="17"/>
        <v>1 downto 1</v>
      </c>
      <c r="F170" s="5">
        <v>1</v>
      </c>
      <c r="G170" s="5">
        <v>1</v>
      </c>
      <c r="H170" s="5">
        <v>1</v>
      </c>
      <c r="I170" s="5">
        <f t="shared" si="18"/>
        <v>0</v>
      </c>
      <c r="J170" s="5">
        <v>0</v>
      </c>
      <c r="K170" s="5" t="s">
        <v>363</v>
      </c>
      <c r="L170" t="str">
        <f t="shared" si="19"/>
        <v>-- RMAP Area HK Register 34 : Error Flags : Window Pixels Fall Outside CDD Boundary Due To Wrong Y Coordinate HK Field</v>
      </c>
      <c r="M170" s="3" t="str">
        <f t="shared" si="20"/>
        <v xml:space="preserve">when (16#A4#) =&gt;
-- RMAP Area HK Register 34 : Error Flags : Window Pixels Fall Outside CDD Boundary Due To Wrong Y Coordinate HK Field
v_ram_address                 := "111101";
p_rmap_ram_rd(v_ram_address, avalon_mm_rmap_o.waitrequest, v_ram_readdata);
avalon_mm_rmap_o.readdata              &lt;= (others =&gt; '0');
avalon_mm_rmap_o.readdata(0 downto 0) &lt;= v_ram_readdata(1 downto 1);
</v>
      </c>
      <c r="O170" s="4" t="s">
        <v>363</v>
      </c>
      <c r="P170" s="4" t="s">
        <v>667</v>
      </c>
    </row>
    <row r="171" spans="1:16" x14ac:dyDescent="0.25">
      <c r="A171" s="4">
        <v>482</v>
      </c>
      <c r="B171" s="7">
        <f t="shared" si="16"/>
        <v>1928</v>
      </c>
      <c r="C171" s="5" t="str">
        <f t="shared" si="21"/>
        <v>111101</v>
      </c>
      <c r="D171" s="8" t="str">
        <f t="shared" si="15"/>
        <v>0001</v>
      </c>
      <c r="E171" s="5" t="str">
        <f t="shared" si="17"/>
        <v>2 downto 2</v>
      </c>
      <c r="F171" s="5">
        <v>2</v>
      </c>
      <c r="G171" s="5">
        <v>2</v>
      </c>
      <c r="H171" s="5">
        <v>1</v>
      </c>
      <c r="I171" s="5">
        <f t="shared" si="18"/>
        <v>0</v>
      </c>
      <c r="J171" s="5">
        <v>0</v>
      </c>
      <c r="K171" s="5" t="s">
        <v>364</v>
      </c>
      <c r="L171" t="str">
        <f t="shared" si="19"/>
        <v>-- RMAP Area HK Register 34 : Error Flags : E Side Pixel External SRAM Buffer is Full HK Field</v>
      </c>
      <c r="M171" s="3" t="str">
        <f t="shared" si="20"/>
        <v xml:space="preserve">when (16#A5#) =&gt;
-- RMAP Area HK Register 34 : Error Flags : E Side Pixel External SRAM Buffer is Full HK Field
v_ram_address                 := "111101";
p_rmap_ram_rd(v_ram_address, avalon_mm_rmap_o.waitrequest, v_ram_readdata);
avalon_mm_rmap_o.readdata              &lt;= (others =&gt; '0');
avalon_mm_rmap_o.readdata(0 downto 0) &lt;= v_ram_readdata(2 downto 2);
</v>
      </c>
      <c r="O171" s="4" t="s">
        <v>364</v>
      </c>
      <c r="P171" s="4" t="s">
        <v>668</v>
      </c>
    </row>
    <row r="172" spans="1:16" x14ac:dyDescent="0.25">
      <c r="A172" s="4">
        <v>482</v>
      </c>
      <c r="B172" s="7">
        <f t="shared" si="16"/>
        <v>1928</v>
      </c>
      <c r="C172" s="5" t="str">
        <f t="shared" si="21"/>
        <v>111101</v>
      </c>
      <c r="D172" s="8" t="str">
        <f t="shared" si="15"/>
        <v>0001</v>
      </c>
      <c r="E172" s="5" t="str">
        <f t="shared" si="17"/>
        <v>3 downto 3</v>
      </c>
      <c r="F172" s="5">
        <v>3</v>
      </c>
      <c r="G172" s="5">
        <v>3</v>
      </c>
      <c r="H172" s="5">
        <v>1</v>
      </c>
      <c r="I172" s="5">
        <f t="shared" si="18"/>
        <v>0</v>
      </c>
      <c r="J172" s="5">
        <v>0</v>
      </c>
      <c r="K172" s="5" t="s">
        <v>365</v>
      </c>
      <c r="L172" t="str">
        <f t="shared" si="19"/>
        <v>-- RMAP Area HK Register 34 : Error Flags : F Side Pixel External SRAM Buffer is Full HK Field</v>
      </c>
      <c r="M172" s="3" t="str">
        <f t="shared" si="20"/>
        <v xml:space="preserve">when (16#A6#) =&gt;
-- RMAP Area HK Register 34 : Error Flags : F Side Pixel External SRAM Buffer is Full HK Field
v_ram_address                 := "111101";
p_rmap_ram_rd(v_ram_address, avalon_mm_rmap_o.waitrequest, v_ram_readdata);
avalon_mm_rmap_o.readdata              &lt;= (others =&gt; '0');
avalon_mm_rmap_o.readdata(0 downto 0) &lt;= v_ram_readdata(3 downto 3);
</v>
      </c>
      <c r="O172" s="4" t="s">
        <v>365</v>
      </c>
      <c r="P172" s="4" t="s">
        <v>669</v>
      </c>
    </row>
    <row r="173" spans="1:16" x14ac:dyDescent="0.25">
      <c r="A173" s="4">
        <v>482</v>
      </c>
      <c r="B173" s="7">
        <f t="shared" si="16"/>
        <v>1928</v>
      </c>
      <c r="C173" s="5" t="str">
        <f t="shared" si="21"/>
        <v>111101</v>
      </c>
      <c r="D173" s="8" t="str">
        <f t="shared" si="15"/>
        <v>0001</v>
      </c>
      <c r="E173" s="5" t="str">
        <f t="shared" si="17"/>
        <v>4 downto 4</v>
      </c>
      <c r="F173" s="5">
        <v>4</v>
      </c>
      <c r="G173" s="5">
        <v>4</v>
      </c>
      <c r="H173" s="5">
        <v>1</v>
      </c>
      <c r="I173" s="5">
        <f t="shared" si="18"/>
        <v>0</v>
      </c>
      <c r="J173" s="5">
        <v>0</v>
      </c>
      <c r="K173" s="5" t="s">
        <v>366</v>
      </c>
      <c r="L173" t="str">
        <f t="shared" si="19"/>
        <v>-- RMAP Area HK Register 34 : Error Flags : Too Many Overlapping Windows</v>
      </c>
      <c r="M173" s="3" t="str">
        <f t="shared" si="20"/>
        <v xml:space="preserve">when (16#A7#) =&gt;
-- RMAP Area HK Register 34 : Error Flags : Too Many Overlapping Windows
v_ram_address                 := "111101";
p_rmap_ram_rd(v_ram_address, avalon_mm_rmap_o.waitrequest, v_ram_readdata);
avalon_mm_rmap_o.readdata              &lt;= (others =&gt; '0');
avalon_mm_rmap_o.readdata(0 downto 0) &lt;= v_ram_readdata(4 downto 4);
</v>
      </c>
      <c r="O173" s="4" t="s">
        <v>366</v>
      </c>
      <c r="P173" s="4" t="s">
        <v>670</v>
      </c>
    </row>
    <row r="174" spans="1:16" x14ac:dyDescent="0.25">
      <c r="A174" s="4">
        <v>482</v>
      </c>
      <c r="B174" s="7">
        <f t="shared" si="16"/>
        <v>1928</v>
      </c>
      <c r="C174" s="5" t="str">
        <f t="shared" si="21"/>
        <v>111101</v>
      </c>
      <c r="D174" s="8" t="str">
        <f t="shared" si="15"/>
        <v>0001</v>
      </c>
      <c r="E174" s="5" t="str">
        <f t="shared" si="17"/>
        <v>5 downto 5</v>
      </c>
      <c r="F174" s="5">
        <v>5</v>
      </c>
      <c r="G174" s="5">
        <v>5</v>
      </c>
      <c r="H174" s="5">
        <v>1</v>
      </c>
      <c r="I174" s="5">
        <f t="shared" si="18"/>
        <v>0</v>
      </c>
      <c r="J174" s="5">
        <v>0</v>
      </c>
      <c r="K174" s="5" t="s">
        <v>367</v>
      </c>
      <c r="L174" t="str">
        <f t="shared" si="19"/>
        <v>-- RMAP Area HK Register 34 : Error Flags : SRAM EDAC Correctable</v>
      </c>
      <c r="M174" s="3" t="str">
        <f t="shared" si="20"/>
        <v xml:space="preserve">when (16#A8#) =&gt;
-- RMAP Area HK Register 34 : Error Flags : SRAM EDAC Correctable
v_ram_address                 := "111101";
p_rmap_ram_rd(v_ram_address, avalon_mm_rmap_o.waitrequest, v_ram_readdata);
avalon_mm_rmap_o.readdata              &lt;= (others =&gt; '0');
avalon_mm_rmap_o.readdata(0 downto 0) &lt;= v_ram_readdata(5 downto 5);
</v>
      </c>
      <c r="O174" s="4" t="s">
        <v>367</v>
      </c>
      <c r="P174" s="4" t="s">
        <v>671</v>
      </c>
    </row>
    <row r="175" spans="1:16" x14ac:dyDescent="0.25">
      <c r="A175" s="4">
        <v>482</v>
      </c>
      <c r="B175" s="7">
        <f t="shared" si="16"/>
        <v>1928</v>
      </c>
      <c r="C175" s="5" t="str">
        <f t="shared" si="21"/>
        <v>111101</v>
      </c>
      <c r="D175" s="8" t="str">
        <f t="shared" si="15"/>
        <v>0001</v>
      </c>
      <c r="E175" s="5" t="str">
        <f t="shared" si="17"/>
        <v>6 downto 6</v>
      </c>
      <c r="F175" s="5">
        <v>6</v>
      </c>
      <c r="G175" s="5">
        <v>6</v>
      </c>
      <c r="H175" s="5">
        <v>1</v>
      </c>
      <c r="I175" s="5">
        <f t="shared" si="18"/>
        <v>0</v>
      </c>
      <c r="J175" s="5">
        <v>0</v>
      </c>
      <c r="K175" s="5" t="s">
        <v>368</v>
      </c>
      <c r="L175" t="str">
        <f t="shared" si="19"/>
        <v>-- RMAP Area HK Register 34 : Error Flags : SRAM EDAC Uncorrectable</v>
      </c>
      <c r="M175" s="3" t="str">
        <f t="shared" si="20"/>
        <v xml:space="preserve">when (16#A9#) =&gt;
-- RMAP Area HK Register 34 : Error Flags : SRAM EDAC Uncorrectable
v_ram_address                 := "111101";
p_rmap_ram_rd(v_ram_address, avalon_mm_rmap_o.waitrequest, v_ram_readdata);
avalon_mm_rmap_o.readdata              &lt;= (others =&gt; '0');
avalon_mm_rmap_o.readdata(0 downto 0) &lt;= v_ram_readdata(6 downto 6);
</v>
      </c>
      <c r="O175" s="4" t="s">
        <v>368</v>
      </c>
      <c r="P175" s="4" t="s">
        <v>672</v>
      </c>
    </row>
    <row r="176" spans="1:16" x14ac:dyDescent="0.25">
      <c r="A176" s="4">
        <v>482</v>
      </c>
      <c r="B176" s="7">
        <f t="shared" si="16"/>
        <v>1928</v>
      </c>
      <c r="C176" s="5" t="str">
        <f t="shared" si="21"/>
        <v>111101</v>
      </c>
      <c r="D176" s="8" t="str">
        <f t="shared" si="15"/>
        <v>0001</v>
      </c>
      <c r="E176" s="5" t="str">
        <f t="shared" si="17"/>
        <v>7 downto 7</v>
      </c>
      <c r="F176" s="5">
        <v>7</v>
      </c>
      <c r="G176" s="5">
        <v>7</v>
      </c>
      <c r="H176" s="5">
        <v>1</v>
      </c>
      <c r="I176" s="5">
        <f t="shared" si="18"/>
        <v>0</v>
      </c>
      <c r="J176" s="5">
        <v>0</v>
      </c>
      <c r="K176" s="5" t="s">
        <v>369</v>
      </c>
      <c r="L176" t="str">
        <f t="shared" si="19"/>
        <v>-- RMAP Area HK Register 34 : Error Flags : BLOCK RAM EDAC Uncorrectable</v>
      </c>
      <c r="M176" s="3" t="str">
        <f t="shared" si="20"/>
        <v xml:space="preserve">when (16#AA#) =&gt;
-- RMAP Area HK Register 34 : Error Flags : BLOCK RAM EDAC Uncorrectable
v_ram_address                 := "111101";
p_rmap_ram_rd(v_ram_address, avalon_mm_rmap_o.waitrequest, v_ram_readdata);
avalon_mm_rmap_o.readdata              &lt;= (others =&gt; '0');
avalon_mm_rmap_o.readdata(0 downto 0) &lt;= v_ram_readdata(7 downto 7);
</v>
      </c>
      <c r="O176" s="4" t="s">
        <v>369</v>
      </c>
      <c r="P176" s="4" t="s">
        <v>673</v>
      </c>
    </row>
    <row r="177" spans="1:16" x14ac:dyDescent="0.25">
      <c r="A177" s="4">
        <v>482</v>
      </c>
      <c r="B177" s="7">
        <f t="shared" si="16"/>
        <v>1928</v>
      </c>
      <c r="C177" s="5" t="str">
        <f t="shared" si="21"/>
        <v>111101</v>
      </c>
      <c r="D177" s="8" t="str">
        <f t="shared" si="15"/>
        <v>1110</v>
      </c>
      <c r="E177" s="5" t="str">
        <f t="shared" si="17"/>
        <v>31 downto 0</v>
      </c>
      <c r="F177" s="5">
        <v>31</v>
      </c>
      <c r="G177" s="5">
        <v>8</v>
      </c>
      <c r="H177" s="5">
        <v>24</v>
      </c>
      <c r="I177" s="5">
        <f t="shared" si="18"/>
        <v>23</v>
      </c>
      <c r="J177" s="5">
        <v>0</v>
      </c>
      <c r="K177" s="5" t="s">
        <v>370</v>
      </c>
      <c r="L177" t="str">
        <f t="shared" si="19"/>
        <v>-- RMAP Area HK Register 34 : Error Flags : Error Flags Reserved</v>
      </c>
      <c r="M177" s="3" t="str">
        <f t="shared" si="20"/>
        <v xml:space="preserve">when (16#AB#) =&gt;
-- RMAP Area HK Register 34 : Error Flags : Error Flags Reserved
v_ram_address                 := "111101";
p_rmap_ram_rd(v_ram_address, avalon_mm_rmap_o.waitrequest, v_ram_readdata);
avalon_mm_rmap_o.readdata              &lt;= (others =&gt; '0');
avalon_mm_rmap_o.readdata(23 downto 0) &lt;= v_ram_readdata(31 downto 8);
</v>
      </c>
      <c r="O177" s="4" t="s">
        <v>370</v>
      </c>
      <c r="P177" s="4" t="s">
        <v>652</v>
      </c>
    </row>
    <row r="178" spans="1:16" x14ac:dyDescent="0.25">
      <c r="A178" s="4">
        <v>483</v>
      </c>
      <c r="B178" s="7">
        <f t="shared" si="16"/>
        <v>1932</v>
      </c>
      <c r="C178" s="5" t="str">
        <f t="shared" si="21"/>
        <v>111110</v>
      </c>
      <c r="D178" s="8" t="str">
        <f t="shared" si="15"/>
        <v>0001</v>
      </c>
      <c r="E178" s="5" t="str">
        <f t="shared" si="17"/>
        <v>31 downto 0</v>
      </c>
      <c r="F178" s="5">
        <v>7</v>
      </c>
      <c r="G178" s="5">
        <v>0</v>
      </c>
      <c r="H178" s="5">
        <v>8</v>
      </c>
      <c r="I178" s="5">
        <f t="shared" si="18"/>
        <v>7</v>
      </c>
      <c r="J178" s="5">
        <v>0</v>
      </c>
      <c r="K178" s="5" t="s">
        <v>371</v>
      </c>
      <c r="L178" t="str">
        <f t="shared" si="19"/>
        <v>-- RMAP Area HK Register 35 : FPGA Minor Version Field</v>
      </c>
      <c r="M178" s="3" t="str">
        <f t="shared" si="20"/>
        <v xml:space="preserve">when (16#AC#) =&gt;
-- RMAP Area HK Register 35 : FPGA Minor Version Field
v_ram_address                 := "111110";
p_rmap_ram_rd(v_ram_address, avalon_mm_rmap_o.waitrequest, v_ram_readdata);
avalon_mm_rmap_o.readdata              &lt;= (others =&gt; '0');
avalon_mm_rmap_o.readdata(7 downto 0) &lt;= v_ram_readdata(7 downto 0);
</v>
      </c>
      <c r="O178" s="4" t="s">
        <v>371</v>
      </c>
      <c r="P178" s="4" t="s">
        <v>490</v>
      </c>
    </row>
    <row r="179" spans="1:16" x14ac:dyDescent="0.25">
      <c r="A179" s="4">
        <v>483</v>
      </c>
      <c r="B179" s="7">
        <f t="shared" si="16"/>
        <v>1932</v>
      </c>
      <c r="C179" s="5" t="str">
        <f t="shared" si="21"/>
        <v>111110</v>
      </c>
      <c r="D179" s="8" t="str">
        <f t="shared" si="15"/>
        <v>0010</v>
      </c>
      <c r="E179" s="5" t="str">
        <f t="shared" si="17"/>
        <v>11 downto 8</v>
      </c>
      <c r="F179" s="5">
        <v>11</v>
      </c>
      <c r="G179" s="5">
        <v>8</v>
      </c>
      <c r="H179" s="5">
        <v>4</v>
      </c>
      <c r="I179" s="5">
        <f t="shared" si="18"/>
        <v>3</v>
      </c>
      <c r="J179" s="5">
        <v>0</v>
      </c>
      <c r="K179" s="5" t="s">
        <v>372</v>
      </c>
      <c r="L179" t="str">
        <f t="shared" si="19"/>
        <v>-- RMAP Area HK Register 35 : FPGA Major Version Field</v>
      </c>
      <c r="M179" s="3" t="str">
        <f t="shared" si="20"/>
        <v xml:space="preserve">when (16#AD#) =&gt;
-- RMAP Area HK Register 35 : FPGA Major Version Field
v_ram_address                 := "111110";
p_rmap_ram_rd(v_ram_address, avalon_mm_rmap_o.waitrequest, v_ram_readdata);
avalon_mm_rmap_o.readdata              &lt;= (others =&gt; '0');
avalon_mm_rmap_o.readdata(3 downto 0) &lt;= v_ram_readdata(11 downto 8);
</v>
      </c>
      <c r="O179" s="4" t="s">
        <v>372</v>
      </c>
      <c r="P179" s="4" t="s">
        <v>491</v>
      </c>
    </row>
    <row r="180" spans="1:16" x14ac:dyDescent="0.25">
      <c r="A180" s="4">
        <v>483</v>
      </c>
      <c r="B180" s="7">
        <f t="shared" si="16"/>
        <v>1932</v>
      </c>
      <c r="C180" s="5" t="str">
        <f t="shared" si="21"/>
        <v>111110</v>
      </c>
      <c r="D180" s="8" t="str">
        <f t="shared" si="15"/>
        <v>0110</v>
      </c>
      <c r="E180" s="5" t="str">
        <f t="shared" si="17"/>
        <v>20 downto 12</v>
      </c>
      <c r="F180" s="5">
        <v>20</v>
      </c>
      <c r="G180" s="5">
        <v>12</v>
      </c>
      <c r="H180" s="5">
        <v>9</v>
      </c>
      <c r="I180" s="5">
        <f t="shared" si="18"/>
        <v>8</v>
      </c>
      <c r="J180" s="5">
        <v>0</v>
      </c>
      <c r="K180" s="5" t="s">
        <v>373</v>
      </c>
      <c r="L180" t="str">
        <f t="shared" si="19"/>
        <v>-- RMAP Area HK Register 35 : Board ID Field</v>
      </c>
      <c r="M180" s="3" t="str">
        <f t="shared" si="20"/>
        <v xml:space="preserve">when (16#AE#) =&gt;
-- RMAP Area HK Register 35 : Board ID Field
v_ram_address                 := "111110";
p_rmap_ram_rd(v_ram_address, avalon_mm_rmap_o.waitrequest, v_ram_readdata);
avalon_mm_rmap_o.readdata              &lt;= (others =&gt; '0');
avalon_mm_rmap_o.readdata(8 downto 0) &lt;= v_ram_readdata(20 downto 12);
</v>
      </c>
      <c r="O180" s="4" t="s">
        <v>373</v>
      </c>
      <c r="P180" s="4" t="s">
        <v>492</v>
      </c>
    </row>
    <row r="181" spans="1:16" x14ac:dyDescent="0.25">
      <c r="A181" s="4">
        <v>483</v>
      </c>
      <c r="B181" s="7">
        <f t="shared" si="16"/>
        <v>1932</v>
      </c>
      <c r="C181" s="5" t="str">
        <f t="shared" si="21"/>
        <v>111110</v>
      </c>
      <c r="D181" s="8" t="str">
        <f t="shared" si="15"/>
        <v>1100</v>
      </c>
      <c r="E181" s="5" t="str">
        <f t="shared" si="17"/>
        <v>31 downto 21</v>
      </c>
      <c r="F181" s="5">
        <v>31</v>
      </c>
      <c r="G181" s="5">
        <v>21</v>
      </c>
      <c r="H181" s="5">
        <v>11</v>
      </c>
      <c r="I181" s="5">
        <f t="shared" si="18"/>
        <v>10</v>
      </c>
      <c r="J181" s="5">
        <v>0</v>
      </c>
      <c r="K181" s="5" t="s">
        <v>374</v>
      </c>
      <c r="L181" t="str">
        <f t="shared" si="19"/>
        <v>-- RMAP Area HK Register 35 : Register 35 HK Reserved HK Field</v>
      </c>
      <c r="M181" s="3" t="str">
        <f t="shared" si="20"/>
        <v xml:space="preserve">when (16#AF#) =&gt;
-- RMAP Area HK Register 35 : Register 35 HK Reserved HK Field
v_ram_address                 := "111110";
p_rmap_ram_rd(v_ram_address, avalon_mm_rmap_o.waitrequest, v_ram_readdata);
avalon_mm_rmap_o.readdata              &lt;= (others =&gt; '0');
avalon_mm_rmap_o.readdata(10 downto 0) &lt;= v_ram_readdata(31 downto 21);
</v>
      </c>
      <c r="O181" s="4" t="s">
        <v>374</v>
      </c>
      <c r="P181" s="4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wr_rmap</vt:lpstr>
      <vt:lpstr>wr_avs</vt:lpstr>
      <vt:lpstr>rd_rmap</vt:lpstr>
      <vt:lpstr>rd_avs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2021-04-22T02:21:46Z</dcterms:created>
  <dcterms:modified xsi:type="dcterms:W3CDTF">2021-04-22T17:04:25Z</dcterms:modified>
</cp:coreProperties>
</file>