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franca\Development\GitHub\SimuCam_Development_DLR2\FPGA_Developments\RMAP_Memory_FFEE_AEB_Area\References\"/>
    </mc:Choice>
  </mc:AlternateContent>
  <xr:revisionPtr revIDLastSave="0" documentId="13_ncr:1_{2CE50C54-B075-4AC8-A2B4-40F9FBC158D0}" xr6:coauthVersionLast="46" xr6:coauthVersionMax="46" xr10:uidLastSave="{00000000-0000-0000-0000-000000000000}"/>
  <bookViews>
    <workbookView xWindow="28680" yWindow="-120" windowWidth="29040" windowHeight="15840" xr2:uid="{029556C4-EBA2-4AF7-AB13-1E38729D34F0}"/>
  </bookViews>
  <sheets>
    <sheet name="wr_rmap" sheetId="1" r:id="rId1"/>
    <sheet name="wr_avs" sheetId="2" r:id="rId2"/>
    <sheet name="rd_rmap" sheetId="3" r:id="rId3"/>
    <sheet name="rd_avs" sheetId="4" r:id="rId4"/>
    <sheet name="database" sheetId="5" r:id="rId5"/>
  </sheets>
  <definedNames>
    <definedName name="_xlnm._FilterDatabase" localSheetId="4" hidden="1">database!$B$2:$P$280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O252" i="5"/>
  <c r="J6" i="4"/>
  <c r="J7" i="4"/>
  <c r="J8" i="4"/>
  <c r="J9" i="4"/>
  <c r="J10" i="4"/>
  <c r="J11" i="4"/>
  <c r="J12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4" i="4"/>
  <c r="J35" i="4"/>
  <c r="J37" i="4"/>
  <c r="J38" i="4"/>
  <c r="J39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100" i="4"/>
  <c r="J101" i="4"/>
  <c r="J102" i="4"/>
  <c r="J103" i="4"/>
  <c r="J104" i="4"/>
  <c r="M104" i="4" s="1"/>
  <c r="J106" i="4"/>
  <c r="J107" i="4"/>
  <c r="J108" i="4"/>
  <c r="J109" i="4"/>
  <c r="J110" i="4"/>
  <c r="J111" i="4"/>
  <c r="J112" i="4"/>
  <c r="H112" i="4"/>
  <c r="G112" i="4"/>
  <c r="F112" i="4"/>
  <c r="B112" i="4"/>
  <c r="H111" i="4"/>
  <c r="G111" i="4"/>
  <c r="F111" i="4"/>
  <c r="B111" i="4"/>
  <c r="H110" i="4"/>
  <c r="G110" i="4"/>
  <c r="F110" i="4"/>
  <c r="B110" i="4"/>
  <c r="H109" i="4"/>
  <c r="G109" i="4"/>
  <c r="F109" i="4"/>
  <c r="B109" i="4"/>
  <c r="H108" i="4"/>
  <c r="G108" i="4"/>
  <c r="F108" i="4"/>
  <c r="B108" i="4"/>
  <c r="H107" i="4"/>
  <c r="G107" i="4"/>
  <c r="F107" i="4"/>
  <c r="B107" i="4"/>
  <c r="H106" i="4"/>
  <c r="G106" i="4"/>
  <c r="F106" i="4"/>
  <c r="B106" i="4"/>
  <c r="H104" i="4"/>
  <c r="G104" i="4"/>
  <c r="F104" i="4"/>
  <c r="B104" i="4"/>
  <c r="H103" i="4"/>
  <c r="G103" i="4"/>
  <c r="F103" i="4"/>
  <c r="B103" i="4"/>
  <c r="H102" i="4"/>
  <c r="G102" i="4"/>
  <c r="F102" i="4"/>
  <c r="B102" i="4"/>
  <c r="H101" i="4"/>
  <c r="G101" i="4"/>
  <c r="F101" i="4"/>
  <c r="B101" i="4"/>
  <c r="H100" i="4"/>
  <c r="G100" i="4"/>
  <c r="F100" i="4"/>
  <c r="B100" i="4"/>
  <c r="H98" i="4"/>
  <c r="G98" i="4"/>
  <c r="F98" i="4"/>
  <c r="B98" i="4"/>
  <c r="H97" i="4"/>
  <c r="G97" i="4"/>
  <c r="F97" i="4"/>
  <c r="B97" i="4"/>
  <c r="H96" i="4"/>
  <c r="G96" i="4"/>
  <c r="F96" i="4"/>
  <c r="B96" i="4"/>
  <c r="H95" i="4"/>
  <c r="G95" i="4"/>
  <c r="F95" i="4"/>
  <c r="B95" i="4"/>
  <c r="H94" i="4"/>
  <c r="G94" i="4"/>
  <c r="F94" i="4"/>
  <c r="B94" i="4"/>
  <c r="H93" i="4"/>
  <c r="G93" i="4"/>
  <c r="F93" i="4"/>
  <c r="B93" i="4"/>
  <c r="H92" i="4"/>
  <c r="G92" i="4"/>
  <c r="F92" i="4"/>
  <c r="B92" i="4"/>
  <c r="H91" i="4"/>
  <c r="G91" i="4"/>
  <c r="F91" i="4"/>
  <c r="B91" i="4"/>
  <c r="H90" i="4"/>
  <c r="G90" i="4"/>
  <c r="F90" i="4"/>
  <c r="B90" i="4"/>
  <c r="H89" i="4"/>
  <c r="G89" i="4"/>
  <c r="F89" i="4"/>
  <c r="B89" i="4"/>
  <c r="H88" i="4"/>
  <c r="G88" i="4"/>
  <c r="F88" i="4"/>
  <c r="B88" i="4"/>
  <c r="H87" i="4"/>
  <c r="G87" i="4"/>
  <c r="F87" i="4"/>
  <c r="B87" i="4"/>
  <c r="H86" i="4"/>
  <c r="G86" i="4"/>
  <c r="F86" i="4"/>
  <c r="B86" i="4"/>
  <c r="H85" i="4"/>
  <c r="G85" i="4"/>
  <c r="F85" i="4"/>
  <c r="B85" i="4"/>
  <c r="H84" i="4"/>
  <c r="G84" i="4"/>
  <c r="F84" i="4"/>
  <c r="B84" i="4"/>
  <c r="H83" i="4"/>
  <c r="G83" i="4"/>
  <c r="F83" i="4"/>
  <c r="B83" i="4"/>
  <c r="H82" i="4"/>
  <c r="G82" i="4"/>
  <c r="F82" i="4"/>
  <c r="B82" i="4"/>
  <c r="H81" i="4"/>
  <c r="G81" i="4"/>
  <c r="F81" i="4"/>
  <c r="B81" i="4"/>
  <c r="H80" i="4"/>
  <c r="G80" i="4"/>
  <c r="F80" i="4"/>
  <c r="B80" i="4"/>
  <c r="H79" i="4"/>
  <c r="G79" i="4"/>
  <c r="F79" i="4"/>
  <c r="B79" i="4"/>
  <c r="H78" i="4"/>
  <c r="G78" i="4"/>
  <c r="F78" i="4"/>
  <c r="B78" i="4"/>
  <c r="H77" i="4"/>
  <c r="G77" i="4"/>
  <c r="F77" i="4"/>
  <c r="B77" i="4"/>
  <c r="H76" i="4"/>
  <c r="G76" i="4"/>
  <c r="F76" i="4"/>
  <c r="B76" i="4"/>
  <c r="H75" i="4"/>
  <c r="G75" i="4"/>
  <c r="F75" i="4"/>
  <c r="B75" i="4"/>
  <c r="H74" i="4"/>
  <c r="G74" i="4"/>
  <c r="F74" i="4"/>
  <c r="B74" i="4"/>
  <c r="H73" i="4"/>
  <c r="G73" i="4"/>
  <c r="F73" i="4"/>
  <c r="B73" i="4"/>
  <c r="H72" i="4"/>
  <c r="G72" i="4"/>
  <c r="F72" i="4"/>
  <c r="B72" i="4"/>
  <c r="H71" i="4"/>
  <c r="G71" i="4"/>
  <c r="F71" i="4"/>
  <c r="B71" i="4"/>
  <c r="H70" i="4"/>
  <c r="G70" i="4"/>
  <c r="F70" i="4"/>
  <c r="B70" i="4"/>
  <c r="H69" i="4"/>
  <c r="G69" i="4"/>
  <c r="F69" i="4"/>
  <c r="B69" i="4"/>
  <c r="H68" i="4"/>
  <c r="G68" i="4"/>
  <c r="F68" i="4"/>
  <c r="B68" i="4"/>
  <c r="H67" i="4"/>
  <c r="G67" i="4"/>
  <c r="F67" i="4"/>
  <c r="B67" i="4"/>
  <c r="H66" i="4"/>
  <c r="G66" i="4"/>
  <c r="F66" i="4"/>
  <c r="B66" i="4"/>
  <c r="H65" i="4"/>
  <c r="G65" i="4"/>
  <c r="F65" i="4"/>
  <c r="B65" i="4"/>
  <c r="H64" i="4"/>
  <c r="G64" i="4"/>
  <c r="F64" i="4"/>
  <c r="B64" i="4"/>
  <c r="H63" i="4"/>
  <c r="G63" i="4"/>
  <c r="F63" i="4"/>
  <c r="B63" i="4"/>
  <c r="H62" i="4"/>
  <c r="G62" i="4"/>
  <c r="F62" i="4"/>
  <c r="B62" i="4"/>
  <c r="H61" i="4"/>
  <c r="G61" i="4"/>
  <c r="F61" i="4"/>
  <c r="B61" i="4"/>
  <c r="H60" i="4"/>
  <c r="G60" i="4"/>
  <c r="F60" i="4"/>
  <c r="B60" i="4"/>
  <c r="H59" i="4"/>
  <c r="G59" i="4"/>
  <c r="F59" i="4"/>
  <c r="B59" i="4"/>
  <c r="H58" i="4"/>
  <c r="G58" i="4"/>
  <c r="F58" i="4"/>
  <c r="B58" i="4"/>
  <c r="H57" i="4"/>
  <c r="G57" i="4"/>
  <c r="F57" i="4"/>
  <c r="B57" i="4"/>
  <c r="H56" i="4"/>
  <c r="G56" i="4"/>
  <c r="F56" i="4"/>
  <c r="B56" i="4"/>
  <c r="H55" i="4"/>
  <c r="G55" i="4"/>
  <c r="F55" i="4"/>
  <c r="B55" i="4"/>
  <c r="H54" i="4"/>
  <c r="G54" i="4"/>
  <c r="F54" i="4"/>
  <c r="B54" i="4"/>
  <c r="H53" i="4"/>
  <c r="G53" i="4"/>
  <c r="F53" i="4"/>
  <c r="B53" i="4"/>
  <c r="H52" i="4"/>
  <c r="G52" i="4"/>
  <c r="F52" i="4"/>
  <c r="B52" i="4"/>
  <c r="H51" i="4"/>
  <c r="G51" i="4"/>
  <c r="F51" i="4"/>
  <c r="B51" i="4"/>
  <c r="H50" i="4"/>
  <c r="G50" i="4"/>
  <c r="F50" i="4"/>
  <c r="B50" i="4"/>
  <c r="H49" i="4"/>
  <c r="G49" i="4"/>
  <c r="F49" i="4"/>
  <c r="B49" i="4"/>
  <c r="H48" i="4"/>
  <c r="G48" i="4"/>
  <c r="F48" i="4"/>
  <c r="B48" i="4"/>
  <c r="H47" i="4"/>
  <c r="G47" i="4"/>
  <c r="F47" i="4"/>
  <c r="B47" i="4"/>
  <c r="H46" i="4"/>
  <c r="G46" i="4"/>
  <c r="F46" i="4"/>
  <c r="B46" i="4"/>
  <c r="H45" i="4"/>
  <c r="G45" i="4"/>
  <c r="F45" i="4"/>
  <c r="B45" i="4"/>
  <c r="H44" i="4"/>
  <c r="G44" i="4"/>
  <c r="F44" i="4"/>
  <c r="B44" i="4"/>
  <c r="H43" i="4"/>
  <c r="G43" i="4"/>
  <c r="F43" i="4"/>
  <c r="B43" i="4"/>
  <c r="H42" i="4"/>
  <c r="G42" i="4"/>
  <c r="F42" i="4"/>
  <c r="B42" i="4"/>
  <c r="H41" i="4"/>
  <c r="G41" i="4"/>
  <c r="F41" i="4"/>
  <c r="B41" i="4"/>
  <c r="H39" i="4"/>
  <c r="G39" i="4"/>
  <c r="F39" i="4"/>
  <c r="B39" i="4"/>
  <c r="H38" i="4"/>
  <c r="G38" i="4"/>
  <c r="F38" i="4"/>
  <c r="B38" i="4"/>
  <c r="H37" i="4"/>
  <c r="G37" i="4"/>
  <c r="F37" i="4"/>
  <c r="B37" i="4"/>
  <c r="H35" i="4"/>
  <c r="G35" i="4"/>
  <c r="F35" i="4"/>
  <c r="B35" i="4"/>
  <c r="H34" i="4"/>
  <c r="G34" i="4"/>
  <c r="F34" i="4"/>
  <c r="B34" i="4"/>
  <c r="H32" i="4"/>
  <c r="G32" i="4"/>
  <c r="F32" i="4"/>
  <c r="B32" i="4"/>
  <c r="H31" i="4"/>
  <c r="G31" i="4"/>
  <c r="F31" i="4"/>
  <c r="B31" i="4"/>
  <c r="H30" i="4"/>
  <c r="G30" i="4"/>
  <c r="F30" i="4"/>
  <c r="B30" i="4"/>
  <c r="H29" i="4"/>
  <c r="G29" i="4"/>
  <c r="F29" i="4"/>
  <c r="B29" i="4"/>
  <c r="H28" i="4"/>
  <c r="G28" i="4"/>
  <c r="F28" i="4"/>
  <c r="B28" i="4"/>
  <c r="H27" i="4"/>
  <c r="G27" i="4"/>
  <c r="F27" i="4"/>
  <c r="B27" i="4"/>
  <c r="H26" i="4"/>
  <c r="G26" i="4"/>
  <c r="F26" i="4"/>
  <c r="B26" i="4"/>
  <c r="H25" i="4"/>
  <c r="G25" i="4"/>
  <c r="F25" i="4"/>
  <c r="B25" i="4"/>
  <c r="H24" i="4"/>
  <c r="G24" i="4"/>
  <c r="F24" i="4"/>
  <c r="B24" i="4"/>
  <c r="H23" i="4"/>
  <c r="G23" i="4"/>
  <c r="F23" i="4"/>
  <c r="B23" i="4"/>
  <c r="H22" i="4"/>
  <c r="G22" i="4"/>
  <c r="F22" i="4"/>
  <c r="B22" i="4"/>
  <c r="H21" i="4"/>
  <c r="G21" i="4"/>
  <c r="F21" i="4"/>
  <c r="B21" i="4"/>
  <c r="H20" i="4"/>
  <c r="G20" i="4"/>
  <c r="F20" i="4"/>
  <c r="B20" i="4"/>
  <c r="H19" i="4"/>
  <c r="G19" i="4"/>
  <c r="F19" i="4"/>
  <c r="B19" i="4"/>
  <c r="H18" i="4"/>
  <c r="G18" i="4"/>
  <c r="F18" i="4"/>
  <c r="B18" i="4"/>
  <c r="H17" i="4"/>
  <c r="G17" i="4"/>
  <c r="F17" i="4"/>
  <c r="B17" i="4"/>
  <c r="H16" i="4"/>
  <c r="G16" i="4"/>
  <c r="F16" i="4"/>
  <c r="B16" i="4"/>
  <c r="H15" i="4"/>
  <c r="G15" i="4"/>
  <c r="F15" i="4"/>
  <c r="B15" i="4"/>
  <c r="H14" i="4"/>
  <c r="G14" i="4"/>
  <c r="F14" i="4"/>
  <c r="B14" i="4"/>
  <c r="H12" i="4"/>
  <c r="G12" i="4"/>
  <c r="F12" i="4"/>
  <c r="B12" i="4"/>
  <c r="H11" i="4"/>
  <c r="G11" i="4"/>
  <c r="F11" i="4"/>
  <c r="B11" i="4"/>
  <c r="H10" i="4"/>
  <c r="G10" i="4"/>
  <c r="F10" i="4"/>
  <c r="B10" i="4"/>
  <c r="H9" i="4"/>
  <c r="G9" i="4"/>
  <c r="F9" i="4"/>
  <c r="B9" i="4"/>
  <c r="H8" i="4"/>
  <c r="G8" i="4"/>
  <c r="F8" i="4"/>
  <c r="B8" i="4"/>
  <c r="H7" i="4"/>
  <c r="G7" i="4"/>
  <c r="F7" i="4"/>
  <c r="B7" i="4"/>
  <c r="B6" i="4"/>
  <c r="H6" i="4"/>
  <c r="G6" i="4"/>
  <c r="F6" i="4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J100" i="2"/>
  <c r="H100" i="2"/>
  <c r="G100" i="2"/>
  <c r="F100" i="2"/>
  <c r="B100" i="2"/>
  <c r="J99" i="2"/>
  <c r="H99" i="2"/>
  <c r="G99" i="2"/>
  <c r="F99" i="2"/>
  <c r="B99" i="2"/>
  <c r="J98" i="2"/>
  <c r="H98" i="2"/>
  <c r="G98" i="2"/>
  <c r="F98" i="2"/>
  <c r="B98" i="2"/>
  <c r="J97" i="2"/>
  <c r="H97" i="2"/>
  <c r="G97" i="2"/>
  <c r="F97" i="2"/>
  <c r="B97" i="2"/>
  <c r="J96" i="2"/>
  <c r="H96" i="2"/>
  <c r="G96" i="2"/>
  <c r="F96" i="2"/>
  <c r="B96" i="2"/>
  <c r="J95" i="2"/>
  <c r="H95" i="2"/>
  <c r="G95" i="2"/>
  <c r="F95" i="2"/>
  <c r="B95" i="2"/>
  <c r="J94" i="2"/>
  <c r="H94" i="2"/>
  <c r="G94" i="2"/>
  <c r="F94" i="2"/>
  <c r="B94" i="2"/>
  <c r="J93" i="2"/>
  <c r="H93" i="2"/>
  <c r="G93" i="2"/>
  <c r="F93" i="2"/>
  <c r="B93" i="2"/>
  <c r="J92" i="2"/>
  <c r="H92" i="2"/>
  <c r="G92" i="2"/>
  <c r="F92" i="2"/>
  <c r="B92" i="2"/>
  <c r="J91" i="2"/>
  <c r="H91" i="2"/>
  <c r="G91" i="2"/>
  <c r="F91" i="2"/>
  <c r="B91" i="2"/>
  <c r="J90" i="2"/>
  <c r="H90" i="2"/>
  <c r="G90" i="2"/>
  <c r="F90" i="2"/>
  <c r="B90" i="2"/>
  <c r="J89" i="2"/>
  <c r="H89" i="2"/>
  <c r="G89" i="2"/>
  <c r="F89" i="2"/>
  <c r="B89" i="2"/>
  <c r="J88" i="2"/>
  <c r="H88" i="2"/>
  <c r="G88" i="2"/>
  <c r="F88" i="2"/>
  <c r="B88" i="2"/>
  <c r="J87" i="2"/>
  <c r="H87" i="2"/>
  <c r="G87" i="2"/>
  <c r="F87" i="2"/>
  <c r="B87" i="2"/>
  <c r="J86" i="2"/>
  <c r="H86" i="2"/>
  <c r="G86" i="2"/>
  <c r="F86" i="2"/>
  <c r="B86" i="2"/>
  <c r="J85" i="2"/>
  <c r="H85" i="2"/>
  <c r="G85" i="2"/>
  <c r="F85" i="2"/>
  <c r="B85" i="2"/>
  <c r="J84" i="2"/>
  <c r="H84" i="2"/>
  <c r="G84" i="2"/>
  <c r="F84" i="2"/>
  <c r="B84" i="2"/>
  <c r="J83" i="2"/>
  <c r="H83" i="2"/>
  <c r="G83" i="2"/>
  <c r="F83" i="2"/>
  <c r="B83" i="2"/>
  <c r="J82" i="2"/>
  <c r="H82" i="2"/>
  <c r="G82" i="2"/>
  <c r="F82" i="2"/>
  <c r="B82" i="2"/>
  <c r="J81" i="2"/>
  <c r="H81" i="2"/>
  <c r="G81" i="2"/>
  <c r="F81" i="2"/>
  <c r="B81" i="2"/>
  <c r="J80" i="2"/>
  <c r="H80" i="2"/>
  <c r="G80" i="2"/>
  <c r="F80" i="2"/>
  <c r="B80" i="2"/>
  <c r="J79" i="2"/>
  <c r="H79" i="2"/>
  <c r="G79" i="2"/>
  <c r="F79" i="2"/>
  <c r="B79" i="2"/>
  <c r="J78" i="2"/>
  <c r="H78" i="2"/>
  <c r="G78" i="2"/>
  <c r="F78" i="2"/>
  <c r="B78" i="2"/>
  <c r="J77" i="2"/>
  <c r="H77" i="2"/>
  <c r="G77" i="2"/>
  <c r="F77" i="2"/>
  <c r="B77" i="2"/>
  <c r="J76" i="2"/>
  <c r="H76" i="2"/>
  <c r="G76" i="2"/>
  <c r="F76" i="2"/>
  <c r="B76" i="2"/>
  <c r="J75" i="2"/>
  <c r="H75" i="2"/>
  <c r="G75" i="2"/>
  <c r="F75" i="2"/>
  <c r="B75" i="2"/>
  <c r="J74" i="2"/>
  <c r="H74" i="2"/>
  <c r="G74" i="2"/>
  <c r="F74" i="2"/>
  <c r="B74" i="2"/>
  <c r="J73" i="2"/>
  <c r="H73" i="2"/>
  <c r="G73" i="2"/>
  <c r="F73" i="2"/>
  <c r="B73" i="2"/>
  <c r="J72" i="2"/>
  <c r="H72" i="2"/>
  <c r="G72" i="2"/>
  <c r="F72" i="2"/>
  <c r="B72" i="2"/>
  <c r="J71" i="2"/>
  <c r="H71" i="2"/>
  <c r="G71" i="2"/>
  <c r="F71" i="2"/>
  <c r="B71" i="2"/>
  <c r="J70" i="2"/>
  <c r="H70" i="2"/>
  <c r="G70" i="2"/>
  <c r="F70" i="2"/>
  <c r="B70" i="2"/>
  <c r="J69" i="2"/>
  <c r="H69" i="2"/>
  <c r="G69" i="2"/>
  <c r="F69" i="2"/>
  <c r="B69" i="2"/>
  <c r="J68" i="2"/>
  <c r="H68" i="2"/>
  <c r="G68" i="2"/>
  <c r="F68" i="2"/>
  <c r="B68" i="2"/>
  <c r="J67" i="2"/>
  <c r="H67" i="2"/>
  <c r="G67" i="2"/>
  <c r="F67" i="2"/>
  <c r="B67" i="2"/>
  <c r="J66" i="2"/>
  <c r="H66" i="2"/>
  <c r="G66" i="2"/>
  <c r="F66" i="2"/>
  <c r="B66" i="2"/>
  <c r="J65" i="2"/>
  <c r="H65" i="2"/>
  <c r="G65" i="2"/>
  <c r="F65" i="2"/>
  <c r="B65" i="2"/>
  <c r="J64" i="2"/>
  <c r="H64" i="2"/>
  <c r="G64" i="2"/>
  <c r="F64" i="2"/>
  <c r="B64" i="2"/>
  <c r="J63" i="2"/>
  <c r="H63" i="2"/>
  <c r="G63" i="2"/>
  <c r="F63" i="2"/>
  <c r="B63" i="2"/>
  <c r="J62" i="2"/>
  <c r="H62" i="2"/>
  <c r="G62" i="2"/>
  <c r="F62" i="2"/>
  <c r="B62" i="2"/>
  <c r="J61" i="2"/>
  <c r="H61" i="2"/>
  <c r="G61" i="2"/>
  <c r="F61" i="2"/>
  <c r="B61" i="2"/>
  <c r="J60" i="2"/>
  <c r="H60" i="2"/>
  <c r="G60" i="2"/>
  <c r="F60" i="2"/>
  <c r="B60" i="2"/>
  <c r="J59" i="2"/>
  <c r="H59" i="2"/>
  <c r="G59" i="2"/>
  <c r="F59" i="2"/>
  <c r="B59" i="2"/>
  <c r="J58" i="2"/>
  <c r="H58" i="2"/>
  <c r="G58" i="2"/>
  <c r="F58" i="2"/>
  <c r="B58" i="2"/>
  <c r="J57" i="2"/>
  <c r="H57" i="2"/>
  <c r="G57" i="2"/>
  <c r="F57" i="2"/>
  <c r="B57" i="2"/>
  <c r="J56" i="2"/>
  <c r="H56" i="2"/>
  <c r="G56" i="2"/>
  <c r="F56" i="2"/>
  <c r="B56" i="2"/>
  <c r="J55" i="2"/>
  <c r="H55" i="2"/>
  <c r="G55" i="2"/>
  <c r="F55" i="2"/>
  <c r="B55" i="2"/>
  <c r="J54" i="2"/>
  <c r="H54" i="2"/>
  <c r="G54" i="2"/>
  <c r="F54" i="2"/>
  <c r="B54" i="2"/>
  <c r="J53" i="2"/>
  <c r="H53" i="2"/>
  <c r="G53" i="2"/>
  <c r="F53" i="2"/>
  <c r="B53" i="2"/>
  <c r="J52" i="2"/>
  <c r="H52" i="2"/>
  <c r="G52" i="2"/>
  <c r="F52" i="2"/>
  <c r="B52" i="2"/>
  <c r="J51" i="2"/>
  <c r="H51" i="2"/>
  <c r="G51" i="2"/>
  <c r="F51" i="2"/>
  <c r="B51" i="2"/>
  <c r="J50" i="2"/>
  <c r="H50" i="2"/>
  <c r="G50" i="2"/>
  <c r="F50" i="2"/>
  <c r="B50" i="2"/>
  <c r="J49" i="2"/>
  <c r="H49" i="2"/>
  <c r="G49" i="2"/>
  <c r="F49" i="2"/>
  <c r="B49" i="2"/>
  <c r="J48" i="2"/>
  <c r="H48" i="2"/>
  <c r="G48" i="2"/>
  <c r="F48" i="2"/>
  <c r="B48" i="2"/>
  <c r="J47" i="2"/>
  <c r="H47" i="2"/>
  <c r="G47" i="2"/>
  <c r="F47" i="2"/>
  <c r="B47" i="2"/>
  <c r="J46" i="2"/>
  <c r="H46" i="2"/>
  <c r="G46" i="2"/>
  <c r="F46" i="2"/>
  <c r="B46" i="2"/>
  <c r="J45" i="2"/>
  <c r="H45" i="2"/>
  <c r="G45" i="2"/>
  <c r="F45" i="2"/>
  <c r="B45" i="2"/>
  <c r="J44" i="2"/>
  <c r="H44" i="2"/>
  <c r="G44" i="2"/>
  <c r="F44" i="2"/>
  <c r="B44" i="2"/>
  <c r="J43" i="2"/>
  <c r="H43" i="2"/>
  <c r="G43" i="2"/>
  <c r="F43" i="2"/>
  <c r="B43" i="2"/>
  <c r="J42" i="2"/>
  <c r="H42" i="2"/>
  <c r="G42" i="2"/>
  <c r="F42" i="2"/>
  <c r="B42" i="2"/>
  <c r="J41" i="2"/>
  <c r="H41" i="2"/>
  <c r="G41" i="2"/>
  <c r="F41" i="2"/>
  <c r="B41" i="2"/>
  <c r="J39" i="2"/>
  <c r="H39" i="2"/>
  <c r="G39" i="2"/>
  <c r="F39" i="2"/>
  <c r="B39" i="2"/>
  <c r="J38" i="2"/>
  <c r="H38" i="2"/>
  <c r="G38" i="2"/>
  <c r="F38" i="2"/>
  <c r="B38" i="2"/>
  <c r="J37" i="2"/>
  <c r="H37" i="2"/>
  <c r="G37" i="2"/>
  <c r="F37" i="2"/>
  <c r="B37" i="2"/>
  <c r="J35" i="2"/>
  <c r="H35" i="2"/>
  <c r="G35" i="2"/>
  <c r="F35" i="2"/>
  <c r="B35" i="2"/>
  <c r="J34" i="2"/>
  <c r="H34" i="2"/>
  <c r="G34" i="2"/>
  <c r="F34" i="2"/>
  <c r="B34" i="2"/>
  <c r="J32" i="2"/>
  <c r="H32" i="2"/>
  <c r="G32" i="2"/>
  <c r="F32" i="2"/>
  <c r="B32" i="2"/>
  <c r="J31" i="2"/>
  <c r="H31" i="2"/>
  <c r="G31" i="2"/>
  <c r="F31" i="2"/>
  <c r="B31" i="2"/>
  <c r="J30" i="2"/>
  <c r="H30" i="2"/>
  <c r="G30" i="2"/>
  <c r="F30" i="2"/>
  <c r="B30" i="2"/>
  <c r="J29" i="2"/>
  <c r="H29" i="2"/>
  <c r="G29" i="2"/>
  <c r="F29" i="2"/>
  <c r="B29" i="2"/>
  <c r="J28" i="2"/>
  <c r="H28" i="2"/>
  <c r="G28" i="2"/>
  <c r="F28" i="2"/>
  <c r="B28" i="2"/>
  <c r="J27" i="2"/>
  <c r="H27" i="2"/>
  <c r="G27" i="2"/>
  <c r="F27" i="2"/>
  <c r="B27" i="2"/>
  <c r="J26" i="2"/>
  <c r="H26" i="2"/>
  <c r="G26" i="2"/>
  <c r="F26" i="2"/>
  <c r="B26" i="2"/>
  <c r="J25" i="2"/>
  <c r="H25" i="2"/>
  <c r="G25" i="2"/>
  <c r="F25" i="2"/>
  <c r="B25" i="2"/>
  <c r="J24" i="2"/>
  <c r="H24" i="2"/>
  <c r="G24" i="2"/>
  <c r="F24" i="2"/>
  <c r="B24" i="2"/>
  <c r="J23" i="2"/>
  <c r="H23" i="2"/>
  <c r="G23" i="2"/>
  <c r="F23" i="2"/>
  <c r="B23" i="2"/>
  <c r="J22" i="2"/>
  <c r="H22" i="2"/>
  <c r="G22" i="2"/>
  <c r="F22" i="2"/>
  <c r="B22" i="2"/>
  <c r="J21" i="2"/>
  <c r="H21" i="2"/>
  <c r="G21" i="2"/>
  <c r="F21" i="2"/>
  <c r="B21" i="2"/>
  <c r="J20" i="2"/>
  <c r="H20" i="2"/>
  <c r="G20" i="2"/>
  <c r="F20" i="2"/>
  <c r="B20" i="2"/>
  <c r="J19" i="2"/>
  <c r="H19" i="2"/>
  <c r="G19" i="2"/>
  <c r="F19" i="2"/>
  <c r="B19" i="2"/>
  <c r="J18" i="2"/>
  <c r="H18" i="2"/>
  <c r="G18" i="2"/>
  <c r="F18" i="2"/>
  <c r="B18" i="2"/>
  <c r="J17" i="2"/>
  <c r="H17" i="2"/>
  <c r="G17" i="2"/>
  <c r="F17" i="2"/>
  <c r="B17" i="2"/>
  <c r="J16" i="2"/>
  <c r="H16" i="2"/>
  <c r="G16" i="2"/>
  <c r="F16" i="2"/>
  <c r="B16" i="2"/>
  <c r="J15" i="2"/>
  <c r="H15" i="2"/>
  <c r="G15" i="2"/>
  <c r="F15" i="2"/>
  <c r="B15" i="2"/>
  <c r="J14" i="2"/>
  <c r="H14" i="2"/>
  <c r="G14" i="2"/>
  <c r="F14" i="2"/>
  <c r="B14" i="2"/>
  <c r="J12" i="2"/>
  <c r="H12" i="2"/>
  <c r="G12" i="2"/>
  <c r="F12" i="2"/>
  <c r="B12" i="2"/>
  <c r="J11" i="2"/>
  <c r="H11" i="2"/>
  <c r="G11" i="2"/>
  <c r="F11" i="2"/>
  <c r="B11" i="2"/>
  <c r="J10" i="2"/>
  <c r="H10" i="2"/>
  <c r="G10" i="2"/>
  <c r="F10" i="2"/>
  <c r="B10" i="2"/>
  <c r="J9" i="2"/>
  <c r="H9" i="2"/>
  <c r="G9" i="2"/>
  <c r="F9" i="2"/>
  <c r="B9" i="2"/>
  <c r="J8" i="2"/>
  <c r="H8" i="2"/>
  <c r="G8" i="2"/>
  <c r="F8" i="2"/>
  <c r="B8" i="2"/>
  <c r="J7" i="2"/>
  <c r="H7" i="2"/>
  <c r="G7" i="2"/>
  <c r="F7" i="2"/>
  <c r="B7" i="2"/>
  <c r="J6" i="2"/>
  <c r="H6" i="2"/>
  <c r="G6" i="2"/>
  <c r="F6" i="2"/>
  <c r="B6" i="2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P280" i="5"/>
  <c r="O280" i="5"/>
  <c r="N280" i="5"/>
  <c r="M280" i="5"/>
  <c r="L280" i="5"/>
  <c r="E262" i="3" s="1"/>
  <c r="K280" i="5"/>
  <c r="D262" i="3" s="1"/>
  <c r="P279" i="5"/>
  <c r="O279" i="5"/>
  <c r="N279" i="5"/>
  <c r="M279" i="5"/>
  <c r="L279" i="5"/>
  <c r="E261" i="3" s="1"/>
  <c r="K279" i="5"/>
  <c r="D261" i="3" s="1"/>
  <c r="P278" i="5"/>
  <c r="O278" i="5"/>
  <c r="N278" i="5"/>
  <c r="M278" i="5"/>
  <c r="L278" i="5"/>
  <c r="E260" i="3" s="1"/>
  <c r="K278" i="5"/>
  <c r="P277" i="5"/>
  <c r="I100" i="2" s="1"/>
  <c r="O277" i="5"/>
  <c r="E100" i="2" s="1"/>
  <c r="N277" i="5"/>
  <c r="M277" i="5"/>
  <c r="L277" i="5"/>
  <c r="K277" i="5"/>
  <c r="P276" i="5"/>
  <c r="O276" i="5"/>
  <c r="N276" i="5"/>
  <c r="M276" i="5"/>
  <c r="L276" i="5"/>
  <c r="E258" i="3" s="1"/>
  <c r="K276" i="5"/>
  <c r="D258" i="3" s="1"/>
  <c r="P275" i="5"/>
  <c r="O275" i="5"/>
  <c r="N275" i="5"/>
  <c r="M275" i="5"/>
  <c r="L275" i="5"/>
  <c r="E257" i="3" s="1"/>
  <c r="K275" i="5"/>
  <c r="D257" i="3" s="1"/>
  <c r="P274" i="5"/>
  <c r="O274" i="5"/>
  <c r="N274" i="5"/>
  <c r="M274" i="5"/>
  <c r="F256" i="3" s="1"/>
  <c r="L274" i="5"/>
  <c r="E256" i="3" s="1"/>
  <c r="K274" i="5"/>
  <c r="P273" i="5"/>
  <c r="O273" i="5"/>
  <c r="N273" i="5"/>
  <c r="M273" i="5"/>
  <c r="L273" i="5"/>
  <c r="K273" i="5"/>
  <c r="P272" i="5"/>
  <c r="O272" i="5"/>
  <c r="N272" i="5"/>
  <c r="M272" i="5"/>
  <c r="L272" i="5"/>
  <c r="E254" i="3" s="1"/>
  <c r="K272" i="5"/>
  <c r="D254" i="3" s="1"/>
  <c r="P271" i="5"/>
  <c r="O271" i="5"/>
  <c r="N271" i="5"/>
  <c r="M271" i="5"/>
  <c r="L271" i="5"/>
  <c r="E253" i="3" s="1"/>
  <c r="K271" i="5"/>
  <c r="D253" i="3" s="1"/>
  <c r="P270" i="5"/>
  <c r="I109" i="4" s="1"/>
  <c r="O270" i="5"/>
  <c r="E109" i="4" s="1"/>
  <c r="N270" i="5"/>
  <c r="D109" i="4" s="1"/>
  <c r="M270" i="5"/>
  <c r="F252" i="3" s="1"/>
  <c r="L270" i="5"/>
  <c r="K270" i="5"/>
  <c r="P269" i="5"/>
  <c r="O269" i="5"/>
  <c r="N269" i="5"/>
  <c r="M269" i="5"/>
  <c r="F251" i="3" s="1"/>
  <c r="L269" i="5"/>
  <c r="K269" i="5"/>
  <c r="P268" i="5"/>
  <c r="I107" i="4" s="1"/>
  <c r="O268" i="5"/>
  <c r="E107" i="4" s="1"/>
  <c r="N268" i="5"/>
  <c r="D107" i="4" s="1"/>
  <c r="M268" i="5"/>
  <c r="L268" i="5"/>
  <c r="K268" i="5"/>
  <c r="P267" i="5"/>
  <c r="I108" i="4" s="1"/>
  <c r="O267" i="5"/>
  <c r="E108" i="4" s="1"/>
  <c r="N267" i="5"/>
  <c r="D108" i="4" s="1"/>
  <c r="M267" i="5"/>
  <c r="L267" i="5"/>
  <c r="E250" i="3" s="1"/>
  <c r="K267" i="5"/>
  <c r="D250" i="3" s="1"/>
  <c r="P266" i="5"/>
  <c r="O266" i="5"/>
  <c r="N266" i="5"/>
  <c r="M266" i="5"/>
  <c r="L266" i="5"/>
  <c r="E249" i="3" s="1"/>
  <c r="K266" i="5"/>
  <c r="D249" i="3" s="1"/>
  <c r="P265" i="5"/>
  <c r="I106" i="4" s="1"/>
  <c r="O265" i="5"/>
  <c r="E106" i="4" s="1"/>
  <c r="N265" i="5"/>
  <c r="D106" i="4" s="1"/>
  <c r="M265" i="5"/>
  <c r="L265" i="5"/>
  <c r="K265" i="5"/>
  <c r="P264" i="5"/>
  <c r="O264" i="5"/>
  <c r="N264" i="5"/>
  <c r="M264" i="5"/>
  <c r="F247" i="3" s="1"/>
  <c r="L264" i="5"/>
  <c r="K264" i="5"/>
  <c r="P263" i="5"/>
  <c r="O263" i="5"/>
  <c r="N263" i="5"/>
  <c r="M263" i="5"/>
  <c r="L263" i="5"/>
  <c r="E246" i="3" s="1"/>
  <c r="K263" i="5"/>
  <c r="D246" i="3" s="1"/>
  <c r="P262" i="5"/>
  <c r="O262" i="5"/>
  <c r="N262" i="5"/>
  <c r="M262" i="5"/>
  <c r="F245" i="3" s="1"/>
  <c r="L262" i="5"/>
  <c r="E245" i="3" s="1"/>
  <c r="K262" i="5"/>
  <c r="P261" i="5"/>
  <c r="I104" i="4" s="1"/>
  <c r="O261" i="5"/>
  <c r="E104" i="4" s="1"/>
  <c r="N261" i="5"/>
  <c r="D104" i="4" s="1"/>
  <c r="M261" i="5"/>
  <c r="F244" i="3" s="1"/>
  <c r="L261" i="5"/>
  <c r="E244" i="3" s="1"/>
  <c r="K261" i="5"/>
  <c r="P260" i="5"/>
  <c r="I103" i="4" s="1"/>
  <c r="O260" i="5"/>
  <c r="E103" i="4" s="1"/>
  <c r="N260" i="5"/>
  <c r="D103" i="4" s="1"/>
  <c r="M260" i="5"/>
  <c r="F243" i="3" s="1"/>
  <c r="L260" i="5"/>
  <c r="K260" i="5"/>
  <c r="D243" i="3" s="1"/>
  <c r="P259" i="5"/>
  <c r="O259" i="5"/>
  <c r="N259" i="5"/>
  <c r="M259" i="5"/>
  <c r="L259" i="5"/>
  <c r="E242" i="3" s="1"/>
  <c r="K259" i="5"/>
  <c r="D242" i="3" s="1"/>
  <c r="P258" i="5"/>
  <c r="I101" i="4" s="1"/>
  <c r="O258" i="5"/>
  <c r="E101" i="4" s="1"/>
  <c r="N258" i="5"/>
  <c r="D101" i="4" s="1"/>
  <c r="M258" i="5"/>
  <c r="L258" i="5"/>
  <c r="K258" i="5"/>
  <c r="P257" i="5"/>
  <c r="I102" i="4" s="1"/>
  <c r="O257" i="5"/>
  <c r="E102" i="4" s="1"/>
  <c r="N257" i="5"/>
  <c r="D102" i="4" s="1"/>
  <c r="M257" i="5"/>
  <c r="F241" i="3" s="1"/>
  <c r="L257" i="5"/>
  <c r="E241" i="3" s="1"/>
  <c r="K257" i="5"/>
  <c r="P256" i="5"/>
  <c r="O256" i="5"/>
  <c r="N256" i="5"/>
  <c r="M256" i="5"/>
  <c r="F240" i="3" s="1"/>
  <c r="L256" i="5"/>
  <c r="E240" i="3" s="1"/>
  <c r="K256" i="5"/>
  <c r="P255" i="5"/>
  <c r="I100" i="4" s="1"/>
  <c r="O255" i="5"/>
  <c r="E100" i="4" s="1"/>
  <c r="N255" i="5"/>
  <c r="D100" i="4" s="1"/>
  <c r="M255" i="5"/>
  <c r="F239" i="3" s="1"/>
  <c r="L255" i="5"/>
  <c r="K255" i="5"/>
  <c r="D239" i="3" s="1"/>
  <c r="P254" i="5"/>
  <c r="O254" i="5"/>
  <c r="N254" i="5"/>
  <c r="M254" i="5"/>
  <c r="L254" i="5"/>
  <c r="E238" i="3" s="1"/>
  <c r="K254" i="5"/>
  <c r="D238" i="3" s="1"/>
  <c r="P253" i="5"/>
  <c r="O253" i="5"/>
  <c r="N253" i="5"/>
  <c r="M253" i="5"/>
  <c r="F237" i="3" s="1"/>
  <c r="L253" i="5"/>
  <c r="E237" i="3" s="1"/>
  <c r="K253" i="5"/>
  <c r="P252" i="5"/>
  <c r="N252" i="5"/>
  <c r="M252" i="5"/>
  <c r="F236" i="3" s="1"/>
  <c r="L252" i="5"/>
  <c r="E236" i="3" s="1"/>
  <c r="K252" i="5"/>
  <c r="P251" i="5"/>
  <c r="I98" i="4" s="1"/>
  <c r="O251" i="5"/>
  <c r="E98" i="4" s="1"/>
  <c r="N251" i="5"/>
  <c r="D98" i="4" s="1"/>
  <c r="M251" i="5"/>
  <c r="F235" i="3" s="1"/>
  <c r="L251" i="5"/>
  <c r="K251" i="5"/>
  <c r="D235" i="3" s="1"/>
  <c r="P250" i="5"/>
  <c r="O250" i="5"/>
  <c r="N250" i="5"/>
  <c r="M250" i="5"/>
  <c r="L250" i="5"/>
  <c r="E234" i="3" s="1"/>
  <c r="K250" i="5"/>
  <c r="D234" i="3" s="1"/>
  <c r="P249" i="5"/>
  <c r="O249" i="5"/>
  <c r="N249" i="5"/>
  <c r="M249" i="5"/>
  <c r="F233" i="3" s="1"/>
  <c r="L249" i="5"/>
  <c r="E233" i="3" s="1"/>
  <c r="K249" i="5"/>
  <c r="P248" i="5"/>
  <c r="O248" i="5"/>
  <c r="N248" i="5"/>
  <c r="M248" i="5"/>
  <c r="F232" i="3" s="1"/>
  <c r="L248" i="5"/>
  <c r="E232" i="3" s="1"/>
  <c r="K248" i="5"/>
  <c r="P247" i="5"/>
  <c r="O247" i="5"/>
  <c r="N247" i="5"/>
  <c r="M247" i="5"/>
  <c r="F231" i="3" s="1"/>
  <c r="L247" i="5"/>
  <c r="K247" i="5"/>
  <c r="D231" i="3" s="1"/>
  <c r="P246" i="5"/>
  <c r="O246" i="5"/>
  <c r="N246" i="5"/>
  <c r="M246" i="5"/>
  <c r="L246" i="5"/>
  <c r="E230" i="3" s="1"/>
  <c r="K246" i="5"/>
  <c r="D230" i="3" s="1"/>
  <c r="P245" i="5"/>
  <c r="O245" i="5"/>
  <c r="N245" i="5"/>
  <c r="M245" i="5"/>
  <c r="F229" i="3" s="1"/>
  <c r="L245" i="5"/>
  <c r="E229" i="3" s="1"/>
  <c r="K245" i="5"/>
  <c r="P244" i="5"/>
  <c r="O244" i="5"/>
  <c r="N244" i="5"/>
  <c r="M244" i="5"/>
  <c r="L244" i="5"/>
  <c r="E228" i="3" s="1"/>
  <c r="K244" i="5"/>
  <c r="P243" i="5"/>
  <c r="O243" i="5"/>
  <c r="N243" i="5"/>
  <c r="M243" i="5"/>
  <c r="L243" i="5"/>
  <c r="K243" i="5"/>
  <c r="D227" i="3" s="1"/>
  <c r="P242" i="5"/>
  <c r="O242" i="5"/>
  <c r="N242" i="5"/>
  <c r="M242" i="5"/>
  <c r="L242" i="5"/>
  <c r="E226" i="3" s="1"/>
  <c r="K242" i="5"/>
  <c r="D226" i="3" s="1"/>
  <c r="P241" i="5"/>
  <c r="O241" i="5"/>
  <c r="N241" i="5"/>
  <c r="M241" i="5"/>
  <c r="L241" i="5"/>
  <c r="E225" i="3" s="1"/>
  <c r="K241" i="5"/>
  <c r="P240" i="5"/>
  <c r="O240" i="5"/>
  <c r="N240" i="5"/>
  <c r="M240" i="5"/>
  <c r="L240" i="5"/>
  <c r="E224" i="3" s="1"/>
  <c r="K240" i="5"/>
  <c r="P239" i="5"/>
  <c r="O239" i="5"/>
  <c r="N239" i="5"/>
  <c r="M239" i="5"/>
  <c r="L239" i="5"/>
  <c r="K239" i="5"/>
  <c r="D223" i="3" s="1"/>
  <c r="P238" i="5"/>
  <c r="O238" i="5"/>
  <c r="N238" i="5"/>
  <c r="M238" i="5"/>
  <c r="L238" i="5"/>
  <c r="E222" i="3" s="1"/>
  <c r="K238" i="5"/>
  <c r="D222" i="3" s="1"/>
  <c r="P237" i="5"/>
  <c r="O237" i="5"/>
  <c r="N237" i="5"/>
  <c r="M237" i="5"/>
  <c r="L237" i="5"/>
  <c r="E221" i="3" s="1"/>
  <c r="K237" i="5"/>
  <c r="P236" i="5"/>
  <c r="O236" i="5"/>
  <c r="N236" i="5"/>
  <c r="M236" i="5"/>
  <c r="L236" i="5"/>
  <c r="E220" i="3" s="1"/>
  <c r="K236" i="5"/>
  <c r="P235" i="5"/>
  <c r="O235" i="5"/>
  <c r="N235" i="5"/>
  <c r="D94" i="2" s="1"/>
  <c r="M235" i="5"/>
  <c r="L235" i="5"/>
  <c r="K235" i="5"/>
  <c r="D219" i="3" s="1"/>
  <c r="P234" i="5"/>
  <c r="O234" i="5"/>
  <c r="N234" i="5"/>
  <c r="M234" i="5"/>
  <c r="L234" i="5"/>
  <c r="E218" i="3" s="1"/>
  <c r="K234" i="5"/>
  <c r="D218" i="3" s="1"/>
  <c r="P233" i="5"/>
  <c r="O233" i="5"/>
  <c r="N233" i="5"/>
  <c r="M233" i="5"/>
  <c r="L233" i="5"/>
  <c r="K233" i="5"/>
  <c r="P232" i="5"/>
  <c r="O232" i="5"/>
  <c r="N232" i="5"/>
  <c r="M232" i="5"/>
  <c r="L232" i="5"/>
  <c r="E216" i="3" s="1"/>
  <c r="K232" i="5"/>
  <c r="P231" i="5"/>
  <c r="O231" i="5"/>
  <c r="N231" i="5"/>
  <c r="M231" i="5"/>
  <c r="L231" i="5"/>
  <c r="K231" i="5"/>
  <c r="P230" i="5"/>
  <c r="O230" i="5"/>
  <c r="N230" i="5"/>
  <c r="M230" i="5"/>
  <c r="L230" i="5"/>
  <c r="E214" i="3" s="1"/>
  <c r="K230" i="5"/>
  <c r="D214" i="3" s="1"/>
  <c r="P229" i="5"/>
  <c r="O229" i="5"/>
  <c r="N229" i="5"/>
  <c r="M229" i="5"/>
  <c r="L229" i="5"/>
  <c r="E213" i="3" s="1"/>
  <c r="K229" i="5"/>
  <c r="P228" i="5"/>
  <c r="O228" i="5"/>
  <c r="N228" i="5"/>
  <c r="M228" i="5"/>
  <c r="L228" i="5"/>
  <c r="K228" i="5"/>
  <c r="P227" i="5"/>
  <c r="O227" i="5"/>
  <c r="N227" i="5"/>
  <c r="M227" i="5"/>
  <c r="L227" i="5"/>
  <c r="K227" i="5"/>
  <c r="D211" i="3" s="1"/>
  <c r="P226" i="5"/>
  <c r="O226" i="5"/>
  <c r="N226" i="5"/>
  <c r="M226" i="5"/>
  <c r="L226" i="5"/>
  <c r="E210" i="3" s="1"/>
  <c r="K226" i="5"/>
  <c r="D210" i="3" s="1"/>
  <c r="P225" i="5"/>
  <c r="O225" i="5"/>
  <c r="N225" i="5"/>
  <c r="M225" i="5"/>
  <c r="L225" i="5"/>
  <c r="K225" i="5"/>
  <c r="P224" i="5"/>
  <c r="O224" i="5"/>
  <c r="N224" i="5"/>
  <c r="M224" i="5"/>
  <c r="L224" i="5"/>
  <c r="E208" i="3" s="1"/>
  <c r="K224" i="5"/>
  <c r="P223" i="5"/>
  <c r="O223" i="5"/>
  <c r="N223" i="5"/>
  <c r="M223" i="5"/>
  <c r="L223" i="5"/>
  <c r="K223" i="5"/>
  <c r="P222" i="5"/>
  <c r="O222" i="5"/>
  <c r="N222" i="5"/>
  <c r="M222" i="5"/>
  <c r="L222" i="5"/>
  <c r="E206" i="3" s="1"/>
  <c r="K222" i="5"/>
  <c r="D206" i="3" s="1"/>
  <c r="P221" i="5"/>
  <c r="O221" i="5"/>
  <c r="N221" i="5"/>
  <c r="M221" i="5"/>
  <c r="L221" i="5"/>
  <c r="E205" i="3" s="1"/>
  <c r="K221" i="5"/>
  <c r="P220" i="5"/>
  <c r="O220" i="5"/>
  <c r="N220" i="5"/>
  <c r="M220" i="5"/>
  <c r="L220" i="5"/>
  <c r="K220" i="5"/>
  <c r="P219" i="5"/>
  <c r="O219" i="5"/>
  <c r="N219" i="5"/>
  <c r="M219" i="5"/>
  <c r="L219" i="5"/>
  <c r="K219" i="5"/>
  <c r="D203" i="3" s="1"/>
  <c r="P218" i="5"/>
  <c r="O218" i="5"/>
  <c r="N218" i="5"/>
  <c r="M218" i="5"/>
  <c r="L218" i="5"/>
  <c r="E202" i="3" s="1"/>
  <c r="K218" i="5"/>
  <c r="D202" i="3" s="1"/>
  <c r="P217" i="5"/>
  <c r="O217" i="5"/>
  <c r="N217" i="5"/>
  <c r="M217" i="5"/>
  <c r="L217" i="5"/>
  <c r="K217" i="5"/>
  <c r="P216" i="5"/>
  <c r="O216" i="5"/>
  <c r="N216" i="5"/>
  <c r="M216" i="5"/>
  <c r="L216" i="5"/>
  <c r="E200" i="3" s="1"/>
  <c r="K216" i="5"/>
  <c r="P215" i="5"/>
  <c r="O215" i="5"/>
  <c r="N215" i="5"/>
  <c r="M215" i="5"/>
  <c r="L215" i="5"/>
  <c r="K215" i="5"/>
  <c r="P214" i="5"/>
  <c r="O214" i="5"/>
  <c r="N214" i="5"/>
  <c r="M214" i="5"/>
  <c r="L214" i="5"/>
  <c r="E198" i="3" s="1"/>
  <c r="K214" i="5"/>
  <c r="D198" i="3" s="1"/>
  <c r="P213" i="5"/>
  <c r="O213" i="5"/>
  <c r="N213" i="5"/>
  <c r="M213" i="5"/>
  <c r="L213" i="5"/>
  <c r="E197" i="3" s="1"/>
  <c r="K213" i="5"/>
  <c r="P212" i="5"/>
  <c r="O212" i="5"/>
  <c r="N212" i="5"/>
  <c r="M212" i="5"/>
  <c r="L212" i="5"/>
  <c r="K212" i="5"/>
  <c r="P211" i="5"/>
  <c r="O211" i="5"/>
  <c r="N211" i="5"/>
  <c r="M211" i="5"/>
  <c r="L211" i="5"/>
  <c r="K211" i="5"/>
  <c r="D195" i="3" s="1"/>
  <c r="P210" i="5"/>
  <c r="O210" i="5"/>
  <c r="N210" i="5"/>
  <c r="M210" i="5"/>
  <c r="L210" i="5"/>
  <c r="E194" i="3" s="1"/>
  <c r="K210" i="5"/>
  <c r="D194" i="3" s="1"/>
  <c r="P209" i="5"/>
  <c r="O209" i="5"/>
  <c r="N209" i="5"/>
  <c r="M209" i="5"/>
  <c r="L209" i="5"/>
  <c r="K209" i="5"/>
  <c r="P208" i="5"/>
  <c r="O208" i="5"/>
  <c r="N208" i="5"/>
  <c r="M208" i="5"/>
  <c r="L208" i="5"/>
  <c r="E192" i="3" s="1"/>
  <c r="K208" i="5"/>
  <c r="P207" i="5"/>
  <c r="O207" i="5"/>
  <c r="N207" i="5"/>
  <c r="M207" i="5"/>
  <c r="L207" i="5"/>
  <c r="K207" i="5"/>
  <c r="P206" i="5"/>
  <c r="O206" i="5"/>
  <c r="N206" i="5"/>
  <c r="M206" i="5"/>
  <c r="L206" i="5"/>
  <c r="E190" i="3" s="1"/>
  <c r="K206" i="5"/>
  <c r="D190" i="3" s="1"/>
  <c r="P205" i="5"/>
  <c r="O205" i="5"/>
  <c r="N205" i="5"/>
  <c r="M205" i="5"/>
  <c r="F189" i="3" s="1"/>
  <c r="L205" i="5"/>
  <c r="E189" i="3" s="1"/>
  <c r="K205" i="5"/>
  <c r="P204" i="5"/>
  <c r="O204" i="5"/>
  <c r="N204" i="5"/>
  <c r="M204" i="5"/>
  <c r="F188" i="3" s="1"/>
  <c r="L204" i="5"/>
  <c r="E188" i="3" s="1"/>
  <c r="K204" i="5"/>
  <c r="P203" i="5"/>
  <c r="O203" i="5"/>
  <c r="N203" i="5"/>
  <c r="M203" i="5"/>
  <c r="L203" i="5"/>
  <c r="K203" i="5"/>
  <c r="D187" i="3" s="1"/>
  <c r="P202" i="5"/>
  <c r="O202" i="5"/>
  <c r="N202" i="5"/>
  <c r="M202" i="5"/>
  <c r="L202" i="5"/>
  <c r="E186" i="3" s="1"/>
  <c r="K202" i="5"/>
  <c r="D186" i="3" s="1"/>
  <c r="P201" i="5"/>
  <c r="O201" i="5"/>
  <c r="N201" i="5"/>
  <c r="M201" i="5"/>
  <c r="L201" i="5"/>
  <c r="K201" i="5"/>
  <c r="P200" i="5"/>
  <c r="O200" i="5"/>
  <c r="N200" i="5"/>
  <c r="M200" i="5"/>
  <c r="F184" i="3" s="1"/>
  <c r="L200" i="5"/>
  <c r="E184" i="3" s="1"/>
  <c r="K200" i="5"/>
  <c r="P199" i="5"/>
  <c r="O199" i="5"/>
  <c r="N199" i="5"/>
  <c r="M199" i="5"/>
  <c r="F183" i="3" s="1"/>
  <c r="L199" i="5"/>
  <c r="K199" i="5"/>
  <c r="D183" i="3" s="1"/>
  <c r="P198" i="5"/>
  <c r="O198" i="5"/>
  <c r="N198" i="5"/>
  <c r="M198" i="5"/>
  <c r="L198" i="5"/>
  <c r="E182" i="3" s="1"/>
  <c r="K198" i="5"/>
  <c r="D182" i="3" s="1"/>
  <c r="P197" i="5"/>
  <c r="O197" i="5"/>
  <c r="N197" i="5"/>
  <c r="M197" i="5"/>
  <c r="L197" i="5"/>
  <c r="E181" i="3" s="1"/>
  <c r="K197" i="5"/>
  <c r="P196" i="5"/>
  <c r="O196" i="5"/>
  <c r="N196" i="5"/>
  <c r="M196" i="5"/>
  <c r="L196" i="5"/>
  <c r="K196" i="5"/>
  <c r="P195" i="5"/>
  <c r="O195" i="5"/>
  <c r="N195" i="5"/>
  <c r="M195" i="5"/>
  <c r="F179" i="3" s="1"/>
  <c r="L195" i="5"/>
  <c r="K195" i="5"/>
  <c r="D179" i="3" s="1"/>
  <c r="P194" i="5"/>
  <c r="O194" i="5"/>
  <c r="N194" i="5"/>
  <c r="M194" i="5"/>
  <c r="L194" i="5"/>
  <c r="E178" i="3" s="1"/>
  <c r="K194" i="5"/>
  <c r="D178" i="3" s="1"/>
  <c r="P193" i="5"/>
  <c r="O193" i="5"/>
  <c r="N193" i="5"/>
  <c r="M193" i="5"/>
  <c r="L193" i="5"/>
  <c r="E177" i="3" s="1"/>
  <c r="K193" i="5"/>
  <c r="P192" i="5"/>
  <c r="O192" i="5"/>
  <c r="N192" i="5"/>
  <c r="M192" i="5"/>
  <c r="L192" i="5"/>
  <c r="K192" i="5"/>
  <c r="D176" i="3" s="1"/>
  <c r="P191" i="5"/>
  <c r="O191" i="5"/>
  <c r="N191" i="5"/>
  <c r="M191" i="5"/>
  <c r="L191" i="5"/>
  <c r="E175" i="3" s="1"/>
  <c r="K191" i="5"/>
  <c r="D175" i="3" s="1"/>
  <c r="P190" i="5"/>
  <c r="O190" i="5"/>
  <c r="N190" i="5"/>
  <c r="M190" i="5"/>
  <c r="L190" i="5"/>
  <c r="E174" i="3" s="1"/>
  <c r="K190" i="5"/>
  <c r="D174" i="3" s="1"/>
  <c r="P189" i="5"/>
  <c r="O189" i="5"/>
  <c r="N189" i="5"/>
  <c r="M189" i="5"/>
  <c r="L189" i="5"/>
  <c r="E173" i="3" s="1"/>
  <c r="K189" i="5"/>
  <c r="P188" i="5"/>
  <c r="O188" i="5"/>
  <c r="N188" i="5"/>
  <c r="M188" i="5"/>
  <c r="L188" i="5"/>
  <c r="K188" i="5"/>
  <c r="D172" i="3" s="1"/>
  <c r="P187" i="5"/>
  <c r="O187" i="5"/>
  <c r="N187" i="5"/>
  <c r="M187" i="5"/>
  <c r="L187" i="5"/>
  <c r="E171" i="3" s="1"/>
  <c r="K187" i="5"/>
  <c r="D171" i="3" s="1"/>
  <c r="P186" i="5"/>
  <c r="O186" i="5"/>
  <c r="N186" i="5"/>
  <c r="M186" i="5"/>
  <c r="L186" i="5"/>
  <c r="E170" i="3" s="1"/>
  <c r="K186" i="5"/>
  <c r="D170" i="3" s="1"/>
  <c r="P185" i="5"/>
  <c r="O185" i="5"/>
  <c r="N185" i="5"/>
  <c r="M185" i="5"/>
  <c r="L185" i="5"/>
  <c r="E169" i="3" s="1"/>
  <c r="K185" i="5"/>
  <c r="P184" i="5"/>
  <c r="O184" i="5"/>
  <c r="N184" i="5"/>
  <c r="M184" i="5"/>
  <c r="L184" i="5"/>
  <c r="K184" i="5"/>
  <c r="D168" i="3" s="1"/>
  <c r="P183" i="5"/>
  <c r="O183" i="5"/>
  <c r="N183" i="5"/>
  <c r="M183" i="5"/>
  <c r="L183" i="5"/>
  <c r="E167" i="3" s="1"/>
  <c r="K183" i="5"/>
  <c r="D167" i="3" s="1"/>
  <c r="P182" i="5"/>
  <c r="O182" i="5"/>
  <c r="N182" i="5"/>
  <c r="M182" i="5"/>
  <c r="L182" i="5"/>
  <c r="E166" i="3" s="1"/>
  <c r="K182" i="5"/>
  <c r="D166" i="3" s="1"/>
  <c r="P181" i="5"/>
  <c r="O181" i="5"/>
  <c r="N181" i="5"/>
  <c r="M181" i="5"/>
  <c r="L181" i="5"/>
  <c r="K181" i="5"/>
  <c r="P180" i="5"/>
  <c r="O180" i="5"/>
  <c r="N180" i="5"/>
  <c r="M180" i="5"/>
  <c r="L180" i="5"/>
  <c r="K180" i="5"/>
  <c r="D164" i="3" s="1"/>
  <c r="P179" i="5"/>
  <c r="O179" i="5"/>
  <c r="N179" i="5"/>
  <c r="M179" i="5"/>
  <c r="L179" i="5"/>
  <c r="E163" i="3" s="1"/>
  <c r="K179" i="5"/>
  <c r="D163" i="3" s="1"/>
  <c r="P178" i="5"/>
  <c r="O178" i="5"/>
  <c r="N178" i="5"/>
  <c r="M178" i="5"/>
  <c r="L178" i="5"/>
  <c r="E162" i="3" s="1"/>
  <c r="K178" i="5"/>
  <c r="D162" i="3" s="1"/>
  <c r="P177" i="5"/>
  <c r="O177" i="5"/>
  <c r="N177" i="5"/>
  <c r="M177" i="5"/>
  <c r="L177" i="5"/>
  <c r="K177" i="5"/>
  <c r="P176" i="5"/>
  <c r="O176" i="5"/>
  <c r="N176" i="5"/>
  <c r="M176" i="5"/>
  <c r="L176" i="5"/>
  <c r="K176" i="5"/>
  <c r="P175" i="5"/>
  <c r="O175" i="5"/>
  <c r="N175" i="5"/>
  <c r="M175" i="5"/>
  <c r="L175" i="5"/>
  <c r="E159" i="3" s="1"/>
  <c r="K175" i="5"/>
  <c r="D159" i="3" s="1"/>
  <c r="P174" i="5"/>
  <c r="O174" i="5"/>
  <c r="N174" i="5"/>
  <c r="M174" i="5"/>
  <c r="L174" i="5"/>
  <c r="E158" i="3" s="1"/>
  <c r="K174" i="5"/>
  <c r="P173" i="5"/>
  <c r="O173" i="5"/>
  <c r="N173" i="5"/>
  <c r="M173" i="5"/>
  <c r="L173" i="5"/>
  <c r="E157" i="3" s="1"/>
  <c r="K173" i="5"/>
  <c r="P172" i="5"/>
  <c r="O172" i="5"/>
  <c r="N172" i="5"/>
  <c r="M172" i="5"/>
  <c r="L172" i="5"/>
  <c r="K172" i="5"/>
  <c r="P171" i="5"/>
  <c r="O171" i="5"/>
  <c r="N171" i="5"/>
  <c r="M171" i="5"/>
  <c r="L171" i="5"/>
  <c r="E155" i="3" s="1"/>
  <c r="K171" i="5"/>
  <c r="D155" i="3" s="1"/>
  <c r="P170" i="5"/>
  <c r="O170" i="5"/>
  <c r="N170" i="5"/>
  <c r="M170" i="5"/>
  <c r="L170" i="5"/>
  <c r="K170" i="5"/>
  <c r="P169" i="5"/>
  <c r="O169" i="5"/>
  <c r="N169" i="5"/>
  <c r="M169" i="5"/>
  <c r="L169" i="5"/>
  <c r="E153" i="3" s="1"/>
  <c r="K169" i="5"/>
  <c r="P168" i="5"/>
  <c r="O168" i="5"/>
  <c r="N168" i="5"/>
  <c r="M168" i="5"/>
  <c r="L168" i="5"/>
  <c r="K168" i="5"/>
  <c r="D152" i="3" s="1"/>
  <c r="P167" i="5"/>
  <c r="O167" i="5"/>
  <c r="N167" i="5"/>
  <c r="M167" i="5"/>
  <c r="L167" i="5"/>
  <c r="E151" i="3" s="1"/>
  <c r="K167" i="5"/>
  <c r="D151" i="3" s="1"/>
  <c r="P166" i="5"/>
  <c r="O166" i="5"/>
  <c r="N166" i="5"/>
  <c r="M166" i="5"/>
  <c r="L166" i="5"/>
  <c r="K166" i="5"/>
  <c r="P165" i="5"/>
  <c r="O165" i="5"/>
  <c r="N165" i="5"/>
  <c r="M165" i="5"/>
  <c r="L165" i="5"/>
  <c r="K165" i="5"/>
  <c r="P164" i="5"/>
  <c r="O164" i="5"/>
  <c r="N164" i="5"/>
  <c r="M164" i="5"/>
  <c r="L164" i="5"/>
  <c r="K164" i="5"/>
  <c r="D148" i="3" s="1"/>
  <c r="P163" i="5"/>
  <c r="O163" i="5"/>
  <c r="N163" i="5"/>
  <c r="M163" i="5"/>
  <c r="L163" i="5"/>
  <c r="E147" i="3" s="1"/>
  <c r="K163" i="5"/>
  <c r="D147" i="3" s="1"/>
  <c r="P162" i="5"/>
  <c r="O162" i="5"/>
  <c r="N162" i="5"/>
  <c r="M162" i="5"/>
  <c r="L162" i="5"/>
  <c r="E146" i="3" s="1"/>
  <c r="K162" i="5"/>
  <c r="D146" i="3" s="1"/>
  <c r="P161" i="5"/>
  <c r="O161" i="5"/>
  <c r="N161" i="5"/>
  <c r="M161" i="5"/>
  <c r="L161" i="5"/>
  <c r="K161" i="5"/>
  <c r="P160" i="5"/>
  <c r="O160" i="5"/>
  <c r="N160" i="5"/>
  <c r="M160" i="5"/>
  <c r="L160" i="5"/>
  <c r="K160" i="5"/>
  <c r="P159" i="5"/>
  <c r="O159" i="5"/>
  <c r="N159" i="5"/>
  <c r="M159" i="5"/>
  <c r="L159" i="5"/>
  <c r="E143" i="3" s="1"/>
  <c r="K159" i="5"/>
  <c r="D143" i="3" s="1"/>
  <c r="P158" i="5"/>
  <c r="O158" i="5"/>
  <c r="N158" i="5"/>
  <c r="M158" i="5"/>
  <c r="L158" i="5"/>
  <c r="E142" i="3" s="1"/>
  <c r="K158" i="5"/>
  <c r="P157" i="5"/>
  <c r="O157" i="5"/>
  <c r="N157" i="5"/>
  <c r="M157" i="5"/>
  <c r="L157" i="5"/>
  <c r="K157" i="5"/>
  <c r="P156" i="5"/>
  <c r="O156" i="5"/>
  <c r="N156" i="5"/>
  <c r="M156" i="5"/>
  <c r="L156" i="5"/>
  <c r="E141" i="3" s="1"/>
  <c r="K156" i="5"/>
  <c r="P155" i="5"/>
  <c r="O155" i="5"/>
  <c r="N155" i="5"/>
  <c r="M155" i="5"/>
  <c r="L155" i="5"/>
  <c r="K155" i="5"/>
  <c r="P154" i="5"/>
  <c r="O154" i="5"/>
  <c r="N154" i="5"/>
  <c r="M154" i="5"/>
  <c r="F139" i="1" s="1"/>
  <c r="L154" i="5"/>
  <c r="E139" i="1" s="1"/>
  <c r="K154" i="5"/>
  <c r="P153" i="5"/>
  <c r="O153" i="5"/>
  <c r="N153" i="5"/>
  <c r="M153" i="5"/>
  <c r="F138" i="1" s="1"/>
  <c r="L153" i="5"/>
  <c r="E138" i="1" s="1"/>
  <c r="K153" i="5"/>
  <c r="D138" i="1" s="1"/>
  <c r="P152" i="5"/>
  <c r="O152" i="5"/>
  <c r="N152" i="5"/>
  <c r="M152" i="5"/>
  <c r="F137" i="1" s="1"/>
  <c r="L152" i="5"/>
  <c r="K152" i="5"/>
  <c r="D137" i="1" s="1"/>
  <c r="P151" i="5"/>
  <c r="O151" i="5"/>
  <c r="N151" i="5"/>
  <c r="M151" i="5"/>
  <c r="F136" i="1" s="1"/>
  <c r="L151" i="5"/>
  <c r="E136" i="1" s="1"/>
  <c r="K151" i="5"/>
  <c r="P150" i="5"/>
  <c r="O150" i="5"/>
  <c r="N150" i="5"/>
  <c r="M150" i="5"/>
  <c r="F135" i="1" s="1"/>
  <c r="L150" i="5"/>
  <c r="K150" i="5"/>
  <c r="P149" i="5"/>
  <c r="O149" i="5"/>
  <c r="N149" i="5"/>
  <c r="M149" i="5"/>
  <c r="L149" i="5"/>
  <c r="K149" i="5"/>
  <c r="P148" i="5"/>
  <c r="O148" i="5"/>
  <c r="N148" i="5"/>
  <c r="M148" i="5"/>
  <c r="F134" i="1" s="1"/>
  <c r="L148" i="5"/>
  <c r="E134" i="1" s="1"/>
  <c r="K148" i="5"/>
  <c r="D134" i="1" s="1"/>
  <c r="P147" i="5"/>
  <c r="O147" i="5"/>
  <c r="N147" i="5"/>
  <c r="M147" i="5"/>
  <c r="F133" i="1" s="1"/>
  <c r="L147" i="5"/>
  <c r="E133" i="1" s="1"/>
  <c r="K147" i="5"/>
  <c r="D133" i="1" s="1"/>
  <c r="P146" i="5"/>
  <c r="O146" i="5"/>
  <c r="N146" i="5"/>
  <c r="M146" i="5"/>
  <c r="L146" i="5"/>
  <c r="K146" i="5"/>
  <c r="P145" i="5"/>
  <c r="O145" i="5"/>
  <c r="N145" i="5"/>
  <c r="M145" i="5"/>
  <c r="F132" i="1" s="1"/>
  <c r="L145" i="5"/>
  <c r="E132" i="1" s="1"/>
  <c r="K145" i="5"/>
  <c r="D132" i="1" s="1"/>
  <c r="P144" i="5"/>
  <c r="O144" i="5"/>
  <c r="N144" i="5"/>
  <c r="M144" i="5"/>
  <c r="F131" i="1" s="1"/>
  <c r="L144" i="5"/>
  <c r="K144" i="5"/>
  <c r="P143" i="5"/>
  <c r="O143" i="5"/>
  <c r="N143" i="5"/>
  <c r="M143" i="5"/>
  <c r="L143" i="5"/>
  <c r="K143" i="5"/>
  <c r="P142" i="5"/>
  <c r="O142" i="5"/>
  <c r="N142" i="5"/>
  <c r="M142" i="5"/>
  <c r="L142" i="5"/>
  <c r="K142" i="5"/>
  <c r="P141" i="5"/>
  <c r="O141" i="5"/>
  <c r="N141" i="5"/>
  <c r="M141" i="5"/>
  <c r="F130" i="1" s="1"/>
  <c r="L141" i="5"/>
  <c r="K141" i="5"/>
  <c r="P140" i="5"/>
  <c r="O140" i="5"/>
  <c r="N140" i="5"/>
  <c r="M140" i="5"/>
  <c r="F129" i="1" s="1"/>
  <c r="L140" i="5"/>
  <c r="E129" i="1" s="1"/>
  <c r="K140" i="5"/>
  <c r="D129" i="1" s="1"/>
  <c r="P139" i="5"/>
  <c r="O139" i="5"/>
  <c r="N139" i="5"/>
  <c r="M139" i="5"/>
  <c r="F128" i="1" s="1"/>
  <c r="L139" i="5"/>
  <c r="E128" i="1" s="1"/>
  <c r="K139" i="5"/>
  <c r="D128" i="1" s="1"/>
  <c r="P138" i="5"/>
  <c r="O138" i="5"/>
  <c r="N138" i="5"/>
  <c r="M138" i="5"/>
  <c r="F127" i="1" s="1"/>
  <c r="L138" i="5"/>
  <c r="K138" i="5"/>
  <c r="D127" i="1" s="1"/>
  <c r="P137" i="5"/>
  <c r="O137" i="5"/>
  <c r="N137" i="5"/>
  <c r="M137" i="5"/>
  <c r="F126" i="1" s="1"/>
  <c r="L137" i="5"/>
  <c r="K137" i="5"/>
  <c r="D126" i="1" s="1"/>
  <c r="P136" i="5"/>
  <c r="O136" i="5"/>
  <c r="N136" i="5"/>
  <c r="M136" i="5"/>
  <c r="F125" i="1" s="1"/>
  <c r="L136" i="5"/>
  <c r="K136" i="5"/>
  <c r="D125" i="1" s="1"/>
  <c r="P135" i="5"/>
  <c r="O135" i="5"/>
  <c r="N135" i="5"/>
  <c r="M135" i="5"/>
  <c r="L135" i="5"/>
  <c r="K135" i="5"/>
  <c r="P134" i="5"/>
  <c r="O134" i="5"/>
  <c r="N134" i="5"/>
  <c r="M134" i="5"/>
  <c r="L134" i="5"/>
  <c r="K134" i="5"/>
  <c r="P133" i="5"/>
  <c r="O133" i="5"/>
  <c r="N133" i="5"/>
  <c r="M133" i="5"/>
  <c r="F124" i="1" s="1"/>
  <c r="L133" i="5"/>
  <c r="E124" i="1" s="1"/>
  <c r="K133" i="5"/>
  <c r="D124" i="1" s="1"/>
  <c r="P132" i="5"/>
  <c r="O132" i="5"/>
  <c r="N132" i="5"/>
  <c r="M132" i="5"/>
  <c r="F123" i="1" s="1"/>
  <c r="L132" i="5"/>
  <c r="K132" i="5"/>
  <c r="P131" i="5"/>
  <c r="O131" i="5"/>
  <c r="N131" i="5"/>
  <c r="M131" i="5"/>
  <c r="L131" i="5"/>
  <c r="K131" i="5"/>
  <c r="P130" i="5"/>
  <c r="O130" i="5"/>
  <c r="N130" i="5"/>
  <c r="M130" i="5"/>
  <c r="L130" i="5"/>
  <c r="K130" i="5"/>
  <c r="P129" i="5"/>
  <c r="I58" i="2" s="1"/>
  <c r="O129" i="5"/>
  <c r="E58" i="2" s="1"/>
  <c r="N129" i="5"/>
  <c r="M129" i="5"/>
  <c r="F122" i="1" s="1"/>
  <c r="L129" i="5"/>
  <c r="E122" i="1" s="1"/>
  <c r="K129" i="5"/>
  <c r="D122" i="1" s="1"/>
  <c r="P128" i="5"/>
  <c r="O128" i="5"/>
  <c r="N128" i="5"/>
  <c r="M128" i="5"/>
  <c r="F121" i="1" s="1"/>
  <c r="L128" i="5"/>
  <c r="K128" i="5"/>
  <c r="D121" i="1" s="1"/>
  <c r="P127" i="5"/>
  <c r="O127" i="5"/>
  <c r="N127" i="5"/>
  <c r="M127" i="5"/>
  <c r="L127" i="5"/>
  <c r="K127" i="5"/>
  <c r="P126" i="5"/>
  <c r="O126" i="5"/>
  <c r="N126" i="5"/>
  <c r="M126" i="5"/>
  <c r="L126" i="5"/>
  <c r="K126" i="5"/>
  <c r="P125" i="5"/>
  <c r="O125" i="5"/>
  <c r="N125" i="5"/>
  <c r="M125" i="5"/>
  <c r="F120" i="1" s="1"/>
  <c r="L125" i="5"/>
  <c r="E120" i="1" s="1"/>
  <c r="K125" i="5"/>
  <c r="D120" i="1" s="1"/>
  <c r="P124" i="5"/>
  <c r="O124" i="5"/>
  <c r="N124" i="5"/>
  <c r="M124" i="5"/>
  <c r="F119" i="1" s="1"/>
  <c r="L124" i="5"/>
  <c r="K124" i="5"/>
  <c r="D119" i="1" s="1"/>
  <c r="P123" i="5"/>
  <c r="O123" i="5"/>
  <c r="N123" i="5"/>
  <c r="M123" i="5"/>
  <c r="L123" i="5"/>
  <c r="K123" i="5"/>
  <c r="P122" i="5"/>
  <c r="O122" i="5"/>
  <c r="N122" i="5"/>
  <c r="M122" i="5"/>
  <c r="L122" i="5"/>
  <c r="K122" i="5"/>
  <c r="P121" i="5"/>
  <c r="O121" i="5"/>
  <c r="N121" i="5"/>
  <c r="M121" i="5"/>
  <c r="F118" i="1" s="1"/>
  <c r="L121" i="5"/>
  <c r="E118" i="1" s="1"/>
  <c r="K121" i="5"/>
  <c r="D118" i="1" s="1"/>
  <c r="P120" i="5"/>
  <c r="O120" i="5"/>
  <c r="N120" i="5"/>
  <c r="M120" i="5"/>
  <c r="F117" i="1" s="1"/>
  <c r="L120" i="5"/>
  <c r="E117" i="1" s="1"/>
  <c r="K120" i="5"/>
  <c r="D117" i="1" s="1"/>
  <c r="P119" i="5"/>
  <c r="O119" i="5"/>
  <c r="N119" i="5"/>
  <c r="M119" i="5"/>
  <c r="L119" i="5"/>
  <c r="K119" i="5"/>
  <c r="P118" i="5"/>
  <c r="O118" i="5"/>
  <c r="N118" i="5"/>
  <c r="M118" i="5"/>
  <c r="F116" i="1" s="1"/>
  <c r="L118" i="5"/>
  <c r="E116" i="1" s="1"/>
  <c r="K118" i="5"/>
  <c r="P117" i="5"/>
  <c r="O117" i="5"/>
  <c r="N117" i="5"/>
  <c r="M117" i="5"/>
  <c r="F115" i="1" s="1"/>
  <c r="L117" i="5"/>
  <c r="K117" i="5"/>
  <c r="D115" i="1" s="1"/>
  <c r="P116" i="5"/>
  <c r="O116" i="5"/>
  <c r="N116" i="5"/>
  <c r="M116" i="5"/>
  <c r="F114" i="1" s="1"/>
  <c r="L116" i="5"/>
  <c r="K116" i="5"/>
  <c r="D114" i="1" s="1"/>
  <c r="P115" i="5"/>
  <c r="O115" i="5"/>
  <c r="N115" i="5"/>
  <c r="M115" i="5"/>
  <c r="F113" i="1" s="1"/>
  <c r="L115" i="5"/>
  <c r="E113" i="1" s="1"/>
  <c r="K115" i="5"/>
  <c r="D113" i="1" s="1"/>
  <c r="P114" i="5"/>
  <c r="O114" i="5"/>
  <c r="N114" i="5"/>
  <c r="M114" i="5"/>
  <c r="F112" i="1" s="1"/>
  <c r="L114" i="5"/>
  <c r="E112" i="1" s="1"/>
  <c r="K114" i="5"/>
  <c r="D112" i="1" s="1"/>
  <c r="P113" i="5"/>
  <c r="O113" i="5"/>
  <c r="N113" i="5"/>
  <c r="M113" i="5"/>
  <c r="F111" i="1" s="1"/>
  <c r="L113" i="5"/>
  <c r="E111" i="1" s="1"/>
  <c r="K113" i="5"/>
  <c r="P112" i="5"/>
  <c r="O112" i="5"/>
  <c r="N112" i="5"/>
  <c r="M112" i="5"/>
  <c r="F110" i="1" s="1"/>
  <c r="L112" i="5"/>
  <c r="E110" i="1" s="1"/>
  <c r="K112" i="5"/>
  <c r="D110" i="1" s="1"/>
  <c r="P111" i="5"/>
  <c r="O111" i="5"/>
  <c r="N111" i="5"/>
  <c r="M111" i="5"/>
  <c r="F109" i="1" s="1"/>
  <c r="L111" i="5"/>
  <c r="K111" i="5"/>
  <c r="D109" i="1" s="1"/>
  <c r="P110" i="5"/>
  <c r="O110" i="5"/>
  <c r="N110" i="5"/>
  <c r="M110" i="5"/>
  <c r="F108" i="1" s="1"/>
  <c r="L110" i="5"/>
  <c r="E108" i="1" s="1"/>
  <c r="K110" i="5"/>
  <c r="D108" i="1" s="1"/>
  <c r="P109" i="5"/>
  <c r="O109" i="5"/>
  <c r="N109" i="5"/>
  <c r="M109" i="5"/>
  <c r="F107" i="1" s="1"/>
  <c r="L109" i="5"/>
  <c r="K109" i="5"/>
  <c r="P108" i="5"/>
  <c r="O108" i="5"/>
  <c r="N108" i="5"/>
  <c r="M108" i="5"/>
  <c r="F106" i="1" s="1"/>
  <c r="L108" i="5"/>
  <c r="E106" i="1" s="1"/>
  <c r="K108" i="5"/>
  <c r="D106" i="1" s="1"/>
  <c r="P107" i="5"/>
  <c r="O107" i="5"/>
  <c r="N107" i="5"/>
  <c r="M107" i="5"/>
  <c r="F105" i="1" s="1"/>
  <c r="L107" i="5"/>
  <c r="K107" i="5"/>
  <c r="D105" i="1" s="1"/>
  <c r="P106" i="5"/>
  <c r="O106" i="5"/>
  <c r="N106" i="5"/>
  <c r="M106" i="5"/>
  <c r="F104" i="1" s="1"/>
  <c r="L106" i="5"/>
  <c r="E104" i="1" s="1"/>
  <c r="K106" i="5"/>
  <c r="P105" i="5"/>
  <c r="O105" i="5"/>
  <c r="N105" i="5"/>
  <c r="M105" i="5"/>
  <c r="F103" i="1" s="1"/>
  <c r="L105" i="5"/>
  <c r="E103" i="1" s="1"/>
  <c r="K105" i="5"/>
  <c r="P104" i="5"/>
  <c r="O104" i="5"/>
  <c r="N104" i="5"/>
  <c r="M104" i="5"/>
  <c r="F102" i="1" s="1"/>
  <c r="L104" i="5"/>
  <c r="E102" i="1" s="1"/>
  <c r="K104" i="5"/>
  <c r="D102" i="1" s="1"/>
  <c r="P103" i="5"/>
  <c r="O103" i="5"/>
  <c r="N103" i="5"/>
  <c r="M103" i="5"/>
  <c r="F101" i="1" s="1"/>
  <c r="L103" i="5"/>
  <c r="E101" i="1" s="1"/>
  <c r="K103" i="5"/>
  <c r="D101" i="1" s="1"/>
  <c r="P102" i="5"/>
  <c r="O102" i="5"/>
  <c r="N102" i="5"/>
  <c r="M102" i="5"/>
  <c r="F100" i="1" s="1"/>
  <c r="L102" i="5"/>
  <c r="E100" i="1" s="1"/>
  <c r="K102" i="5"/>
  <c r="P101" i="5"/>
  <c r="O101" i="5"/>
  <c r="N101" i="5"/>
  <c r="M101" i="5"/>
  <c r="F99" i="1" s="1"/>
  <c r="L101" i="5"/>
  <c r="E99" i="1" s="1"/>
  <c r="K101" i="5"/>
  <c r="P100" i="5"/>
  <c r="O100" i="5"/>
  <c r="N100" i="5"/>
  <c r="M100" i="5"/>
  <c r="F98" i="1" s="1"/>
  <c r="L100" i="5"/>
  <c r="E98" i="1" s="1"/>
  <c r="K100" i="5"/>
  <c r="P99" i="5"/>
  <c r="O99" i="5"/>
  <c r="N99" i="5"/>
  <c r="M99" i="5"/>
  <c r="F97" i="1" s="1"/>
  <c r="L99" i="5"/>
  <c r="E97" i="1" s="1"/>
  <c r="K99" i="5"/>
  <c r="D97" i="1" s="1"/>
  <c r="P98" i="5"/>
  <c r="O98" i="5"/>
  <c r="N98" i="5"/>
  <c r="M98" i="5"/>
  <c r="F96" i="1" s="1"/>
  <c r="L98" i="5"/>
  <c r="E96" i="1" s="1"/>
  <c r="K98" i="5"/>
  <c r="D96" i="1" s="1"/>
  <c r="P97" i="5"/>
  <c r="O97" i="5"/>
  <c r="N97" i="5"/>
  <c r="M97" i="5"/>
  <c r="F95" i="1" s="1"/>
  <c r="L97" i="5"/>
  <c r="K97" i="5"/>
  <c r="P96" i="5"/>
  <c r="O96" i="5"/>
  <c r="N96" i="5"/>
  <c r="M96" i="5"/>
  <c r="F94" i="1" s="1"/>
  <c r="L96" i="5"/>
  <c r="K96" i="5"/>
  <c r="D94" i="1" s="1"/>
  <c r="P95" i="5"/>
  <c r="O95" i="5"/>
  <c r="N95" i="5"/>
  <c r="M95" i="5"/>
  <c r="F93" i="1" s="1"/>
  <c r="L95" i="5"/>
  <c r="K95" i="5"/>
  <c r="D93" i="1" s="1"/>
  <c r="P94" i="5"/>
  <c r="O94" i="5"/>
  <c r="N94" i="5"/>
  <c r="M94" i="5"/>
  <c r="F92" i="1" s="1"/>
  <c r="L94" i="5"/>
  <c r="E92" i="1" s="1"/>
  <c r="K94" i="5"/>
  <c r="D92" i="1" s="1"/>
  <c r="P93" i="5"/>
  <c r="O93" i="5"/>
  <c r="N93" i="5"/>
  <c r="M93" i="5"/>
  <c r="F91" i="1" s="1"/>
  <c r="L93" i="5"/>
  <c r="K93" i="5"/>
  <c r="D91" i="1" s="1"/>
  <c r="P92" i="5"/>
  <c r="O92" i="5"/>
  <c r="N92" i="5"/>
  <c r="M92" i="5"/>
  <c r="F90" i="1" s="1"/>
  <c r="L92" i="5"/>
  <c r="E90" i="1" s="1"/>
  <c r="K92" i="5"/>
  <c r="D90" i="1" s="1"/>
  <c r="P91" i="5"/>
  <c r="O91" i="5"/>
  <c r="N91" i="5"/>
  <c r="M91" i="5"/>
  <c r="F89" i="1" s="1"/>
  <c r="L91" i="5"/>
  <c r="E89" i="1" s="1"/>
  <c r="K91" i="5"/>
  <c r="D89" i="1" s="1"/>
  <c r="P90" i="5"/>
  <c r="O90" i="5"/>
  <c r="N90" i="5"/>
  <c r="M90" i="5"/>
  <c r="F88" i="1" s="1"/>
  <c r="L90" i="5"/>
  <c r="E88" i="1" s="1"/>
  <c r="K90" i="5"/>
  <c r="P89" i="5"/>
  <c r="O89" i="5"/>
  <c r="N89" i="5"/>
  <c r="M89" i="5"/>
  <c r="F87" i="1" s="1"/>
  <c r="L89" i="5"/>
  <c r="K89" i="5"/>
  <c r="P88" i="5"/>
  <c r="O88" i="5"/>
  <c r="N88" i="5"/>
  <c r="M88" i="5"/>
  <c r="F86" i="1" s="1"/>
  <c r="L88" i="5"/>
  <c r="E86" i="1" s="1"/>
  <c r="K88" i="5"/>
  <c r="D86" i="1" s="1"/>
  <c r="P87" i="5"/>
  <c r="O87" i="5"/>
  <c r="N87" i="5"/>
  <c r="M87" i="5"/>
  <c r="F85" i="1" s="1"/>
  <c r="L87" i="5"/>
  <c r="E85" i="1" s="1"/>
  <c r="K87" i="5"/>
  <c r="D85" i="1" s="1"/>
  <c r="P86" i="5"/>
  <c r="O86" i="5"/>
  <c r="N86" i="5"/>
  <c r="M86" i="5"/>
  <c r="F84" i="1" s="1"/>
  <c r="L86" i="5"/>
  <c r="E84" i="1" s="1"/>
  <c r="K86" i="5"/>
  <c r="D84" i="1" s="1"/>
  <c r="P85" i="5"/>
  <c r="O85" i="5"/>
  <c r="N85" i="5"/>
  <c r="M85" i="5"/>
  <c r="F83" i="1" s="1"/>
  <c r="L85" i="5"/>
  <c r="E83" i="1" s="1"/>
  <c r="K85" i="5"/>
  <c r="P84" i="5"/>
  <c r="O84" i="5"/>
  <c r="N84" i="5"/>
  <c r="M84" i="5"/>
  <c r="F82" i="1" s="1"/>
  <c r="L84" i="5"/>
  <c r="E82" i="1" s="1"/>
  <c r="K84" i="5"/>
  <c r="D82" i="1" s="1"/>
  <c r="P83" i="5"/>
  <c r="O83" i="5"/>
  <c r="N83" i="5"/>
  <c r="M83" i="5"/>
  <c r="F81" i="1" s="1"/>
  <c r="L83" i="5"/>
  <c r="E81" i="1" s="1"/>
  <c r="K83" i="5"/>
  <c r="D81" i="1" s="1"/>
  <c r="P82" i="5"/>
  <c r="O82" i="5"/>
  <c r="N82" i="5"/>
  <c r="M82" i="5"/>
  <c r="F80" i="1" s="1"/>
  <c r="L82" i="5"/>
  <c r="E80" i="1" s="1"/>
  <c r="K82" i="5"/>
  <c r="D80" i="1" s="1"/>
  <c r="P81" i="5"/>
  <c r="O81" i="5"/>
  <c r="N81" i="5"/>
  <c r="M81" i="5"/>
  <c r="F79" i="1" s="1"/>
  <c r="L81" i="5"/>
  <c r="K81" i="5"/>
  <c r="D79" i="1" s="1"/>
  <c r="P80" i="5"/>
  <c r="O80" i="5"/>
  <c r="N80" i="5"/>
  <c r="M80" i="5"/>
  <c r="F78" i="1" s="1"/>
  <c r="L80" i="5"/>
  <c r="E78" i="1" s="1"/>
  <c r="K80" i="5"/>
  <c r="D78" i="1" s="1"/>
  <c r="P79" i="5"/>
  <c r="O79" i="5"/>
  <c r="N79" i="5"/>
  <c r="M79" i="5"/>
  <c r="F77" i="1" s="1"/>
  <c r="L79" i="5"/>
  <c r="E77" i="1" s="1"/>
  <c r="K79" i="5"/>
  <c r="D77" i="1" s="1"/>
  <c r="P78" i="5"/>
  <c r="O78" i="5"/>
  <c r="N78" i="5"/>
  <c r="M78" i="5"/>
  <c r="F76" i="1" s="1"/>
  <c r="L78" i="5"/>
  <c r="E76" i="1" s="1"/>
  <c r="K78" i="5"/>
  <c r="D76" i="1" s="1"/>
  <c r="P77" i="5"/>
  <c r="O77" i="5"/>
  <c r="N77" i="5"/>
  <c r="M77" i="5"/>
  <c r="F75" i="1" s="1"/>
  <c r="L77" i="5"/>
  <c r="K77" i="5"/>
  <c r="P76" i="5"/>
  <c r="O76" i="5"/>
  <c r="N76" i="5"/>
  <c r="M76" i="5"/>
  <c r="F74" i="1" s="1"/>
  <c r="L76" i="5"/>
  <c r="E74" i="1" s="1"/>
  <c r="K76" i="5"/>
  <c r="D74" i="1" s="1"/>
  <c r="P75" i="5"/>
  <c r="O75" i="5"/>
  <c r="N75" i="5"/>
  <c r="M75" i="5"/>
  <c r="F73" i="1" s="1"/>
  <c r="L75" i="5"/>
  <c r="E73" i="1" s="1"/>
  <c r="K75" i="5"/>
  <c r="D73" i="1" s="1"/>
  <c r="P74" i="5"/>
  <c r="O74" i="5"/>
  <c r="N74" i="5"/>
  <c r="M74" i="5"/>
  <c r="F72" i="1" s="1"/>
  <c r="L74" i="5"/>
  <c r="E72" i="1" s="1"/>
  <c r="K74" i="5"/>
  <c r="D72" i="1" s="1"/>
  <c r="P73" i="5"/>
  <c r="O73" i="5"/>
  <c r="N73" i="5"/>
  <c r="M73" i="5"/>
  <c r="F71" i="1" s="1"/>
  <c r="L73" i="5"/>
  <c r="K73" i="5"/>
  <c r="P72" i="5"/>
  <c r="O72" i="5"/>
  <c r="N72" i="5"/>
  <c r="M72" i="5"/>
  <c r="F70" i="1" s="1"/>
  <c r="L72" i="5"/>
  <c r="E70" i="1" s="1"/>
  <c r="K72" i="5"/>
  <c r="D70" i="1" s="1"/>
  <c r="P71" i="5"/>
  <c r="O71" i="5"/>
  <c r="N71" i="5"/>
  <c r="M71" i="5"/>
  <c r="F69" i="1" s="1"/>
  <c r="L71" i="5"/>
  <c r="E69" i="1" s="1"/>
  <c r="K71" i="5"/>
  <c r="D69" i="1" s="1"/>
  <c r="P70" i="5"/>
  <c r="O70" i="5"/>
  <c r="N70" i="5"/>
  <c r="M70" i="5"/>
  <c r="F68" i="1" s="1"/>
  <c r="L70" i="5"/>
  <c r="E68" i="1" s="1"/>
  <c r="K70" i="5"/>
  <c r="D68" i="1" s="1"/>
  <c r="P69" i="5"/>
  <c r="O69" i="5"/>
  <c r="N69" i="5"/>
  <c r="M69" i="5"/>
  <c r="F67" i="1" s="1"/>
  <c r="L69" i="5"/>
  <c r="E67" i="1" s="1"/>
  <c r="K69" i="5"/>
  <c r="P68" i="5"/>
  <c r="O68" i="5"/>
  <c r="N68" i="5"/>
  <c r="M68" i="5"/>
  <c r="F66" i="1" s="1"/>
  <c r="L68" i="5"/>
  <c r="E66" i="1" s="1"/>
  <c r="K68" i="5"/>
  <c r="D66" i="1" s="1"/>
  <c r="P67" i="5"/>
  <c r="O67" i="5"/>
  <c r="N67" i="5"/>
  <c r="M67" i="5"/>
  <c r="F65" i="1" s="1"/>
  <c r="L67" i="5"/>
  <c r="E65" i="1" s="1"/>
  <c r="K67" i="5"/>
  <c r="D65" i="1" s="1"/>
  <c r="P66" i="5"/>
  <c r="O66" i="5"/>
  <c r="N66" i="5"/>
  <c r="M66" i="5"/>
  <c r="F64" i="1" s="1"/>
  <c r="L66" i="5"/>
  <c r="E64" i="1" s="1"/>
  <c r="K66" i="5"/>
  <c r="D64" i="1" s="1"/>
  <c r="P65" i="5"/>
  <c r="O65" i="5"/>
  <c r="N65" i="5"/>
  <c r="M65" i="5"/>
  <c r="F63" i="1" s="1"/>
  <c r="L65" i="5"/>
  <c r="E63" i="1" s="1"/>
  <c r="K65" i="5"/>
  <c r="D63" i="1" s="1"/>
  <c r="P64" i="5"/>
  <c r="O64" i="5"/>
  <c r="N64" i="5"/>
  <c r="M64" i="5"/>
  <c r="F62" i="1" s="1"/>
  <c r="L64" i="5"/>
  <c r="E62" i="1" s="1"/>
  <c r="K64" i="5"/>
  <c r="D62" i="1" s="1"/>
  <c r="P63" i="5"/>
  <c r="O63" i="5"/>
  <c r="N63" i="5"/>
  <c r="M63" i="5"/>
  <c r="F61" i="1" s="1"/>
  <c r="L63" i="5"/>
  <c r="K63" i="5"/>
  <c r="D61" i="1" s="1"/>
  <c r="P62" i="5"/>
  <c r="O62" i="5"/>
  <c r="N62" i="5"/>
  <c r="M62" i="5"/>
  <c r="F60" i="1" s="1"/>
  <c r="L62" i="5"/>
  <c r="E60" i="1" s="1"/>
  <c r="K62" i="5"/>
  <c r="D60" i="1" s="1"/>
  <c r="P61" i="5"/>
  <c r="O61" i="5"/>
  <c r="N61" i="5"/>
  <c r="M61" i="5"/>
  <c r="F59" i="1" s="1"/>
  <c r="L61" i="5"/>
  <c r="E59" i="1" s="1"/>
  <c r="K61" i="5"/>
  <c r="D59" i="1" s="1"/>
  <c r="P60" i="5"/>
  <c r="O60" i="5"/>
  <c r="N60" i="5"/>
  <c r="M60" i="5"/>
  <c r="F58" i="1" s="1"/>
  <c r="L60" i="5"/>
  <c r="E58" i="1" s="1"/>
  <c r="K60" i="5"/>
  <c r="P59" i="5"/>
  <c r="O59" i="5"/>
  <c r="N59" i="5"/>
  <c r="M59" i="5"/>
  <c r="F57" i="1" s="1"/>
  <c r="L59" i="5"/>
  <c r="K59" i="5"/>
  <c r="P58" i="5"/>
  <c r="O58" i="5"/>
  <c r="N58" i="5"/>
  <c r="M58" i="5"/>
  <c r="L58" i="5"/>
  <c r="K58" i="5"/>
  <c r="D56" i="1" s="1"/>
  <c r="P57" i="5"/>
  <c r="O57" i="5"/>
  <c r="N57" i="5"/>
  <c r="M57" i="5"/>
  <c r="F55" i="1" s="1"/>
  <c r="L57" i="5"/>
  <c r="E55" i="1" s="1"/>
  <c r="K57" i="5"/>
  <c r="D55" i="1" s="1"/>
  <c r="P56" i="5"/>
  <c r="O56" i="5"/>
  <c r="N56" i="5"/>
  <c r="M56" i="5"/>
  <c r="F54" i="1" s="1"/>
  <c r="L56" i="5"/>
  <c r="E54" i="1" s="1"/>
  <c r="K56" i="5"/>
  <c r="P55" i="5"/>
  <c r="O55" i="5"/>
  <c r="N55" i="5"/>
  <c r="M55" i="5"/>
  <c r="F53" i="1" s="1"/>
  <c r="L55" i="5"/>
  <c r="E53" i="1" s="1"/>
  <c r="K55" i="5"/>
  <c r="P54" i="5"/>
  <c r="O54" i="5"/>
  <c r="N54" i="5"/>
  <c r="M54" i="5"/>
  <c r="F52" i="1" s="1"/>
  <c r="L54" i="5"/>
  <c r="E52" i="1" s="1"/>
  <c r="K54" i="5"/>
  <c r="D52" i="1" s="1"/>
  <c r="P53" i="5"/>
  <c r="O53" i="5"/>
  <c r="N53" i="5"/>
  <c r="M53" i="5"/>
  <c r="L53" i="5"/>
  <c r="E51" i="1" s="1"/>
  <c r="K53" i="5"/>
  <c r="D51" i="1" s="1"/>
  <c r="P52" i="5"/>
  <c r="O52" i="5"/>
  <c r="N52" i="5"/>
  <c r="M52" i="5"/>
  <c r="F50" i="1" s="1"/>
  <c r="L52" i="5"/>
  <c r="E50" i="1" s="1"/>
  <c r="K52" i="5"/>
  <c r="P51" i="5"/>
  <c r="O51" i="5"/>
  <c r="N51" i="5"/>
  <c r="M51" i="5"/>
  <c r="F49" i="1" s="1"/>
  <c r="L51" i="5"/>
  <c r="E49" i="1" s="1"/>
  <c r="K51" i="5"/>
  <c r="P50" i="5"/>
  <c r="O50" i="5"/>
  <c r="N50" i="5"/>
  <c r="M50" i="5"/>
  <c r="F48" i="1" s="1"/>
  <c r="L50" i="5"/>
  <c r="E48" i="1" s="1"/>
  <c r="K50" i="5"/>
  <c r="D48" i="1" s="1"/>
  <c r="P49" i="5"/>
  <c r="O49" i="5"/>
  <c r="N49" i="5"/>
  <c r="M49" i="5"/>
  <c r="L49" i="5"/>
  <c r="E47" i="1" s="1"/>
  <c r="K49" i="5"/>
  <c r="D47" i="1" s="1"/>
  <c r="P48" i="5"/>
  <c r="O48" i="5"/>
  <c r="N48" i="5"/>
  <c r="M48" i="5"/>
  <c r="F46" i="1" s="1"/>
  <c r="L48" i="5"/>
  <c r="E46" i="1" s="1"/>
  <c r="K48" i="5"/>
  <c r="D46" i="1" s="1"/>
  <c r="P47" i="5"/>
  <c r="O47" i="5"/>
  <c r="N47" i="5"/>
  <c r="M47" i="5"/>
  <c r="F45" i="1" s="1"/>
  <c r="L47" i="5"/>
  <c r="K47" i="5"/>
  <c r="D45" i="1" s="1"/>
  <c r="P46" i="5"/>
  <c r="O46" i="5"/>
  <c r="N46" i="5"/>
  <c r="M46" i="5"/>
  <c r="F44" i="1" s="1"/>
  <c r="L46" i="5"/>
  <c r="E44" i="1" s="1"/>
  <c r="K46" i="5"/>
  <c r="D44" i="1" s="1"/>
  <c r="P45" i="5"/>
  <c r="O45" i="5"/>
  <c r="N45" i="5"/>
  <c r="M45" i="5"/>
  <c r="F43" i="1" s="1"/>
  <c r="L45" i="5"/>
  <c r="E43" i="1" s="1"/>
  <c r="K45" i="5"/>
  <c r="D43" i="1" s="1"/>
  <c r="P44" i="5"/>
  <c r="O44" i="5"/>
  <c r="N44" i="5"/>
  <c r="M44" i="5"/>
  <c r="F42" i="1" s="1"/>
  <c r="L44" i="5"/>
  <c r="E42" i="1" s="1"/>
  <c r="K44" i="5"/>
  <c r="P43" i="5"/>
  <c r="O43" i="5"/>
  <c r="N43" i="5"/>
  <c r="M43" i="5"/>
  <c r="F41" i="1" s="1"/>
  <c r="L43" i="5"/>
  <c r="K43" i="5"/>
  <c r="P42" i="5"/>
  <c r="O42" i="5"/>
  <c r="N42" i="5"/>
  <c r="M42" i="5"/>
  <c r="F40" i="1" s="1"/>
  <c r="L42" i="5"/>
  <c r="K42" i="5"/>
  <c r="D40" i="1" s="1"/>
  <c r="P41" i="5"/>
  <c r="O41" i="5"/>
  <c r="N41" i="5"/>
  <c r="M41" i="5"/>
  <c r="F39" i="1" s="1"/>
  <c r="L41" i="5"/>
  <c r="K41" i="5"/>
  <c r="D39" i="1" s="1"/>
  <c r="P40" i="5"/>
  <c r="O40" i="5"/>
  <c r="N40" i="5"/>
  <c r="M40" i="5"/>
  <c r="F38" i="1" s="1"/>
  <c r="L40" i="5"/>
  <c r="E38" i="1" s="1"/>
  <c r="K40" i="5"/>
  <c r="P39" i="5"/>
  <c r="O39" i="5"/>
  <c r="N39" i="5"/>
  <c r="M39" i="5"/>
  <c r="F37" i="1" s="1"/>
  <c r="L39" i="5"/>
  <c r="K39" i="5"/>
  <c r="D37" i="1" s="1"/>
  <c r="P38" i="5"/>
  <c r="O38" i="5"/>
  <c r="N38" i="5"/>
  <c r="M38" i="5"/>
  <c r="F36" i="1" s="1"/>
  <c r="L38" i="5"/>
  <c r="K38" i="5"/>
  <c r="D36" i="1" s="1"/>
  <c r="P37" i="5"/>
  <c r="O37" i="5"/>
  <c r="N37" i="5"/>
  <c r="M37" i="5"/>
  <c r="F35" i="1" s="1"/>
  <c r="L37" i="5"/>
  <c r="K37" i="5"/>
  <c r="D35" i="1" s="1"/>
  <c r="P36" i="5"/>
  <c r="O36" i="5"/>
  <c r="N36" i="5"/>
  <c r="M36" i="5"/>
  <c r="F34" i="1" s="1"/>
  <c r="L36" i="5"/>
  <c r="E34" i="1" s="1"/>
  <c r="K36" i="5"/>
  <c r="P35" i="5"/>
  <c r="O35" i="5"/>
  <c r="N35" i="5"/>
  <c r="M35" i="5"/>
  <c r="F33" i="1" s="1"/>
  <c r="L35" i="5"/>
  <c r="K35" i="5"/>
  <c r="P34" i="5"/>
  <c r="O34" i="5"/>
  <c r="N34" i="5"/>
  <c r="M34" i="5"/>
  <c r="F32" i="1" s="1"/>
  <c r="L34" i="5"/>
  <c r="K34" i="5"/>
  <c r="D32" i="1" s="1"/>
  <c r="P33" i="5"/>
  <c r="O33" i="5"/>
  <c r="N33" i="5"/>
  <c r="M33" i="5"/>
  <c r="F31" i="1" s="1"/>
  <c r="L33" i="5"/>
  <c r="K33" i="5"/>
  <c r="D31" i="1" s="1"/>
  <c r="P32" i="5"/>
  <c r="O32" i="5"/>
  <c r="N32" i="5"/>
  <c r="M32" i="5"/>
  <c r="F30" i="1" s="1"/>
  <c r="L32" i="5"/>
  <c r="E30" i="1" s="1"/>
  <c r="K32" i="5"/>
  <c r="D30" i="1" s="1"/>
  <c r="P31" i="5"/>
  <c r="O31" i="5"/>
  <c r="N31" i="5"/>
  <c r="M31" i="5"/>
  <c r="F29" i="1" s="1"/>
  <c r="L31" i="5"/>
  <c r="K31" i="5"/>
  <c r="D29" i="1" s="1"/>
  <c r="P30" i="5"/>
  <c r="O30" i="5"/>
  <c r="N30" i="5"/>
  <c r="M30" i="5"/>
  <c r="F28" i="1" s="1"/>
  <c r="L30" i="5"/>
  <c r="E28" i="1" s="1"/>
  <c r="K30" i="5"/>
  <c r="P29" i="5"/>
  <c r="O29" i="5"/>
  <c r="N29" i="5"/>
  <c r="M29" i="5"/>
  <c r="F27" i="1" s="1"/>
  <c r="L29" i="5"/>
  <c r="K29" i="5"/>
  <c r="D27" i="1" s="1"/>
  <c r="P28" i="5"/>
  <c r="O28" i="5"/>
  <c r="N28" i="5"/>
  <c r="M28" i="5"/>
  <c r="F26" i="1" s="1"/>
  <c r="L28" i="5"/>
  <c r="E26" i="1" s="1"/>
  <c r="K28" i="5"/>
  <c r="D26" i="1" s="1"/>
  <c r="P27" i="5"/>
  <c r="O27" i="5"/>
  <c r="N27" i="5"/>
  <c r="M27" i="5"/>
  <c r="F25" i="1" s="1"/>
  <c r="L27" i="5"/>
  <c r="K27" i="5"/>
  <c r="P26" i="5"/>
  <c r="O26" i="5"/>
  <c r="N26" i="5"/>
  <c r="M26" i="5"/>
  <c r="L26" i="5"/>
  <c r="K26" i="5"/>
  <c r="C280" i="5"/>
  <c r="I280" i="5" s="1"/>
  <c r="C279" i="5"/>
  <c r="I279" i="5" s="1"/>
  <c r="J279" i="5" s="1"/>
  <c r="C278" i="5"/>
  <c r="I278" i="5" s="1"/>
  <c r="J278" i="5" s="1"/>
  <c r="C277" i="5"/>
  <c r="I277" i="5" s="1"/>
  <c r="J277" i="5" s="1"/>
  <c r="C276" i="5"/>
  <c r="I276" i="5" s="1"/>
  <c r="C275" i="5"/>
  <c r="I275" i="5" s="1"/>
  <c r="J275" i="5" s="1"/>
  <c r="C274" i="5"/>
  <c r="I274" i="5" s="1"/>
  <c r="J274" i="5" s="1"/>
  <c r="C273" i="5"/>
  <c r="I273" i="5" s="1"/>
  <c r="J273" i="5" s="1"/>
  <c r="C272" i="5"/>
  <c r="I272" i="5" s="1"/>
  <c r="J272" i="5" s="1"/>
  <c r="C271" i="5"/>
  <c r="I271" i="5" s="1"/>
  <c r="J271" i="5" s="1"/>
  <c r="C270" i="5"/>
  <c r="I270" i="5" s="1"/>
  <c r="J270" i="5" s="1"/>
  <c r="C269" i="5"/>
  <c r="I269" i="5" s="1"/>
  <c r="J269" i="5" s="1"/>
  <c r="C268" i="5"/>
  <c r="I268" i="5" s="1"/>
  <c r="J268" i="5" s="1"/>
  <c r="C267" i="5"/>
  <c r="I267" i="5" s="1"/>
  <c r="J267" i="5" s="1"/>
  <c r="C266" i="5"/>
  <c r="I266" i="5" s="1"/>
  <c r="J266" i="5" s="1"/>
  <c r="C265" i="5"/>
  <c r="I265" i="5" s="1"/>
  <c r="J265" i="5" s="1"/>
  <c r="C264" i="5"/>
  <c r="I264" i="5" s="1"/>
  <c r="J264" i="5" s="1"/>
  <c r="C263" i="5"/>
  <c r="I263" i="5" s="1"/>
  <c r="C262" i="5"/>
  <c r="I262" i="5" s="1"/>
  <c r="J262" i="5" s="1"/>
  <c r="C105" i="4" s="1"/>
  <c r="M105" i="4" s="1"/>
  <c r="C261" i="5"/>
  <c r="I261" i="5" s="1"/>
  <c r="J261" i="5" s="1"/>
  <c r="C104" i="4" s="1"/>
  <c r="C260" i="5"/>
  <c r="I260" i="5" s="1"/>
  <c r="J260" i="5" s="1"/>
  <c r="C259" i="5"/>
  <c r="I259" i="5" s="1"/>
  <c r="C258" i="5"/>
  <c r="I258" i="5" s="1"/>
  <c r="J258" i="5" s="1"/>
  <c r="C257" i="5"/>
  <c r="I257" i="5" s="1"/>
  <c r="J257" i="5" s="1"/>
  <c r="C256" i="5"/>
  <c r="I256" i="5" s="1"/>
  <c r="J256" i="5" s="1"/>
  <c r="C255" i="5"/>
  <c r="I255" i="5" s="1"/>
  <c r="J255" i="5" s="1"/>
  <c r="C254" i="5"/>
  <c r="I254" i="5" s="1"/>
  <c r="J254" i="5" s="1"/>
  <c r="C253" i="5"/>
  <c r="I253" i="5" s="1"/>
  <c r="J253" i="5" s="1"/>
  <c r="C252" i="5"/>
  <c r="I252" i="5" s="1"/>
  <c r="J252" i="5" s="1"/>
  <c r="C99" i="4" s="1"/>
  <c r="M99" i="4" s="1"/>
  <c r="C251" i="5"/>
  <c r="I251" i="5" s="1"/>
  <c r="J251" i="5" s="1"/>
  <c r="C250" i="5"/>
  <c r="I250" i="5" s="1"/>
  <c r="C249" i="5"/>
  <c r="I249" i="5" s="1"/>
  <c r="J249" i="5" s="1"/>
  <c r="C248" i="5"/>
  <c r="I248" i="5" s="1"/>
  <c r="J248" i="5" s="1"/>
  <c r="C247" i="5"/>
  <c r="I247" i="5" s="1"/>
  <c r="J247" i="5" s="1"/>
  <c r="C246" i="5"/>
  <c r="I246" i="5" s="1"/>
  <c r="C245" i="5"/>
  <c r="I245" i="5" s="1"/>
  <c r="J245" i="5" s="1"/>
  <c r="C244" i="5"/>
  <c r="I244" i="5" s="1"/>
  <c r="J244" i="5" s="1"/>
  <c r="C243" i="5"/>
  <c r="I243" i="5" s="1"/>
  <c r="J243" i="5" s="1"/>
  <c r="C242" i="5"/>
  <c r="I242" i="5" s="1"/>
  <c r="C241" i="5"/>
  <c r="I241" i="5" s="1"/>
  <c r="J241" i="5" s="1"/>
  <c r="C240" i="5"/>
  <c r="I240" i="5" s="1"/>
  <c r="J240" i="5" s="1"/>
  <c r="C239" i="5"/>
  <c r="I239" i="5" s="1"/>
  <c r="J239" i="5" s="1"/>
  <c r="C238" i="5"/>
  <c r="I238" i="5" s="1"/>
  <c r="C237" i="5"/>
  <c r="I237" i="5" s="1"/>
  <c r="J237" i="5" s="1"/>
  <c r="C236" i="5"/>
  <c r="I236" i="5" s="1"/>
  <c r="J236" i="5" s="1"/>
  <c r="C235" i="5"/>
  <c r="I235" i="5" s="1"/>
  <c r="J235" i="5" s="1"/>
  <c r="C234" i="5"/>
  <c r="I234" i="5" s="1"/>
  <c r="C233" i="5"/>
  <c r="I233" i="5" s="1"/>
  <c r="J233" i="5" s="1"/>
  <c r="C232" i="5"/>
  <c r="I232" i="5" s="1"/>
  <c r="J232" i="5" s="1"/>
  <c r="C231" i="5"/>
  <c r="I231" i="5" s="1"/>
  <c r="J231" i="5" s="1"/>
  <c r="C230" i="5"/>
  <c r="I230" i="5" s="1"/>
  <c r="C229" i="5"/>
  <c r="I229" i="5" s="1"/>
  <c r="J229" i="5" s="1"/>
  <c r="C228" i="5"/>
  <c r="I228" i="5" s="1"/>
  <c r="J228" i="5" s="1"/>
  <c r="C227" i="5"/>
  <c r="I227" i="5" s="1"/>
  <c r="J227" i="5" s="1"/>
  <c r="C226" i="5"/>
  <c r="I226" i="5" s="1"/>
  <c r="C225" i="5"/>
  <c r="I225" i="5" s="1"/>
  <c r="J225" i="5" s="1"/>
  <c r="C224" i="5"/>
  <c r="I224" i="5" s="1"/>
  <c r="J224" i="5" s="1"/>
  <c r="C223" i="5"/>
  <c r="I223" i="5" s="1"/>
  <c r="J223" i="5" s="1"/>
  <c r="C222" i="5"/>
  <c r="I222" i="5" s="1"/>
  <c r="C221" i="5"/>
  <c r="I221" i="5" s="1"/>
  <c r="J221" i="5" s="1"/>
  <c r="C220" i="5"/>
  <c r="I220" i="5" s="1"/>
  <c r="J220" i="5" s="1"/>
  <c r="C219" i="5"/>
  <c r="I219" i="5" s="1"/>
  <c r="J219" i="5" s="1"/>
  <c r="C218" i="5"/>
  <c r="I218" i="5" s="1"/>
  <c r="C217" i="5"/>
  <c r="I217" i="5" s="1"/>
  <c r="J217" i="5" s="1"/>
  <c r="C216" i="5"/>
  <c r="I216" i="5" s="1"/>
  <c r="J216" i="5" s="1"/>
  <c r="C215" i="5"/>
  <c r="I215" i="5" s="1"/>
  <c r="J215" i="5" s="1"/>
  <c r="C214" i="5"/>
  <c r="I214" i="5" s="1"/>
  <c r="C213" i="5"/>
  <c r="I213" i="5" s="1"/>
  <c r="J213" i="5" s="1"/>
  <c r="C212" i="5"/>
  <c r="I212" i="5" s="1"/>
  <c r="J212" i="5" s="1"/>
  <c r="C211" i="5"/>
  <c r="I211" i="5" s="1"/>
  <c r="J211" i="5" s="1"/>
  <c r="C88" i="4" s="1"/>
  <c r="C210" i="5"/>
  <c r="I210" i="5" s="1"/>
  <c r="J210" i="5" s="1"/>
  <c r="C209" i="5"/>
  <c r="I209" i="5" s="1"/>
  <c r="J209" i="5" s="1"/>
  <c r="C208" i="5"/>
  <c r="I208" i="5" s="1"/>
  <c r="J208" i="5" s="1"/>
  <c r="C207" i="5"/>
  <c r="I207" i="5" s="1"/>
  <c r="J207" i="5" s="1"/>
  <c r="C206" i="5"/>
  <c r="I206" i="5" s="1"/>
  <c r="J206" i="5" s="1"/>
  <c r="C205" i="5"/>
  <c r="I205" i="5" s="1"/>
  <c r="J205" i="5" s="1"/>
  <c r="C204" i="5"/>
  <c r="I204" i="5" s="1"/>
  <c r="J204" i="5" s="1"/>
  <c r="C203" i="5"/>
  <c r="I203" i="5" s="1"/>
  <c r="J203" i="5" s="1"/>
  <c r="C202" i="5"/>
  <c r="I202" i="5" s="1"/>
  <c r="J202" i="5" s="1"/>
  <c r="C201" i="5"/>
  <c r="I201" i="5" s="1"/>
  <c r="J201" i="5" s="1"/>
  <c r="C200" i="5"/>
  <c r="I200" i="5" s="1"/>
  <c r="J200" i="5" s="1"/>
  <c r="C199" i="5"/>
  <c r="I199" i="5" s="1"/>
  <c r="J199" i="5" s="1"/>
  <c r="C198" i="5"/>
  <c r="I198" i="5" s="1"/>
  <c r="C197" i="5"/>
  <c r="I197" i="5" s="1"/>
  <c r="J197" i="5" s="1"/>
  <c r="C196" i="5"/>
  <c r="I196" i="5" s="1"/>
  <c r="J196" i="5" s="1"/>
  <c r="C195" i="5"/>
  <c r="I195" i="5" s="1"/>
  <c r="J195" i="5" s="1"/>
  <c r="C194" i="5"/>
  <c r="I194" i="5" s="1"/>
  <c r="J194" i="5" s="1"/>
  <c r="C193" i="5"/>
  <c r="I193" i="5" s="1"/>
  <c r="C192" i="5"/>
  <c r="I192" i="5" s="1"/>
  <c r="C191" i="5"/>
  <c r="I191" i="5" s="1"/>
  <c r="C190" i="5"/>
  <c r="I190" i="5" s="1"/>
  <c r="J190" i="5" s="1"/>
  <c r="C189" i="5"/>
  <c r="I189" i="5" s="1"/>
  <c r="J189" i="5" s="1"/>
  <c r="C188" i="5"/>
  <c r="I188" i="5" s="1"/>
  <c r="C187" i="5"/>
  <c r="I187" i="5" s="1"/>
  <c r="C186" i="5"/>
  <c r="I186" i="5" s="1"/>
  <c r="J186" i="5" s="1"/>
  <c r="C185" i="5"/>
  <c r="I185" i="5" s="1"/>
  <c r="C184" i="5"/>
  <c r="I184" i="5" s="1"/>
  <c r="J184" i="5" s="1"/>
  <c r="C183" i="5"/>
  <c r="I183" i="5" s="1"/>
  <c r="J183" i="5" s="1"/>
  <c r="C182" i="5"/>
  <c r="I182" i="5" s="1"/>
  <c r="J182" i="5" s="1"/>
  <c r="C181" i="5"/>
  <c r="I181" i="5" s="1"/>
  <c r="J181" i="5" s="1"/>
  <c r="C180" i="5"/>
  <c r="I180" i="5" s="1"/>
  <c r="J180" i="5" s="1"/>
  <c r="C179" i="5"/>
  <c r="I179" i="5" s="1"/>
  <c r="C178" i="5"/>
  <c r="I178" i="5" s="1"/>
  <c r="J178" i="5" s="1"/>
  <c r="C177" i="5"/>
  <c r="I177" i="5" s="1"/>
  <c r="J177" i="5" s="1"/>
  <c r="C176" i="5"/>
  <c r="I176" i="5" s="1"/>
  <c r="J176" i="5" s="1"/>
  <c r="C175" i="5"/>
  <c r="I175" i="5" s="1"/>
  <c r="C174" i="5"/>
  <c r="I174" i="5" s="1"/>
  <c r="J174" i="5" s="1"/>
  <c r="C173" i="5"/>
  <c r="I173" i="5" s="1"/>
  <c r="J173" i="5" s="1"/>
  <c r="C172" i="5"/>
  <c r="I172" i="5" s="1"/>
  <c r="J172" i="5" s="1"/>
  <c r="C171" i="5"/>
  <c r="I171" i="5" s="1"/>
  <c r="C170" i="5"/>
  <c r="I170" i="5" s="1"/>
  <c r="J170" i="5" s="1"/>
  <c r="C169" i="5"/>
  <c r="I169" i="5" s="1"/>
  <c r="J169" i="5" s="1"/>
  <c r="C168" i="5"/>
  <c r="I168" i="5" s="1"/>
  <c r="C167" i="5"/>
  <c r="I167" i="5" s="1"/>
  <c r="C166" i="5"/>
  <c r="I166" i="5" s="1"/>
  <c r="J166" i="5" s="1"/>
  <c r="C165" i="5"/>
  <c r="I165" i="5" s="1"/>
  <c r="J165" i="5" s="1"/>
  <c r="C164" i="5"/>
  <c r="I164" i="5" s="1"/>
  <c r="J164" i="5" s="1"/>
  <c r="C163" i="5"/>
  <c r="I163" i="5" s="1"/>
  <c r="C162" i="5"/>
  <c r="I162" i="5" s="1"/>
  <c r="J162" i="5" s="1"/>
  <c r="C161" i="5"/>
  <c r="I161" i="5" s="1"/>
  <c r="J161" i="5" s="1"/>
  <c r="C160" i="5"/>
  <c r="I160" i="5" s="1"/>
  <c r="J160" i="5" s="1"/>
  <c r="C159" i="5"/>
  <c r="I159" i="5" s="1"/>
  <c r="J159" i="5" s="1"/>
  <c r="C158" i="5"/>
  <c r="I158" i="5" s="1"/>
  <c r="J158" i="5" s="1"/>
  <c r="C157" i="5"/>
  <c r="I157" i="5" s="1"/>
  <c r="J157" i="5" s="1"/>
  <c r="C156" i="5"/>
  <c r="I156" i="5" s="1"/>
  <c r="C155" i="5"/>
  <c r="I155" i="5" s="1"/>
  <c r="J155" i="5" s="1"/>
  <c r="C72" i="4" s="1"/>
  <c r="C154" i="5"/>
  <c r="I154" i="5" s="1"/>
  <c r="C139" i="3" s="1"/>
  <c r="C153" i="5"/>
  <c r="I153" i="5" s="1"/>
  <c r="C152" i="5"/>
  <c r="I152" i="5" s="1"/>
  <c r="C151" i="5"/>
  <c r="I151" i="5" s="1"/>
  <c r="C136" i="3" s="1"/>
  <c r="C150" i="5"/>
  <c r="I150" i="5" s="1"/>
  <c r="C135" i="3" s="1"/>
  <c r="C149" i="5"/>
  <c r="I149" i="5" s="1"/>
  <c r="J149" i="5" s="1"/>
  <c r="C148" i="5"/>
  <c r="I148" i="5" s="1"/>
  <c r="C147" i="5"/>
  <c r="I147" i="5" s="1"/>
  <c r="C146" i="5"/>
  <c r="I146" i="5" s="1"/>
  <c r="J146" i="5" s="1"/>
  <c r="C145" i="5"/>
  <c r="I145" i="5" s="1"/>
  <c r="C144" i="5"/>
  <c r="I144" i="5" s="1"/>
  <c r="C131" i="3" s="1"/>
  <c r="C143" i="5"/>
  <c r="I143" i="5" s="1"/>
  <c r="J143" i="5" s="1"/>
  <c r="C142" i="5"/>
  <c r="I142" i="5" s="1"/>
  <c r="J142" i="5" s="1"/>
  <c r="C141" i="5"/>
  <c r="I141" i="5" s="1"/>
  <c r="C140" i="5"/>
  <c r="I140" i="5" s="1"/>
  <c r="C139" i="5"/>
  <c r="I139" i="5" s="1"/>
  <c r="C138" i="5"/>
  <c r="I138" i="5" s="1"/>
  <c r="C127" i="3" s="1"/>
  <c r="C137" i="5"/>
  <c r="I137" i="5" s="1"/>
  <c r="C136" i="5"/>
  <c r="I136" i="5" s="1"/>
  <c r="C125" i="3" s="1"/>
  <c r="C135" i="5"/>
  <c r="I135" i="5" s="1"/>
  <c r="J135" i="5" s="1"/>
  <c r="C134" i="5"/>
  <c r="I134" i="5" s="1"/>
  <c r="J134" i="5" s="1"/>
  <c r="C133" i="5"/>
  <c r="I133" i="5" s="1"/>
  <c r="C132" i="5"/>
  <c r="I132" i="5" s="1"/>
  <c r="C123" i="3" s="1"/>
  <c r="C131" i="5"/>
  <c r="I131" i="5" s="1"/>
  <c r="J131" i="5" s="1"/>
  <c r="C130" i="5"/>
  <c r="I130" i="5" s="1"/>
  <c r="J130" i="5" s="1"/>
  <c r="C129" i="5"/>
  <c r="I129" i="5" s="1"/>
  <c r="C128" i="5"/>
  <c r="I128" i="5" s="1"/>
  <c r="C127" i="5"/>
  <c r="I127" i="5" s="1"/>
  <c r="J127" i="5" s="1"/>
  <c r="C126" i="5"/>
  <c r="I126" i="5" s="1"/>
  <c r="J126" i="5" s="1"/>
  <c r="C125" i="5"/>
  <c r="I125" i="5" s="1"/>
  <c r="C120" i="3" s="1"/>
  <c r="C124" i="5"/>
  <c r="I124" i="5" s="1"/>
  <c r="C119" i="3" s="1"/>
  <c r="C123" i="5"/>
  <c r="I123" i="5" s="1"/>
  <c r="J123" i="5" s="1"/>
  <c r="C122" i="5"/>
  <c r="I122" i="5" s="1"/>
  <c r="J122" i="5" s="1"/>
  <c r="C121" i="5"/>
  <c r="I121" i="5" s="1"/>
  <c r="C118" i="1" s="1"/>
  <c r="C120" i="5"/>
  <c r="I120" i="5" s="1"/>
  <c r="C119" i="5"/>
  <c r="I119" i="5" s="1"/>
  <c r="J119" i="5" s="1"/>
  <c r="C118" i="5"/>
  <c r="I118" i="5" s="1"/>
  <c r="C117" i="5"/>
  <c r="I117" i="5" s="1"/>
  <c r="C115" i="3" s="1"/>
  <c r="C116" i="5"/>
  <c r="I116" i="5" s="1"/>
  <c r="C115" i="5"/>
  <c r="I115" i="5" s="1"/>
  <c r="C114" i="5"/>
  <c r="I114" i="5" s="1"/>
  <c r="C113" i="5"/>
  <c r="I113" i="5" s="1"/>
  <c r="C111" i="3" s="1"/>
  <c r="C112" i="5"/>
  <c r="I112" i="5" s="1"/>
  <c r="C111" i="5"/>
  <c r="I111" i="5" s="1"/>
  <c r="C109" i="3" s="1"/>
  <c r="C110" i="5"/>
  <c r="I110" i="5" s="1"/>
  <c r="C109" i="5"/>
  <c r="I109" i="5" s="1"/>
  <c r="C107" i="1" s="1"/>
  <c r="C108" i="5"/>
  <c r="I108" i="5" s="1"/>
  <c r="C107" i="5"/>
  <c r="I107" i="5" s="1"/>
  <c r="C106" i="5"/>
  <c r="I106" i="5" s="1"/>
  <c r="C104" i="3" s="1"/>
  <c r="C105" i="5"/>
  <c r="I105" i="5" s="1"/>
  <c r="C104" i="5"/>
  <c r="I104" i="5" s="1"/>
  <c r="C103" i="5"/>
  <c r="I103" i="5" s="1"/>
  <c r="C102" i="5"/>
  <c r="I102" i="5" s="1"/>
  <c r="C101" i="5"/>
  <c r="I101" i="5" s="1"/>
  <c r="C99" i="3" s="1"/>
  <c r="C100" i="5"/>
  <c r="I100" i="5" s="1"/>
  <c r="C99" i="5"/>
  <c r="I99" i="5" s="1"/>
  <c r="C98" i="5"/>
  <c r="I98" i="5" s="1"/>
  <c r="C97" i="5"/>
  <c r="I97" i="5" s="1"/>
  <c r="C96" i="5"/>
  <c r="I96" i="5" s="1"/>
  <c r="C95" i="5"/>
  <c r="I95" i="5" s="1"/>
  <c r="C93" i="3" s="1"/>
  <c r="C94" i="5"/>
  <c r="I94" i="5" s="1"/>
  <c r="C93" i="5"/>
  <c r="I93" i="5" s="1"/>
  <c r="C92" i="5"/>
  <c r="I92" i="5" s="1"/>
  <c r="C91" i="5"/>
  <c r="I91" i="5" s="1"/>
  <c r="C90" i="5"/>
  <c r="I90" i="5" s="1"/>
  <c r="C88" i="3" s="1"/>
  <c r="C89" i="5"/>
  <c r="I89" i="5" s="1"/>
  <c r="C88" i="5"/>
  <c r="I88" i="5" s="1"/>
  <c r="C87" i="5"/>
  <c r="I87" i="5" s="1"/>
  <c r="C86" i="5"/>
  <c r="I86" i="5" s="1"/>
  <c r="C85" i="5"/>
  <c r="I85" i="5" s="1"/>
  <c r="C83" i="3" s="1"/>
  <c r="C84" i="5"/>
  <c r="I84" i="5" s="1"/>
  <c r="C83" i="5"/>
  <c r="I83" i="5" s="1"/>
  <c r="C82" i="5"/>
  <c r="I82" i="5" s="1"/>
  <c r="J82" i="5" s="1"/>
  <c r="C81" i="5"/>
  <c r="I81" i="5" s="1"/>
  <c r="C79" i="3" s="1"/>
  <c r="C80" i="5"/>
  <c r="I80" i="5" s="1"/>
  <c r="C79" i="5"/>
  <c r="I79" i="5" s="1"/>
  <c r="C78" i="5"/>
  <c r="I78" i="5" s="1"/>
  <c r="J78" i="5" s="1"/>
  <c r="C77" i="5"/>
  <c r="I77" i="5" s="1"/>
  <c r="C75" i="1" s="1"/>
  <c r="C76" i="5"/>
  <c r="I76" i="5" s="1"/>
  <c r="C75" i="5"/>
  <c r="I75" i="5" s="1"/>
  <c r="C74" i="5"/>
  <c r="I74" i="5" s="1"/>
  <c r="J74" i="5" s="1"/>
  <c r="C73" i="5"/>
  <c r="I73" i="5" s="1"/>
  <c r="C72" i="5"/>
  <c r="I72" i="5" s="1"/>
  <c r="C71" i="5"/>
  <c r="I71" i="5" s="1"/>
  <c r="C70" i="5"/>
  <c r="I70" i="5" s="1"/>
  <c r="J70" i="5" s="1"/>
  <c r="C69" i="5"/>
  <c r="I69" i="5" s="1"/>
  <c r="C67" i="3" s="1"/>
  <c r="C68" i="5"/>
  <c r="I68" i="5" s="1"/>
  <c r="C67" i="5"/>
  <c r="I67" i="5" s="1"/>
  <c r="C66" i="5"/>
  <c r="I66" i="5" s="1"/>
  <c r="J66" i="5" s="1"/>
  <c r="C65" i="5"/>
  <c r="I65" i="5" s="1"/>
  <c r="C64" i="5"/>
  <c r="I64" i="5" s="1"/>
  <c r="C62" i="3" s="1"/>
  <c r="C63" i="5"/>
  <c r="I63" i="5" s="1"/>
  <c r="C61" i="3" s="1"/>
  <c r="C62" i="5"/>
  <c r="I62" i="5" s="1"/>
  <c r="J62" i="5" s="1"/>
  <c r="C61" i="5"/>
  <c r="I61" i="5" s="1"/>
  <c r="C59" i="1" s="1"/>
  <c r="C60" i="5"/>
  <c r="I60" i="5" s="1"/>
  <c r="C58" i="3" s="1"/>
  <c r="C59" i="5"/>
  <c r="I59" i="5" s="1"/>
  <c r="C57" i="3" s="1"/>
  <c r="C58" i="5"/>
  <c r="I58" i="5" s="1"/>
  <c r="J58" i="5" s="1"/>
  <c r="C57" i="5"/>
  <c r="I57" i="5" s="1"/>
  <c r="C55" i="1" s="1"/>
  <c r="C56" i="5"/>
  <c r="I56" i="5" s="1"/>
  <c r="C54" i="3" s="1"/>
  <c r="C55" i="5"/>
  <c r="I55" i="5" s="1"/>
  <c r="C53" i="3" s="1"/>
  <c r="C54" i="5"/>
  <c r="I54" i="5" s="1"/>
  <c r="J54" i="5" s="1"/>
  <c r="C53" i="5"/>
  <c r="I53" i="5" s="1"/>
  <c r="C51" i="3" s="1"/>
  <c r="C52" i="5"/>
  <c r="I52" i="5" s="1"/>
  <c r="C50" i="3" s="1"/>
  <c r="C51" i="5"/>
  <c r="I51" i="5" s="1"/>
  <c r="C49" i="3" s="1"/>
  <c r="C50" i="5"/>
  <c r="I50" i="5" s="1"/>
  <c r="J50" i="5" s="1"/>
  <c r="C49" i="5"/>
  <c r="I49" i="5" s="1"/>
  <c r="C48" i="5"/>
  <c r="I48" i="5" s="1"/>
  <c r="C46" i="3" s="1"/>
  <c r="C47" i="5"/>
  <c r="I47" i="5" s="1"/>
  <c r="C45" i="3" s="1"/>
  <c r="C46" i="5"/>
  <c r="I46" i="5" s="1"/>
  <c r="J46" i="5" s="1"/>
  <c r="C45" i="5"/>
  <c r="I45" i="5" s="1"/>
  <c r="C43" i="1" s="1"/>
  <c r="C44" i="5"/>
  <c r="I44" i="5" s="1"/>
  <c r="C42" i="3" s="1"/>
  <c r="C43" i="5"/>
  <c r="I43" i="5" s="1"/>
  <c r="C41" i="3" s="1"/>
  <c r="C42" i="5"/>
  <c r="I42" i="5" s="1"/>
  <c r="C40" i="1" s="1"/>
  <c r="C41" i="5"/>
  <c r="I41" i="5" s="1"/>
  <c r="C39" i="1" s="1"/>
  <c r="C40" i="5"/>
  <c r="I40" i="5" s="1"/>
  <c r="C39" i="5"/>
  <c r="I39" i="5" s="1"/>
  <c r="C37" i="3" s="1"/>
  <c r="C38" i="5"/>
  <c r="I38" i="5" s="1"/>
  <c r="J38" i="5" s="1"/>
  <c r="C37" i="5"/>
  <c r="I37" i="5" s="1"/>
  <c r="C35" i="1" s="1"/>
  <c r="C36" i="5"/>
  <c r="I36" i="5" s="1"/>
  <c r="C35" i="5"/>
  <c r="I35" i="5" s="1"/>
  <c r="C33" i="3" s="1"/>
  <c r="C34" i="5"/>
  <c r="I34" i="5" s="1"/>
  <c r="C32" i="1" s="1"/>
  <c r="C33" i="5"/>
  <c r="I33" i="5" s="1"/>
  <c r="C31" i="1" s="1"/>
  <c r="C32" i="5"/>
  <c r="I32" i="5" s="1"/>
  <c r="C31" i="5"/>
  <c r="I31" i="5" s="1"/>
  <c r="C29" i="3" s="1"/>
  <c r="C30" i="5"/>
  <c r="I30" i="5" s="1"/>
  <c r="J30" i="5" s="1"/>
  <c r="C29" i="5"/>
  <c r="I29" i="5" s="1"/>
  <c r="C28" i="5"/>
  <c r="I28" i="5" s="1"/>
  <c r="C27" i="5"/>
  <c r="I27" i="5" s="1"/>
  <c r="C25" i="3" s="1"/>
  <c r="C26" i="5"/>
  <c r="I26" i="5" s="1"/>
  <c r="J26" i="5" s="1"/>
  <c r="C25" i="5"/>
  <c r="I25" i="5" s="1"/>
  <c r="C24" i="1" s="1"/>
  <c r="M95" i="4" l="1"/>
  <c r="M75" i="4"/>
  <c r="M52" i="4"/>
  <c r="M107" i="4"/>
  <c r="M89" i="4"/>
  <c r="M59" i="1"/>
  <c r="C194" i="3"/>
  <c r="M43" i="1"/>
  <c r="M55" i="1"/>
  <c r="M118" i="1"/>
  <c r="C28" i="3"/>
  <c r="C36" i="3"/>
  <c r="C72" i="3"/>
  <c r="C238" i="3"/>
  <c r="C249" i="3"/>
  <c r="F262" i="3"/>
  <c r="E112" i="4"/>
  <c r="I112" i="4"/>
  <c r="E26" i="3"/>
  <c r="E34" i="3"/>
  <c r="E172" i="3"/>
  <c r="D94" i="4"/>
  <c r="J89" i="5"/>
  <c r="C87" i="3"/>
  <c r="C91" i="1"/>
  <c r="C91" i="3"/>
  <c r="J97" i="5"/>
  <c r="C95" i="3"/>
  <c r="C103" i="1"/>
  <c r="C103" i="3"/>
  <c r="J193" i="5"/>
  <c r="C177" i="3"/>
  <c r="E16" i="2"/>
  <c r="E16" i="4"/>
  <c r="E18" i="2"/>
  <c r="E18" i="4"/>
  <c r="E20" i="2"/>
  <c r="E20" i="4"/>
  <c r="E21" i="2"/>
  <c r="E21" i="4"/>
  <c r="E22" i="2"/>
  <c r="E22" i="4"/>
  <c r="E28" i="2"/>
  <c r="E28" i="4"/>
  <c r="D50" i="1"/>
  <c r="D50" i="3"/>
  <c r="E32" i="2"/>
  <c r="E32" i="4"/>
  <c r="D54" i="1"/>
  <c r="D54" i="3"/>
  <c r="D88" i="1"/>
  <c r="D88" i="3"/>
  <c r="E43" i="2"/>
  <c r="E43" i="4"/>
  <c r="E45" i="2"/>
  <c r="E45" i="4"/>
  <c r="E46" i="2"/>
  <c r="E46" i="4"/>
  <c r="E47" i="2"/>
  <c r="E47" i="4"/>
  <c r="D116" i="1"/>
  <c r="D116" i="3"/>
  <c r="E57" i="2"/>
  <c r="E57" i="4"/>
  <c r="D123" i="1"/>
  <c r="D123" i="3"/>
  <c r="E65" i="2"/>
  <c r="E65" i="4"/>
  <c r="D131" i="1"/>
  <c r="D131" i="3"/>
  <c r="E67" i="2"/>
  <c r="E67" i="4"/>
  <c r="E70" i="2"/>
  <c r="E70" i="4"/>
  <c r="D135" i="1"/>
  <c r="D135" i="3"/>
  <c r="D139" i="1"/>
  <c r="D139" i="3"/>
  <c r="E74" i="2"/>
  <c r="E74" i="4"/>
  <c r="D37" i="3"/>
  <c r="F41" i="3"/>
  <c r="D46" i="3"/>
  <c r="F58" i="3"/>
  <c r="E83" i="3"/>
  <c r="F87" i="3"/>
  <c r="D119" i="3"/>
  <c r="F159" i="3"/>
  <c r="C173" i="3"/>
  <c r="C225" i="3"/>
  <c r="D228" i="3"/>
  <c r="C251" i="3"/>
  <c r="C254" i="3"/>
  <c r="C98" i="4"/>
  <c r="M98" i="4" s="1"/>
  <c r="C33" i="2"/>
  <c r="M33" i="2" s="1"/>
  <c r="C33" i="4"/>
  <c r="M33" i="4" s="1"/>
  <c r="C36" i="2"/>
  <c r="M36" i="2" s="1"/>
  <c r="C36" i="4"/>
  <c r="M36" i="4" s="1"/>
  <c r="J198" i="5"/>
  <c r="C182" i="3"/>
  <c r="J214" i="5"/>
  <c r="C198" i="3"/>
  <c r="J218" i="5"/>
  <c r="C202" i="3"/>
  <c r="J222" i="5"/>
  <c r="C206" i="3"/>
  <c r="J226" i="5"/>
  <c r="C210" i="3"/>
  <c r="J230" i="5"/>
  <c r="C214" i="3"/>
  <c r="J234" i="5"/>
  <c r="C218" i="3"/>
  <c r="J238" i="5"/>
  <c r="C222" i="3"/>
  <c r="J242" i="5"/>
  <c r="C226" i="3"/>
  <c r="J246" i="5"/>
  <c r="C230" i="3"/>
  <c r="J250" i="5"/>
  <c r="C234" i="3"/>
  <c r="I16" i="2"/>
  <c r="I16" i="4"/>
  <c r="I18" i="2"/>
  <c r="I18" i="4"/>
  <c r="I19" i="2"/>
  <c r="I19" i="4"/>
  <c r="E32" i="1"/>
  <c r="M32" i="1" s="1"/>
  <c r="E32" i="3"/>
  <c r="I20" i="2"/>
  <c r="I20" i="4"/>
  <c r="E36" i="1"/>
  <c r="E36" i="3"/>
  <c r="I21" i="2"/>
  <c r="I21" i="4"/>
  <c r="E40" i="1"/>
  <c r="M40" i="1" s="1"/>
  <c r="E40" i="3"/>
  <c r="I22" i="2"/>
  <c r="I22" i="4"/>
  <c r="D23" i="2"/>
  <c r="D23" i="4"/>
  <c r="I24" i="2"/>
  <c r="I24" i="4"/>
  <c r="D25" i="2"/>
  <c r="D25" i="4"/>
  <c r="I26" i="2"/>
  <c r="I26" i="4"/>
  <c r="D27" i="2"/>
  <c r="D27" i="4"/>
  <c r="I28" i="2"/>
  <c r="I28" i="4"/>
  <c r="D29" i="2"/>
  <c r="D29" i="4"/>
  <c r="I30" i="2"/>
  <c r="I30" i="4"/>
  <c r="D31" i="2"/>
  <c r="D31" i="4"/>
  <c r="I32" i="2"/>
  <c r="I32" i="4"/>
  <c r="E56" i="1"/>
  <c r="E56" i="3"/>
  <c r="I34" i="2"/>
  <c r="I34" i="4"/>
  <c r="I35" i="2"/>
  <c r="I35" i="4"/>
  <c r="I37" i="2"/>
  <c r="I37" i="4"/>
  <c r="I38" i="2"/>
  <c r="I38" i="4"/>
  <c r="I39" i="2"/>
  <c r="I39" i="4"/>
  <c r="I41" i="2"/>
  <c r="I41" i="4"/>
  <c r="I42" i="2"/>
  <c r="I42" i="4"/>
  <c r="E94" i="1"/>
  <c r="E94" i="3"/>
  <c r="I43" i="2"/>
  <c r="I43" i="4"/>
  <c r="I44" i="2"/>
  <c r="I44" i="4"/>
  <c r="I45" i="2"/>
  <c r="I45" i="4"/>
  <c r="I46" i="2"/>
  <c r="I46" i="4"/>
  <c r="I47" i="2"/>
  <c r="I47" i="4"/>
  <c r="E114" i="1"/>
  <c r="E114" i="3"/>
  <c r="I49" i="2"/>
  <c r="I49" i="4"/>
  <c r="D48" i="2"/>
  <c r="D48" i="4"/>
  <c r="D52" i="2"/>
  <c r="D52" i="4"/>
  <c r="I51" i="2"/>
  <c r="I51" i="4"/>
  <c r="D50" i="2"/>
  <c r="D50" i="4"/>
  <c r="E119" i="1"/>
  <c r="E119" i="3"/>
  <c r="D55" i="2"/>
  <c r="D55" i="4"/>
  <c r="I54" i="2"/>
  <c r="I54" i="4"/>
  <c r="D53" i="2"/>
  <c r="D53" i="4"/>
  <c r="E121" i="1"/>
  <c r="E121" i="3"/>
  <c r="D58" i="2"/>
  <c r="D58" i="4"/>
  <c r="I57" i="2"/>
  <c r="I57" i="4"/>
  <c r="D56" i="2"/>
  <c r="D56" i="4"/>
  <c r="E123" i="1"/>
  <c r="E123" i="3"/>
  <c r="D61" i="2"/>
  <c r="D61" i="4"/>
  <c r="I60" i="2"/>
  <c r="I60" i="4"/>
  <c r="D59" i="2"/>
  <c r="D59" i="4"/>
  <c r="E125" i="1"/>
  <c r="E125" i="3"/>
  <c r="D62" i="2"/>
  <c r="D62" i="4"/>
  <c r="E127" i="1"/>
  <c r="E127" i="3"/>
  <c r="D63" i="2"/>
  <c r="D63" i="4"/>
  <c r="D66" i="2"/>
  <c r="D66" i="4"/>
  <c r="I65" i="2"/>
  <c r="I65" i="4"/>
  <c r="D64" i="2"/>
  <c r="D64" i="4"/>
  <c r="E131" i="1"/>
  <c r="E131" i="3"/>
  <c r="D68" i="2"/>
  <c r="D68" i="4"/>
  <c r="I67" i="2"/>
  <c r="I67" i="4"/>
  <c r="I70" i="2"/>
  <c r="I70" i="4"/>
  <c r="D69" i="2"/>
  <c r="D69" i="4"/>
  <c r="E135" i="1"/>
  <c r="E135" i="3"/>
  <c r="D71" i="2"/>
  <c r="D71" i="4"/>
  <c r="E137" i="1"/>
  <c r="E137" i="3"/>
  <c r="D72" i="2"/>
  <c r="D72" i="4"/>
  <c r="I74" i="2"/>
  <c r="I74" i="4"/>
  <c r="D73" i="2"/>
  <c r="D73" i="4"/>
  <c r="D75" i="2"/>
  <c r="D75" i="4"/>
  <c r="D76" i="2"/>
  <c r="D76" i="4"/>
  <c r="D77" i="2"/>
  <c r="D77" i="4"/>
  <c r="D78" i="2"/>
  <c r="D78" i="4"/>
  <c r="D79" i="2"/>
  <c r="D79" i="4"/>
  <c r="D80" i="2"/>
  <c r="D80" i="4"/>
  <c r="D81" i="2"/>
  <c r="D81" i="4"/>
  <c r="D82" i="2"/>
  <c r="D82" i="4"/>
  <c r="D83" i="2"/>
  <c r="D83" i="4"/>
  <c r="D84" i="2"/>
  <c r="D84" i="4"/>
  <c r="D85" i="2"/>
  <c r="D85" i="4"/>
  <c r="D86" i="2"/>
  <c r="D86" i="4"/>
  <c r="D87" i="2"/>
  <c r="D87" i="4"/>
  <c r="D88" i="2"/>
  <c r="D88" i="4"/>
  <c r="D89" i="2"/>
  <c r="D89" i="4"/>
  <c r="D90" i="2"/>
  <c r="D90" i="4"/>
  <c r="D91" i="2"/>
  <c r="D91" i="4"/>
  <c r="D92" i="2"/>
  <c r="D92" i="4"/>
  <c r="D93" i="2"/>
  <c r="D93" i="4"/>
  <c r="D95" i="2"/>
  <c r="D95" i="4"/>
  <c r="D96" i="2"/>
  <c r="D96" i="4"/>
  <c r="D97" i="2"/>
  <c r="D97" i="4"/>
  <c r="F25" i="3"/>
  <c r="C31" i="3"/>
  <c r="F42" i="3"/>
  <c r="E49" i="3"/>
  <c r="F52" i="3"/>
  <c r="C55" i="3"/>
  <c r="D61" i="3"/>
  <c r="E67" i="3"/>
  <c r="F71" i="3"/>
  <c r="E99" i="3"/>
  <c r="E111" i="3"/>
  <c r="D114" i="3"/>
  <c r="F123" i="3"/>
  <c r="D132" i="3"/>
  <c r="C143" i="3"/>
  <c r="F147" i="3"/>
  <c r="F151" i="3"/>
  <c r="C166" i="3"/>
  <c r="C168" i="3"/>
  <c r="F171" i="3"/>
  <c r="F182" i="3"/>
  <c r="C190" i="3"/>
  <c r="F222" i="3"/>
  <c r="C27" i="1"/>
  <c r="C27" i="3"/>
  <c r="C71" i="1"/>
  <c r="C71" i="3"/>
  <c r="J185" i="5"/>
  <c r="C169" i="3"/>
  <c r="D28" i="1"/>
  <c r="D28" i="3"/>
  <c r="E19" i="2"/>
  <c r="E19" i="4"/>
  <c r="D34" i="1"/>
  <c r="D34" i="3"/>
  <c r="D38" i="1"/>
  <c r="D38" i="3"/>
  <c r="D42" i="1"/>
  <c r="D42" i="3"/>
  <c r="E24" i="2"/>
  <c r="E24" i="4"/>
  <c r="M24" i="4" s="1"/>
  <c r="E26" i="2"/>
  <c r="E26" i="4"/>
  <c r="F47" i="1"/>
  <c r="F47" i="3"/>
  <c r="E30" i="2"/>
  <c r="E30" i="4"/>
  <c r="F51" i="1"/>
  <c r="F51" i="3"/>
  <c r="D58" i="1"/>
  <c r="D58" i="3"/>
  <c r="E34" i="2"/>
  <c r="E34" i="4"/>
  <c r="E35" i="2"/>
  <c r="E35" i="4"/>
  <c r="E37" i="2"/>
  <c r="E37" i="4"/>
  <c r="E38" i="2"/>
  <c r="E38" i="4"/>
  <c r="E39" i="2"/>
  <c r="E39" i="4"/>
  <c r="E41" i="2"/>
  <c r="E41" i="4"/>
  <c r="E42" i="2"/>
  <c r="E42" i="4"/>
  <c r="D98" i="1"/>
  <c r="D98" i="3"/>
  <c r="D100" i="1"/>
  <c r="D100" i="3"/>
  <c r="E44" i="2"/>
  <c r="E44" i="4"/>
  <c r="D104" i="1"/>
  <c r="D104" i="3"/>
  <c r="E49" i="2"/>
  <c r="E49" i="4"/>
  <c r="E51" i="2"/>
  <c r="E51" i="4"/>
  <c r="E54" i="2"/>
  <c r="E54" i="4"/>
  <c r="E60" i="2"/>
  <c r="E60" i="4"/>
  <c r="J163" i="5"/>
  <c r="C147" i="3"/>
  <c r="M147" i="3" s="1"/>
  <c r="J167" i="5"/>
  <c r="C77" i="2" s="1"/>
  <c r="M77" i="2" s="1"/>
  <c r="C151" i="3"/>
  <c r="J171" i="5"/>
  <c r="C155" i="3"/>
  <c r="J175" i="5"/>
  <c r="C79" i="4" s="1"/>
  <c r="M79" i="4" s="1"/>
  <c r="C159" i="3"/>
  <c r="M159" i="3" s="1"/>
  <c r="J179" i="5"/>
  <c r="C163" i="3"/>
  <c r="J187" i="5"/>
  <c r="C82" i="4" s="1"/>
  <c r="M82" i="4" s="1"/>
  <c r="C171" i="3"/>
  <c r="J191" i="5"/>
  <c r="C175" i="3"/>
  <c r="J259" i="5"/>
  <c r="C242" i="3"/>
  <c r="J263" i="5"/>
  <c r="C246" i="3"/>
  <c r="D25" i="1"/>
  <c r="D25" i="3"/>
  <c r="D33" i="1"/>
  <c r="D33" i="3"/>
  <c r="D41" i="1"/>
  <c r="D41" i="3"/>
  <c r="E23" i="2"/>
  <c r="E23" i="4"/>
  <c r="E25" i="2"/>
  <c r="E25" i="4"/>
  <c r="E27" i="2"/>
  <c r="E27" i="4"/>
  <c r="D49" i="1"/>
  <c r="D49" i="3"/>
  <c r="E29" i="2"/>
  <c r="E29" i="4"/>
  <c r="E31" i="2"/>
  <c r="E31" i="4"/>
  <c r="D53" i="1"/>
  <c r="D53" i="3"/>
  <c r="F56" i="1"/>
  <c r="F56" i="3"/>
  <c r="D57" i="1"/>
  <c r="D57" i="3"/>
  <c r="D67" i="1"/>
  <c r="D67" i="3"/>
  <c r="D71" i="1"/>
  <c r="D71" i="3"/>
  <c r="D75" i="1"/>
  <c r="D75" i="3"/>
  <c r="D83" i="1"/>
  <c r="D83" i="3"/>
  <c r="D87" i="1"/>
  <c r="D87" i="3"/>
  <c r="D95" i="1"/>
  <c r="D95" i="3"/>
  <c r="D99" i="1"/>
  <c r="D99" i="3"/>
  <c r="D103" i="1"/>
  <c r="D103" i="3"/>
  <c r="D107" i="1"/>
  <c r="D107" i="3"/>
  <c r="D111" i="1"/>
  <c r="D111" i="3"/>
  <c r="E48" i="2"/>
  <c r="E48" i="4"/>
  <c r="E52" i="2"/>
  <c r="E52" i="4"/>
  <c r="E50" i="2"/>
  <c r="E50" i="4"/>
  <c r="E55" i="2"/>
  <c r="E55" i="4"/>
  <c r="E53" i="2"/>
  <c r="E53" i="4"/>
  <c r="E56" i="2"/>
  <c r="E56" i="4"/>
  <c r="E61" i="2"/>
  <c r="E61" i="4"/>
  <c r="E59" i="2"/>
  <c r="E59" i="4"/>
  <c r="E62" i="2"/>
  <c r="E62" i="4"/>
  <c r="E63" i="2"/>
  <c r="E63" i="4"/>
  <c r="D130" i="1"/>
  <c r="D130" i="3"/>
  <c r="E66" i="2"/>
  <c r="E66" i="4"/>
  <c r="E64" i="2"/>
  <c r="E64" i="4"/>
  <c r="E68" i="2"/>
  <c r="E68" i="4"/>
  <c r="E69" i="2"/>
  <c r="E69" i="4"/>
  <c r="D136" i="1"/>
  <c r="D136" i="3"/>
  <c r="E71" i="2"/>
  <c r="E71" i="4"/>
  <c r="E72" i="2"/>
  <c r="E72" i="4"/>
  <c r="E73" i="2"/>
  <c r="E73" i="4"/>
  <c r="E75" i="2"/>
  <c r="E75" i="4"/>
  <c r="E76" i="2"/>
  <c r="E76" i="4"/>
  <c r="E77" i="2"/>
  <c r="E77" i="4"/>
  <c r="E78" i="2"/>
  <c r="E78" i="4"/>
  <c r="E79" i="2"/>
  <c r="E79" i="4"/>
  <c r="E80" i="2"/>
  <c r="E80" i="4"/>
  <c r="E81" i="2"/>
  <c r="E81" i="4"/>
  <c r="E82" i="2"/>
  <c r="E82" i="4"/>
  <c r="E83" i="2"/>
  <c r="E83" i="4"/>
  <c r="E84" i="2"/>
  <c r="E84" i="4"/>
  <c r="E85" i="2"/>
  <c r="E85" i="4"/>
  <c r="E86" i="2"/>
  <c r="E86" i="4"/>
  <c r="E87" i="2"/>
  <c r="E87" i="4"/>
  <c r="E88" i="2"/>
  <c r="E88" i="4"/>
  <c r="E89" i="2"/>
  <c r="E89" i="4"/>
  <c r="E90" i="2"/>
  <c r="E90" i="4"/>
  <c r="E91" i="2"/>
  <c r="E91" i="4"/>
  <c r="E92" i="2"/>
  <c r="E92" i="4"/>
  <c r="E93" i="2"/>
  <c r="E93" i="4"/>
  <c r="E94" i="2"/>
  <c r="E94" i="4"/>
  <c r="E95" i="2"/>
  <c r="E95" i="4"/>
  <c r="E96" i="2"/>
  <c r="E96" i="4"/>
  <c r="E97" i="2"/>
  <c r="E97" i="4"/>
  <c r="E98" i="2"/>
  <c r="E110" i="4"/>
  <c r="E99" i="2"/>
  <c r="E111" i="4"/>
  <c r="D29" i="3"/>
  <c r="D39" i="3"/>
  <c r="D45" i="3"/>
  <c r="C59" i="3"/>
  <c r="C75" i="3"/>
  <c r="D91" i="3"/>
  <c r="E103" i="3"/>
  <c r="D120" i="3"/>
  <c r="D127" i="3"/>
  <c r="C157" i="3"/>
  <c r="D177" i="3"/>
  <c r="E223" i="3"/>
  <c r="D232" i="3"/>
  <c r="C237" i="3"/>
  <c r="M237" i="3" s="1"/>
  <c r="F242" i="3"/>
  <c r="C250" i="3"/>
  <c r="C253" i="3"/>
  <c r="E58" i="4"/>
  <c r="I58" i="4"/>
  <c r="J156" i="5"/>
  <c r="C73" i="4" s="1"/>
  <c r="C141" i="3"/>
  <c r="J168" i="5"/>
  <c r="C152" i="3"/>
  <c r="J188" i="5"/>
  <c r="C172" i="3"/>
  <c r="J192" i="5"/>
  <c r="C176" i="3"/>
  <c r="J276" i="5"/>
  <c r="C258" i="3"/>
  <c r="J280" i="5"/>
  <c r="C262" i="3"/>
  <c r="M262" i="3" s="1"/>
  <c r="D16" i="2"/>
  <c r="D16" i="4"/>
  <c r="E25" i="1"/>
  <c r="E25" i="3"/>
  <c r="M25" i="3" s="1"/>
  <c r="D18" i="2"/>
  <c r="D18" i="4"/>
  <c r="E27" i="1"/>
  <c r="E27" i="3"/>
  <c r="E29" i="1"/>
  <c r="E29" i="3"/>
  <c r="D19" i="2"/>
  <c r="D19" i="4"/>
  <c r="E31" i="1"/>
  <c r="M31" i="1" s="1"/>
  <c r="E31" i="3"/>
  <c r="E33" i="1"/>
  <c r="E33" i="3"/>
  <c r="D20" i="2"/>
  <c r="D20" i="4"/>
  <c r="E35" i="1"/>
  <c r="M35" i="1" s="1"/>
  <c r="E35" i="3"/>
  <c r="E37" i="1"/>
  <c r="E37" i="3"/>
  <c r="D21" i="2"/>
  <c r="D21" i="4"/>
  <c r="E39" i="1"/>
  <c r="M39" i="1" s="1"/>
  <c r="E39" i="3"/>
  <c r="E41" i="1"/>
  <c r="E41" i="3"/>
  <c r="M41" i="3" s="1"/>
  <c r="D22" i="2"/>
  <c r="D22" i="4"/>
  <c r="I23" i="2"/>
  <c r="I23" i="4"/>
  <c r="D24" i="2"/>
  <c r="D24" i="4"/>
  <c r="E45" i="1"/>
  <c r="E45" i="3"/>
  <c r="I25" i="2"/>
  <c r="I25" i="4"/>
  <c r="D26" i="2"/>
  <c r="D26" i="4"/>
  <c r="I27" i="2"/>
  <c r="I27" i="4"/>
  <c r="D28" i="2"/>
  <c r="D28" i="4"/>
  <c r="I29" i="2"/>
  <c r="I29" i="4"/>
  <c r="D30" i="2"/>
  <c r="D30" i="4"/>
  <c r="I31" i="2"/>
  <c r="I31" i="4"/>
  <c r="D32" i="2"/>
  <c r="D32" i="4"/>
  <c r="E57" i="1"/>
  <c r="E57" i="3"/>
  <c r="D34" i="2"/>
  <c r="D34" i="4"/>
  <c r="E61" i="1"/>
  <c r="E61" i="3"/>
  <c r="D35" i="2"/>
  <c r="D35" i="4"/>
  <c r="E71" i="1"/>
  <c r="E71" i="3"/>
  <c r="D37" i="2"/>
  <c r="D37" i="4"/>
  <c r="E75" i="1"/>
  <c r="E75" i="3"/>
  <c r="D38" i="2"/>
  <c r="D38" i="4"/>
  <c r="E79" i="1"/>
  <c r="E79" i="3"/>
  <c r="D39" i="2"/>
  <c r="D39" i="4"/>
  <c r="E87" i="1"/>
  <c r="E87" i="3"/>
  <c r="D41" i="2"/>
  <c r="D41" i="4"/>
  <c r="E91" i="1"/>
  <c r="E91" i="3"/>
  <c r="D42" i="2"/>
  <c r="D42" i="4"/>
  <c r="E93" i="1"/>
  <c r="E93" i="3"/>
  <c r="E95" i="1"/>
  <c r="E95" i="3"/>
  <c r="D43" i="2"/>
  <c r="D43" i="4"/>
  <c r="D44" i="2"/>
  <c r="D44" i="4"/>
  <c r="D45" i="2"/>
  <c r="D45" i="4"/>
  <c r="E105" i="1"/>
  <c r="E105" i="3"/>
  <c r="E107" i="1"/>
  <c r="E107" i="3"/>
  <c r="D46" i="2"/>
  <c r="D46" i="4"/>
  <c r="E109" i="1"/>
  <c r="E109" i="3"/>
  <c r="D47" i="2"/>
  <c r="D47" i="4"/>
  <c r="E115" i="1"/>
  <c r="E115" i="3"/>
  <c r="D49" i="2"/>
  <c r="D49" i="4"/>
  <c r="I48" i="2"/>
  <c r="I48" i="4"/>
  <c r="I52" i="2"/>
  <c r="I52" i="4"/>
  <c r="D51" i="2"/>
  <c r="D51" i="4"/>
  <c r="I50" i="2"/>
  <c r="I50" i="4"/>
  <c r="I55" i="2"/>
  <c r="I55" i="4"/>
  <c r="D54" i="2"/>
  <c r="D54" i="4"/>
  <c r="I53" i="2"/>
  <c r="I53" i="4"/>
  <c r="D57" i="2"/>
  <c r="D57" i="4"/>
  <c r="I56" i="2"/>
  <c r="I56" i="4"/>
  <c r="I61" i="2"/>
  <c r="I61" i="4"/>
  <c r="D60" i="2"/>
  <c r="D60" i="4"/>
  <c r="I59" i="2"/>
  <c r="I59" i="4"/>
  <c r="E126" i="1"/>
  <c r="E126" i="3"/>
  <c r="I62" i="2"/>
  <c r="I62" i="4"/>
  <c r="I63" i="2"/>
  <c r="I63" i="4"/>
  <c r="E130" i="1"/>
  <c r="E130" i="3"/>
  <c r="I66" i="2"/>
  <c r="I66" i="4"/>
  <c r="D65" i="2"/>
  <c r="D65" i="4"/>
  <c r="I64" i="2"/>
  <c r="I64" i="4"/>
  <c r="I68" i="2"/>
  <c r="I68" i="4"/>
  <c r="D67" i="2"/>
  <c r="D67" i="4"/>
  <c r="D70" i="2"/>
  <c r="D70" i="4"/>
  <c r="I69" i="2"/>
  <c r="I69" i="4"/>
  <c r="I71" i="2"/>
  <c r="I71" i="4"/>
  <c r="I72" i="2"/>
  <c r="I72" i="4"/>
  <c r="M72" i="4" s="1"/>
  <c r="D74" i="2"/>
  <c r="D74" i="4"/>
  <c r="I73" i="2"/>
  <c r="I73" i="4"/>
  <c r="M73" i="4" s="1"/>
  <c r="I75" i="2"/>
  <c r="I75" i="4"/>
  <c r="I76" i="2"/>
  <c r="I76" i="4"/>
  <c r="I77" i="2"/>
  <c r="I77" i="4"/>
  <c r="I78" i="2"/>
  <c r="I78" i="4"/>
  <c r="I79" i="2"/>
  <c r="I79" i="4"/>
  <c r="I80" i="2"/>
  <c r="I80" i="4"/>
  <c r="I81" i="2"/>
  <c r="I81" i="4"/>
  <c r="I82" i="2"/>
  <c r="I82" i="4"/>
  <c r="I83" i="2"/>
  <c r="I83" i="4"/>
  <c r="I84" i="2"/>
  <c r="I84" i="4"/>
  <c r="I85" i="2"/>
  <c r="I85" i="4"/>
  <c r="I86" i="2"/>
  <c r="I86" i="4"/>
  <c r="I87" i="2"/>
  <c r="I87" i="4"/>
  <c r="I88" i="2"/>
  <c r="I88" i="4"/>
  <c r="M88" i="4" s="1"/>
  <c r="I89" i="2"/>
  <c r="I89" i="4"/>
  <c r="I90" i="2"/>
  <c r="I90" i="4"/>
  <c r="I91" i="2"/>
  <c r="I91" i="4"/>
  <c r="I92" i="2"/>
  <c r="I92" i="4"/>
  <c r="M92" i="4" s="1"/>
  <c r="I93" i="2"/>
  <c r="I93" i="4"/>
  <c r="I94" i="2"/>
  <c r="I94" i="4"/>
  <c r="M94" i="4" s="1"/>
  <c r="I95" i="2"/>
  <c r="I95" i="4"/>
  <c r="I96" i="2"/>
  <c r="I96" i="4"/>
  <c r="I97" i="2"/>
  <c r="I97" i="4"/>
  <c r="I98" i="2"/>
  <c r="I110" i="4"/>
  <c r="I99" i="2"/>
  <c r="I111" i="4"/>
  <c r="F33" i="3"/>
  <c r="C43" i="3"/>
  <c r="E48" i="3"/>
  <c r="E53" i="3"/>
  <c r="F57" i="3"/>
  <c r="D62" i="3"/>
  <c r="D79" i="3"/>
  <c r="E89" i="3"/>
  <c r="F95" i="3"/>
  <c r="E98" i="3"/>
  <c r="C107" i="3"/>
  <c r="E110" i="3"/>
  <c r="D115" i="3"/>
  <c r="E139" i="3"/>
  <c r="M139" i="3" s="1"/>
  <c r="C167" i="3"/>
  <c r="C186" i="3"/>
  <c r="F198" i="3"/>
  <c r="F202" i="3"/>
  <c r="D220" i="3"/>
  <c r="E243" i="3"/>
  <c r="D27" i="3"/>
  <c r="F44" i="3"/>
  <c r="F49" i="3"/>
  <c r="M49" i="3" s="1"/>
  <c r="F50" i="3"/>
  <c r="F53" i="3"/>
  <c r="F54" i="3"/>
  <c r="F67" i="3"/>
  <c r="M67" i="3" s="1"/>
  <c r="F83" i="3"/>
  <c r="F99" i="3"/>
  <c r="F103" i="3"/>
  <c r="F111" i="3"/>
  <c r="F139" i="3"/>
  <c r="F163" i="3"/>
  <c r="C170" i="3"/>
  <c r="F175" i="3"/>
  <c r="E176" i="3"/>
  <c r="F206" i="3"/>
  <c r="F210" i="3"/>
  <c r="F230" i="3"/>
  <c r="E231" i="3"/>
  <c r="D236" i="3"/>
  <c r="C241" i="3"/>
  <c r="M241" i="3" s="1"/>
  <c r="F246" i="3"/>
  <c r="C261" i="3"/>
  <c r="D98" i="2"/>
  <c r="D110" i="4"/>
  <c r="D99" i="2"/>
  <c r="D111" i="4"/>
  <c r="D100" i="2"/>
  <c r="D112" i="4"/>
  <c r="C24" i="3"/>
  <c r="F29" i="3"/>
  <c r="E30" i="3"/>
  <c r="C32" i="3"/>
  <c r="D35" i="3"/>
  <c r="F37" i="3"/>
  <c r="E38" i="3"/>
  <c r="C40" i="3"/>
  <c r="F45" i="3"/>
  <c r="F46" i="3"/>
  <c r="F61" i="3"/>
  <c r="F62" i="3"/>
  <c r="C64" i="3"/>
  <c r="C69" i="3"/>
  <c r="F79" i="3"/>
  <c r="C80" i="3"/>
  <c r="C85" i="3"/>
  <c r="F91" i="3"/>
  <c r="F115" i="3"/>
  <c r="F119" i="3"/>
  <c r="F127" i="3"/>
  <c r="F155" i="3"/>
  <c r="D169" i="3"/>
  <c r="C174" i="3"/>
  <c r="F181" i="3"/>
  <c r="F214" i="3"/>
  <c r="F218" i="3"/>
  <c r="C221" i="3"/>
  <c r="D224" i="3"/>
  <c r="F226" i="3"/>
  <c r="E227" i="3"/>
  <c r="C229" i="3"/>
  <c r="M229" i="3" s="1"/>
  <c r="F234" i="3"/>
  <c r="E235" i="3"/>
  <c r="D240" i="3"/>
  <c r="C245" i="3"/>
  <c r="M245" i="3" s="1"/>
  <c r="F258" i="3"/>
  <c r="D31" i="3"/>
  <c r="F75" i="3"/>
  <c r="F107" i="3"/>
  <c r="F131" i="3"/>
  <c r="M131" i="3" s="1"/>
  <c r="F135" i="3"/>
  <c r="F143" i="3"/>
  <c r="F167" i="3"/>
  <c r="E168" i="3"/>
  <c r="D173" i="3"/>
  <c r="F186" i="3"/>
  <c r="F187" i="3"/>
  <c r="F190" i="3"/>
  <c r="F194" i="3"/>
  <c r="C233" i="3"/>
  <c r="M233" i="3" s="1"/>
  <c r="F238" i="3"/>
  <c r="E239" i="3"/>
  <c r="D244" i="3"/>
  <c r="F250" i="3"/>
  <c r="F254" i="3"/>
  <c r="C257" i="3"/>
  <c r="D260" i="3"/>
  <c r="C84" i="4"/>
  <c r="M84" i="4" s="1"/>
  <c r="C24" i="4"/>
  <c r="C32" i="4"/>
  <c r="M32" i="4" s="1"/>
  <c r="C35" i="4"/>
  <c r="M35" i="4" s="1"/>
  <c r="C108" i="4"/>
  <c r="M108" i="4" s="1"/>
  <c r="C109" i="4"/>
  <c r="M109" i="4" s="1"/>
  <c r="C28" i="4"/>
  <c r="M28" i="4" s="1"/>
  <c r="C37" i="4"/>
  <c r="C38" i="4"/>
  <c r="M38" i="4" s="1"/>
  <c r="C39" i="4"/>
  <c r="M39" i="4" s="1"/>
  <c r="C80" i="4"/>
  <c r="M80" i="4" s="1"/>
  <c r="C34" i="4"/>
  <c r="M34" i="4" s="1"/>
  <c r="C76" i="4"/>
  <c r="M76" i="4" s="1"/>
  <c r="C96" i="4"/>
  <c r="M96" i="4" s="1"/>
  <c r="C103" i="4"/>
  <c r="M103" i="4" s="1"/>
  <c r="C87" i="4"/>
  <c r="M87" i="4" s="1"/>
  <c r="C92" i="4"/>
  <c r="C93" i="4"/>
  <c r="M93" i="4" s="1"/>
  <c r="C100" i="4"/>
  <c r="M100" i="4" s="1"/>
  <c r="C112" i="4"/>
  <c r="M112" i="4" s="1"/>
  <c r="C75" i="4"/>
  <c r="C81" i="4"/>
  <c r="M81" i="4" s="1"/>
  <c r="C86" i="4"/>
  <c r="M86" i="4" s="1"/>
  <c r="C91" i="4"/>
  <c r="M91" i="4" s="1"/>
  <c r="C97" i="4"/>
  <c r="M97" i="4" s="1"/>
  <c r="C102" i="4"/>
  <c r="M102" i="4" s="1"/>
  <c r="C107" i="4"/>
  <c r="C74" i="4"/>
  <c r="M74" i="4" s="1"/>
  <c r="C85" i="4"/>
  <c r="M85" i="4" s="1"/>
  <c r="C90" i="4"/>
  <c r="M90" i="4" s="1"/>
  <c r="C95" i="4"/>
  <c r="C101" i="4"/>
  <c r="M101" i="4" s="1"/>
  <c r="C106" i="4"/>
  <c r="M106" i="4" s="1"/>
  <c r="C111" i="4"/>
  <c r="M111" i="4" s="1"/>
  <c r="C78" i="4"/>
  <c r="M78" i="4" s="1"/>
  <c r="C83" i="4"/>
  <c r="M83" i="4" s="1"/>
  <c r="C89" i="4"/>
  <c r="C94" i="4"/>
  <c r="C110" i="4"/>
  <c r="M110" i="4" s="1"/>
  <c r="D60" i="3"/>
  <c r="C60" i="3"/>
  <c r="C66" i="3"/>
  <c r="F66" i="3"/>
  <c r="E66" i="3"/>
  <c r="C74" i="3"/>
  <c r="F74" i="3"/>
  <c r="E74" i="3"/>
  <c r="D77" i="3"/>
  <c r="F77" i="3"/>
  <c r="E77" i="3"/>
  <c r="C82" i="3"/>
  <c r="F82" i="3"/>
  <c r="E82" i="3"/>
  <c r="E124" i="3"/>
  <c r="F124" i="3"/>
  <c r="D124" i="3"/>
  <c r="C124" i="3"/>
  <c r="D145" i="3"/>
  <c r="F145" i="3"/>
  <c r="E145" i="3"/>
  <c r="C145" i="3"/>
  <c r="C26" i="3"/>
  <c r="F27" i="3"/>
  <c r="E28" i="3"/>
  <c r="C30" i="3"/>
  <c r="F31" i="3"/>
  <c r="F32" i="3"/>
  <c r="F34" i="3"/>
  <c r="F35" i="3"/>
  <c r="F36" i="3"/>
  <c r="F38" i="3"/>
  <c r="F39" i="3"/>
  <c r="F40" i="3"/>
  <c r="E43" i="3"/>
  <c r="D43" i="3"/>
  <c r="E44" i="3"/>
  <c r="D48" i="3"/>
  <c r="C48" i="3"/>
  <c r="E59" i="3"/>
  <c r="D59" i="3"/>
  <c r="E60" i="3"/>
  <c r="D66" i="3"/>
  <c r="D74" i="3"/>
  <c r="C77" i="3"/>
  <c r="D82" i="3"/>
  <c r="D97" i="3"/>
  <c r="F97" i="3"/>
  <c r="E97" i="3"/>
  <c r="C97" i="3"/>
  <c r="C118" i="3"/>
  <c r="F118" i="3"/>
  <c r="E118" i="3"/>
  <c r="D118" i="3"/>
  <c r="E140" i="3"/>
  <c r="F140" i="3"/>
  <c r="D140" i="3"/>
  <c r="C140" i="3"/>
  <c r="D161" i="3"/>
  <c r="F161" i="3"/>
  <c r="E161" i="3"/>
  <c r="C161" i="3"/>
  <c r="F30" i="3"/>
  <c r="E55" i="3"/>
  <c r="D55" i="3"/>
  <c r="E64" i="3"/>
  <c r="F64" i="3"/>
  <c r="D64" i="3"/>
  <c r="D85" i="3"/>
  <c r="F85" i="3"/>
  <c r="E85" i="3"/>
  <c r="D26" i="3"/>
  <c r="F28" i="3"/>
  <c r="D30" i="3"/>
  <c r="E47" i="3"/>
  <c r="D47" i="3"/>
  <c r="D52" i="3"/>
  <c r="C52" i="3"/>
  <c r="F55" i="3"/>
  <c r="F60" i="3"/>
  <c r="F63" i="3"/>
  <c r="E63" i="3"/>
  <c r="D63" i="3"/>
  <c r="D65" i="3"/>
  <c r="F65" i="3"/>
  <c r="E65" i="3"/>
  <c r="E68" i="3"/>
  <c r="F68" i="3"/>
  <c r="D68" i="3"/>
  <c r="C70" i="3"/>
  <c r="F70" i="3"/>
  <c r="E70" i="3"/>
  <c r="D73" i="3"/>
  <c r="F73" i="3"/>
  <c r="E73" i="3"/>
  <c r="E76" i="3"/>
  <c r="F76" i="3"/>
  <c r="D76" i="3"/>
  <c r="C78" i="3"/>
  <c r="F78" i="3"/>
  <c r="E78" i="3"/>
  <c r="D81" i="3"/>
  <c r="F81" i="3"/>
  <c r="E81" i="3"/>
  <c r="E84" i="3"/>
  <c r="F84" i="3"/>
  <c r="D84" i="3"/>
  <c r="C86" i="3"/>
  <c r="F86" i="3"/>
  <c r="E86" i="3"/>
  <c r="E92" i="3"/>
  <c r="F92" i="3"/>
  <c r="D92" i="3"/>
  <c r="C92" i="3"/>
  <c r="D113" i="3"/>
  <c r="F113" i="3"/>
  <c r="E113" i="3"/>
  <c r="C113" i="3"/>
  <c r="C134" i="3"/>
  <c r="F134" i="3"/>
  <c r="E134" i="3"/>
  <c r="D134" i="3"/>
  <c r="E156" i="3"/>
  <c r="F156" i="3"/>
  <c r="D156" i="3"/>
  <c r="C156" i="3"/>
  <c r="F26" i="3"/>
  <c r="D44" i="3"/>
  <c r="C44" i="3"/>
  <c r="D69" i="3"/>
  <c r="F69" i="3"/>
  <c r="E69" i="3"/>
  <c r="E72" i="3"/>
  <c r="F72" i="3"/>
  <c r="D72" i="3"/>
  <c r="E80" i="3"/>
  <c r="F80" i="3"/>
  <c r="D80" i="3"/>
  <c r="C102" i="3"/>
  <c r="F102" i="3"/>
  <c r="E102" i="3"/>
  <c r="D102" i="3"/>
  <c r="E199" i="3"/>
  <c r="C199" i="3"/>
  <c r="F199" i="3"/>
  <c r="D199" i="3"/>
  <c r="C209" i="3"/>
  <c r="D209" i="3"/>
  <c r="F209" i="3"/>
  <c r="E209" i="3"/>
  <c r="D32" i="3"/>
  <c r="C34" i="3"/>
  <c r="M34" i="3" s="1"/>
  <c r="C35" i="3"/>
  <c r="D36" i="3"/>
  <c r="C38" i="3"/>
  <c r="C39" i="3"/>
  <c r="D40" i="3"/>
  <c r="F43" i="3"/>
  <c r="C47" i="3"/>
  <c r="F48" i="3"/>
  <c r="E51" i="3"/>
  <c r="D51" i="3"/>
  <c r="E52" i="3"/>
  <c r="D56" i="3"/>
  <c r="C56" i="3"/>
  <c r="F59" i="3"/>
  <c r="C63" i="3"/>
  <c r="C65" i="3"/>
  <c r="C68" i="3"/>
  <c r="D70" i="3"/>
  <c r="C73" i="3"/>
  <c r="C76" i="3"/>
  <c r="D78" i="3"/>
  <c r="C81" i="3"/>
  <c r="C84" i="3"/>
  <c r="D86" i="3"/>
  <c r="E108" i="3"/>
  <c r="F108" i="3"/>
  <c r="D108" i="3"/>
  <c r="C108" i="3"/>
  <c r="D129" i="3"/>
  <c r="F129" i="3"/>
  <c r="E129" i="3"/>
  <c r="C129" i="3"/>
  <c r="C150" i="3"/>
  <c r="F150" i="3"/>
  <c r="E150" i="3"/>
  <c r="D150" i="3"/>
  <c r="C90" i="3"/>
  <c r="F90" i="3"/>
  <c r="E96" i="3"/>
  <c r="F96" i="3"/>
  <c r="D101" i="3"/>
  <c r="F101" i="3"/>
  <c r="C106" i="3"/>
  <c r="F106" i="3"/>
  <c r="E112" i="3"/>
  <c r="F112" i="3"/>
  <c r="D117" i="3"/>
  <c r="F117" i="3"/>
  <c r="C122" i="3"/>
  <c r="F122" i="3"/>
  <c r="E128" i="3"/>
  <c r="F128" i="3"/>
  <c r="D133" i="3"/>
  <c r="F133" i="3"/>
  <c r="C138" i="3"/>
  <c r="F138" i="3"/>
  <c r="E144" i="3"/>
  <c r="F144" i="3"/>
  <c r="D149" i="3"/>
  <c r="F149" i="3"/>
  <c r="C154" i="3"/>
  <c r="F154" i="3"/>
  <c r="E160" i="3"/>
  <c r="F160" i="3"/>
  <c r="D165" i="3"/>
  <c r="F165" i="3"/>
  <c r="D180" i="3"/>
  <c r="C180" i="3"/>
  <c r="F180" i="3"/>
  <c r="E180" i="3"/>
  <c r="D196" i="3"/>
  <c r="C196" i="3"/>
  <c r="F196" i="3"/>
  <c r="E196" i="3"/>
  <c r="E207" i="3"/>
  <c r="C207" i="3"/>
  <c r="F207" i="3"/>
  <c r="D207" i="3"/>
  <c r="C217" i="3"/>
  <c r="D217" i="3"/>
  <c r="F217" i="3"/>
  <c r="E217" i="3"/>
  <c r="E42" i="3"/>
  <c r="M42" i="3" s="1"/>
  <c r="E46" i="3"/>
  <c r="M46" i="3" s="1"/>
  <c r="E50" i="3"/>
  <c r="M50" i="3" s="1"/>
  <c r="E54" i="3"/>
  <c r="E58" i="3"/>
  <c r="M58" i="3" s="1"/>
  <c r="E62" i="3"/>
  <c r="M62" i="3" s="1"/>
  <c r="D89" i="3"/>
  <c r="F89" i="3"/>
  <c r="D90" i="3"/>
  <c r="C94" i="3"/>
  <c r="F94" i="3"/>
  <c r="C96" i="3"/>
  <c r="E100" i="3"/>
  <c r="F100" i="3"/>
  <c r="C101" i="3"/>
  <c r="D105" i="3"/>
  <c r="F105" i="3"/>
  <c r="D106" i="3"/>
  <c r="C110" i="3"/>
  <c r="F110" i="3"/>
  <c r="C112" i="3"/>
  <c r="E116" i="3"/>
  <c r="F116" i="3"/>
  <c r="C117" i="3"/>
  <c r="D121" i="3"/>
  <c r="F121" i="3"/>
  <c r="D122" i="3"/>
  <c r="C126" i="3"/>
  <c r="F126" i="3"/>
  <c r="C128" i="3"/>
  <c r="E132" i="3"/>
  <c r="F132" i="3"/>
  <c r="C133" i="3"/>
  <c r="D137" i="3"/>
  <c r="F137" i="3"/>
  <c r="D138" i="3"/>
  <c r="C142" i="3"/>
  <c r="F142" i="3"/>
  <c r="C144" i="3"/>
  <c r="E148" i="3"/>
  <c r="F148" i="3"/>
  <c r="C149" i="3"/>
  <c r="D153" i="3"/>
  <c r="F153" i="3"/>
  <c r="D154" i="3"/>
  <c r="C158" i="3"/>
  <c r="F158" i="3"/>
  <c r="C160" i="3"/>
  <c r="E164" i="3"/>
  <c r="F164" i="3"/>
  <c r="C165" i="3"/>
  <c r="C185" i="3"/>
  <c r="D185" i="3"/>
  <c r="F185" i="3"/>
  <c r="E185" i="3"/>
  <c r="C193" i="3"/>
  <c r="D193" i="3"/>
  <c r="F193" i="3"/>
  <c r="E193" i="3"/>
  <c r="D204" i="3"/>
  <c r="C204" i="3"/>
  <c r="F204" i="3"/>
  <c r="E204" i="3"/>
  <c r="E215" i="3"/>
  <c r="C215" i="3"/>
  <c r="F215" i="3"/>
  <c r="D215" i="3"/>
  <c r="E88" i="3"/>
  <c r="F88" i="3"/>
  <c r="C89" i="3"/>
  <c r="E90" i="3"/>
  <c r="D93" i="3"/>
  <c r="F93" i="3"/>
  <c r="D94" i="3"/>
  <c r="D96" i="3"/>
  <c r="C98" i="3"/>
  <c r="F98" i="3"/>
  <c r="C100" i="3"/>
  <c r="E101" i="3"/>
  <c r="E104" i="3"/>
  <c r="F104" i="3"/>
  <c r="C105" i="3"/>
  <c r="E106" i="3"/>
  <c r="D109" i="3"/>
  <c r="F109" i="3"/>
  <c r="D110" i="3"/>
  <c r="D112" i="3"/>
  <c r="C114" i="3"/>
  <c r="F114" i="3"/>
  <c r="C116" i="3"/>
  <c r="E117" i="3"/>
  <c r="E120" i="3"/>
  <c r="F120" i="3"/>
  <c r="C121" i="3"/>
  <c r="E122" i="3"/>
  <c r="D125" i="3"/>
  <c r="F125" i="3"/>
  <c r="D126" i="3"/>
  <c r="D128" i="3"/>
  <c r="C130" i="3"/>
  <c r="F130" i="3"/>
  <c r="C132" i="3"/>
  <c r="E133" i="3"/>
  <c r="E136" i="3"/>
  <c r="F136" i="3"/>
  <c r="C137" i="3"/>
  <c r="E138" i="3"/>
  <c r="D141" i="3"/>
  <c r="F141" i="3"/>
  <c r="D142" i="3"/>
  <c r="D144" i="3"/>
  <c r="C146" i="3"/>
  <c r="F146" i="3"/>
  <c r="C148" i="3"/>
  <c r="E149" i="3"/>
  <c r="E152" i="3"/>
  <c r="F152" i="3"/>
  <c r="C153" i="3"/>
  <c r="E154" i="3"/>
  <c r="D157" i="3"/>
  <c r="F157" i="3"/>
  <c r="D158" i="3"/>
  <c r="D160" i="3"/>
  <c r="C162" i="3"/>
  <c r="F162" i="3"/>
  <c r="C164" i="3"/>
  <c r="E165" i="3"/>
  <c r="E191" i="3"/>
  <c r="C191" i="3"/>
  <c r="F191" i="3"/>
  <c r="D191" i="3"/>
  <c r="C201" i="3"/>
  <c r="D201" i="3"/>
  <c r="F201" i="3"/>
  <c r="E201" i="3"/>
  <c r="D212" i="3"/>
  <c r="C212" i="3"/>
  <c r="F212" i="3"/>
  <c r="E212" i="3"/>
  <c r="F166" i="3"/>
  <c r="F168" i="3"/>
  <c r="F169" i="3"/>
  <c r="F170" i="3"/>
  <c r="F172" i="3"/>
  <c r="F173" i="3"/>
  <c r="F174" i="3"/>
  <c r="F176" i="3"/>
  <c r="F177" i="3"/>
  <c r="E179" i="3"/>
  <c r="C179" i="3"/>
  <c r="D184" i="3"/>
  <c r="C184" i="3"/>
  <c r="M184" i="3" s="1"/>
  <c r="C189" i="3"/>
  <c r="M189" i="3" s="1"/>
  <c r="D189" i="3"/>
  <c r="F178" i="3"/>
  <c r="C178" i="3"/>
  <c r="E183" i="3"/>
  <c r="C183" i="3"/>
  <c r="D188" i="3"/>
  <c r="C188" i="3"/>
  <c r="M188" i="3" s="1"/>
  <c r="D192" i="3"/>
  <c r="C192" i="3"/>
  <c r="F192" i="3"/>
  <c r="E195" i="3"/>
  <c r="C195" i="3"/>
  <c r="F195" i="3"/>
  <c r="C197" i="3"/>
  <c r="D197" i="3"/>
  <c r="F197" i="3"/>
  <c r="D200" i="3"/>
  <c r="C200" i="3"/>
  <c r="F200" i="3"/>
  <c r="E203" i="3"/>
  <c r="C203" i="3"/>
  <c r="F203" i="3"/>
  <c r="C205" i="3"/>
  <c r="D205" i="3"/>
  <c r="F205" i="3"/>
  <c r="D208" i="3"/>
  <c r="C208" i="3"/>
  <c r="F208" i="3"/>
  <c r="E211" i="3"/>
  <c r="C211" i="3"/>
  <c r="F211" i="3"/>
  <c r="C213" i="3"/>
  <c r="D213" i="3"/>
  <c r="F213" i="3"/>
  <c r="D216" i="3"/>
  <c r="C216" i="3"/>
  <c r="F216" i="3"/>
  <c r="E219" i="3"/>
  <c r="C219" i="3"/>
  <c r="F219" i="3"/>
  <c r="C181" i="3"/>
  <c r="M181" i="3" s="1"/>
  <c r="D181" i="3"/>
  <c r="E187" i="3"/>
  <c r="C187" i="3"/>
  <c r="E255" i="3"/>
  <c r="D255" i="3"/>
  <c r="F255" i="3"/>
  <c r="C255" i="3"/>
  <c r="F220" i="3"/>
  <c r="F221" i="3"/>
  <c r="F223" i="3"/>
  <c r="F224" i="3"/>
  <c r="F225" i="3"/>
  <c r="F227" i="3"/>
  <c r="F228" i="3"/>
  <c r="D248" i="3"/>
  <c r="C248" i="3"/>
  <c r="E259" i="3"/>
  <c r="D259" i="3"/>
  <c r="C259" i="3"/>
  <c r="E247" i="3"/>
  <c r="D247" i="3"/>
  <c r="E248" i="3"/>
  <c r="D252" i="3"/>
  <c r="C252" i="3"/>
  <c r="F259" i="3"/>
  <c r="C220" i="3"/>
  <c r="D221" i="3"/>
  <c r="C223" i="3"/>
  <c r="C224" i="3"/>
  <c r="D225" i="3"/>
  <c r="C227" i="3"/>
  <c r="C228" i="3"/>
  <c r="D229" i="3"/>
  <c r="C231" i="3"/>
  <c r="M231" i="3" s="1"/>
  <c r="C232" i="3"/>
  <c r="M232" i="3" s="1"/>
  <c r="D233" i="3"/>
  <c r="C235" i="3"/>
  <c r="M235" i="3" s="1"/>
  <c r="C236" i="3"/>
  <c r="M236" i="3" s="1"/>
  <c r="D237" i="3"/>
  <c r="C239" i="3"/>
  <c r="M239" i="3" s="1"/>
  <c r="C240" i="3"/>
  <c r="M240" i="3" s="1"/>
  <c r="D241" i="3"/>
  <c r="C243" i="3"/>
  <c r="M243" i="3" s="1"/>
  <c r="C244" i="3"/>
  <c r="M244" i="3" s="1"/>
  <c r="D245" i="3"/>
  <c r="C247" i="3"/>
  <c r="F248" i="3"/>
  <c r="E251" i="3"/>
  <c r="D251" i="3"/>
  <c r="E252" i="3"/>
  <c r="D256" i="3"/>
  <c r="C256" i="3"/>
  <c r="M256" i="3" s="1"/>
  <c r="F260" i="3"/>
  <c r="F249" i="3"/>
  <c r="F253" i="3"/>
  <c r="F257" i="3"/>
  <c r="C260" i="3"/>
  <c r="M260" i="3" s="1"/>
  <c r="F261" i="3"/>
  <c r="C100" i="2"/>
  <c r="C72" i="2"/>
  <c r="C80" i="2"/>
  <c r="C88" i="2"/>
  <c r="C96" i="2"/>
  <c r="J25" i="5"/>
  <c r="C17" i="4" s="1"/>
  <c r="J93" i="5"/>
  <c r="J33" i="5"/>
  <c r="J41" i="5"/>
  <c r="C28" i="2"/>
  <c r="M28" i="2" s="1"/>
  <c r="J61" i="5"/>
  <c r="C95" i="1"/>
  <c r="M95" i="1" s="1"/>
  <c r="C25" i="1"/>
  <c r="J27" i="5"/>
  <c r="C29" i="1"/>
  <c r="M29" i="1" s="1"/>
  <c r="J31" i="5"/>
  <c r="C33" i="1"/>
  <c r="M33" i="1" s="1"/>
  <c r="J35" i="5"/>
  <c r="C37" i="1"/>
  <c r="M37" i="1" s="1"/>
  <c r="J39" i="5"/>
  <c r="C41" i="1"/>
  <c r="J43" i="5"/>
  <c r="C45" i="1"/>
  <c r="M45" i="1" s="1"/>
  <c r="J47" i="5"/>
  <c r="C25" i="2" s="1"/>
  <c r="C49" i="1"/>
  <c r="J51" i="5"/>
  <c r="C29" i="4" s="1"/>
  <c r="M29" i="4" s="1"/>
  <c r="C53" i="1"/>
  <c r="M53" i="1" s="1"/>
  <c r="J55" i="5"/>
  <c r="C57" i="1"/>
  <c r="J59" i="5"/>
  <c r="C61" i="1"/>
  <c r="M61" i="1" s="1"/>
  <c r="J63" i="5"/>
  <c r="C65" i="1"/>
  <c r="M65" i="1" s="1"/>
  <c r="J67" i="5"/>
  <c r="C69" i="1"/>
  <c r="M69" i="1" s="1"/>
  <c r="J71" i="5"/>
  <c r="C73" i="1"/>
  <c r="M73" i="1" s="1"/>
  <c r="J75" i="5"/>
  <c r="C77" i="1"/>
  <c r="M77" i="1" s="1"/>
  <c r="J79" i="5"/>
  <c r="C81" i="1"/>
  <c r="M81" i="1" s="1"/>
  <c r="J83" i="5"/>
  <c r="C85" i="1"/>
  <c r="M85" i="1" s="1"/>
  <c r="J87" i="5"/>
  <c r="C89" i="1"/>
  <c r="M89" i="1" s="1"/>
  <c r="J91" i="5"/>
  <c r="C93" i="1"/>
  <c r="M93" i="1" s="1"/>
  <c r="J95" i="5"/>
  <c r="C97" i="1"/>
  <c r="M97" i="1" s="1"/>
  <c r="J99" i="5"/>
  <c r="C101" i="1"/>
  <c r="M101" i="1" s="1"/>
  <c r="J103" i="5"/>
  <c r="C105" i="1"/>
  <c r="M105" i="1" s="1"/>
  <c r="J107" i="5"/>
  <c r="C109" i="1"/>
  <c r="M109" i="1" s="1"/>
  <c r="J111" i="5"/>
  <c r="C113" i="1"/>
  <c r="M113" i="1" s="1"/>
  <c r="J115" i="5"/>
  <c r="C128" i="1"/>
  <c r="M128" i="1" s="1"/>
  <c r="J139" i="5"/>
  <c r="C63" i="2" s="1"/>
  <c r="C133" i="1"/>
  <c r="M133" i="1" s="1"/>
  <c r="J147" i="5"/>
  <c r="C136" i="1"/>
  <c r="M136" i="1" s="1"/>
  <c r="J151" i="5"/>
  <c r="C71" i="4" s="1"/>
  <c r="M71" i="4" s="1"/>
  <c r="J28" i="5"/>
  <c r="C26" i="1"/>
  <c r="M26" i="1" s="1"/>
  <c r="J32" i="5"/>
  <c r="C19" i="2" s="1"/>
  <c r="M19" i="2" s="1"/>
  <c r="C30" i="1"/>
  <c r="M30" i="1" s="1"/>
  <c r="J36" i="5"/>
  <c r="C20" i="4" s="1"/>
  <c r="M20" i="4" s="1"/>
  <c r="C34" i="1"/>
  <c r="J40" i="5"/>
  <c r="C21" i="2" s="1"/>
  <c r="C38" i="1"/>
  <c r="M38" i="1" s="1"/>
  <c r="J44" i="5"/>
  <c r="C42" i="1"/>
  <c r="J48" i="5"/>
  <c r="C46" i="1"/>
  <c r="M46" i="1" s="1"/>
  <c r="C50" i="1"/>
  <c r="M50" i="1" s="1"/>
  <c r="J52" i="5"/>
  <c r="C30" i="2" s="1"/>
  <c r="C54" i="1"/>
  <c r="M54" i="1" s="1"/>
  <c r="J56" i="5"/>
  <c r="J60" i="5"/>
  <c r="C58" i="1"/>
  <c r="J64" i="5"/>
  <c r="C62" i="1"/>
  <c r="M62" i="1" s="1"/>
  <c r="C66" i="1"/>
  <c r="M66" i="1" s="1"/>
  <c r="J68" i="5"/>
  <c r="C70" i="1"/>
  <c r="M70" i="1" s="1"/>
  <c r="J72" i="5"/>
  <c r="J76" i="5"/>
  <c r="C74" i="1"/>
  <c r="M74" i="1" s="1"/>
  <c r="J80" i="5"/>
  <c r="C78" i="1"/>
  <c r="M78" i="1" s="1"/>
  <c r="C82" i="1"/>
  <c r="M82" i="1" s="1"/>
  <c r="J84" i="5"/>
  <c r="C86" i="1"/>
  <c r="M86" i="1" s="1"/>
  <c r="J88" i="5"/>
  <c r="J92" i="5"/>
  <c r="C90" i="1"/>
  <c r="M90" i="1" s="1"/>
  <c r="C94" i="1"/>
  <c r="J96" i="5"/>
  <c r="C98" i="1"/>
  <c r="J100" i="5"/>
  <c r="C102" i="1"/>
  <c r="M102" i="1" s="1"/>
  <c r="J104" i="5"/>
  <c r="J108" i="5"/>
  <c r="C106" i="1"/>
  <c r="M106" i="1" s="1"/>
  <c r="C110" i="1"/>
  <c r="M110" i="1" s="1"/>
  <c r="J112" i="5"/>
  <c r="C114" i="1"/>
  <c r="J116" i="5"/>
  <c r="C117" i="1"/>
  <c r="M117" i="1" s="1"/>
  <c r="J120" i="5"/>
  <c r="C119" i="1"/>
  <c r="J124" i="5"/>
  <c r="C121" i="1"/>
  <c r="J128" i="5"/>
  <c r="C123" i="1"/>
  <c r="J132" i="5"/>
  <c r="C125" i="1"/>
  <c r="J136" i="5"/>
  <c r="C129" i="1"/>
  <c r="M129" i="1" s="1"/>
  <c r="J140" i="5"/>
  <c r="C131" i="1"/>
  <c r="M131" i="1" s="1"/>
  <c r="J144" i="5"/>
  <c r="C134" i="1"/>
  <c r="M134" i="1" s="1"/>
  <c r="J148" i="5"/>
  <c r="C69" i="2" s="1"/>
  <c r="C137" i="1"/>
  <c r="J152" i="5"/>
  <c r="C47" i="1"/>
  <c r="M47" i="1" s="1"/>
  <c r="J49" i="5"/>
  <c r="C27" i="4" s="1"/>
  <c r="M27" i="4" s="1"/>
  <c r="C51" i="1"/>
  <c r="M51" i="1" s="1"/>
  <c r="J53" i="5"/>
  <c r="C31" i="2" s="1"/>
  <c r="C63" i="1"/>
  <c r="M63" i="1" s="1"/>
  <c r="J65" i="5"/>
  <c r="C67" i="1"/>
  <c r="J69" i="5"/>
  <c r="C79" i="1"/>
  <c r="J81" i="5"/>
  <c r="C83" i="1"/>
  <c r="M83" i="1" s="1"/>
  <c r="J85" i="5"/>
  <c r="C99" i="1"/>
  <c r="J101" i="5"/>
  <c r="C111" i="1"/>
  <c r="M111" i="1" s="1"/>
  <c r="J113" i="5"/>
  <c r="C115" i="1"/>
  <c r="J117" i="5"/>
  <c r="C120" i="1"/>
  <c r="M120" i="1" s="1"/>
  <c r="J125" i="5"/>
  <c r="C54" i="2" s="1"/>
  <c r="C122" i="1"/>
  <c r="M122" i="1" s="1"/>
  <c r="J129" i="5"/>
  <c r="C57" i="4" s="1"/>
  <c r="M57" i="4" s="1"/>
  <c r="C124" i="1"/>
  <c r="M124" i="1" s="1"/>
  <c r="J133" i="5"/>
  <c r="C61" i="2" s="1"/>
  <c r="C126" i="1"/>
  <c r="J137" i="5"/>
  <c r="C62" i="2" s="1"/>
  <c r="C130" i="1"/>
  <c r="J141" i="5"/>
  <c r="C64" i="2" s="1"/>
  <c r="C132" i="1"/>
  <c r="M132" i="1" s="1"/>
  <c r="J145" i="5"/>
  <c r="C67" i="2" s="1"/>
  <c r="C138" i="1"/>
  <c r="M138" i="1" s="1"/>
  <c r="J153" i="5"/>
  <c r="J34" i="5"/>
  <c r="J42" i="5"/>
  <c r="J73" i="5"/>
  <c r="J105" i="5"/>
  <c r="C28" i="1"/>
  <c r="C36" i="1"/>
  <c r="M36" i="1" s="1"/>
  <c r="C44" i="1"/>
  <c r="M44" i="1" s="1"/>
  <c r="C48" i="1"/>
  <c r="M48" i="1" s="1"/>
  <c r="C52" i="1"/>
  <c r="M52" i="1" s="1"/>
  <c r="C56" i="1"/>
  <c r="C60" i="1"/>
  <c r="M60" i="1" s="1"/>
  <c r="C64" i="1"/>
  <c r="M64" i="1" s="1"/>
  <c r="C68" i="1"/>
  <c r="M68" i="1" s="1"/>
  <c r="C72" i="1"/>
  <c r="M72" i="1" s="1"/>
  <c r="C76" i="1"/>
  <c r="M76" i="1" s="1"/>
  <c r="C80" i="1"/>
  <c r="M80" i="1" s="1"/>
  <c r="C84" i="1"/>
  <c r="M84" i="1" s="1"/>
  <c r="J86" i="5"/>
  <c r="C92" i="1"/>
  <c r="M92" i="1" s="1"/>
  <c r="J94" i="5"/>
  <c r="C100" i="1"/>
  <c r="M100" i="1" s="1"/>
  <c r="J102" i="5"/>
  <c r="C44" i="2" s="1"/>
  <c r="C112" i="1"/>
  <c r="M112" i="1" s="1"/>
  <c r="J114" i="5"/>
  <c r="C47" i="2" s="1"/>
  <c r="J29" i="5"/>
  <c r="J37" i="5"/>
  <c r="J45" i="5"/>
  <c r="C23" i="4" s="1"/>
  <c r="M23" i="4" s="1"/>
  <c r="J77" i="5"/>
  <c r="J109" i="5"/>
  <c r="C87" i="1"/>
  <c r="C88" i="1"/>
  <c r="J90" i="5"/>
  <c r="C41" i="2" s="1"/>
  <c r="C96" i="1"/>
  <c r="M96" i="1" s="1"/>
  <c r="J98" i="5"/>
  <c r="C43" i="2" s="1"/>
  <c r="C104" i="1"/>
  <c r="M104" i="1" s="1"/>
  <c r="J106" i="5"/>
  <c r="C45" i="2" s="1"/>
  <c r="C108" i="1"/>
  <c r="M108" i="1" s="1"/>
  <c r="J110" i="5"/>
  <c r="C46" i="4" s="1"/>
  <c r="M46" i="4" s="1"/>
  <c r="C116" i="1"/>
  <c r="M116" i="1" s="1"/>
  <c r="J118" i="5"/>
  <c r="C48" i="2" s="1"/>
  <c r="C127" i="1"/>
  <c r="J138" i="5"/>
  <c r="J150" i="5"/>
  <c r="C135" i="1"/>
  <c r="C139" i="1"/>
  <c r="M139" i="1" s="1"/>
  <c r="J154" i="5"/>
  <c r="J57" i="5"/>
  <c r="J121" i="5"/>
  <c r="C52" i="4" s="1"/>
  <c r="C81" i="2"/>
  <c r="C16" i="2"/>
  <c r="C32" i="2"/>
  <c r="M32" i="2" s="1"/>
  <c r="C35" i="2"/>
  <c r="C60" i="2"/>
  <c r="C97" i="2"/>
  <c r="M97" i="2" s="1"/>
  <c r="C34" i="2"/>
  <c r="M34" i="2" s="1"/>
  <c r="C76" i="2"/>
  <c r="C83" i="2"/>
  <c r="C98" i="2"/>
  <c r="C24" i="2"/>
  <c r="M24" i="2" s="1"/>
  <c r="C37" i="2"/>
  <c r="M37" i="2" s="1"/>
  <c r="C84" i="2"/>
  <c r="C92" i="2"/>
  <c r="C99" i="2"/>
  <c r="M99" i="2" s="1"/>
  <c r="C53" i="2"/>
  <c r="C85" i="2"/>
  <c r="C86" i="2"/>
  <c r="C87" i="2"/>
  <c r="C38" i="2"/>
  <c r="C39" i="2"/>
  <c r="M39" i="2" s="1"/>
  <c r="C59" i="2"/>
  <c r="M59" i="2" s="1"/>
  <c r="C75" i="2"/>
  <c r="C89" i="2"/>
  <c r="C90" i="2"/>
  <c r="C91" i="2"/>
  <c r="M91" i="2" s="1"/>
  <c r="C78" i="2"/>
  <c r="C93" i="2"/>
  <c r="C94" i="2"/>
  <c r="C95" i="2"/>
  <c r="M95" i="2" s="1"/>
  <c r="N3" i="5"/>
  <c r="M3" i="5"/>
  <c r="L3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B6" i="1"/>
  <c r="M25" i="5"/>
  <c r="F24" i="1" s="1"/>
  <c r="L25" i="5"/>
  <c r="E24" i="1" s="1"/>
  <c r="K25" i="5"/>
  <c r="M24" i="5"/>
  <c r="F23" i="1" s="1"/>
  <c r="L24" i="5"/>
  <c r="K24" i="5"/>
  <c r="D23" i="1" s="1"/>
  <c r="M23" i="5"/>
  <c r="L23" i="5"/>
  <c r="K23" i="5"/>
  <c r="M22" i="5"/>
  <c r="F22" i="1" s="1"/>
  <c r="L22" i="5"/>
  <c r="E22" i="1" s="1"/>
  <c r="K22" i="5"/>
  <c r="D22" i="1" s="1"/>
  <c r="M21" i="5"/>
  <c r="F21" i="1" s="1"/>
  <c r="L21" i="5"/>
  <c r="K21" i="5"/>
  <c r="M20" i="5"/>
  <c r="F20" i="1" s="1"/>
  <c r="L20" i="5"/>
  <c r="E20" i="1" s="1"/>
  <c r="K20" i="5"/>
  <c r="M19" i="5"/>
  <c r="F19" i="1" s="1"/>
  <c r="L19" i="5"/>
  <c r="K19" i="5"/>
  <c r="D19" i="1" s="1"/>
  <c r="M18" i="5"/>
  <c r="F18" i="1" s="1"/>
  <c r="L18" i="5"/>
  <c r="E18" i="1" s="1"/>
  <c r="K18" i="5"/>
  <c r="D18" i="1" s="1"/>
  <c r="M17" i="5"/>
  <c r="F17" i="1" s="1"/>
  <c r="L17" i="5"/>
  <c r="K17" i="5"/>
  <c r="M16" i="5"/>
  <c r="F16" i="1" s="1"/>
  <c r="L16" i="5"/>
  <c r="E16" i="1" s="1"/>
  <c r="K16" i="5"/>
  <c r="M15" i="5"/>
  <c r="F15" i="1" s="1"/>
  <c r="L15" i="5"/>
  <c r="K15" i="5"/>
  <c r="D15" i="1" s="1"/>
  <c r="M14" i="5"/>
  <c r="F14" i="1" s="1"/>
  <c r="L14" i="5"/>
  <c r="E14" i="1" s="1"/>
  <c r="K14" i="5"/>
  <c r="D14" i="1" s="1"/>
  <c r="M13" i="5"/>
  <c r="F13" i="1" s="1"/>
  <c r="L13" i="5"/>
  <c r="K13" i="5"/>
  <c r="M12" i="5"/>
  <c r="F12" i="1" s="1"/>
  <c r="L12" i="5"/>
  <c r="E12" i="1" s="1"/>
  <c r="K12" i="5"/>
  <c r="M11" i="5"/>
  <c r="F11" i="1" s="1"/>
  <c r="L11" i="5"/>
  <c r="K11" i="5"/>
  <c r="D11" i="1" s="1"/>
  <c r="M10" i="5"/>
  <c r="F10" i="1" s="1"/>
  <c r="L10" i="5"/>
  <c r="E10" i="1" s="1"/>
  <c r="K10" i="5"/>
  <c r="D10" i="1" s="1"/>
  <c r="M9" i="5"/>
  <c r="F9" i="1" s="1"/>
  <c r="L9" i="5"/>
  <c r="K9" i="5"/>
  <c r="M8" i="5"/>
  <c r="F8" i="1" s="1"/>
  <c r="L8" i="5"/>
  <c r="E8" i="1" s="1"/>
  <c r="K8" i="5"/>
  <c r="M7" i="5"/>
  <c r="F7" i="1" s="1"/>
  <c r="L7" i="5"/>
  <c r="K7" i="5"/>
  <c r="D7" i="1" s="1"/>
  <c r="M6" i="5"/>
  <c r="L6" i="5"/>
  <c r="K6" i="5"/>
  <c r="M5" i="5"/>
  <c r="L5" i="5"/>
  <c r="K5" i="5"/>
  <c r="M4" i="5"/>
  <c r="L4" i="5"/>
  <c r="K4" i="5"/>
  <c r="C24" i="5"/>
  <c r="I24" i="5" s="1"/>
  <c r="C23" i="3" s="1"/>
  <c r="C23" i="5"/>
  <c r="I23" i="5" s="1"/>
  <c r="J23" i="5" s="1"/>
  <c r="C22" i="5"/>
  <c r="I22" i="5" s="1"/>
  <c r="C22" i="3" s="1"/>
  <c r="C21" i="5"/>
  <c r="I21" i="5" s="1"/>
  <c r="C21" i="3" s="1"/>
  <c r="C20" i="5"/>
  <c r="I20" i="5" s="1"/>
  <c r="C20" i="3" s="1"/>
  <c r="C19" i="5"/>
  <c r="I19" i="5" s="1"/>
  <c r="C19" i="3" s="1"/>
  <c r="C18" i="5"/>
  <c r="I18" i="5" s="1"/>
  <c r="C18" i="3" s="1"/>
  <c r="C17" i="5"/>
  <c r="I17" i="5" s="1"/>
  <c r="C17" i="3" s="1"/>
  <c r="C16" i="5"/>
  <c r="I16" i="5" s="1"/>
  <c r="C16" i="3" s="1"/>
  <c r="C15" i="5"/>
  <c r="I15" i="5" s="1"/>
  <c r="C15" i="3" s="1"/>
  <c r="C14" i="5"/>
  <c r="I14" i="5" s="1"/>
  <c r="C14" i="3" s="1"/>
  <c r="C13" i="5"/>
  <c r="I13" i="5" s="1"/>
  <c r="C13" i="3" s="1"/>
  <c r="C12" i="5"/>
  <c r="I12" i="5" s="1"/>
  <c r="C12" i="3" s="1"/>
  <c r="C11" i="5"/>
  <c r="I11" i="5" s="1"/>
  <c r="C11" i="3" s="1"/>
  <c r="C10" i="5"/>
  <c r="I10" i="5" s="1"/>
  <c r="C10" i="3" s="1"/>
  <c r="C9" i="5"/>
  <c r="I9" i="5" s="1"/>
  <c r="C9" i="3" s="1"/>
  <c r="C8" i="5"/>
  <c r="I8" i="5" s="1"/>
  <c r="C8" i="3" s="1"/>
  <c r="C7" i="5"/>
  <c r="I7" i="5" s="1"/>
  <c r="C7" i="3" s="1"/>
  <c r="C6" i="5"/>
  <c r="I6" i="5" s="1"/>
  <c r="J6" i="5" s="1"/>
  <c r="C5" i="5"/>
  <c r="I5" i="5" s="1"/>
  <c r="J5" i="5" s="1"/>
  <c r="C4" i="5"/>
  <c r="I4" i="5" s="1"/>
  <c r="J4" i="5" s="1"/>
  <c r="C3" i="5"/>
  <c r="I3" i="5" s="1"/>
  <c r="C6" i="3" s="1"/>
  <c r="K3" i="5"/>
  <c r="D6" i="3" s="1"/>
  <c r="B8" i="1"/>
  <c r="B7" i="1"/>
  <c r="M81" i="2" l="1"/>
  <c r="M127" i="1"/>
  <c r="M119" i="1"/>
  <c r="M134" i="3"/>
  <c r="M78" i="3"/>
  <c r="M118" i="3"/>
  <c r="M48" i="3"/>
  <c r="C30" i="4"/>
  <c r="M30" i="4" s="1"/>
  <c r="M37" i="4"/>
  <c r="C16" i="4"/>
  <c r="M16" i="4" s="1"/>
  <c r="M75" i="1"/>
  <c r="M93" i="2"/>
  <c r="M85" i="2"/>
  <c r="C29" i="2"/>
  <c r="M123" i="1"/>
  <c r="M89" i="2"/>
  <c r="M83" i="2"/>
  <c r="C20" i="2"/>
  <c r="M135" i="1"/>
  <c r="M47" i="2"/>
  <c r="M249" i="3"/>
  <c r="M247" i="3"/>
  <c r="M220" i="3"/>
  <c r="M208" i="3"/>
  <c r="M205" i="3"/>
  <c r="M162" i="3"/>
  <c r="M146" i="3"/>
  <c r="M136" i="3"/>
  <c r="M130" i="3"/>
  <c r="M120" i="3"/>
  <c r="M114" i="3"/>
  <c r="M104" i="3"/>
  <c r="M98" i="3"/>
  <c r="M88" i="3"/>
  <c r="M160" i="3"/>
  <c r="M96" i="3"/>
  <c r="M54" i="3"/>
  <c r="M161" i="3"/>
  <c r="M140" i="3"/>
  <c r="M97" i="3"/>
  <c r="M30" i="3"/>
  <c r="M194" i="3"/>
  <c r="M114" i="1"/>
  <c r="C46" i="2"/>
  <c r="M46" i="2" s="1"/>
  <c r="M75" i="2"/>
  <c r="M87" i="2"/>
  <c r="C27" i="2"/>
  <c r="C17" i="2"/>
  <c r="M88" i="1"/>
  <c r="M130" i="1"/>
  <c r="M67" i="1"/>
  <c r="M137" i="1"/>
  <c r="M125" i="1"/>
  <c r="M121" i="1"/>
  <c r="M94" i="1"/>
  <c r="M21" i="2"/>
  <c r="M51" i="3"/>
  <c r="M44" i="3"/>
  <c r="M171" i="3"/>
  <c r="M151" i="3"/>
  <c r="M135" i="3"/>
  <c r="M123" i="3"/>
  <c r="M119" i="3"/>
  <c r="M107" i="1"/>
  <c r="C79" i="2"/>
  <c r="M79" i="2" s="1"/>
  <c r="C74" i="2"/>
  <c r="M74" i="2" s="1"/>
  <c r="M38" i="2"/>
  <c r="C71" i="2"/>
  <c r="M71" i="2" s="1"/>
  <c r="M92" i="2"/>
  <c r="M98" i="2"/>
  <c r="M16" i="2"/>
  <c r="M43" i="2"/>
  <c r="M87" i="1"/>
  <c r="M44" i="2"/>
  <c r="M56" i="1"/>
  <c r="M67" i="2"/>
  <c r="M62" i="2"/>
  <c r="M69" i="2"/>
  <c r="M58" i="1"/>
  <c r="M30" i="2"/>
  <c r="M42" i="1"/>
  <c r="M34" i="1"/>
  <c r="M72" i="2"/>
  <c r="M224" i="3"/>
  <c r="M211" i="3"/>
  <c r="M200" i="3"/>
  <c r="M197" i="3"/>
  <c r="M144" i="3"/>
  <c r="M110" i="3"/>
  <c r="M150" i="3"/>
  <c r="M68" i="3"/>
  <c r="M56" i="3"/>
  <c r="M35" i="3"/>
  <c r="M72" i="3"/>
  <c r="M77" i="3"/>
  <c r="M28" i="3"/>
  <c r="C69" i="4"/>
  <c r="M69" i="4" s="1"/>
  <c r="C77" i="4"/>
  <c r="M77" i="4" s="1"/>
  <c r="M53" i="3"/>
  <c r="M45" i="3"/>
  <c r="M33" i="3"/>
  <c r="M83" i="3"/>
  <c r="M25" i="2"/>
  <c r="M99" i="3"/>
  <c r="C73" i="2"/>
  <c r="C82" i="2"/>
  <c r="M29" i="2"/>
  <c r="M28" i="1"/>
  <c r="M126" i="1"/>
  <c r="M115" i="1"/>
  <c r="M99" i="1"/>
  <c r="M79" i="1"/>
  <c r="M98" i="1"/>
  <c r="M57" i="1"/>
  <c r="M49" i="1"/>
  <c r="M41" i="1"/>
  <c r="M25" i="1"/>
  <c r="M100" i="2"/>
  <c r="M183" i="3"/>
  <c r="M179" i="3"/>
  <c r="M164" i="3"/>
  <c r="M121" i="3"/>
  <c r="M105" i="3"/>
  <c r="M100" i="3"/>
  <c r="M128" i="3"/>
  <c r="M65" i="3"/>
  <c r="M86" i="3"/>
  <c r="M82" i="3"/>
  <c r="M127" i="3"/>
  <c r="M27" i="1"/>
  <c r="M27" i="2"/>
  <c r="M60" i="2"/>
  <c r="M20" i="2"/>
  <c r="M45" i="2"/>
  <c r="M63" i="2"/>
  <c r="M125" i="3"/>
  <c r="M84" i="3"/>
  <c r="M63" i="3"/>
  <c r="M36" i="3"/>
  <c r="M26" i="3"/>
  <c r="M238" i="3"/>
  <c r="M115" i="3"/>
  <c r="M109" i="3"/>
  <c r="M93" i="3"/>
  <c r="M79" i="3"/>
  <c r="M61" i="3"/>
  <c r="M57" i="3"/>
  <c r="M37" i="3"/>
  <c r="M29" i="3"/>
  <c r="M258" i="3"/>
  <c r="M242" i="3"/>
  <c r="M111" i="3"/>
  <c r="M78" i="2"/>
  <c r="M84" i="2"/>
  <c r="M82" i="2"/>
  <c r="M96" i="2"/>
  <c r="M94" i="2"/>
  <c r="M86" i="2"/>
  <c r="M76" i="2"/>
  <c r="M48" i="2"/>
  <c r="M41" i="2"/>
  <c r="M64" i="2"/>
  <c r="M61" i="2"/>
  <c r="M54" i="2"/>
  <c r="M31" i="2"/>
  <c r="M88" i="2"/>
  <c r="M90" i="2"/>
  <c r="M73" i="2"/>
  <c r="M53" i="2"/>
  <c r="M35" i="2"/>
  <c r="M80" i="2"/>
  <c r="D9" i="1"/>
  <c r="D9" i="3"/>
  <c r="D13" i="1"/>
  <c r="D13" i="3"/>
  <c r="E7" i="2"/>
  <c r="E7" i="4"/>
  <c r="I11" i="2"/>
  <c r="I11" i="4"/>
  <c r="E6" i="1"/>
  <c r="E6" i="3"/>
  <c r="C26" i="2"/>
  <c r="M26" i="2" s="1"/>
  <c r="C26" i="4"/>
  <c r="M26" i="4" s="1"/>
  <c r="M101" i="3"/>
  <c r="M154" i="3"/>
  <c r="M122" i="3"/>
  <c r="M90" i="3"/>
  <c r="F14" i="3"/>
  <c r="F24" i="3"/>
  <c r="F16" i="3"/>
  <c r="F8" i="3"/>
  <c r="E24" i="3"/>
  <c r="F19" i="3"/>
  <c r="E8" i="3"/>
  <c r="C45" i="4"/>
  <c r="M45" i="4" s="1"/>
  <c r="C54" i="4"/>
  <c r="M54" i="4" s="1"/>
  <c r="C68" i="4"/>
  <c r="M68" i="4" s="1"/>
  <c r="C66" i="4"/>
  <c r="M66" i="4" s="1"/>
  <c r="C41" i="4"/>
  <c r="M41" i="4" s="1"/>
  <c r="C31" i="4"/>
  <c r="M31" i="4" s="1"/>
  <c r="D15" i="3"/>
  <c r="F21" i="3"/>
  <c r="D11" i="3"/>
  <c r="M172" i="3"/>
  <c r="M141" i="3"/>
  <c r="M253" i="3"/>
  <c r="M157" i="3"/>
  <c r="M71" i="3"/>
  <c r="M190" i="3"/>
  <c r="M166" i="3"/>
  <c r="M55" i="3"/>
  <c r="M31" i="3"/>
  <c r="M173" i="3"/>
  <c r="M177" i="3"/>
  <c r="M103" i="1"/>
  <c r="M91" i="1"/>
  <c r="D17" i="1"/>
  <c r="D17" i="3"/>
  <c r="D24" i="1"/>
  <c r="M24" i="1" s="1"/>
  <c r="D24" i="3"/>
  <c r="E14" i="2"/>
  <c r="E14" i="4"/>
  <c r="I6" i="2"/>
  <c r="I6" i="4"/>
  <c r="I15" i="2"/>
  <c r="I15" i="4"/>
  <c r="M165" i="3"/>
  <c r="D8" i="1"/>
  <c r="D8" i="3"/>
  <c r="E9" i="1"/>
  <c r="E9" i="3"/>
  <c r="D12" i="1"/>
  <c r="D12" i="3"/>
  <c r="E13" i="1"/>
  <c r="E13" i="3"/>
  <c r="D16" i="1"/>
  <c r="D16" i="3"/>
  <c r="E17" i="1"/>
  <c r="E17" i="3"/>
  <c r="D20" i="1"/>
  <c r="D20" i="3"/>
  <c r="E21" i="1"/>
  <c r="E21" i="3"/>
  <c r="M21" i="3" s="1"/>
  <c r="D8" i="2"/>
  <c r="D8" i="4"/>
  <c r="D6" i="2"/>
  <c r="D6" i="4"/>
  <c r="D11" i="2"/>
  <c r="D11" i="4"/>
  <c r="D12" i="2"/>
  <c r="D12" i="4"/>
  <c r="D15" i="2"/>
  <c r="D15" i="4"/>
  <c r="I9" i="2"/>
  <c r="I9" i="4"/>
  <c r="I10" i="2"/>
  <c r="I10" i="4"/>
  <c r="I14" i="2"/>
  <c r="I14" i="4"/>
  <c r="F6" i="1"/>
  <c r="F6" i="3"/>
  <c r="C23" i="2"/>
  <c r="M23" i="2" s="1"/>
  <c r="C40" i="2"/>
  <c r="M40" i="2" s="1"/>
  <c r="C40" i="4"/>
  <c r="M40" i="4" s="1"/>
  <c r="C56" i="2"/>
  <c r="M56" i="2" s="1"/>
  <c r="C56" i="4"/>
  <c r="M56" i="4" s="1"/>
  <c r="M228" i="3"/>
  <c r="M223" i="3"/>
  <c r="M252" i="3"/>
  <c r="M248" i="3"/>
  <c r="M203" i="3"/>
  <c r="M192" i="3"/>
  <c r="M153" i="3"/>
  <c r="M148" i="3"/>
  <c r="M137" i="3"/>
  <c r="M132" i="3"/>
  <c r="M116" i="3"/>
  <c r="M89" i="3"/>
  <c r="M158" i="3"/>
  <c r="M149" i="3"/>
  <c r="M94" i="3"/>
  <c r="M207" i="3"/>
  <c r="M196" i="3"/>
  <c r="M180" i="3"/>
  <c r="M129" i="3"/>
  <c r="M108" i="3"/>
  <c r="M76" i="3"/>
  <c r="M39" i="3"/>
  <c r="M199" i="3"/>
  <c r="M156" i="3"/>
  <c r="M113" i="3"/>
  <c r="M92" i="3"/>
  <c r="M70" i="3"/>
  <c r="M52" i="3"/>
  <c r="D22" i="3"/>
  <c r="D14" i="3"/>
  <c r="F23" i="3"/>
  <c r="E12" i="3"/>
  <c r="F7" i="3"/>
  <c r="M66" i="3"/>
  <c r="C51" i="4"/>
  <c r="M51" i="4" s="1"/>
  <c r="C63" i="4"/>
  <c r="M63" i="4" s="1"/>
  <c r="C70" i="4"/>
  <c r="M70" i="4" s="1"/>
  <c r="C47" i="4"/>
  <c r="M47" i="4" s="1"/>
  <c r="C44" i="4"/>
  <c r="M44" i="4" s="1"/>
  <c r="C21" i="4"/>
  <c r="M21" i="4" s="1"/>
  <c r="C61" i="4"/>
  <c r="M61" i="4" s="1"/>
  <c r="C64" i="4"/>
  <c r="M64" i="4" s="1"/>
  <c r="D7" i="3"/>
  <c r="M69" i="3"/>
  <c r="M170" i="3"/>
  <c r="M186" i="3"/>
  <c r="F17" i="3"/>
  <c r="M250" i="3"/>
  <c r="M75" i="3"/>
  <c r="E10" i="3"/>
  <c r="M169" i="3"/>
  <c r="M71" i="1"/>
  <c r="M234" i="3"/>
  <c r="M226" i="3"/>
  <c r="M218" i="3"/>
  <c r="M210" i="3"/>
  <c r="M202" i="3"/>
  <c r="M182" i="3"/>
  <c r="M95" i="3"/>
  <c r="M87" i="3"/>
  <c r="D21" i="1"/>
  <c r="D21" i="3"/>
  <c r="E9" i="2"/>
  <c r="E9" i="4"/>
  <c r="E10" i="2"/>
  <c r="E10" i="4"/>
  <c r="E17" i="2"/>
  <c r="E17" i="4"/>
  <c r="I12" i="2"/>
  <c r="I12" i="4"/>
  <c r="E23" i="1"/>
  <c r="E23" i="3"/>
  <c r="E8" i="2"/>
  <c r="E8" i="4"/>
  <c r="E6" i="2"/>
  <c r="E6" i="4"/>
  <c r="E11" i="2"/>
  <c r="E11" i="4"/>
  <c r="E12" i="2"/>
  <c r="E12" i="4"/>
  <c r="E15" i="2"/>
  <c r="E15" i="4"/>
  <c r="I8" i="2"/>
  <c r="I8" i="4"/>
  <c r="D9" i="2"/>
  <c r="D9" i="4"/>
  <c r="C22" i="2"/>
  <c r="M22" i="2" s="1"/>
  <c r="C22" i="4"/>
  <c r="M22" i="4" s="1"/>
  <c r="C18" i="2"/>
  <c r="M18" i="2" s="1"/>
  <c r="C18" i="4"/>
  <c r="M18" i="4" s="1"/>
  <c r="M227" i="3"/>
  <c r="M259" i="3"/>
  <c r="M255" i="3"/>
  <c r="M187" i="3"/>
  <c r="M216" i="3"/>
  <c r="M213" i="3"/>
  <c r="M195" i="3"/>
  <c r="M212" i="3"/>
  <c r="M191" i="3"/>
  <c r="M215" i="3"/>
  <c r="M204" i="3"/>
  <c r="M142" i="3"/>
  <c r="M133" i="3"/>
  <c r="M112" i="3"/>
  <c r="M217" i="3"/>
  <c r="M138" i="3"/>
  <c r="M106" i="3"/>
  <c r="M73" i="3"/>
  <c r="M47" i="3"/>
  <c r="M38" i="3"/>
  <c r="M209" i="3"/>
  <c r="M102" i="3"/>
  <c r="F20" i="3"/>
  <c r="F12" i="3"/>
  <c r="F18" i="3"/>
  <c r="E16" i="3"/>
  <c r="M16" i="3" s="1"/>
  <c r="F11" i="3"/>
  <c r="M145" i="3"/>
  <c r="M124" i="3"/>
  <c r="M74" i="3"/>
  <c r="M60" i="3"/>
  <c r="C67" i="4"/>
  <c r="M67" i="4" s="1"/>
  <c r="C43" i="4"/>
  <c r="M43" i="4" s="1"/>
  <c r="C58" i="4"/>
  <c r="M58" i="4" s="1"/>
  <c r="C65" i="4"/>
  <c r="M65" i="4" s="1"/>
  <c r="C25" i="4"/>
  <c r="M25" i="4" s="1"/>
  <c r="C60" i="4"/>
  <c r="M60" i="4" s="1"/>
  <c r="C49" i="4"/>
  <c r="M49" i="4" s="1"/>
  <c r="M85" i="3"/>
  <c r="M64" i="3"/>
  <c r="E14" i="3"/>
  <c r="M14" i="3" s="1"/>
  <c r="M167" i="3"/>
  <c r="M107" i="3"/>
  <c r="M176" i="3"/>
  <c r="M152" i="3"/>
  <c r="M246" i="3"/>
  <c r="M175" i="3"/>
  <c r="M163" i="3"/>
  <c r="M155" i="3"/>
  <c r="C19" i="4"/>
  <c r="M19" i="4" s="1"/>
  <c r="F9" i="3"/>
  <c r="M254" i="3"/>
  <c r="E18" i="3"/>
  <c r="M18" i="3" s="1"/>
  <c r="E7" i="1"/>
  <c r="E7" i="3"/>
  <c r="M7" i="3" s="1"/>
  <c r="E11" i="1"/>
  <c r="E11" i="3"/>
  <c r="E15" i="1"/>
  <c r="E15" i="3"/>
  <c r="E19" i="1"/>
  <c r="E19" i="3"/>
  <c r="M19" i="3" s="1"/>
  <c r="D7" i="2"/>
  <c r="D7" i="4"/>
  <c r="D10" i="2"/>
  <c r="D10" i="4"/>
  <c r="D14" i="2"/>
  <c r="D14" i="4"/>
  <c r="D17" i="2"/>
  <c r="D17" i="4"/>
  <c r="I7" i="2"/>
  <c r="I7" i="4"/>
  <c r="I17" i="2"/>
  <c r="I17" i="4"/>
  <c r="M17" i="4" s="1"/>
  <c r="C52" i="2"/>
  <c r="M52" i="2" s="1"/>
  <c r="C50" i="4"/>
  <c r="M50" i="4" s="1"/>
  <c r="C42" i="2"/>
  <c r="M42" i="2" s="1"/>
  <c r="C42" i="4"/>
  <c r="M42" i="4" s="1"/>
  <c r="M219" i="3"/>
  <c r="M178" i="3"/>
  <c r="M201" i="3"/>
  <c r="M193" i="3"/>
  <c r="M185" i="3"/>
  <c r="M126" i="3"/>
  <c r="M117" i="3"/>
  <c r="M81" i="3"/>
  <c r="F22" i="3"/>
  <c r="D18" i="3"/>
  <c r="D10" i="3"/>
  <c r="F10" i="3"/>
  <c r="E20" i="3"/>
  <c r="M20" i="3" s="1"/>
  <c r="F15" i="3"/>
  <c r="C62" i="4"/>
  <c r="M62" i="4" s="1"/>
  <c r="C53" i="4"/>
  <c r="M53" i="4" s="1"/>
  <c r="C59" i="4"/>
  <c r="M59" i="4" s="1"/>
  <c r="C55" i="4"/>
  <c r="M55" i="4" s="1"/>
  <c r="C48" i="4"/>
  <c r="M48" i="4" s="1"/>
  <c r="M257" i="3"/>
  <c r="D23" i="3"/>
  <c r="M221" i="3"/>
  <c r="M174" i="3"/>
  <c r="M80" i="3"/>
  <c r="M40" i="3"/>
  <c r="M32" i="3"/>
  <c r="E22" i="3"/>
  <c r="F13" i="3"/>
  <c r="M261" i="3"/>
  <c r="D19" i="3"/>
  <c r="M43" i="3"/>
  <c r="M59" i="3"/>
  <c r="M27" i="3"/>
  <c r="M168" i="3"/>
  <c r="M143" i="3"/>
  <c r="M230" i="3"/>
  <c r="M222" i="3"/>
  <c r="M214" i="3"/>
  <c r="M206" i="3"/>
  <c r="M198" i="3"/>
  <c r="M251" i="3"/>
  <c r="M225" i="3"/>
  <c r="M103" i="3"/>
  <c r="M91" i="3"/>
  <c r="C70" i="2"/>
  <c r="M70" i="2" s="1"/>
  <c r="C68" i="2"/>
  <c r="M68" i="2" s="1"/>
  <c r="C50" i="2"/>
  <c r="M50" i="2" s="1"/>
  <c r="C49" i="2"/>
  <c r="M49" i="2" s="1"/>
  <c r="C55" i="2"/>
  <c r="M55" i="2" s="1"/>
  <c r="C51" i="2"/>
  <c r="M51" i="2" s="1"/>
  <c r="C14" i="1"/>
  <c r="M14" i="1" s="1"/>
  <c r="J14" i="5"/>
  <c r="C11" i="1"/>
  <c r="J11" i="5"/>
  <c r="C15" i="1"/>
  <c r="J15" i="5"/>
  <c r="C19" i="1"/>
  <c r="J19" i="5"/>
  <c r="C58" i="2"/>
  <c r="M58" i="2" s="1"/>
  <c r="C22" i="1"/>
  <c r="M22" i="1" s="1"/>
  <c r="J22" i="5"/>
  <c r="J3" i="5"/>
  <c r="C6" i="1"/>
  <c r="C57" i="2"/>
  <c r="M57" i="2" s="1"/>
  <c r="C10" i="1"/>
  <c r="M10" i="1" s="1"/>
  <c r="J10" i="5"/>
  <c r="C18" i="1"/>
  <c r="M18" i="1" s="1"/>
  <c r="J18" i="5"/>
  <c r="C7" i="1"/>
  <c r="M7" i="1" s="1"/>
  <c r="J7" i="5"/>
  <c r="J8" i="5"/>
  <c r="C8" i="1"/>
  <c r="M8" i="1" s="1"/>
  <c r="J12" i="5"/>
  <c r="C12" i="1"/>
  <c r="M12" i="1" s="1"/>
  <c r="J16" i="5"/>
  <c r="C16" i="1"/>
  <c r="M16" i="1" s="1"/>
  <c r="J20" i="5"/>
  <c r="C20" i="1"/>
  <c r="M20" i="1" s="1"/>
  <c r="C23" i="1"/>
  <c r="J24" i="5"/>
  <c r="D6" i="1"/>
  <c r="C9" i="1"/>
  <c r="J9" i="5"/>
  <c r="C13" i="1"/>
  <c r="J13" i="5"/>
  <c r="C17" i="1"/>
  <c r="J17" i="5"/>
  <c r="C21" i="1"/>
  <c r="M21" i="1" s="1"/>
  <c r="J21" i="5"/>
  <c r="C65" i="2"/>
  <c r="M65" i="2" s="1"/>
  <c r="C66" i="2"/>
  <c r="M66" i="2" s="1"/>
  <c r="M12" i="3" l="1"/>
  <c r="M8" i="3"/>
  <c r="M11" i="3"/>
  <c r="M6" i="3"/>
  <c r="M22" i="3"/>
  <c r="M17" i="2"/>
  <c r="M23" i="1"/>
  <c r="M17" i="1"/>
  <c r="M9" i="1"/>
  <c r="M15" i="3"/>
  <c r="M10" i="3"/>
  <c r="M19" i="1"/>
  <c r="M11" i="1"/>
  <c r="M23" i="3"/>
  <c r="M17" i="3"/>
  <c r="M13" i="3"/>
  <c r="M9" i="3"/>
  <c r="M24" i="3"/>
  <c r="C10" i="2"/>
  <c r="M10" i="2" s="1"/>
  <c r="C10" i="4"/>
  <c r="M10" i="4" s="1"/>
  <c r="C8" i="4"/>
  <c r="M8" i="4" s="1"/>
  <c r="C6" i="4"/>
  <c r="M6" i="4" s="1"/>
  <c r="C9" i="4"/>
  <c r="M9" i="4" s="1"/>
  <c r="C7" i="4"/>
  <c r="M7" i="4" s="1"/>
  <c r="C14" i="4"/>
  <c r="M14" i="4" s="1"/>
  <c r="C15" i="4"/>
  <c r="M15" i="4" s="1"/>
  <c r="C11" i="2"/>
  <c r="M11" i="2" s="1"/>
  <c r="C11" i="4"/>
  <c r="M11" i="4" s="1"/>
  <c r="M13" i="1"/>
  <c r="C13" i="2"/>
  <c r="M13" i="2" s="1"/>
  <c r="C13" i="4"/>
  <c r="M13" i="4" s="1"/>
  <c r="C12" i="2"/>
  <c r="M12" i="2" s="1"/>
  <c r="C12" i="4"/>
  <c r="M12" i="4" s="1"/>
  <c r="M15" i="1"/>
  <c r="C6" i="2"/>
  <c r="M6" i="2" s="1"/>
  <c r="C7" i="2"/>
  <c r="M7" i="2" s="1"/>
  <c r="C9" i="2"/>
  <c r="M9" i="2" s="1"/>
  <c r="C8" i="2"/>
  <c r="M8" i="2" s="1"/>
  <c r="C15" i="2"/>
  <c r="M15" i="2" s="1"/>
  <c r="C14" i="2"/>
  <c r="M14" i="2" s="1"/>
</calcChain>
</file>

<file path=xl/sharedStrings.xml><?xml version="1.0" encoding="utf-8"?>
<sst xmlns="http://schemas.openxmlformats.org/spreadsheetml/2006/main" count="1665" uniqueCount="530">
  <si>
    <t>v_ram_writedata := (others =&gt; '0');</t>
  </si>
  <si>
    <t>when (x"</t>
  </si>
  <si>
    <t>") =&gt;</t>
  </si>
  <si>
    <t>v_ram_address    := "</t>
  </si>
  <si>
    <t>";</t>
  </si>
  <si>
    <t>v_ram_byteenable := "</t>
  </si>
  <si>
    <t>v_ram_writedata(</t>
  </si>
  <si>
    <t xml:space="preserve"> downto </t>
  </si>
  <si>
    <t>)  := fee_rmap_i.writedata;</t>
  </si>
  <si>
    <t>00000003</t>
  </si>
  <si>
    <t>00000004</t>
  </si>
  <si>
    <t>00000005</t>
  </si>
  <si>
    <t>00000006</t>
  </si>
  <si>
    <t>00000007</t>
  </si>
  <si>
    <t>00000008</t>
  </si>
  <si>
    <t>00000009</t>
  </si>
  <si>
    <t>0000000A</t>
  </si>
  <si>
    <t>0000000B</t>
  </si>
  <si>
    <t>0000000C</t>
  </si>
  <si>
    <t>0000000D</t>
  </si>
  <si>
    <t>0000000E</t>
  </si>
  <si>
    <t>0000000F</t>
  </si>
  <si>
    <t>00000010</t>
  </si>
  <si>
    <t>00000011</t>
  </si>
  <si>
    <t>00000012</t>
  </si>
  <si>
    <t>00000013</t>
  </si>
  <si>
    <t>00000017</t>
  </si>
  <si>
    <t>0000001B</t>
  </si>
  <si>
    <t>when (16#</t>
  </si>
  <si>
    <t xml:space="preserve">#) =&gt;
</t>
  </si>
  <si>
    <t xml:space="preserve">
v_ram_address                 := "</t>
  </si>
  <si>
    <t>";
v_ram_byteenable              := "</t>
  </si>
  <si>
    <t>";
v_ram_wrbitmask               := (others =&gt; '0');
v_ram_writedata               := (others =&gt; '0');
v_ram_wrbitmask(</t>
  </si>
  <si>
    <t>) := (others =&gt; '1');
v_ram_writedata(</t>
  </si>
  <si>
    <t>) := avalon_mm_rmap_i.writedata(</t>
  </si>
  <si>
    <t>);
p_rmap_ram_wr(v_ram_address, v_ram_byteenable, v_ram_wrbitmask, v_ram_writedata, avalon_mm_rmap_o.waitrequest);</t>
  </si>
  <si>
    <t>p_rmap_ram_rd(v_ram_address, fee_rmap_o.waitrequest, v_ram_readdata);</t>
  </si>
  <si>
    <t>fee_rmap_o.readdata &lt;= v_ram_readdata(</t>
  </si>
  <si>
    <t>);</t>
  </si>
  <si>
    <t>";
p_rmap_ram_rd(v_ram_address, avalon_mm_rmap_o.waitrequest, v_ram_readdata);
avalon_mm_rmap_o.readdata              &lt;= (others =&gt; '0');
avalon_mm_rmap_o.readdata(</t>
  </si>
  <si>
    <t>) &lt;= v_ram_readdata(</t>
  </si>
  <si>
    <t>00000104</t>
  </si>
  <si>
    <t>00000105</t>
  </si>
  <si>
    <t>00000106</t>
  </si>
  <si>
    <t>00000107</t>
  </si>
  <si>
    <t>00000108</t>
  </si>
  <si>
    <t>00000109</t>
  </si>
  <si>
    <t>0000010A</t>
  </si>
  <si>
    <t>0000010B</t>
  </si>
  <si>
    <t>0000010E</t>
  </si>
  <si>
    <t>0000010F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</si>
  <si>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</si>
  <si>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</si>
  <si>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</si>
  <si>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</si>
  <si>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</si>
  <si>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</si>
  <si>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</si>
  <si>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</si>
  <si>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</si>
  <si>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</si>
  <si>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0000011A</t>
  </si>
  <si>
    <t>0000011B</t>
  </si>
  <si>
    <t>0000011C</t>
  </si>
  <si>
    <t>0000011D</t>
  </si>
  <si>
    <t>0000011E</t>
  </si>
  <si>
    <t>0000011F</t>
  </si>
  <si>
    <t>00000123</t>
  </si>
  <si>
    <t>00000124</t>
  </si>
  <si>
    <t>00000125</t>
  </si>
  <si>
    <t>00000126</t>
  </si>
  <si>
    <t>00000127</t>
  </si>
  <si>
    <t>0000012B</t>
  </si>
  <si>
    <t>0000012F</t>
  </si>
  <si>
    <t>00000132</t>
  </si>
  <si>
    <t>00000133</t>
  </si>
  <si>
    <t>00000137</t>
  </si>
  <si>
    <t>00000139</t>
  </si>
  <si>
    <t>0000013A</t>
  </si>
  <si>
    <t>0000013D</t>
  </si>
  <si>
    <t>0000013E</t>
  </si>
  <si>
    <t>0000013F</t>
  </si>
  <si>
    <t>00000140</t>
  </si>
  <si>
    <t>00000141</t>
  </si>
  <si>
    <t>00000142</t>
  </si>
  <si>
    <t>00000143</t>
  </si>
  <si>
    <t>00000147</t>
  </si>
  <si>
    <t>00001000</t>
  </si>
  <si>
    <t>00001001</t>
  </si>
  <si>
    <t>00001002</t>
  </si>
  <si>
    <t>00001008</t>
  </si>
  <si>
    <t>00001009</t>
  </si>
  <si>
    <t>0000100A</t>
  </si>
  <si>
    <t>0000100B</t>
  </si>
  <si>
    <t>0000100C</t>
  </si>
  <si>
    <t>0000100D</t>
  </si>
  <si>
    <t>0000100E</t>
  </si>
  <si>
    <t>0000100F</t>
  </si>
  <si>
    <t>00001010</t>
  </si>
  <si>
    <t>00001011</t>
  </si>
  <si>
    <t>00001012</t>
  </si>
  <si>
    <t>00001013</t>
  </si>
  <si>
    <t>00001016</t>
  </si>
  <si>
    <t>00001017</t>
  </si>
  <si>
    <t>RMAP Byte Addr</t>
  </si>
  <si>
    <t>RMAP Word Addr</t>
  </si>
  <si>
    <t>Field Comment</t>
  </si>
  <si>
    <t>RMAP Start Bit</t>
  </si>
  <si>
    <t>RMAP End Bit</t>
  </si>
  <si>
    <t>Length</t>
  </si>
  <si>
    <t>AVS Dword Addr</t>
  </si>
  <si>
    <t>RAM Addr</t>
  </si>
  <si>
    <t>RAM Byteenable</t>
  </si>
  <si>
    <t>RAM Start Bit</t>
  </si>
  <si>
    <t>RAM End Bit</t>
  </si>
  <si>
    <t>RAM Addr Bits</t>
  </si>
  <si>
    <t>RAM RMAP Byteenable</t>
  </si>
  <si>
    <t>RAM RMAP Start Bit</t>
  </si>
  <si>
    <t>RAM RMAP End Bit</t>
  </si>
  <si>
    <t>RAM AVS Byteenable</t>
  </si>
  <si>
    <t>RAM AVS Bitmask</t>
  </si>
  <si>
    <t>AVS Bitmask</t>
  </si>
  <si>
    <t>31 downto 0</t>
  </si>
  <si>
    <t>1111</t>
  </si>
  <si>
    <t>-- AEB Critical Configuration Area Register "AEB_CONTROL" : "AEB_RESET" Field</t>
  </si>
  <si>
    <t>-- AEB Critical Configuration Area Register "AEB_CONTROL" : "SET_STATE" Field</t>
  </si>
  <si>
    <t>-- AEB Critical Configuration Area Register "AEB_CONTROL" : "NEW_STATE" Field</t>
  </si>
  <si>
    <t>-- AEB Critical Configuration Area Register "AEB_CONTROL" : "RESERVED" Field</t>
  </si>
  <si>
    <t>-- AEB Critical Configuration Area Register "AEB_CONTROL" : RESERVED_1, "ADC_DATA_RD", "ADC_CFG_WR", "ADC_CFG_RD", "DAC_WR", "RESERVED_2" Fields</t>
  </si>
  <si>
    <t>-- AEB Critical Configuration Area Register "AEB_CONFIG" : RESERVED_0, "WATCH-DOG_DIS", "INT_SYNC", "RESERVED_1", "VASP_CDS_EN", "VASP2_CAL_EN", "VASP1_CAL_EN", "RESERVED_2" Fields</t>
  </si>
  <si>
    <t>-- AEB Critical Configuration Area Register "AEB_CONFIG_KEY" : "KEY" Field</t>
  </si>
  <si>
    <t>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</t>
  </si>
  <si>
    <t>-- AEB Critical Configuration Area Register "AEB_CONFIG_PATTERN" : "PATTERN_COLS" Field</t>
  </si>
  <si>
    <t>-- AEB Critical Configuration Area Register "AEB_CONFIG_PATTERN" : "PATTERN_CCDID" Field</t>
  </si>
  <si>
    <t>-- AEB Critical Configuration Area Register "AEB_CONFIG_PATTERN" : "PATTERN_ROWS" Field</t>
  </si>
  <si>
    <t>-- AEB Critical Configuration Area Register "AEB_CONFIG_PATTERN" : "RESERVED" Field</t>
  </si>
  <si>
    <t>-- AEB Critical Configuration Area Register "VASP_I2C_CONTROL" : VASP_CFG_ADDR, "VASP1_CFG_DATA", "VASP2_CFG_DATA", "RESERVED", "VASP2_SELECT", "VASP1_SELECT", "CALIBRATION_START", "I2C_READ_START", "I2C_WRITE_START" Fields</t>
  </si>
  <si>
    <t>-- AEB Critical Configuration Area Register "DAC_CONFIG_1" : RESERVED_0, "DAC_VOG", "RESERVED_1", "DAC_VRD" Fields</t>
  </si>
  <si>
    <t>-- AEB Critical Configuration Area Register "DAC_CONFIG_2" : RESERVED_0, "DAC_VOD", "RESERVED_1" Fields</t>
  </si>
  <si>
    <t>-- AEB Critical Configuration Area Register "RESERVED_20" : "RESERVED" Field</t>
  </si>
  <si>
    <t>-- AEB Critical Configuration Area Register "PWR_CONFIG1" : "TIME_VCCD_ON" Field</t>
  </si>
  <si>
    <t>-- AEB Critical Configuration Area Register "PWR_CONFIG1" : "TIME_VCLK_ON" Field</t>
  </si>
  <si>
    <t>-- AEB Critical Configuration Area Register "PWR_CONFIG1" : "TIME_VAN1_ON" Field</t>
  </si>
  <si>
    <t>-- AEB Critical Configuration Area Register "PWR_CONFIG1" : "TIME_VAN2_ON" Field</t>
  </si>
  <si>
    <t>-- AEB Critical Configuration Area Register "PWR_CONFIG2" : "TIME_VAN3_ON" Field</t>
  </si>
  <si>
    <t>-- AEB Critical Configuration Area Register "PWR_CONFIG2" : "TIME_VCCD_OFF" Field</t>
  </si>
  <si>
    <t>-- AEB Critical Configuration Area Register "PWR_CONFIG2" : "TIME_VCLK_OFF" Field</t>
  </si>
  <si>
    <t>-- AEB Critical Configuration Area Register "PWR_CONFIG2" : "TIME_VAN1_OFF" Field</t>
  </si>
  <si>
    <t>-- AEB Critical Configuration Area Register "PWR_CONFIG3" : "TIME_VAN2_OFF" Field</t>
  </si>
  <si>
    <t>-- AEB Critical Configuration Area Register "PWR_CONFIG3" : "TIME_VAN3_OFF" Field</t>
  </si>
  <si>
    <t>-- AEB General Configuration Area Register "ADC1_CONFIG_1" : RESERVED_0, "SPIRST", "MUXMOD", "BYPAS", "CLKENB", "CHOP", "STAT", "RESERVED_1", "IDLMOD", "DLY", "SBCS", "DRATE", "AINP", "AINN", "DIFF" Fields</t>
  </si>
  <si>
    <t>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</t>
  </si>
  <si>
    <t>-- AEB General Configuration Area Register "ADC1_CONFIG_3" : DIO7, "DIO6", "DIO5", "DIO4", "DIO3", "DIO2", "DIO1", "DIO0", "RESERVED" Fields</t>
  </si>
  <si>
    <t>-- AEB General Configuration Area Register "ADC2_CONFIG_1" : RESERVED_0, "SPIRST", "MUXMOD", "BYPAS", "CLKENB", "CHOP", "STAT", "RESERVED_1", "IDLMOD", "DLY", "SBCS", "DRATE", "AINP", "AINN", "DIFF" Fields</t>
  </si>
  <si>
    <t>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</t>
  </si>
  <si>
    <t>-- AEB General Configuration Area Register "ADC2_CONFIG_3" : DIO7, "DIO6", "DIO5", "DIO4", "DIO3", "DIO2", "DIO1", "DIO0", "RESERVED" Fields</t>
  </si>
  <si>
    <t>-- AEB General Configuration Area Register "RESERVED_118" : "RESERVED" Field</t>
  </si>
  <si>
    <t>-- AEB General Configuration Area Register "RESERVED_11C" : "RESERVED" Field</t>
  </si>
  <si>
    <t>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</t>
  </si>
  <si>
    <t>-- AEB General Configuration Area Register "SEQ_CONFIG_2" : ADC_CLK_LOW_POS, "ADC_CLK_HIGH_POS", "CDS_CLK_LOW_POS", "CDS_CLK_HIGH_POS" Fields</t>
  </si>
  <si>
    <t>-- AEB General Configuration Area Register "SEQ_CONFIG_3" : RPHIR_CLK_LOW_POS, "RPHIR_CLK_HIGH_POS", "RPHI1_CLK_LOW_POS", "RPHI1_CLK_HIGH_POS" Fields</t>
  </si>
  <si>
    <t>-- AEB General Configuration Area Register "SEQ_CONFIG_4" : RPHI2_CLK_LOW_POS, "RPHI2_CLK_HIGH_POS", "RPHI3_CLK_LOW_POS", "RPHI3_CLK_HIGH_POS" Fields</t>
  </si>
  <si>
    <t>-- AEB General Configuration Area Register "SEQ_CONFIG_5" : SW_CLK_LOW_POS, "SW_CLK_HIGH_POS", "VASP_OUT_CTRL", "RESERVED", "VASP_OUT_EN_POS" Fields</t>
  </si>
  <si>
    <t>-- AEB General Configuration Area Register "SEQ_CONFIG_6" : VASP_OUT_CTRL_INV, "RESERVED_0", "VASP_OUT_DIS_POS", "RESERVED_1" Fields</t>
  </si>
  <si>
    <t>-- AEB General Configuration Area Register "SEQ_CONFIG_7" : "RESERVED" Field</t>
  </si>
  <si>
    <t>-- AEB General Configuration Area Register "SEQ_CONFIG_8" : "RESERVED" Field</t>
  </si>
  <si>
    <t>-- AEB General Configuration Area Register "SEQ_CONFIG_9" : "FT_LOOP_CNT" Field</t>
  </si>
  <si>
    <t>-- AEB General Configuration Area Register "SEQ_CONFIG_9" : "RESERVED_0" Field</t>
  </si>
  <si>
    <t>-- AEB General Configuration Area Register "SEQ_CONFIG_9" : "LT0_LOOP_CNT" Field</t>
  </si>
  <si>
    <t>-- AEB General Configuration Area Register "SEQ_CONFIG_9" : "RESERVED_1" Field</t>
  </si>
  <si>
    <t>-- AEB General Configuration Area Register "SEQ_CONFIG_9" : "LT0_ENABLED" Field</t>
  </si>
  <si>
    <t>-- AEB General Configuration Area Register "SEQ_CONFIG_10" : "LT1_LOOP_CNT" Field</t>
  </si>
  <si>
    <t>-- AEB General Configuration Area Register "SEQ_CONFIG_10" : "RESERVED_0" Field</t>
  </si>
  <si>
    <t>-- AEB General Configuration Area Register "SEQ_CONFIG_10" : "LT1_ENABLED" Field</t>
  </si>
  <si>
    <t>-- AEB General Configuration Area Register "SEQ_CONFIG_10" : "LT2_LOOP_CNT" Field</t>
  </si>
  <si>
    <t>-- AEB General Configuration Area Register "SEQ_CONFIG_10" : "RESERVED_1" Field</t>
  </si>
  <si>
    <t>-- AEB General Configuration Area Register "SEQ_CONFIG_10" : "LT2_ENABLED" Field</t>
  </si>
  <si>
    <t>-- AEB General Configuration Area Register "SEQ_CONFIG_11" : "LT3_LOOP_CNT" Field</t>
  </si>
  <si>
    <t>-- AEB General Configuration Area Register "SEQ_CONFIG_11" : "RESERVED" Field</t>
  </si>
  <si>
    <t>-- AEB General Configuration Area Register "SEQ_CONFIG_11" : "LT3_ENABLED" Field</t>
  </si>
  <si>
    <t>-- AEB General Configuration Area Register "SEQ_CONFIG_11" : "PIX_LOOP_CNT_WORD_1" Field</t>
  </si>
  <si>
    <t>-- AEB General Configuration Area Register "SEQ_CONFIG_12" : "PIX_LOOP_CNT_WORD_0" Field</t>
  </si>
  <si>
    <t>-- AEB General Configuration Area Register "SEQ_CONFIG_12" : "PC_LOOP_CNT" Field</t>
  </si>
  <si>
    <t>-- AEB General Configuration Area Register "SEQ_CONFIG_12" : "RESERVED" Field</t>
  </si>
  <si>
    <t>-- AEB General Configuration Area Register "SEQ_CONFIG_12" : "PC_ENABLED" Field</t>
  </si>
  <si>
    <t>-- AEB General Configuration Area Register "SEQ_CONFIG_13" : "INT1_LOOP_CNT" Field</t>
  </si>
  <si>
    <t>-- AEB General Configuration Area Register "SEQ_CONFIG_13" : "RESERVED_0" Field</t>
  </si>
  <si>
    <t>-- AEB General Configuration Area Register "SEQ_CONFIG_13" : "INT2_LOOP_CNT" Field</t>
  </si>
  <si>
    <t>-- AEB General Configuration Area Register "SEQ_CONFIG_13" : "RESERVED_1" Field</t>
  </si>
  <si>
    <t>-- AEB General Configuration Area Register "SEQ_CONFIG_14" : RESERVED_0, "SPHI_INV", "RESERVED_1", "RPHI_INV", "RESERVED_2" Fields</t>
  </si>
  <si>
    <t>-- AEB Housekeeping Area Register "AEB_STATUS" : "AEB_STATUS" Field</t>
  </si>
  <si>
    <t>-- AEB Housekeeping Area Register "AEB_STATUS" : DAC_CFG_WR_RUN, "ADC_CFG_RD_RUN", "ADC_CFG_WR_RUN", "ADC_DAT_RD_RUN", "ADC_ERROR", "ADC2_LU", "ADC1_LU", "ADC_DAT_RD", "ADC_CFG_RD", "ADC_CFG_WR", "ADC2_BUSY", "ADC1_BUSY" Fields</t>
  </si>
  <si>
    <t>-- AEB Housekeeping Area Register "AEB_STATUS" : VASP2_CFG_RUN, "VASP1_CFG_RUN" Fields</t>
  </si>
  <si>
    <t>-- AEB Housekeeping Area Register "TIMESTAMP_1" : "TIMESTAMP_DWORD_1" Field</t>
  </si>
  <si>
    <t>-- AEB Housekeeping Area Register "TIMESTAMP_2" : "TIMESTAMP_DWORD_0" Field</t>
  </si>
  <si>
    <t>-- AEB Housekeeping Area Register "ADC_RD_DATA_T_VASP_L" : NEW, "OVF", "SUPPLY", "CHID", "ADC_CHX_DATA_T_VASP_L" Fields</t>
  </si>
  <si>
    <t>-- AEB Housekeeping Area Register "ADC_RD_DATA_T_VASP_R" : NEW, "OVF", "SUPPLY", "CHID", "ADC_CHX_DATA_T_VASP_R" Fields</t>
  </si>
  <si>
    <t>-- AEB Housekeeping Area Register "ADC_RD_DATA_T_BIAS_P" : NEW, "OVF", "SUPPLY", "CHID", "ADC_CHX_DATA_T_BIAS_P" Fields</t>
  </si>
  <si>
    <t>-- AEB Housekeeping Area Register "ADC_RD_DATA_T_HK_P" : NEW, "OVF", "SUPPLY", "CHID", "ADC_CHX_DATA_T_HK_P" Fields</t>
  </si>
  <si>
    <t>-- AEB Housekeeping Area Register "ADC_RD_DATA_T_TOU_1_P" : NEW, "OVF", "SUPPLY", "CHID", "ADC_CHX_DATA_T_TOU_1_P" Fields</t>
  </si>
  <si>
    <t>-- AEB Housekeeping Area Register "ADC_RD_DATA_T_TOU_2_P" : NEW, "OVF", "SUPPLY", "CHID", "ADC_CHX_DATA_T_TOU_2_P" Fields</t>
  </si>
  <si>
    <t>-- AEB Housekeeping Area Register "ADC_RD_DATA_HK_VODE" : NEW, "OVF", "SUPPLY", "CHID", "ADC_CHX_DATA_HK_VODE" Fields</t>
  </si>
  <si>
    <t>-- AEB Housekeeping Area Register "ADC_RD_DATA_HK_VODF" : NEW, "OVF", "SUPPLY", "CHID", "ADC_CHX_DATA_HK_VODF" Fields</t>
  </si>
  <si>
    <t>-- AEB Housekeeping Area Register "ADC_RD_DATA_HK_VRD" : NEW, "OVF", "SUPPLY", "CHID", "ADC_CHX_DATA_HK_VRD" Fields</t>
  </si>
  <si>
    <t>-- AEB Housekeeping Area Register "ADC_RD_DATA_HK_VOG" : NEW, "OVF", "SUPPLY", "CHID", "ADC_CHX_DATA_HK_VOG" Fields</t>
  </si>
  <si>
    <t>-- AEB Housekeeping Area Register "ADC_RD_DATA_T_CCD" : NEW, "OVF", "SUPPLY", "CHID", "ADC_CHX_DATA_T_CCD" Fields</t>
  </si>
  <si>
    <t>-- AEB Housekeeping Area Register "ADC_RD_DATA_T_REF1K_MEA" : NEW, "OVF", "SUPPLY", "CHID", "ADC_CHX_DATA_T_REF1K_MEA" Fields</t>
  </si>
  <si>
    <t>-- AEB Housekeeping Area Register "ADC_RD_DATA_T_REF649R_MEA" : NEW, "OVF", "SUPPLY", "CHID", "ADC_CHX_DATA_T_REF649R_MEA" Fields</t>
  </si>
  <si>
    <t>-- AEB Housekeeping Area Register "ADC_RD_DATA_HK_ANA_N5V" : NEW, "OVF", "SUPPLY", "CHID", "ADC_CHX_DATA_HK_ANA_N5V" Fields</t>
  </si>
  <si>
    <t>-- AEB Housekeeping Area Register "ADC_RD_DATA_S_REF" : NEW, "OVF", "SUPPLY", "CHID", "ADC_CHX_DATA_S_REF" Fields</t>
  </si>
  <si>
    <t>-- AEB Housekeeping Area Register "ADC_RD_DATA_HK_CCD_P31V" : NEW, "OVF", "SUPPLY", "CHID", "ADC_CHX_DATA_HK_CCD_P31V" Fields</t>
  </si>
  <si>
    <t>-- AEB Housekeeping Area Register "ADC_RD_DATA_HK_CLK_P15V" : NEW, "OVF", "SUPPLY", "CHID", "ADC_CHX_DATA_HK_CLK_P15V" Fields</t>
  </si>
  <si>
    <t>-- AEB Housekeeping Area Register "ADC_RD_DATA_HK_ANA_P5V" : NEW, "OVF", "SUPPLY", "CHID", "ADC_CHX_DATA_HK_ANA_P5V" Fields</t>
  </si>
  <si>
    <t>-- AEB Housekeeping Area Register "ADC_RD_DATA_HK_ANA_P3V3" : NEW, "OVF", "SUPPLY", "CHID", "ADC_CHX_DATA_HK_ANA_P3V3" Fields</t>
  </si>
  <si>
    <t>-- AEB Housekeeping Area Register "ADC_RD_DATA_HK_DIG_P3V3" : NEW, "OVF", "SUPPLY", "CHID", "ADC_CHX_DATA_HK_DIG_P3V3" Fields</t>
  </si>
  <si>
    <t>-- AEB Housekeeping Area Register "ADC_RD_DATA_ADC_REF_BUF_2" : NEW, "OVF", "SUPPLY", "CHID", "ADC_CHX_DATA_ADC_REF_BUF_2" Fields</t>
  </si>
  <si>
    <t>-- AEB Housekeeping Area Register "ADC1_RD_CONFIG_1" : SPIRST, "MUXMOD", "BYPAS", "CLKENB", "CHOP", "STAT" Fields</t>
  </si>
  <si>
    <t>-- AEB Housekeeping Area Register "ADC1_RD_CONFIG_1" : IDLMOD, "DLY2", "DLY1", "DLY0", "SBCS1", "SBCS0", "DRATE1", "DRATE0", "AINP3", "AINP2", "AINP1", "AINP0", "AINN3", "AINN2", "AINN1", "AINN0", "DIFF7", "DIFF6", "DIFF5", "DIFF4", "DIFF3", "DIFF2", "DIFF1", "DIFF0" Fields</t>
  </si>
  <si>
    <t>-- AEB Housekeeping Area Register "ADC1_RD_CONFIG_2" : AIN7, "AIN6", "AIN5", "AIN4", "AIN3", "AIN2", "AIN1", "AIN0", "AIN15", "AIN14", "AIN13", "AIN12", "AIN11", "AIN10", "AIN9", "AIN8" Fields</t>
  </si>
  <si>
    <t>-- AEB Housekeeping Area Register "ADC1_RD_CONFIG_2" : OFFSET, "CIO7", "CIO6", "CIO5", "CIO4", "CIO3", "CIO2", "CIO1", "CIO0" Fields</t>
  </si>
  <si>
    <t>-- AEB Housekeeping Area Register "ADC1_RD_CONFIG_2" : REF, "GAIN", "TEMP", "VCC" Fields</t>
  </si>
  <si>
    <t>-- AEB Housekeeping Area Register "ADC1_RD_CONFIG_3" : DIO7, "DIO6", "DIO5", "DIO4", "DIO3", "DIO2", "DIO1", "DIO0" Fields</t>
  </si>
  <si>
    <t>-- AEB Housekeeping Area Register "ADC2_RD_CONFIG_1" : SPIRST, "MUXMOD", "BYPAS", "CLKENB", "CHOP", "STAT" Fields</t>
  </si>
  <si>
    <t>-- AEB Housekeeping Area Register "ADC2_RD_CONFIG_1" : IDLMOD, "DLY2", "DLY1", "DLY0", "SBCS1", "SBCS0", "DRATE1", "DRATE0", "AINP3", "AINP2", "AINP1", "AINP0", "AINN3", "AINN2", "AINN1", "AINN0", "DIFF7", "DIFF6", "DIFF5", "DIFF4", "DIFF3", "DIFF2", "DIFF1", "DIFF0" Fields</t>
  </si>
  <si>
    <t>-- AEB Housekeeping Area Register "ADC2_RD_CONFIG_2" : AIN7, "AIN6", "AIN5", "AIN4", "AIN3", "AIN2", "AIN1", "AIN0", "AIN15", "AIN14", "AIN13", "AIN12", "AIN11", "AIN10", "AIN9", "AIN8" Fields</t>
  </si>
  <si>
    <t>-- AEB Housekeeping Area Register "ADC2_RD_CONFIG_2" : OFFSET, "CIO7", "CIO6", "CIO5", "CIO4", "CIO3", "CIO2", "CIO1", "CIO0" Fields</t>
  </si>
  <si>
    <t>-- AEB Housekeeping Area Register "ADC2_RD_CONFIG_2" : REF, "GAIN", "TEMP", "VCC" Fields</t>
  </si>
  <si>
    <t>-- AEB Housekeeping Area Register "ADC2_RD_CONFIG_3" : DIO7, "DIO6", "DIO5", "DIO4", "DIO3", "DIO2", "DIO1", "DIO0" Fields</t>
  </si>
  <si>
    <t>-- AEB Housekeeping Area Register "VASP_RD_CONFIG" : VASP1_READ_DATA, "VASP2_READ_DATA" Fields</t>
  </si>
  <si>
    <t>-- AEB Housekeeping Area Register "REVISION_ID_1" : FPGA_VERSION, "FPGA_DATE" Fields</t>
  </si>
  <si>
    <t>-- AEB Housekeeping Area Register "REVISION_ID_2" : FPGA_TIME_H, "FPGA_TIME_M", "FPGA_SVN" Fields</t>
  </si>
  <si>
    <t>003</t>
  </si>
  <si>
    <t>002</t>
  </si>
  <si>
    <t>001</t>
  </si>
  <si>
    <t>000</t>
  </si>
  <si>
    <t>004</t>
  </si>
  <si>
    <t>005</t>
  </si>
  <si>
    <t>006</t>
  </si>
  <si>
    <t>007</t>
  </si>
  <si>
    <t>009</t>
  </si>
  <si>
    <t>008</t>
  </si>
  <si>
    <t>00B</t>
  </si>
  <si>
    <t>00A</t>
  </si>
  <si>
    <t>00C</t>
  </si>
  <si>
    <t>00D</t>
  </si>
  <si>
    <t>00E</t>
  </si>
  <si>
    <t>00F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</si>
  <si>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</si>
  <si>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</si>
  <si>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</si>
  <si>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</si>
  <si>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</si>
  <si>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</si>
  <si>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</si>
  <si>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</si>
  <si>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</si>
  <si>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</si>
  <si>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</si>
  <si>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</si>
  <si>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</si>
  <si>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</si>
  <si>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</si>
  <si>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</si>
  <si>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</si>
  <si>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</si>
  <si>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</si>
  <si>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</si>
  <si>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</si>
  <si>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</si>
  <si>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</si>
  <si>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</si>
  <si>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</si>
  <si>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</si>
  <si>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02B</t>
  </si>
  <si>
    <t>02A</t>
  </si>
  <si>
    <t>02E</t>
  </si>
  <si>
    <t>02D</t>
  </si>
  <si>
    <t>02C</t>
  </si>
  <si>
    <t>031</t>
  </si>
  <si>
    <t>030</t>
  </si>
  <si>
    <t>02F</t>
  </si>
  <si>
    <t>034</t>
  </si>
  <si>
    <t>033</t>
  </si>
  <si>
    <t>032</t>
  </si>
  <si>
    <t>037</t>
  </si>
  <si>
    <t>036</t>
  </si>
  <si>
    <t>035</t>
  </si>
  <si>
    <t>038</t>
  </si>
  <si>
    <t>039</t>
  </si>
  <si>
    <t>03C</t>
  </si>
  <si>
    <t>03B</t>
  </si>
  <si>
    <t>03A</t>
  </si>
  <si>
    <t>03E</t>
  </si>
  <si>
    <t>03D</t>
  </si>
  <si>
    <t>040</t>
  </si>
  <si>
    <t>03F</t>
  </si>
  <si>
    <t>041</t>
  </si>
  <si>
    <t>042</t>
  </si>
  <si>
    <t>044</t>
  </si>
  <si>
    <t>043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</si>
  <si>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</si>
  <si>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</si>
  <si>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</si>
  <si>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</si>
  <si>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</si>
  <si>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</si>
  <si>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</si>
  <si>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</si>
  <si>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</si>
  <si>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</si>
  <si>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</si>
  <si>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</si>
  <si>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</si>
  <si>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</si>
  <si>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</si>
  <si>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</si>
  <si>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</si>
  <si>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</si>
  <si>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</si>
  <si>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</si>
  <si>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</si>
  <si>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05A</t>
  </si>
  <si>
    <t>05B</t>
  </si>
  <si>
    <t>05C</t>
  </si>
  <si>
    <t>05D</t>
  </si>
  <si>
    <t>05E</t>
  </si>
  <si>
    <t>060</t>
  </si>
  <si>
    <t>05F</t>
  </si>
  <si>
    <t>061</t>
  </si>
  <si>
    <t>062</t>
  </si>
  <si>
    <t>063</t>
  </si>
  <si>
    <t>064</t>
  </si>
  <si>
    <t>066</t>
  </si>
  <si>
    <t>065</t>
  </si>
  <si>
    <t>067</t>
  </si>
  <si>
    <t>068</t>
  </si>
  <si>
    <t>069</t>
  </si>
  <si>
    <t>06A</t>
  </si>
  <si>
    <t>00000000</t>
  </si>
  <si>
    <t>00000001</t>
  </si>
  <si>
    <t>00000002</t>
  </si>
  <si>
    <t>00000014</t>
  </si>
  <si>
    <t>00000015</t>
  </si>
  <si>
    <t>00000016</t>
  </si>
  <si>
    <t>00000018</t>
  </si>
  <si>
    <t>00000019</t>
  </si>
  <si>
    <t>0000001A</t>
  </si>
  <si>
    <t>0000001C</t>
  </si>
  <si>
    <t>0000001D</t>
  </si>
  <si>
    <t>0000001E</t>
  </si>
  <si>
    <t>0000001F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</si>
  <si>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</si>
  <si>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</si>
  <si>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</si>
  <si>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</si>
  <si>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</si>
  <si>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</si>
  <si>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</si>
  <si>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</si>
  <si>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</si>
  <si>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</si>
  <si>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0000002A</t>
  </si>
  <si>
    <t>0000002B</t>
  </si>
  <si>
    <t>0000002C</t>
  </si>
  <si>
    <t>0000002D</t>
  </si>
  <si>
    <t>00000100</t>
  </si>
  <si>
    <t>00000101</t>
  </si>
  <si>
    <t>00000102</t>
  </si>
  <si>
    <t>00000103</t>
  </si>
  <si>
    <t>0000010C</t>
  </si>
  <si>
    <t>0000010D</t>
  </si>
  <si>
    <t>00000120</t>
  </si>
  <si>
    <t>00000121</t>
  </si>
  <si>
    <t>00000122</t>
  </si>
  <si>
    <t>00000128</t>
  </si>
  <si>
    <t>00000129</t>
  </si>
  <si>
    <t>0000012A</t>
  </si>
  <si>
    <t>0000012C</t>
  </si>
  <si>
    <t>0000012D</t>
  </si>
  <si>
    <t>0000012E</t>
  </si>
  <si>
    <t>00000130</t>
  </si>
  <si>
    <t>00000131</t>
  </si>
  <si>
    <t>00000134</t>
  </si>
  <si>
    <t>00000135</t>
  </si>
  <si>
    <t>00000136</t>
  </si>
  <si>
    <t>00000138</t>
  </si>
  <si>
    <t>0000013B</t>
  </si>
  <si>
    <t>0000013C</t>
  </si>
  <si>
    <t>00000144</t>
  </si>
  <si>
    <t>00000145</t>
  </si>
  <si>
    <t>00000146</t>
  </si>
  <si>
    <t>00000148</t>
  </si>
  <si>
    <t>00000149</t>
  </si>
  <si>
    <t>0000014A</t>
  </si>
  <si>
    <t>0000014B</t>
  </si>
  <si>
    <t>0000014C</t>
  </si>
  <si>
    <t>0000014D</t>
  </si>
  <si>
    <t>0000014E</t>
  </si>
  <si>
    <t>0000014F</t>
  </si>
  <si>
    <t>00000150</t>
  </si>
  <si>
    <t>00000151</t>
  </si>
  <si>
    <t>00000152</t>
  </si>
  <si>
    <t>00000153</t>
  </si>
  <si>
    <t>00000154</t>
  </si>
  <si>
    <t>00000155</t>
  </si>
  <si>
    <t>00000156</t>
  </si>
  <si>
    <t>00000157</t>
  </si>
  <si>
    <t>-- AEB Critical Configuration Area Register "AEB_CONTROL" : "AEB_RESET" Field%%-- AEB Critical Configuration Area Register "AEB_CONTROL" : "SET_STATE" Field%%-- AEB Critical Configuration Area Register "AEB_CONTROL" : "NEW_STATE" Field%%-- AEB Critical Configuration Area Register "AEB_CONTROL" : "RESERVED" Field</t>
  </si>
  <si>
    <t>-- AEB Critical Configuration Area Register "AEB_CONFIG_PATTERN" : "PATTERN_COLS" Field%%-- AEB Critical Configuration Area Register "AEB_CONFIG_PATTERN" : "PATTERN_CCDID" Field</t>
  </si>
  <si>
    <t>-- AEB Critical Configuration Area Register "AEB_CONFIG_PATTERN" : "PATTERN_ROWS" Field%%-- AEB Critical Configuration Area Register "AEB_CONFIG_PATTERN" : "RESERVED" Field</t>
  </si>
  <si>
    <t>-- AEB General Configuration Area Register "SEQ_CONFIG_9" : "FT_LOOP_CNT" Field%%-- AEB General Configuration Area Register "SEQ_CONFIG_9" : "RESERVED_0" Field</t>
  </si>
  <si>
    <t>-- AEB General Configuration Area Register "SEQ_CONFIG_9" : "LT0_LOOP_CNT" Field%%-- AEB General Configuration Area Register "SEQ_CONFIG_9" : "RESERVED_1" Field%%-- AEB General Configuration Area Register "SEQ_CONFIG_9" : "LT0_ENABLED" Field</t>
  </si>
  <si>
    <t>-- AEB General Configuration Area Register "SEQ_CONFIG_10" : "LT1_LOOP_CNT" Field%%-- AEB General Configuration Area Register "SEQ_CONFIG_10" : "RESERVED_0" Field%%-- AEB General Configuration Area Register "SEQ_CONFIG_10" : "LT1_ENABLED" Field</t>
  </si>
  <si>
    <t>-- AEB General Configuration Area Register "SEQ_CONFIG_10" : "LT2_LOOP_CNT" Field%%-- AEB General Configuration Area Register "SEQ_CONFIG_10" : "RESERVED_1" Field%%-- AEB General Configuration Area Register "SEQ_CONFIG_10" : "LT2_ENABLED" Field</t>
  </si>
  <si>
    <t>-- AEB General Configuration Area Register "SEQ_CONFIG_11" : "LT3_LOOP_CNT" Field%%-- AEB General Configuration Area Register "SEQ_CONFIG_11" : "RESERVED" Field%%-- AEB General Configuration Area Register "SEQ_CONFIG_11" : "LT3_ENABLED" Field</t>
  </si>
  <si>
    <t>-- AEB General Configuration Area Register "SEQ_CONFIG_12" : "PC_LOOP_CNT" Field%%-- AEB General Configuration Area Register "SEQ_CONFIG_12" : "RESERVED" Field%%-- AEB General Configuration Area Register "SEQ_CONFIG_12" : "PC_ENABLED" Field</t>
  </si>
  <si>
    <t>-- AEB General Configuration Area Register "SEQ_CONFIG_13" : "INT1_LOOP_CNT" Field%%-- AEB General Configuration Area Register "SEQ_CONFIG_13" : "RESERVED_0" Field</t>
  </si>
  <si>
    <t>-- AEB General Configuration Area Register "SEQ_CONFIG_13" : "INT2_LOOP_CNT" Field%%-- AEB General Configuration Area Register "SEQ_CONFIG_13" : "RESERVED_1" Field</t>
  </si>
  <si>
    <t>00001014</t>
  </si>
  <si>
    <t>00001015</t>
  </si>
  <si>
    <t>00001018</t>
  </si>
  <si>
    <t>00001019</t>
  </si>
  <si>
    <t>0000101A</t>
  </si>
  <si>
    <t>0000101B</t>
  </si>
  <si>
    <t>0000101C</t>
  </si>
  <si>
    <t>0000101D</t>
  </si>
  <si>
    <t>0000101E</t>
  </si>
  <si>
    <t>0000101F</t>
  </si>
  <si>
    <t>00001020</t>
  </si>
  <si>
    <t>00001021</t>
  </si>
  <si>
    <t>00001022</t>
  </si>
  <si>
    <t>00001023</t>
  </si>
  <si>
    <t>00001024</t>
  </si>
  <si>
    <t>00001025</t>
  </si>
  <si>
    <t>00001026</t>
  </si>
  <si>
    <t>00001027</t>
  </si>
  <si>
    <t>00001028</t>
  </si>
  <si>
    <t>00001029</t>
  </si>
  <si>
    <t>0000102A</t>
  </si>
  <si>
    <t>0000102B</t>
  </si>
  <si>
    <t>0000102C</t>
  </si>
  <si>
    <t>0000102D</t>
  </si>
  <si>
    <t>0000102E</t>
  </si>
  <si>
    <t>0000102F</t>
  </si>
  <si>
    <t>00001030</t>
  </si>
  <si>
    <t>00001031</t>
  </si>
  <si>
    <t>00001032</t>
  </si>
  <si>
    <t>00001033</t>
  </si>
  <si>
    <t>00001034</t>
  </si>
  <si>
    <t>00001035</t>
  </si>
  <si>
    <t>00001036</t>
  </si>
  <si>
    <t>00001037</t>
  </si>
  <si>
    <t>00001038</t>
  </si>
  <si>
    <t>00001039</t>
  </si>
  <si>
    <t>0000103A</t>
  </si>
  <si>
    <t>0000103B</t>
  </si>
  <si>
    <t>0000103C</t>
  </si>
  <si>
    <t>0000103D</t>
  </si>
  <si>
    <t>0000103E</t>
  </si>
  <si>
    <t>0000103F</t>
  </si>
  <si>
    <t>00001040</t>
  </si>
  <si>
    <t>00001041</t>
  </si>
  <si>
    <t>00001042</t>
  </si>
  <si>
    <t>00001043</t>
  </si>
  <si>
    <t>00001044</t>
  </si>
  <si>
    <t>00001045</t>
  </si>
  <si>
    <t>00001046</t>
  </si>
  <si>
    <t>00001047</t>
  </si>
  <si>
    <t>00001048</t>
  </si>
  <si>
    <t>00001049</t>
  </si>
  <si>
    <t>0000104A</t>
  </si>
  <si>
    <t>0000104B</t>
  </si>
  <si>
    <t>0000104C</t>
  </si>
  <si>
    <t>0000104D</t>
  </si>
  <si>
    <t>0000104E</t>
  </si>
  <si>
    <t>0000104F</t>
  </si>
  <si>
    <t>00001050</t>
  </si>
  <si>
    <t>00001051</t>
  </si>
  <si>
    <t>00001052</t>
  </si>
  <si>
    <t>00001053</t>
  </si>
  <si>
    <t>00001054</t>
  </si>
  <si>
    <t>00001055</t>
  </si>
  <si>
    <t>00001056</t>
  </si>
  <si>
    <t>00001057</t>
  </si>
  <si>
    <t>00001058</t>
  </si>
  <si>
    <t>00001059</t>
  </si>
  <si>
    <t>0000105A</t>
  </si>
  <si>
    <t>0000105B</t>
  </si>
  <si>
    <t>0000105C</t>
  </si>
  <si>
    <t>0000105D</t>
  </si>
  <si>
    <t>0000105E</t>
  </si>
  <si>
    <t>0000105F</t>
  </si>
  <si>
    <t>00001060</t>
  </si>
  <si>
    <t>00001061</t>
  </si>
  <si>
    <t>00001062</t>
  </si>
  <si>
    <t>00001063</t>
  </si>
  <si>
    <t>00001080</t>
  </si>
  <si>
    <t>00001081</t>
  </si>
  <si>
    <t>00001082</t>
  </si>
  <si>
    <t>00001083</t>
  </si>
  <si>
    <t>00001084</t>
  </si>
  <si>
    <t>00001085</t>
  </si>
  <si>
    <t>00001086</t>
  </si>
  <si>
    <t>00001087</t>
  </si>
  <si>
    <t>00001088</t>
  </si>
  <si>
    <t>00001090</t>
  </si>
  <si>
    <t>00001091</t>
  </si>
  <si>
    <t>00001092</t>
  </si>
  <si>
    <t>00001093</t>
  </si>
  <si>
    <t>00001094</t>
  </si>
  <si>
    <t>00001095</t>
  </si>
  <si>
    <t>00001096</t>
  </si>
  <si>
    <t>00001097</t>
  </si>
  <si>
    <t>00001098</t>
  </si>
  <si>
    <t>000010A0</t>
  </si>
  <si>
    <t>000010A1</t>
  </si>
  <si>
    <t>000011F0</t>
  </si>
  <si>
    <t>000011F1</t>
  </si>
  <si>
    <t>000011F2</t>
  </si>
  <si>
    <t>000011F3</t>
  </si>
  <si>
    <t>000011F4</t>
  </si>
  <si>
    <t>000011F5</t>
  </si>
  <si>
    <t>000011F6</t>
  </si>
  <si>
    <t>000011F7</t>
  </si>
  <si>
    <t>-- AEB Housekeeping Area Register "AEB_STATUS" : DAC_CFG_WR_RUN, "ADC_CFG_RD_RUN", "ADC_CFG_WR_RUN", "ADC_DAT_RD_RUN", "ADC_ERROR", "ADC2_LU", "ADC1_LU", "ADC_DAT_RD", "ADC_CFG_RD", "ADC_CFG_WR", "ADC2_BUSY", "ADC1_BUSY" Fields%%-- AEB Housekeeping Area Register "AEB_STATUS" : VASP2_CFG_RUN, "VASP1_CFG_RUN" Fields</t>
  </si>
  <si>
    <t>-- AEB Housekeeping Area Register "ADC1_RD_CONFIG_2" : OFFSET, "CIO7", "CIO6", "CIO5", "CIO4", "CIO3", "CIO2", "CIO1", "CIO0" Fields%%-- AEB Housekeeping Area Register "ADC1_RD_CONFIG_2" : REF, "GAIN", "TEMP", "VCC" Fields</t>
  </si>
  <si>
    <t>-- AEB Housekeeping Area Register "ADC2_RD_CONFIG_2" : OFFSET, "CIO7", "CIO6", "CIO5", "CIO4", "CIO3", "CIO2", "CIO1", "CIO0" Fields%%-- AEB Housekeeping Area Register "ADC2_RD_CONFIG_2" : REF, "GAIN", "TEMP", "VCC" Fields</t>
  </si>
  <si>
    <t>0111</t>
  </si>
  <si>
    <t>23 downto 0</t>
  </si>
  <si>
    <t>p_rmap_ram_wr(v_ram_address, v_ram_byteenable, c_RAM_BITMASK, v_ram_writedata, fee_rmap_o.waitrequest);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</si>
</sst>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0" fillId="0" borderId="0" xfId="0" quotePrefix="1" applyAlignment="1">
      <alignment horizontal="center" wrapText="1"/>
    </xf>
    <xf numFmtId="49" fontId="0" fillId="0" borderId="0" xfId="0" applyNumberFormat="1" applyAlignment="1"/>
    <xf numFmtId="49" fontId="0" fillId="0" borderId="0" xfId="0" quotePrefix="1" applyNumberFormat="1" applyAlignment="1"/>
    <xf numFmtId="49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3974-3729-4814-A7DB-EE827B7CEA39}">
  <dimension ref="A2:M13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9.140625" style="4"/>
    <col min="2" max="7" width="21.7109375" customWidth="1"/>
    <col min="9" max="9" width="9.140625" customWidth="1"/>
    <col min="12" max="12" width="27.5703125" customWidth="1"/>
    <col min="13" max="13" width="82.7109375" customWidth="1"/>
  </cols>
  <sheetData>
    <row r="2" spans="1:13" x14ac:dyDescent="0.25">
      <c r="B2" t="s">
        <v>1</v>
      </c>
      <c r="C2" s="2" t="s">
        <v>2</v>
      </c>
      <c r="D2" t="s">
        <v>3</v>
      </c>
      <c r="E2" t="s">
        <v>4</v>
      </c>
      <c r="F2" t="s">
        <v>5</v>
      </c>
      <c r="G2" t="s">
        <v>4</v>
      </c>
      <c r="H2" t="s">
        <v>0</v>
      </c>
      <c r="I2" t="s">
        <v>6</v>
      </c>
      <c r="J2" s="1" t="s">
        <v>7</v>
      </c>
      <c r="K2" t="s">
        <v>8</v>
      </c>
      <c r="L2" t="s">
        <v>529</v>
      </c>
    </row>
    <row r="5" spans="1:13" x14ac:dyDescent="0.25">
      <c r="B5" s="15" t="s">
        <v>104</v>
      </c>
      <c r="C5" s="15" t="s">
        <v>111</v>
      </c>
      <c r="D5" s="15" t="s">
        <v>112</v>
      </c>
      <c r="E5" s="15" t="s">
        <v>113</v>
      </c>
      <c r="F5" s="15" t="s">
        <v>114</v>
      </c>
      <c r="G5" s="15" t="s">
        <v>106</v>
      </c>
    </row>
    <row r="6" spans="1:13" x14ac:dyDescent="0.25">
      <c r="A6" s="4" t="s">
        <v>338</v>
      </c>
      <c r="B6" s="5">
        <f>HEX2DEC(A6)</f>
        <v>0</v>
      </c>
      <c r="C6" s="5">
        <f>INDEX(database!$I$3:$I$280,MATCH(B6,database!$B$3:$B$280,0))</f>
        <v>0</v>
      </c>
      <c r="D6" s="5">
        <f>INDEX(database!$K$3:$K$280,MATCH(B6,database!$B$3:$B$280,0))</f>
        <v>8</v>
      </c>
      <c r="E6" s="5">
        <f>INDEX(database!$L$3:$L$280,MATCH(B6,database!$B$3:$B$280,0))</f>
        <v>31</v>
      </c>
      <c r="F6" s="5">
        <f>INDEX(database!$M$3:$M$280,MATCH(B6,database!$B$3:$B$280,0))</f>
        <v>24</v>
      </c>
      <c r="G6" s="4" t="s">
        <v>407</v>
      </c>
      <c r="M6" s="3" t="str">
        <f>_xlfn.CONCAT($B$2,DEC2HEX(B6,8),$C$2,CHAR(10),G6,CHAR(10),$D$2,DEC2BIN(C6,7),$E$2,CHAR(10),$F$2,DEC2BIN(D6,4),$G$2,CHAR(10),$H$2,CHAR(10),$I$2,E6,$J$2,F6,$K$2,CHAR(10),$L$2,CHAR(10))</f>
        <v xml:space="preserve">when (x"00000000") =&gt;
-- AEB Critical Configuration Area Register "AEB_CONTROL" : "AEB_RESET" Field%%-- AEB Critical Configuration Area Register "AEB_CONTROL" : "SET_STATE" Field%%-- AEB Critical Configuration Area Register "AEB_CONTROL" : "NEW_STATE" Field%%-- AEB Critical Configuration Area Register "AEB_CONTROL" : "RESERVED" Field
v_ram_address    := "0000000";
v_ram_byteenable := "1000";
v_ram_writedata := (others =&gt; '0');
v_ram_writedata(31 downto 24)  := fee_rmap_i.writedata;
p_rmap_ram_wr(v_ram_address, v_ram_byteenable, c_RAM_BITMASK, v_ram_writedata, fee_rmap_o.waitrequest);
</v>
      </c>
    </row>
    <row r="7" spans="1:13" x14ac:dyDescent="0.25">
      <c r="A7" s="4" t="s">
        <v>339</v>
      </c>
      <c r="B7" s="5">
        <f t="shared" ref="B7:B8" si="0">HEX2DEC(A7)</f>
        <v>1</v>
      </c>
      <c r="C7" s="5">
        <f>INDEX(database!$I$3:$I$280,MATCH(B7,database!$B$3:$B$280,0))</f>
        <v>0</v>
      </c>
      <c r="D7" s="5">
        <f>INDEX(database!$K$3:$K$280,MATCH(B7,database!$B$3:$B$280,0))</f>
        <v>4</v>
      </c>
      <c r="E7" s="5">
        <f>INDEX(database!$L$3:$L$280,MATCH(B7,database!$B$3:$B$280,0))</f>
        <v>23</v>
      </c>
      <c r="F7" s="5">
        <f>INDEX(database!$M$3:$M$280,MATCH(B7,database!$B$3:$B$280,0))</f>
        <v>16</v>
      </c>
      <c r="G7" s="4" t="s">
        <v>128</v>
      </c>
      <c r="M7" s="3" t="str">
        <f t="shared" ref="M7:M70" si="1">_xlfn.CONCAT($B$2,DEC2HEX(B7,8),$C$2,CHAR(10),G7,CHAR(10),$D$2,DEC2BIN(C7,7),$E$2,CHAR(10),$F$2,DEC2BIN(D7,4),$G$2,CHAR(10),$H$2,CHAR(10),$I$2,E7,$J$2,F7,$K$2,CHAR(10),$L$2,CHAR(10))</f>
        <v xml:space="preserve">when (x"00000001") =&gt;
-- AEB Critical Configuration Area Register "AEB_CONTROL" : RESERVED_1, "ADC_DATA_RD", "ADC_CFG_WR", "ADC_CFG_RD", "DAC_WR", "RESERVED_2" Fields
v_ram_address    := "0000000";
v_ram_byteenable := "0100";
v_ram_writedata := (others =&gt; '0');
v_ram_writedata(23 downto 16)  := fee_rmap_i.writedata;
p_rmap_ram_wr(v_ram_address, v_ram_byteenable, c_RAM_BITMASK, v_ram_writedata, fee_rmap_o.waitrequest);
</v>
      </c>
    </row>
    <row r="8" spans="1:13" x14ac:dyDescent="0.25">
      <c r="A8" s="4" t="s">
        <v>340</v>
      </c>
      <c r="B8" s="5">
        <f t="shared" si="0"/>
        <v>2</v>
      </c>
      <c r="C8" s="5">
        <f>INDEX(database!$I$3:$I$280,MATCH(B8,database!$B$3:$B$280,0))</f>
        <v>0</v>
      </c>
      <c r="D8" s="5">
        <f>INDEX(database!$K$3:$K$280,MATCH(B8,database!$B$3:$B$280,0))</f>
        <v>2</v>
      </c>
      <c r="E8" s="5">
        <f>INDEX(database!$L$3:$L$280,MATCH(B8,database!$B$3:$B$280,0))</f>
        <v>15</v>
      </c>
      <c r="F8" s="5">
        <f>INDEX(database!$M$3:$M$280,MATCH(B8,database!$B$3:$B$280,0))</f>
        <v>8</v>
      </c>
      <c r="G8" s="4" t="s">
        <v>128</v>
      </c>
      <c r="M8" s="3" t="str">
        <f t="shared" si="1"/>
        <v xml:space="preserve">when (x"00000002") =&gt;
-- AEB Critical Configuration Area Register "AEB_CONTROL" : RESERVED_1, "ADC_DATA_RD", "ADC_CFG_WR", "ADC_CFG_RD", "DAC_WR", "RESERVED_2" Fields
v_ram_address    := "0000000";
v_ram_byteenable := "0010";
v_ram_writedata := (others =&gt; '0');
v_ram_writedata(15 downto 8)  := fee_rmap_i.writedata;
p_rmap_ram_wr(v_ram_address, v_ram_byteenable, c_RAM_BITMASK, v_ram_writedata, fee_rmap_o.waitrequest);
</v>
      </c>
    </row>
    <row r="9" spans="1:13" x14ac:dyDescent="0.25">
      <c r="A9" s="4" t="s">
        <v>9</v>
      </c>
      <c r="B9" s="5">
        <f>HEX2DEC(A9)</f>
        <v>3</v>
      </c>
      <c r="C9" s="5">
        <f>INDEX(database!$I$3:$I$280,MATCH(B9,database!$B$3:$B$280,0))</f>
        <v>0</v>
      </c>
      <c r="D9" s="5">
        <f>INDEX(database!$K$3:$K$280,MATCH(B9,database!$B$3:$B$280,0))</f>
        <v>1</v>
      </c>
      <c r="E9" s="5">
        <f>INDEX(database!$L$3:$L$280,MATCH(B9,database!$B$3:$B$280,0))</f>
        <v>7</v>
      </c>
      <c r="F9" s="5">
        <f>INDEX(database!$M$3:$M$280,MATCH(B9,database!$B$3:$B$280,0))</f>
        <v>0</v>
      </c>
      <c r="G9" s="4" t="s">
        <v>128</v>
      </c>
      <c r="M9" s="3" t="str">
        <f t="shared" si="1"/>
        <v xml:space="preserve">when (x"00000003") =&gt;
-- AEB Critical Configuration Area Register "AEB_CONTROL" : RESERVED_1, "ADC_DATA_RD", "ADC_CFG_WR", "ADC_CFG_RD", "DAC_WR", "RESERVED_2" Fields
v_ram_address    := "0000000";
v_ram_byteenable := "0001";
v_ram_writedata := (others =&gt; '0');
v_ram_writedata(7 downto 0)  := fee_rmap_i.writedata;
p_rmap_ram_wr(v_ram_address, v_ram_byteenable, c_RAM_BITMASK, v_ram_writedata, fee_rmap_o.waitrequest);
</v>
      </c>
    </row>
    <row r="10" spans="1:13" x14ac:dyDescent="0.25">
      <c r="A10" s="4" t="s">
        <v>10</v>
      </c>
      <c r="B10" s="5">
        <f t="shared" ref="B10:B73" si="2">HEX2DEC(A10)</f>
        <v>4</v>
      </c>
      <c r="C10" s="5">
        <f>INDEX(database!$I$3:$I$280,MATCH(B10,database!$B$3:$B$280,0))</f>
        <v>1</v>
      </c>
      <c r="D10" s="5">
        <f>INDEX(database!$K$3:$K$280,MATCH(B10,database!$B$3:$B$280,0))</f>
        <v>8</v>
      </c>
      <c r="E10" s="5">
        <f>INDEX(database!$L$3:$L$280,MATCH(B10,database!$B$3:$B$280,0))</f>
        <v>31</v>
      </c>
      <c r="F10" s="5">
        <f>INDEX(database!$M$3:$M$280,MATCH(B10,database!$B$3:$B$280,0))</f>
        <v>24</v>
      </c>
      <c r="G10" s="4" t="s">
        <v>129</v>
      </c>
      <c r="M10" s="3" t="str">
        <f t="shared" si="1"/>
        <v xml:space="preserve">when (x"00000004") =&gt;
-- AEB Critical Configuration Area Register "AEB_CONFIG" : RESERVED_0, "WATCH-DOG_DIS", "INT_SYNC", "RESERVED_1", "VASP_CDS_EN", "VASP2_CAL_EN", "VASP1_CAL_EN", "RESERVED_2" Fields
v_ram_address    := "0000001";
v_ram_byteenable := "1000";
v_ram_writedata := (others =&gt; '0');
v_ram_writedata(31 downto 24)  := fee_rmap_i.writedata;
p_rmap_ram_wr(v_ram_address, v_ram_byteenable, c_RAM_BITMASK, v_ram_writedata, fee_rmap_o.waitrequest);
</v>
      </c>
    </row>
    <row r="11" spans="1:13" x14ac:dyDescent="0.25">
      <c r="A11" s="4" t="s">
        <v>11</v>
      </c>
      <c r="B11" s="5">
        <f t="shared" si="2"/>
        <v>5</v>
      </c>
      <c r="C11" s="5">
        <f>INDEX(database!$I$3:$I$280,MATCH(B11,database!$B$3:$B$280,0))</f>
        <v>1</v>
      </c>
      <c r="D11" s="5">
        <f>INDEX(database!$K$3:$K$280,MATCH(B11,database!$B$3:$B$280,0))</f>
        <v>4</v>
      </c>
      <c r="E11" s="5">
        <f>INDEX(database!$L$3:$L$280,MATCH(B11,database!$B$3:$B$280,0))</f>
        <v>23</v>
      </c>
      <c r="F11" s="5">
        <f>INDEX(database!$M$3:$M$280,MATCH(B11,database!$B$3:$B$280,0))</f>
        <v>16</v>
      </c>
      <c r="G11" s="4" t="s">
        <v>129</v>
      </c>
      <c r="M11" s="3" t="str">
        <f t="shared" si="1"/>
        <v xml:space="preserve">when (x"00000005") =&gt;
-- AEB Critical Configuration Area Register "AEB_CONFIG" : RESERVED_0, "WATCH-DOG_DIS", "INT_SYNC", "RESERVED_1", "VASP_CDS_EN", "VASP2_CAL_EN", "VASP1_CAL_EN", "RESERVED_2" Fields
v_ram_address    := "0000001";
v_ram_byteenable := "0100";
v_ram_writedata := (others =&gt; '0');
v_ram_writedata(23 downto 16)  := fee_rmap_i.writedata;
p_rmap_ram_wr(v_ram_address, v_ram_byteenable, c_RAM_BITMASK, v_ram_writedata, fee_rmap_o.waitrequest);
</v>
      </c>
    </row>
    <row r="12" spans="1:13" x14ac:dyDescent="0.25">
      <c r="A12" s="4" t="s">
        <v>12</v>
      </c>
      <c r="B12" s="5">
        <f t="shared" si="2"/>
        <v>6</v>
      </c>
      <c r="C12" s="5">
        <f>INDEX(database!$I$3:$I$280,MATCH(B12,database!$B$3:$B$280,0))</f>
        <v>1</v>
      </c>
      <c r="D12" s="5">
        <f>INDEX(database!$K$3:$K$280,MATCH(B12,database!$B$3:$B$280,0))</f>
        <v>2</v>
      </c>
      <c r="E12" s="5">
        <f>INDEX(database!$L$3:$L$280,MATCH(B12,database!$B$3:$B$280,0))</f>
        <v>15</v>
      </c>
      <c r="F12" s="5">
        <f>INDEX(database!$M$3:$M$280,MATCH(B12,database!$B$3:$B$280,0))</f>
        <v>8</v>
      </c>
      <c r="G12" s="4" t="s">
        <v>129</v>
      </c>
      <c r="M12" s="3" t="str">
        <f t="shared" si="1"/>
        <v xml:space="preserve">when (x"00000006") =&gt;
-- AEB Critical Configuration Area Register "AEB_CONFIG" : RESERVED_0, "WATCH-DOG_DIS", "INT_SYNC", "RESERVED_1", "VASP_CDS_EN", "VASP2_CAL_EN", "VASP1_CAL_EN", "RESERVED_2" Fields
v_ram_address    := "0000001";
v_ram_byteenable := "0010";
v_ram_writedata := (others =&gt; '0');
v_ram_writedata(15 downto 8)  := fee_rmap_i.writedata;
p_rmap_ram_wr(v_ram_address, v_ram_byteenable, c_RAM_BITMASK, v_ram_writedata, fee_rmap_o.waitrequest);
</v>
      </c>
    </row>
    <row r="13" spans="1:13" x14ac:dyDescent="0.25">
      <c r="A13" s="4" t="s">
        <v>13</v>
      </c>
      <c r="B13" s="5">
        <f t="shared" si="2"/>
        <v>7</v>
      </c>
      <c r="C13" s="5">
        <f>INDEX(database!$I$3:$I$280,MATCH(B13,database!$B$3:$B$280,0))</f>
        <v>1</v>
      </c>
      <c r="D13" s="5">
        <f>INDEX(database!$K$3:$K$280,MATCH(B13,database!$B$3:$B$280,0))</f>
        <v>1</v>
      </c>
      <c r="E13" s="5">
        <f>INDEX(database!$L$3:$L$280,MATCH(B13,database!$B$3:$B$280,0))</f>
        <v>7</v>
      </c>
      <c r="F13" s="5">
        <f>INDEX(database!$M$3:$M$280,MATCH(B13,database!$B$3:$B$280,0))</f>
        <v>0</v>
      </c>
      <c r="G13" s="4" t="s">
        <v>129</v>
      </c>
      <c r="M13" s="3" t="str">
        <f t="shared" si="1"/>
        <v xml:space="preserve">when (x"00000007") =&gt;
-- AEB Critical Configuration Area Register "AEB_CONFIG" : RESERVED_0, "WATCH-DOG_DIS", "INT_SYNC", "RESERVED_1", "VASP_CDS_EN", "VASP2_CAL_EN", "VASP1_CAL_EN", "RESERVED_2" Fields
v_ram_address    := "0000001";
v_ram_byteenable := "0001";
v_ram_writedata := (others =&gt; '0');
v_ram_writedata(7 downto 0)  := fee_rmap_i.writedata;
p_rmap_ram_wr(v_ram_address, v_ram_byteenable, c_RAM_BITMASK, v_ram_writedata, fee_rmap_o.waitrequest);
</v>
      </c>
    </row>
    <row r="14" spans="1:13" x14ac:dyDescent="0.25">
      <c r="A14" s="4" t="s">
        <v>14</v>
      </c>
      <c r="B14" s="5">
        <f t="shared" si="2"/>
        <v>8</v>
      </c>
      <c r="C14" s="5">
        <f>INDEX(database!$I$3:$I$280,MATCH(B14,database!$B$3:$B$280,0))</f>
        <v>2</v>
      </c>
      <c r="D14" s="5">
        <f>INDEX(database!$K$3:$K$280,MATCH(B14,database!$B$3:$B$280,0))</f>
        <v>8</v>
      </c>
      <c r="E14" s="5">
        <f>INDEX(database!$L$3:$L$280,MATCH(B14,database!$B$3:$B$280,0))</f>
        <v>31</v>
      </c>
      <c r="F14" s="5">
        <f>INDEX(database!$M$3:$M$280,MATCH(B14,database!$B$3:$B$280,0))</f>
        <v>24</v>
      </c>
      <c r="G14" s="4" t="s">
        <v>130</v>
      </c>
      <c r="M14" s="3" t="str">
        <f t="shared" si="1"/>
        <v xml:space="preserve">when (x"00000008") =&gt;
-- AEB Critical Configuration Area Register "AEB_CONFIG_KEY" : "KEY" Field
v_ram_address    := "0000010";
v_ram_byteenable := "1000";
v_ram_writedata := (others =&gt; '0');
v_ram_writedata(31 downto 24)  := fee_rmap_i.writedata;
p_rmap_ram_wr(v_ram_address, v_ram_byteenable, c_RAM_BITMASK, v_ram_writedata, fee_rmap_o.waitrequest);
</v>
      </c>
    </row>
    <row r="15" spans="1:13" x14ac:dyDescent="0.25">
      <c r="A15" s="4" t="s">
        <v>15</v>
      </c>
      <c r="B15" s="5">
        <f t="shared" si="2"/>
        <v>9</v>
      </c>
      <c r="C15" s="5">
        <f>INDEX(database!$I$3:$I$280,MATCH(B15,database!$B$3:$B$280,0))</f>
        <v>2</v>
      </c>
      <c r="D15" s="5">
        <f>INDEX(database!$K$3:$K$280,MATCH(B15,database!$B$3:$B$280,0))</f>
        <v>4</v>
      </c>
      <c r="E15" s="5">
        <f>INDEX(database!$L$3:$L$280,MATCH(B15,database!$B$3:$B$280,0))</f>
        <v>23</v>
      </c>
      <c r="F15" s="5">
        <f>INDEX(database!$M$3:$M$280,MATCH(B15,database!$B$3:$B$280,0))</f>
        <v>16</v>
      </c>
      <c r="G15" s="4" t="s">
        <v>130</v>
      </c>
      <c r="M15" s="3" t="str">
        <f t="shared" si="1"/>
        <v xml:space="preserve">when (x"00000009") =&gt;
-- AEB Critical Configuration Area Register "AEB_CONFIG_KEY" : "KEY" Field
v_ram_address    := "0000010";
v_ram_byteenable := "0100";
v_ram_writedata := (others =&gt; '0');
v_ram_writedata(23 downto 16)  := fee_rmap_i.writedata;
p_rmap_ram_wr(v_ram_address, v_ram_byteenable, c_RAM_BITMASK, v_ram_writedata, fee_rmap_o.waitrequest);
</v>
      </c>
    </row>
    <row r="16" spans="1:13" x14ac:dyDescent="0.25">
      <c r="A16" s="4" t="s">
        <v>16</v>
      </c>
      <c r="B16" s="5">
        <f t="shared" si="2"/>
        <v>10</v>
      </c>
      <c r="C16" s="5">
        <f>INDEX(database!$I$3:$I$280,MATCH(B16,database!$B$3:$B$280,0))</f>
        <v>2</v>
      </c>
      <c r="D16" s="5">
        <f>INDEX(database!$K$3:$K$280,MATCH(B16,database!$B$3:$B$280,0))</f>
        <v>2</v>
      </c>
      <c r="E16" s="5">
        <f>INDEX(database!$L$3:$L$280,MATCH(B16,database!$B$3:$B$280,0))</f>
        <v>15</v>
      </c>
      <c r="F16" s="5">
        <f>INDEX(database!$M$3:$M$280,MATCH(B16,database!$B$3:$B$280,0))</f>
        <v>8</v>
      </c>
      <c r="G16" s="4" t="s">
        <v>130</v>
      </c>
      <c r="M16" s="3" t="str">
        <f t="shared" si="1"/>
        <v xml:space="preserve">when (x"0000000A") =&gt;
-- AEB Critical Configuration Area Register "AEB_CONFIG_KEY" : "KEY" Field
v_ram_address    := "0000010";
v_ram_byteenable := "0010";
v_ram_writedata := (others =&gt; '0');
v_ram_writedata(15 downto 8)  := fee_rmap_i.writedata;
p_rmap_ram_wr(v_ram_address, v_ram_byteenable, c_RAM_BITMASK, v_ram_writedata, fee_rmap_o.waitrequest);
</v>
      </c>
    </row>
    <row r="17" spans="1:13" x14ac:dyDescent="0.25">
      <c r="A17" s="4" t="s">
        <v>17</v>
      </c>
      <c r="B17" s="5">
        <f t="shared" si="2"/>
        <v>11</v>
      </c>
      <c r="C17" s="5">
        <f>INDEX(database!$I$3:$I$280,MATCH(B17,database!$B$3:$B$280,0))</f>
        <v>2</v>
      </c>
      <c r="D17" s="5">
        <f>INDEX(database!$K$3:$K$280,MATCH(B17,database!$B$3:$B$280,0))</f>
        <v>1</v>
      </c>
      <c r="E17" s="5">
        <f>INDEX(database!$L$3:$L$280,MATCH(B17,database!$B$3:$B$280,0))</f>
        <v>7</v>
      </c>
      <c r="F17" s="5">
        <f>INDEX(database!$M$3:$M$280,MATCH(B17,database!$B$3:$B$280,0))</f>
        <v>0</v>
      </c>
      <c r="G17" s="4" t="s">
        <v>130</v>
      </c>
      <c r="M17" s="3" t="str">
        <f t="shared" si="1"/>
        <v xml:space="preserve">when (x"0000000B") =&gt;
-- AEB Critical Configuration Area Register "AEB_CONFIG_KEY" : "KEY" Field
v_ram_address    := "0000010";
v_ram_byteenable := "0001";
v_ram_writedata := (others =&gt; '0');
v_ram_writedata(7 downto 0)  := fee_rmap_i.writedata;
p_rmap_ram_wr(v_ram_address, v_ram_byteenable, c_RAM_BITMASK, v_ram_writedata, fee_rmap_o.waitrequest);
</v>
      </c>
    </row>
    <row r="18" spans="1:13" x14ac:dyDescent="0.25">
      <c r="A18" s="4" t="s">
        <v>18</v>
      </c>
      <c r="B18" s="5">
        <f t="shared" si="2"/>
        <v>12</v>
      </c>
      <c r="C18" s="5">
        <f>INDEX(database!$I$3:$I$280,MATCH(B18,database!$B$3:$B$280,0))</f>
        <v>3</v>
      </c>
      <c r="D18" s="5">
        <f>INDEX(database!$K$3:$K$280,MATCH(B18,database!$B$3:$B$280,0))</f>
        <v>8</v>
      </c>
      <c r="E18" s="5">
        <f>INDEX(database!$L$3:$L$280,MATCH(B18,database!$B$3:$B$280,0))</f>
        <v>31</v>
      </c>
      <c r="F18" s="5">
        <f>INDEX(database!$M$3:$M$280,MATCH(B18,database!$B$3:$B$280,0))</f>
        <v>24</v>
      </c>
      <c r="G18" s="4" t="s">
        <v>131</v>
      </c>
      <c r="M18" s="3" t="str">
        <f t="shared" si="1"/>
        <v xml:space="preserve">when (x"0000000C")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:= "0000011";
v_ram_byteenable := "1000";
v_ram_writedata := (others =&gt; '0');
v_ram_writedata(31 downto 24)  := fee_rmap_i.writedata;
p_rmap_ram_wr(v_ram_address, v_ram_byteenable, c_RAM_BITMASK, v_ram_writedata, fee_rmap_o.waitrequest);
</v>
      </c>
    </row>
    <row r="19" spans="1:13" x14ac:dyDescent="0.25">
      <c r="A19" s="4" t="s">
        <v>19</v>
      </c>
      <c r="B19" s="5">
        <f t="shared" si="2"/>
        <v>13</v>
      </c>
      <c r="C19" s="5">
        <f>INDEX(database!$I$3:$I$280,MATCH(B19,database!$B$3:$B$280,0))</f>
        <v>3</v>
      </c>
      <c r="D19" s="5">
        <f>INDEX(database!$K$3:$K$280,MATCH(B19,database!$B$3:$B$280,0))</f>
        <v>4</v>
      </c>
      <c r="E19" s="5">
        <f>INDEX(database!$L$3:$L$280,MATCH(B19,database!$B$3:$B$280,0))</f>
        <v>23</v>
      </c>
      <c r="F19" s="5">
        <f>INDEX(database!$M$3:$M$280,MATCH(B19,database!$B$3:$B$280,0))</f>
        <v>16</v>
      </c>
      <c r="G19" s="4" t="s">
        <v>131</v>
      </c>
      <c r="M19" s="3" t="str">
        <f t="shared" si="1"/>
        <v xml:space="preserve">when (x"0000000D")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:= "0000011";
v_ram_byteenable := "0100";
v_ram_writedata := (others =&gt; '0');
v_ram_writedata(23 downto 16)  := fee_rmap_i.writedata;
p_rmap_ram_wr(v_ram_address, v_ram_byteenable, c_RAM_BITMASK, v_ram_writedata, fee_rmap_o.waitrequest);
</v>
      </c>
    </row>
    <row r="20" spans="1:13" x14ac:dyDescent="0.25">
      <c r="A20" s="4" t="s">
        <v>20</v>
      </c>
      <c r="B20" s="5">
        <f t="shared" si="2"/>
        <v>14</v>
      </c>
      <c r="C20" s="5">
        <f>INDEX(database!$I$3:$I$280,MATCH(B20,database!$B$3:$B$280,0))</f>
        <v>3</v>
      </c>
      <c r="D20" s="5">
        <f>INDEX(database!$K$3:$K$280,MATCH(B20,database!$B$3:$B$280,0))</f>
        <v>2</v>
      </c>
      <c r="E20" s="5">
        <f>INDEX(database!$L$3:$L$280,MATCH(B20,database!$B$3:$B$280,0))</f>
        <v>15</v>
      </c>
      <c r="F20" s="5">
        <f>INDEX(database!$M$3:$M$280,MATCH(B20,database!$B$3:$B$280,0))</f>
        <v>8</v>
      </c>
      <c r="G20" s="4" t="s">
        <v>131</v>
      </c>
      <c r="M20" s="3" t="str">
        <f t="shared" si="1"/>
        <v xml:space="preserve">when (x"0000000E")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:= "0000011";
v_ram_byteenable := "0010";
v_ram_writedata := (others =&gt; '0');
v_ram_writedata(15 downto 8)  := fee_rmap_i.writedata;
p_rmap_ram_wr(v_ram_address, v_ram_byteenable, c_RAM_BITMASK, v_ram_writedata, fee_rmap_o.waitrequest);
</v>
      </c>
    </row>
    <row r="21" spans="1:13" x14ac:dyDescent="0.25">
      <c r="A21" s="4" t="s">
        <v>21</v>
      </c>
      <c r="B21" s="5">
        <f t="shared" si="2"/>
        <v>15</v>
      </c>
      <c r="C21" s="5">
        <f>INDEX(database!$I$3:$I$280,MATCH(B21,database!$B$3:$B$280,0))</f>
        <v>3</v>
      </c>
      <c r="D21" s="5">
        <f>INDEX(database!$K$3:$K$280,MATCH(B21,database!$B$3:$B$280,0))</f>
        <v>1</v>
      </c>
      <c r="E21" s="5">
        <f>INDEX(database!$L$3:$L$280,MATCH(B21,database!$B$3:$B$280,0))</f>
        <v>7</v>
      </c>
      <c r="F21" s="5">
        <f>INDEX(database!$M$3:$M$280,MATCH(B21,database!$B$3:$B$280,0))</f>
        <v>0</v>
      </c>
      <c r="G21" s="4" t="s">
        <v>131</v>
      </c>
      <c r="M21" s="3" t="str">
        <f t="shared" si="1"/>
        <v xml:space="preserve">when (x"0000000F")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:= "0000011";
v_ram_byteenable := "0001";
v_ram_writedata := (others =&gt; '0');
v_ram_writedata(7 downto 0)  := fee_rmap_i.writedata;
p_rmap_ram_wr(v_ram_address, v_ram_byteenable, c_RAM_BITMASK, v_ram_writedata, fee_rmap_o.waitrequest);
</v>
      </c>
    </row>
    <row r="22" spans="1:13" x14ac:dyDescent="0.25">
      <c r="A22" s="4" t="s">
        <v>22</v>
      </c>
      <c r="B22" s="5">
        <f t="shared" si="2"/>
        <v>16</v>
      </c>
      <c r="C22" s="5">
        <f>INDEX(database!$I$3:$I$280,MATCH(B22,database!$B$3:$B$280,0))</f>
        <v>4</v>
      </c>
      <c r="D22" s="5">
        <f>INDEX(database!$K$3:$K$280,MATCH(B22,database!$B$3:$B$280,0))</f>
        <v>8</v>
      </c>
      <c r="E22" s="5">
        <f>INDEX(database!$L$3:$L$280,MATCH(B22,database!$B$3:$B$280,0))</f>
        <v>31</v>
      </c>
      <c r="F22" s="5">
        <f>INDEX(database!$M$3:$M$280,MATCH(B22,database!$B$3:$B$280,0))</f>
        <v>24</v>
      </c>
      <c r="G22" s="4" t="s">
        <v>408</v>
      </c>
      <c r="M22" s="3" t="str">
        <f t="shared" si="1"/>
        <v xml:space="preserve">when (x"00000010") =&gt;
-- AEB Critical Configuration Area Register "AEB_CONFIG_PATTERN" : "PATTERN_COLS" Field%%-- AEB Critical Configuration Area Register "AEB_CONFIG_PATTERN" : "PATTERN_CCDID" Field
v_ram_address    := "0000100";
v_ram_byteenable := "1000";
v_ram_writedata := (others =&gt; '0');
v_ram_writedata(31 downto 24)  := fee_rmap_i.writedata;
p_rmap_ram_wr(v_ram_address, v_ram_byteenable, c_RAM_BITMASK, v_ram_writedata, fee_rmap_o.waitrequest);
</v>
      </c>
    </row>
    <row r="23" spans="1:13" x14ac:dyDescent="0.25">
      <c r="A23" s="4" t="s">
        <v>23</v>
      </c>
      <c r="B23" s="5">
        <f t="shared" si="2"/>
        <v>17</v>
      </c>
      <c r="C23" s="5">
        <f>INDEX(database!$I$3:$I$280,MATCH(B23,database!$B$3:$B$280,0))</f>
        <v>4</v>
      </c>
      <c r="D23" s="5">
        <f>INDEX(database!$K$3:$K$280,MATCH(B23,database!$B$3:$B$280,0))</f>
        <v>4</v>
      </c>
      <c r="E23" s="5">
        <f>INDEX(database!$L$3:$L$280,MATCH(B23,database!$B$3:$B$280,0))</f>
        <v>23</v>
      </c>
      <c r="F23" s="5">
        <f>INDEX(database!$M$3:$M$280,MATCH(B23,database!$B$3:$B$280,0))</f>
        <v>16</v>
      </c>
      <c r="G23" s="4" t="s">
        <v>132</v>
      </c>
      <c r="M23" s="3" t="str">
        <f t="shared" si="1"/>
        <v xml:space="preserve">when (x"00000011") =&gt;
-- AEB Critical Configuration Area Register "AEB_CONFIG_PATTERN" : "PATTERN_COLS" Field
v_ram_address    := "0000100";
v_ram_byteenable := "0100";
v_ram_writedata := (others =&gt; '0');
v_ram_writedata(23 downto 16)  := fee_rmap_i.writedata;
p_rmap_ram_wr(v_ram_address, v_ram_byteenable, c_RAM_BITMASK, v_ram_writedata, fee_rmap_o.waitrequest);
</v>
      </c>
    </row>
    <row r="24" spans="1:13" x14ac:dyDescent="0.25">
      <c r="A24" s="4" t="s">
        <v>24</v>
      </c>
      <c r="B24" s="5">
        <f t="shared" si="2"/>
        <v>18</v>
      </c>
      <c r="C24" s="5">
        <f>INDEX(database!$I$3:$I$280,MATCH(B24,database!$B$3:$B$280,0))</f>
        <v>4</v>
      </c>
      <c r="D24" s="5">
        <f>INDEX(database!$K$3:$K$280,MATCH(B24,database!$B$3:$B$280,0))</f>
        <v>2</v>
      </c>
      <c r="E24" s="5">
        <f>INDEX(database!$L$3:$L$280,MATCH(B24,database!$B$3:$B$280,0))</f>
        <v>15</v>
      </c>
      <c r="F24" s="5">
        <f>INDEX(database!$M$3:$M$280,MATCH(B24,database!$B$3:$B$280,0))</f>
        <v>8</v>
      </c>
      <c r="G24" s="4" t="s">
        <v>409</v>
      </c>
      <c r="M24" s="3" t="str">
        <f t="shared" si="1"/>
        <v xml:space="preserve">when (x"00000012") =&gt;
-- AEB Critical Configuration Area Register "AEB_CONFIG_PATTERN" : "PATTERN_ROWS" Field%%-- AEB Critical Configuration Area Register "AEB_CONFIG_PATTERN" : "RESERVED" Field
v_ram_address    := "0000100";
v_ram_byteenable := "0010";
v_ram_writedata := (others =&gt; '0');
v_ram_writedata(15 downto 8)  := fee_rmap_i.writedata;
p_rmap_ram_wr(v_ram_address, v_ram_byteenable, c_RAM_BITMASK, v_ram_writedata, fee_rmap_o.waitrequest);
</v>
      </c>
    </row>
    <row r="25" spans="1:13" x14ac:dyDescent="0.25">
      <c r="A25" s="4" t="s">
        <v>25</v>
      </c>
      <c r="B25" s="5">
        <f t="shared" si="2"/>
        <v>19</v>
      </c>
      <c r="C25" s="5">
        <f>INDEX(database!$I$3:$I$280,MATCH(B25,database!$B$3:$B$280,0))</f>
        <v>4</v>
      </c>
      <c r="D25" s="5">
        <f>INDEX(database!$K$3:$K$280,MATCH(B25,database!$B$3:$B$280,0))</f>
        <v>1</v>
      </c>
      <c r="E25" s="5">
        <f>INDEX(database!$L$3:$L$280,MATCH(B25,database!$B$3:$B$280,0))</f>
        <v>7</v>
      </c>
      <c r="F25" s="5">
        <f>INDEX(database!$M$3:$M$280,MATCH(B25,database!$B$3:$B$280,0))</f>
        <v>0</v>
      </c>
      <c r="G25" s="4" t="s">
        <v>134</v>
      </c>
      <c r="M25" s="3" t="str">
        <f t="shared" si="1"/>
        <v xml:space="preserve">when (x"00000013") =&gt;
-- AEB Critical Configuration Area Register "AEB_CONFIG_PATTERN" : "PATTERN_ROWS" Field
v_ram_address    := "0000100";
v_ram_byteenable := "0001";
v_ram_writedata := (others =&gt; '0');
v_ram_writedata(7 downto 0)  := fee_rmap_i.writedata;
p_rmap_ram_wr(v_ram_address, v_ram_byteenable, c_RAM_BITMASK, v_ram_writedata, fee_rmap_o.waitrequest);
</v>
      </c>
    </row>
    <row r="26" spans="1:13" x14ac:dyDescent="0.25">
      <c r="A26" s="4" t="s">
        <v>341</v>
      </c>
      <c r="B26" s="5">
        <f t="shared" si="2"/>
        <v>20</v>
      </c>
      <c r="C26" s="5">
        <f>INDEX(database!$I$3:$I$280,MATCH(B26,database!$B$3:$B$280,0))</f>
        <v>5</v>
      </c>
      <c r="D26" s="5">
        <f>INDEX(database!$K$3:$K$280,MATCH(B26,database!$B$3:$B$280,0))</f>
        <v>8</v>
      </c>
      <c r="E26" s="5">
        <f>INDEX(database!$L$3:$L$280,MATCH(B26,database!$B$3:$B$280,0))</f>
        <v>31</v>
      </c>
      <c r="F26" s="5">
        <f>INDEX(database!$M$3:$M$280,MATCH(B26,database!$B$3:$B$280,0))</f>
        <v>24</v>
      </c>
      <c r="G26" s="4" t="s">
        <v>136</v>
      </c>
      <c r="M26" s="3" t="str">
        <f t="shared" si="1"/>
        <v xml:space="preserve">when (x"00000014") =&gt;
-- AEB Critical Configuration Area Register "VASP_I2C_CONTROL" : VASP_CFG_ADDR, "VASP1_CFG_DATA", "VASP2_CFG_DATA", "RESERVED", "VASP2_SELECT", "VASP1_SELECT", "CALIBRATION_START", "I2C_READ_START", "I2C_WRITE_START" Fields
v_ram_address    := "0000101";
v_ram_byteenable := "1000";
v_ram_writedata := (others =&gt; '0');
v_ram_writedata(31 downto 24)  := fee_rmap_i.writedata;
p_rmap_ram_wr(v_ram_address, v_ram_byteenable, c_RAM_BITMASK, v_ram_writedata, fee_rmap_o.waitrequest);
</v>
      </c>
    </row>
    <row r="27" spans="1:13" x14ac:dyDescent="0.25">
      <c r="A27" s="4" t="s">
        <v>342</v>
      </c>
      <c r="B27" s="5">
        <f t="shared" si="2"/>
        <v>21</v>
      </c>
      <c r="C27" s="5">
        <f>INDEX(database!$I$3:$I$280,MATCH(B27,database!$B$3:$B$280,0))</f>
        <v>5</v>
      </c>
      <c r="D27" s="5">
        <f>INDEX(database!$K$3:$K$280,MATCH(B27,database!$B$3:$B$280,0))</f>
        <v>4</v>
      </c>
      <c r="E27" s="5">
        <f>INDEX(database!$L$3:$L$280,MATCH(B27,database!$B$3:$B$280,0))</f>
        <v>23</v>
      </c>
      <c r="F27" s="5">
        <f>INDEX(database!$M$3:$M$280,MATCH(B27,database!$B$3:$B$280,0))</f>
        <v>16</v>
      </c>
      <c r="G27" s="4" t="s">
        <v>136</v>
      </c>
      <c r="M27" s="3" t="str">
        <f t="shared" si="1"/>
        <v xml:space="preserve">when (x"00000015") =&gt;
-- AEB Critical Configuration Area Register "VASP_I2C_CONTROL" : VASP_CFG_ADDR, "VASP1_CFG_DATA", "VASP2_CFG_DATA", "RESERVED", "VASP2_SELECT", "VASP1_SELECT", "CALIBRATION_START", "I2C_READ_START", "I2C_WRITE_START" Fields
v_ram_address    := "0000101";
v_ram_byteenable := "0100";
v_ram_writedata := (others =&gt; '0');
v_ram_writedata(23 downto 16)  := fee_rmap_i.writedata;
p_rmap_ram_wr(v_ram_address, v_ram_byteenable, c_RAM_BITMASK, v_ram_writedata, fee_rmap_o.waitrequest);
</v>
      </c>
    </row>
    <row r="28" spans="1:13" x14ac:dyDescent="0.25">
      <c r="A28" s="4" t="s">
        <v>343</v>
      </c>
      <c r="B28" s="5">
        <f t="shared" si="2"/>
        <v>22</v>
      </c>
      <c r="C28" s="5">
        <f>INDEX(database!$I$3:$I$280,MATCH(B28,database!$B$3:$B$280,0))</f>
        <v>5</v>
      </c>
      <c r="D28" s="5">
        <f>INDEX(database!$K$3:$K$280,MATCH(B28,database!$B$3:$B$280,0))</f>
        <v>2</v>
      </c>
      <c r="E28" s="5">
        <f>INDEX(database!$L$3:$L$280,MATCH(B28,database!$B$3:$B$280,0))</f>
        <v>15</v>
      </c>
      <c r="F28" s="5">
        <f>INDEX(database!$M$3:$M$280,MATCH(B28,database!$B$3:$B$280,0))</f>
        <v>8</v>
      </c>
      <c r="G28" s="4" t="s">
        <v>136</v>
      </c>
      <c r="M28" s="3" t="str">
        <f t="shared" si="1"/>
        <v xml:space="preserve">when (x"00000016") =&gt;
-- AEB Critical Configuration Area Register "VASP_I2C_CONTROL" : VASP_CFG_ADDR, "VASP1_CFG_DATA", "VASP2_CFG_DATA", "RESERVED", "VASP2_SELECT", "VASP1_SELECT", "CALIBRATION_START", "I2C_READ_START", "I2C_WRITE_START" Fields
v_ram_address    := "0000101";
v_ram_byteenable := "0010";
v_ram_writedata := (others =&gt; '0');
v_ram_writedata(15 downto 8)  := fee_rmap_i.writedata;
p_rmap_ram_wr(v_ram_address, v_ram_byteenable, c_RAM_BITMASK, v_ram_writedata, fee_rmap_o.waitrequest);
</v>
      </c>
    </row>
    <row r="29" spans="1:13" x14ac:dyDescent="0.25">
      <c r="A29" s="4" t="s">
        <v>26</v>
      </c>
      <c r="B29" s="5">
        <f t="shared" si="2"/>
        <v>23</v>
      </c>
      <c r="C29" s="5">
        <f>INDEX(database!$I$3:$I$280,MATCH(B29,database!$B$3:$B$280,0))</f>
        <v>5</v>
      </c>
      <c r="D29" s="5">
        <f>INDEX(database!$K$3:$K$280,MATCH(B29,database!$B$3:$B$280,0))</f>
        <v>1</v>
      </c>
      <c r="E29" s="5">
        <f>INDEX(database!$L$3:$L$280,MATCH(B29,database!$B$3:$B$280,0))</f>
        <v>7</v>
      </c>
      <c r="F29" s="5">
        <f>INDEX(database!$M$3:$M$280,MATCH(B29,database!$B$3:$B$280,0))</f>
        <v>0</v>
      </c>
      <c r="G29" s="4" t="s">
        <v>136</v>
      </c>
      <c r="M29" s="3" t="str">
        <f t="shared" si="1"/>
        <v xml:space="preserve">when (x"00000017") =&gt;
-- AEB Critical Configuration Area Register "VASP_I2C_CONTROL" : VASP_CFG_ADDR, "VASP1_CFG_DATA", "VASP2_CFG_DATA", "RESERVED", "VASP2_SELECT", "VASP1_SELECT", "CALIBRATION_START", "I2C_READ_START", "I2C_WRITE_START" Fields
v_ram_address    := "0000101";
v_ram_byteenable := "0001";
v_ram_writedata := (others =&gt; '0');
v_ram_writedata(7 downto 0)  := fee_rmap_i.writedata;
p_rmap_ram_wr(v_ram_address, v_ram_byteenable, c_RAM_BITMASK, v_ram_writedata, fee_rmap_o.waitrequest);
</v>
      </c>
    </row>
    <row r="30" spans="1:13" x14ac:dyDescent="0.25">
      <c r="A30" s="4" t="s">
        <v>344</v>
      </c>
      <c r="B30" s="5">
        <f t="shared" si="2"/>
        <v>24</v>
      </c>
      <c r="C30" s="5">
        <f>INDEX(database!$I$3:$I$280,MATCH(B30,database!$B$3:$B$280,0))</f>
        <v>6</v>
      </c>
      <c r="D30" s="5">
        <f>INDEX(database!$K$3:$K$280,MATCH(B30,database!$B$3:$B$280,0))</f>
        <v>8</v>
      </c>
      <c r="E30" s="5">
        <f>INDEX(database!$L$3:$L$280,MATCH(B30,database!$B$3:$B$280,0))</f>
        <v>31</v>
      </c>
      <c r="F30" s="5">
        <f>INDEX(database!$M$3:$M$280,MATCH(B30,database!$B$3:$B$280,0))</f>
        <v>24</v>
      </c>
      <c r="G30" s="4" t="s">
        <v>137</v>
      </c>
      <c r="M30" s="3" t="str">
        <f t="shared" si="1"/>
        <v xml:space="preserve">when (x"00000018") =&gt;
-- AEB Critical Configuration Area Register "DAC_CONFIG_1" : RESERVED_0, "DAC_VOG", "RESERVED_1", "DAC_VRD" Fields
v_ram_address    := "0000110";
v_ram_byteenable := "1000";
v_ram_writedata := (others =&gt; '0');
v_ram_writedata(31 downto 24)  := fee_rmap_i.writedata;
p_rmap_ram_wr(v_ram_address, v_ram_byteenable, c_RAM_BITMASK, v_ram_writedata, fee_rmap_o.waitrequest);
</v>
      </c>
    </row>
    <row r="31" spans="1:13" x14ac:dyDescent="0.25">
      <c r="A31" s="4" t="s">
        <v>345</v>
      </c>
      <c r="B31" s="5">
        <f t="shared" si="2"/>
        <v>25</v>
      </c>
      <c r="C31" s="5">
        <f>INDEX(database!$I$3:$I$280,MATCH(B31,database!$B$3:$B$280,0))</f>
        <v>6</v>
      </c>
      <c r="D31" s="5">
        <f>INDEX(database!$K$3:$K$280,MATCH(B31,database!$B$3:$B$280,0))</f>
        <v>4</v>
      </c>
      <c r="E31" s="5">
        <f>INDEX(database!$L$3:$L$280,MATCH(B31,database!$B$3:$B$280,0))</f>
        <v>23</v>
      </c>
      <c r="F31" s="5">
        <f>INDEX(database!$M$3:$M$280,MATCH(B31,database!$B$3:$B$280,0))</f>
        <v>16</v>
      </c>
      <c r="G31" s="4" t="s">
        <v>137</v>
      </c>
      <c r="M31" s="3" t="str">
        <f t="shared" si="1"/>
        <v xml:space="preserve">when (x"00000019") =&gt;
-- AEB Critical Configuration Area Register "DAC_CONFIG_1" : RESERVED_0, "DAC_VOG", "RESERVED_1", "DAC_VRD" Fields
v_ram_address    := "0000110";
v_ram_byteenable := "0100";
v_ram_writedata := (others =&gt; '0');
v_ram_writedata(23 downto 16)  := fee_rmap_i.writedata;
p_rmap_ram_wr(v_ram_address, v_ram_byteenable, c_RAM_BITMASK, v_ram_writedata, fee_rmap_o.waitrequest);
</v>
      </c>
    </row>
    <row r="32" spans="1:13" x14ac:dyDescent="0.25">
      <c r="A32" s="4" t="s">
        <v>346</v>
      </c>
      <c r="B32" s="5">
        <f t="shared" si="2"/>
        <v>26</v>
      </c>
      <c r="C32" s="5">
        <f>INDEX(database!$I$3:$I$280,MATCH(B32,database!$B$3:$B$280,0))</f>
        <v>6</v>
      </c>
      <c r="D32" s="5">
        <f>INDEX(database!$K$3:$K$280,MATCH(B32,database!$B$3:$B$280,0))</f>
        <v>2</v>
      </c>
      <c r="E32" s="5">
        <f>INDEX(database!$L$3:$L$280,MATCH(B32,database!$B$3:$B$280,0))</f>
        <v>15</v>
      </c>
      <c r="F32" s="5">
        <f>INDEX(database!$M$3:$M$280,MATCH(B32,database!$B$3:$B$280,0))</f>
        <v>8</v>
      </c>
      <c r="G32" s="4" t="s">
        <v>137</v>
      </c>
      <c r="M32" s="3" t="str">
        <f t="shared" si="1"/>
        <v xml:space="preserve">when (x"0000001A") =&gt;
-- AEB Critical Configuration Area Register "DAC_CONFIG_1" : RESERVED_0, "DAC_VOG", "RESERVED_1", "DAC_VRD" Fields
v_ram_address    := "0000110";
v_ram_byteenable := "0010";
v_ram_writedata := (others =&gt; '0');
v_ram_writedata(15 downto 8)  := fee_rmap_i.writedata;
p_rmap_ram_wr(v_ram_address, v_ram_byteenable, c_RAM_BITMASK, v_ram_writedata, fee_rmap_o.waitrequest);
</v>
      </c>
    </row>
    <row r="33" spans="1:13" x14ac:dyDescent="0.25">
      <c r="A33" s="4" t="s">
        <v>27</v>
      </c>
      <c r="B33" s="5">
        <f t="shared" si="2"/>
        <v>27</v>
      </c>
      <c r="C33" s="5">
        <f>INDEX(database!$I$3:$I$280,MATCH(B33,database!$B$3:$B$280,0))</f>
        <v>6</v>
      </c>
      <c r="D33" s="5">
        <f>INDEX(database!$K$3:$K$280,MATCH(B33,database!$B$3:$B$280,0))</f>
        <v>1</v>
      </c>
      <c r="E33" s="5">
        <f>INDEX(database!$L$3:$L$280,MATCH(B33,database!$B$3:$B$280,0))</f>
        <v>7</v>
      </c>
      <c r="F33" s="5">
        <f>INDEX(database!$M$3:$M$280,MATCH(B33,database!$B$3:$B$280,0))</f>
        <v>0</v>
      </c>
      <c r="G33" s="4" t="s">
        <v>137</v>
      </c>
      <c r="M33" s="3" t="str">
        <f t="shared" si="1"/>
        <v xml:space="preserve">when (x"0000001B") =&gt;
-- AEB Critical Configuration Area Register "DAC_CONFIG_1" : RESERVED_0, "DAC_VOG", "RESERVED_1", "DAC_VRD" Fields
v_ram_address    := "0000110";
v_ram_byteenable := "0001";
v_ram_writedata := (others =&gt; '0');
v_ram_writedata(7 downto 0)  := fee_rmap_i.writedata;
p_rmap_ram_wr(v_ram_address, v_ram_byteenable, c_RAM_BITMASK, v_ram_writedata, fee_rmap_o.waitrequest);
</v>
      </c>
    </row>
    <row r="34" spans="1:13" x14ac:dyDescent="0.25">
      <c r="A34" s="4" t="s">
        <v>347</v>
      </c>
      <c r="B34" s="5">
        <f t="shared" si="2"/>
        <v>28</v>
      </c>
      <c r="C34" s="5">
        <f>INDEX(database!$I$3:$I$280,MATCH(B34,database!$B$3:$B$280,0))</f>
        <v>7</v>
      </c>
      <c r="D34" s="5">
        <f>INDEX(database!$K$3:$K$280,MATCH(B34,database!$B$3:$B$280,0))</f>
        <v>8</v>
      </c>
      <c r="E34" s="5">
        <f>INDEX(database!$L$3:$L$280,MATCH(B34,database!$B$3:$B$280,0))</f>
        <v>31</v>
      </c>
      <c r="F34" s="5">
        <f>INDEX(database!$M$3:$M$280,MATCH(B34,database!$B$3:$B$280,0))</f>
        <v>24</v>
      </c>
      <c r="G34" s="4" t="s">
        <v>138</v>
      </c>
      <c r="M34" s="3" t="str">
        <f t="shared" si="1"/>
        <v xml:space="preserve">when (x"0000001C") =&gt;
-- AEB Critical Configuration Area Register "DAC_CONFIG_2" : RESERVED_0, "DAC_VOD", "RESERVED_1" Fields
v_ram_address    := "0000111";
v_ram_byteenable := "1000";
v_ram_writedata := (others =&gt; '0');
v_ram_writedata(31 downto 24)  := fee_rmap_i.writedata;
p_rmap_ram_wr(v_ram_address, v_ram_byteenable, c_RAM_BITMASK, v_ram_writedata, fee_rmap_o.waitrequest);
</v>
      </c>
    </row>
    <row r="35" spans="1:13" x14ac:dyDescent="0.25">
      <c r="A35" s="4" t="s">
        <v>348</v>
      </c>
      <c r="B35" s="5">
        <f t="shared" si="2"/>
        <v>29</v>
      </c>
      <c r="C35" s="5">
        <f>INDEX(database!$I$3:$I$280,MATCH(B35,database!$B$3:$B$280,0))</f>
        <v>7</v>
      </c>
      <c r="D35" s="5">
        <f>INDEX(database!$K$3:$K$280,MATCH(B35,database!$B$3:$B$280,0))</f>
        <v>4</v>
      </c>
      <c r="E35" s="5">
        <f>INDEX(database!$L$3:$L$280,MATCH(B35,database!$B$3:$B$280,0))</f>
        <v>23</v>
      </c>
      <c r="F35" s="5">
        <f>INDEX(database!$M$3:$M$280,MATCH(B35,database!$B$3:$B$280,0))</f>
        <v>16</v>
      </c>
      <c r="G35" s="4" t="s">
        <v>138</v>
      </c>
      <c r="M35" s="3" t="str">
        <f t="shared" si="1"/>
        <v xml:space="preserve">when (x"0000001D") =&gt;
-- AEB Critical Configuration Area Register "DAC_CONFIG_2" : RESERVED_0, "DAC_VOD", "RESERVED_1" Fields
v_ram_address    := "0000111";
v_ram_byteenable := "0100";
v_ram_writedata := (others =&gt; '0');
v_ram_writedata(23 downto 16)  := fee_rmap_i.writedata;
p_rmap_ram_wr(v_ram_address, v_ram_byteenable, c_RAM_BITMASK, v_ram_writedata, fee_rmap_o.waitrequest);
</v>
      </c>
    </row>
    <row r="36" spans="1:13" x14ac:dyDescent="0.25">
      <c r="A36" s="4" t="s">
        <v>349</v>
      </c>
      <c r="B36" s="5">
        <f t="shared" si="2"/>
        <v>30</v>
      </c>
      <c r="C36" s="5">
        <f>INDEX(database!$I$3:$I$280,MATCH(B36,database!$B$3:$B$280,0))</f>
        <v>7</v>
      </c>
      <c r="D36" s="5">
        <f>INDEX(database!$K$3:$K$280,MATCH(B36,database!$B$3:$B$280,0))</f>
        <v>2</v>
      </c>
      <c r="E36" s="5">
        <f>INDEX(database!$L$3:$L$280,MATCH(B36,database!$B$3:$B$280,0))</f>
        <v>15</v>
      </c>
      <c r="F36" s="5">
        <f>INDEX(database!$M$3:$M$280,MATCH(B36,database!$B$3:$B$280,0))</f>
        <v>8</v>
      </c>
      <c r="G36" s="4" t="s">
        <v>138</v>
      </c>
      <c r="M36" s="3" t="str">
        <f t="shared" si="1"/>
        <v xml:space="preserve">when (x"0000001E") =&gt;
-- AEB Critical Configuration Area Register "DAC_CONFIG_2" : RESERVED_0, "DAC_VOD", "RESERVED_1" Fields
v_ram_address    := "0000111";
v_ram_byteenable := "0010";
v_ram_writedata := (others =&gt; '0');
v_ram_writedata(15 downto 8)  := fee_rmap_i.writedata;
p_rmap_ram_wr(v_ram_address, v_ram_byteenable, c_RAM_BITMASK, v_ram_writedata, fee_rmap_o.waitrequest);
</v>
      </c>
    </row>
    <row r="37" spans="1:13" x14ac:dyDescent="0.25">
      <c r="A37" s="4" t="s">
        <v>350</v>
      </c>
      <c r="B37" s="5">
        <f t="shared" si="2"/>
        <v>31</v>
      </c>
      <c r="C37" s="5">
        <f>INDEX(database!$I$3:$I$280,MATCH(B37,database!$B$3:$B$280,0))</f>
        <v>7</v>
      </c>
      <c r="D37" s="5">
        <f>INDEX(database!$K$3:$K$280,MATCH(B37,database!$B$3:$B$280,0))</f>
        <v>1</v>
      </c>
      <c r="E37" s="5">
        <f>INDEX(database!$L$3:$L$280,MATCH(B37,database!$B$3:$B$280,0))</f>
        <v>7</v>
      </c>
      <c r="F37" s="5">
        <f>INDEX(database!$M$3:$M$280,MATCH(B37,database!$B$3:$B$280,0))</f>
        <v>0</v>
      </c>
      <c r="G37" s="4" t="s">
        <v>138</v>
      </c>
      <c r="M37" s="3" t="str">
        <f t="shared" si="1"/>
        <v xml:space="preserve">when (x"0000001F") =&gt;
-- AEB Critical Configuration Area Register "DAC_CONFIG_2" : RESERVED_0, "DAC_VOD", "RESERVED_1" Fields
v_ram_address    := "0000111";
v_ram_byteenable := "0001";
v_ram_writedata := (others =&gt; '0');
v_ram_writedata(7 downto 0)  := fee_rmap_i.writedata;
p_rmap_ram_wr(v_ram_address, v_ram_byteenable, c_RAM_BITMASK, v_ram_writedata, fee_rmap_o.waitrequest);
</v>
      </c>
    </row>
    <row r="38" spans="1:13" x14ac:dyDescent="0.25">
      <c r="A38" s="4" t="s">
        <v>351</v>
      </c>
      <c r="B38" s="5">
        <f t="shared" si="2"/>
        <v>32</v>
      </c>
      <c r="C38" s="5">
        <f>INDEX(database!$I$3:$I$280,MATCH(B38,database!$B$3:$B$280,0))</f>
        <v>8</v>
      </c>
      <c r="D38" s="5">
        <f>INDEX(database!$K$3:$K$280,MATCH(B38,database!$B$3:$B$280,0))</f>
        <v>8</v>
      </c>
      <c r="E38" s="5">
        <f>INDEX(database!$L$3:$L$280,MATCH(B38,database!$B$3:$B$280,0))</f>
        <v>31</v>
      </c>
      <c r="F38" s="5">
        <f>INDEX(database!$M$3:$M$280,MATCH(B38,database!$B$3:$B$280,0))</f>
        <v>24</v>
      </c>
      <c r="G38" s="4" t="s">
        <v>139</v>
      </c>
      <c r="M38" s="3" t="str">
        <f t="shared" si="1"/>
        <v xml:space="preserve">when (x"00000020") =&gt;
-- AEB Critical Configuration Area Register "RESERVED_20" : "RESERVED" Field
v_ram_address    := "0001000";
v_ram_byteenable := "1000";
v_ram_writedata := (others =&gt; '0');
v_ram_writedata(31 downto 24)  := fee_rmap_i.writedata;
p_rmap_ram_wr(v_ram_address, v_ram_byteenable, c_RAM_BITMASK, v_ram_writedata, fee_rmap_o.waitrequest);
</v>
      </c>
    </row>
    <row r="39" spans="1:13" x14ac:dyDescent="0.25">
      <c r="A39" s="4" t="s">
        <v>352</v>
      </c>
      <c r="B39" s="5">
        <f t="shared" si="2"/>
        <v>33</v>
      </c>
      <c r="C39" s="5">
        <f>INDEX(database!$I$3:$I$280,MATCH(B39,database!$B$3:$B$280,0))</f>
        <v>8</v>
      </c>
      <c r="D39" s="5">
        <f>INDEX(database!$K$3:$K$280,MATCH(B39,database!$B$3:$B$280,0))</f>
        <v>4</v>
      </c>
      <c r="E39" s="5">
        <f>INDEX(database!$L$3:$L$280,MATCH(B39,database!$B$3:$B$280,0))</f>
        <v>23</v>
      </c>
      <c r="F39" s="5">
        <f>INDEX(database!$M$3:$M$280,MATCH(B39,database!$B$3:$B$280,0))</f>
        <v>16</v>
      </c>
      <c r="G39" s="4" t="s">
        <v>139</v>
      </c>
      <c r="M39" s="3" t="str">
        <f t="shared" si="1"/>
        <v xml:space="preserve">when (x"00000021") =&gt;
-- AEB Critical Configuration Area Register "RESERVED_20" : "RESERVED" Field
v_ram_address    := "0001000";
v_ram_byteenable := "0100";
v_ram_writedata := (others =&gt; '0');
v_ram_writedata(23 downto 16)  := fee_rmap_i.writedata;
p_rmap_ram_wr(v_ram_address, v_ram_byteenable, c_RAM_BITMASK, v_ram_writedata, fee_rmap_o.waitrequest);
</v>
      </c>
    </row>
    <row r="40" spans="1:13" x14ac:dyDescent="0.25">
      <c r="A40" s="4" t="s">
        <v>353</v>
      </c>
      <c r="B40" s="5">
        <f t="shared" si="2"/>
        <v>34</v>
      </c>
      <c r="C40" s="5">
        <f>INDEX(database!$I$3:$I$280,MATCH(B40,database!$B$3:$B$280,0))</f>
        <v>8</v>
      </c>
      <c r="D40" s="5">
        <f>INDEX(database!$K$3:$K$280,MATCH(B40,database!$B$3:$B$280,0))</f>
        <v>2</v>
      </c>
      <c r="E40" s="5">
        <f>INDEX(database!$L$3:$L$280,MATCH(B40,database!$B$3:$B$280,0))</f>
        <v>15</v>
      </c>
      <c r="F40" s="5">
        <f>INDEX(database!$M$3:$M$280,MATCH(B40,database!$B$3:$B$280,0))</f>
        <v>8</v>
      </c>
      <c r="G40" s="4" t="s">
        <v>139</v>
      </c>
      <c r="M40" s="3" t="str">
        <f t="shared" si="1"/>
        <v xml:space="preserve">when (x"00000022") =&gt;
-- AEB Critical Configuration Area Register "RESERVED_20" : "RESERVED" Field
v_ram_address    := "0001000";
v_ram_byteenable := "0010";
v_ram_writedata := (others =&gt; '0');
v_ram_writedata(15 downto 8)  := fee_rmap_i.writedata;
p_rmap_ram_wr(v_ram_address, v_ram_byteenable, c_RAM_BITMASK, v_ram_writedata, fee_rmap_o.waitrequest);
</v>
      </c>
    </row>
    <row r="41" spans="1:13" x14ac:dyDescent="0.25">
      <c r="A41" s="4" t="s">
        <v>354</v>
      </c>
      <c r="B41" s="5">
        <f t="shared" si="2"/>
        <v>35</v>
      </c>
      <c r="C41" s="5">
        <f>INDEX(database!$I$3:$I$280,MATCH(B41,database!$B$3:$B$280,0))</f>
        <v>8</v>
      </c>
      <c r="D41" s="5">
        <f>INDEX(database!$K$3:$K$280,MATCH(B41,database!$B$3:$B$280,0))</f>
        <v>1</v>
      </c>
      <c r="E41" s="5">
        <f>INDEX(database!$L$3:$L$280,MATCH(B41,database!$B$3:$B$280,0))</f>
        <v>7</v>
      </c>
      <c r="F41" s="5">
        <f>INDEX(database!$M$3:$M$280,MATCH(B41,database!$B$3:$B$280,0))</f>
        <v>0</v>
      </c>
      <c r="G41" s="4" t="s">
        <v>139</v>
      </c>
      <c r="M41" s="3" t="str">
        <f t="shared" si="1"/>
        <v xml:space="preserve">when (x"00000023") =&gt;
-- AEB Critical Configuration Area Register "RESERVED_20" : "RESERVED" Field
v_ram_address    := "0001000";
v_ram_byteenable := "0001";
v_ram_writedata := (others =&gt; '0');
v_ram_writedata(7 downto 0)  := fee_rmap_i.writedata;
p_rmap_ram_wr(v_ram_address, v_ram_byteenable, c_RAM_BITMASK, v_ram_writedata, fee_rmap_o.waitrequest);
</v>
      </c>
    </row>
    <row r="42" spans="1:13" x14ac:dyDescent="0.25">
      <c r="A42" s="4" t="s">
        <v>355</v>
      </c>
      <c r="B42" s="5">
        <f t="shared" si="2"/>
        <v>36</v>
      </c>
      <c r="C42" s="5">
        <f>INDEX(database!$I$3:$I$280,MATCH(B42,database!$B$3:$B$280,0))</f>
        <v>9</v>
      </c>
      <c r="D42" s="5">
        <f>INDEX(database!$K$3:$K$280,MATCH(B42,database!$B$3:$B$280,0))</f>
        <v>8</v>
      </c>
      <c r="E42" s="5">
        <f>INDEX(database!$L$3:$L$280,MATCH(B42,database!$B$3:$B$280,0))</f>
        <v>31</v>
      </c>
      <c r="F42" s="5">
        <f>INDEX(database!$M$3:$M$280,MATCH(B42,database!$B$3:$B$280,0))</f>
        <v>24</v>
      </c>
      <c r="G42" s="4" t="s">
        <v>140</v>
      </c>
      <c r="M42" s="3" t="str">
        <f t="shared" si="1"/>
        <v xml:space="preserve">when (x"00000024") =&gt;
-- AEB Critical Configuration Area Register "PWR_CONFIG1" : "TIME_VCCD_ON" Field
v_ram_address    := "0001001";
v_ram_byteenable := "1000";
v_ram_writedata := (others =&gt; '0');
v_ram_writedata(31 downto 24)  := fee_rmap_i.writedata;
p_rmap_ram_wr(v_ram_address, v_ram_byteenable, c_RAM_BITMASK, v_ram_writedata, fee_rmap_o.waitrequest);
</v>
      </c>
    </row>
    <row r="43" spans="1:13" x14ac:dyDescent="0.25">
      <c r="A43" s="4" t="s">
        <v>356</v>
      </c>
      <c r="B43" s="5">
        <f t="shared" si="2"/>
        <v>37</v>
      </c>
      <c r="C43" s="5">
        <f>INDEX(database!$I$3:$I$280,MATCH(B43,database!$B$3:$B$280,0))</f>
        <v>9</v>
      </c>
      <c r="D43" s="5">
        <f>INDEX(database!$K$3:$K$280,MATCH(B43,database!$B$3:$B$280,0))</f>
        <v>4</v>
      </c>
      <c r="E43" s="5">
        <f>INDEX(database!$L$3:$L$280,MATCH(B43,database!$B$3:$B$280,0))</f>
        <v>23</v>
      </c>
      <c r="F43" s="5">
        <f>INDEX(database!$M$3:$M$280,MATCH(B43,database!$B$3:$B$280,0))</f>
        <v>16</v>
      </c>
      <c r="G43" s="4" t="s">
        <v>141</v>
      </c>
      <c r="M43" s="3" t="str">
        <f t="shared" si="1"/>
        <v xml:space="preserve">when (x"00000025") =&gt;
-- AEB Critical Configuration Area Register "PWR_CONFIG1" : "TIME_VCLK_ON" Field
v_ram_address    := "0001001";
v_ram_byteenable := "0100";
v_ram_writedata := (others =&gt; '0');
v_ram_writedata(23 downto 16)  := fee_rmap_i.writedata;
p_rmap_ram_wr(v_ram_address, v_ram_byteenable, c_RAM_BITMASK, v_ram_writedata, fee_rmap_o.waitrequest);
</v>
      </c>
    </row>
    <row r="44" spans="1:13" x14ac:dyDescent="0.25">
      <c r="A44" s="4" t="s">
        <v>357</v>
      </c>
      <c r="B44" s="5">
        <f t="shared" si="2"/>
        <v>38</v>
      </c>
      <c r="C44" s="5">
        <f>INDEX(database!$I$3:$I$280,MATCH(B44,database!$B$3:$B$280,0))</f>
        <v>9</v>
      </c>
      <c r="D44" s="5">
        <f>INDEX(database!$K$3:$K$280,MATCH(B44,database!$B$3:$B$280,0))</f>
        <v>2</v>
      </c>
      <c r="E44" s="5">
        <f>INDEX(database!$L$3:$L$280,MATCH(B44,database!$B$3:$B$280,0))</f>
        <v>15</v>
      </c>
      <c r="F44" s="5">
        <f>INDEX(database!$M$3:$M$280,MATCH(B44,database!$B$3:$B$280,0))</f>
        <v>8</v>
      </c>
      <c r="G44" s="4" t="s">
        <v>142</v>
      </c>
      <c r="M44" s="3" t="str">
        <f t="shared" si="1"/>
        <v xml:space="preserve">when (x"00000026") =&gt;
-- AEB Critical Configuration Area Register "PWR_CONFIG1" : "TIME_VAN1_ON" Field
v_ram_address    := "0001001";
v_ram_byteenable := "0010";
v_ram_writedata := (others =&gt; '0');
v_ram_writedata(15 downto 8)  := fee_rmap_i.writedata;
p_rmap_ram_wr(v_ram_address, v_ram_byteenable, c_RAM_BITMASK, v_ram_writedata, fee_rmap_o.waitrequest);
</v>
      </c>
    </row>
    <row r="45" spans="1:13" x14ac:dyDescent="0.25">
      <c r="A45" s="4" t="s">
        <v>358</v>
      </c>
      <c r="B45" s="5">
        <f t="shared" si="2"/>
        <v>39</v>
      </c>
      <c r="C45" s="5">
        <f>INDEX(database!$I$3:$I$280,MATCH(B45,database!$B$3:$B$280,0))</f>
        <v>9</v>
      </c>
      <c r="D45" s="5">
        <f>INDEX(database!$K$3:$K$280,MATCH(B45,database!$B$3:$B$280,0))</f>
        <v>1</v>
      </c>
      <c r="E45" s="5">
        <f>INDEX(database!$L$3:$L$280,MATCH(B45,database!$B$3:$B$280,0))</f>
        <v>7</v>
      </c>
      <c r="F45" s="5">
        <f>INDEX(database!$M$3:$M$280,MATCH(B45,database!$B$3:$B$280,0))</f>
        <v>0</v>
      </c>
      <c r="G45" s="4" t="s">
        <v>143</v>
      </c>
      <c r="M45" s="3" t="str">
        <f t="shared" si="1"/>
        <v xml:space="preserve">when (x"00000027") =&gt;
-- AEB Critical Configuration Area Register "PWR_CONFIG1" : "TIME_VAN2_ON" Field
v_ram_address    := "0001001";
v_ram_byteenable := "0001";
v_ram_writedata := (others =&gt; '0');
v_ram_writedata(7 downto 0)  := fee_rmap_i.writedata;
p_rmap_ram_wr(v_ram_address, v_ram_byteenable, c_RAM_BITMASK, v_ram_writedata, fee_rmap_o.waitrequest);
</v>
      </c>
    </row>
    <row r="46" spans="1:13" x14ac:dyDescent="0.25">
      <c r="A46" s="4" t="s">
        <v>359</v>
      </c>
      <c r="B46" s="5">
        <f t="shared" si="2"/>
        <v>40</v>
      </c>
      <c r="C46" s="5">
        <f>INDEX(database!$I$3:$I$280,MATCH(B46,database!$B$3:$B$280,0))</f>
        <v>10</v>
      </c>
      <c r="D46" s="5">
        <f>INDEX(database!$K$3:$K$280,MATCH(B46,database!$B$3:$B$280,0))</f>
        <v>8</v>
      </c>
      <c r="E46" s="5">
        <f>INDEX(database!$L$3:$L$280,MATCH(B46,database!$B$3:$B$280,0))</f>
        <v>31</v>
      </c>
      <c r="F46" s="5">
        <f>INDEX(database!$M$3:$M$280,MATCH(B46,database!$B$3:$B$280,0))</f>
        <v>24</v>
      </c>
      <c r="G46" s="4" t="s">
        <v>144</v>
      </c>
      <c r="M46" s="3" t="str">
        <f t="shared" si="1"/>
        <v xml:space="preserve">when (x"00000028") =&gt;
-- AEB Critical Configuration Area Register "PWR_CONFIG2" : "TIME_VAN3_ON" Field
v_ram_address    := "0001010";
v_ram_byteenable := "1000";
v_ram_writedata := (others =&gt; '0');
v_ram_writedata(31 downto 24)  := fee_rmap_i.writedata;
p_rmap_ram_wr(v_ram_address, v_ram_byteenable, c_RAM_BITMASK, v_ram_writedata, fee_rmap_o.waitrequest);
</v>
      </c>
    </row>
    <row r="47" spans="1:13" x14ac:dyDescent="0.25">
      <c r="A47" s="4" t="s">
        <v>360</v>
      </c>
      <c r="B47" s="5">
        <f t="shared" si="2"/>
        <v>41</v>
      </c>
      <c r="C47" s="5">
        <f>INDEX(database!$I$3:$I$280,MATCH(B47,database!$B$3:$B$280,0))</f>
        <v>10</v>
      </c>
      <c r="D47" s="5">
        <f>INDEX(database!$K$3:$K$280,MATCH(B47,database!$B$3:$B$280,0))</f>
        <v>4</v>
      </c>
      <c r="E47" s="5">
        <f>INDEX(database!$L$3:$L$280,MATCH(B47,database!$B$3:$B$280,0))</f>
        <v>23</v>
      </c>
      <c r="F47" s="5">
        <f>INDEX(database!$M$3:$M$280,MATCH(B47,database!$B$3:$B$280,0))</f>
        <v>16</v>
      </c>
      <c r="G47" s="4" t="s">
        <v>145</v>
      </c>
      <c r="M47" s="3" t="str">
        <f t="shared" si="1"/>
        <v xml:space="preserve">when (x"00000029") =&gt;
-- AEB Critical Configuration Area Register "PWR_CONFIG2" : "TIME_VCCD_OFF" Field
v_ram_address    := "0001010";
v_ram_byteenable := "0100";
v_ram_writedata := (others =&gt; '0');
v_ram_writedata(23 downto 16)  := fee_rmap_i.writedata;
p_rmap_ram_wr(v_ram_address, v_ram_byteenable, c_RAM_BITMASK, v_ram_writedata, fee_rmap_o.waitrequest);
</v>
      </c>
    </row>
    <row r="48" spans="1:13" x14ac:dyDescent="0.25">
      <c r="A48" s="4" t="s">
        <v>361</v>
      </c>
      <c r="B48" s="5">
        <f t="shared" si="2"/>
        <v>42</v>
      </c>
      <c r="C48" s="5">
        <f>INDEX(database!$I$3:$I$280,MATCH(B48,database!$B$3:$B$280,0))</f>
        <v>10</v>
      </c>
      <c r="D48" s="5">
        <f>INDEX(database!$K$3:$K$280,MATCH(B48,database!$B$3:$B$280,0))</f>
        <v>2</v>
      </c>
      <c r="E48" s="5">
        <f>INDEX(database!$L$3:$L$280,MATCH(B48,database!$B$3:$B$280,0))</f>
        <v>15</v>
      </c>
      <c r="F48" s="5">
        <f>INDEX(database!$M$3:$M$280,MATCH(B48,database!$B$3:$B$280,0))</f>
        <v>8</v>
      </c>
      <c r="G48" s="4" t="s">
        <v>146</v>
      </c>
      <c r="M48" s="3" t="str">
        <f t="shared" si="1"/>
        <v xml:space="preserve">when (x"0000002A") =&gt;
-- AEB Critical Configuration Area Register "PWR_CONFIG2" : "TIME_VCLK_OFF" Field
v_ram_address    := "0001010";
v_ram_byteenable := "0010";
v_ram_writedata := (others =&gt; '0');
v_ram_writedata(15 downto 8)  := fee_rmap_i.writedata;
p_rmap_ram_wr(v_ram_address, v_ram_byteenable, c_RAM_BITMASK, v_ram_writedata, fee_rmap_o.waitrequest);
</v>
      </c>
    </row>
    <row r="49" spans="1:13" x14ac:dyDescent="0.25">
      <c r="A49" s="4" t="s">
        <v>362</v>
      </c>
      <c r="B49" s="5">
        <f t="shared" si="2"/>
        <v>43</v>
      </c>
      <c r="C49" s="5">
        <f>INDEX(database!$I$3:$I$280,MATCH(B49,database!$B$3:$B$280,0))</f>
        <v>10</v>
      </c>
      <c r="D49" s="5">
        <f>INDEX(database!$K$3:$K$280,MATCH(B49,database!$B$3:$B$280,0))</f>
        <v>1</v>
      </c>
      <c r="E49" s="5">
        <f>INDEX(database!$L$3:$L$280,MATCH(B49,database!$B$3:$B$280,0))</f>
        <v>7</v>
      </c>
      <c r="F49" s="5">
        <f>INDEX(database!$M$3:$M$280,MATCH(B49,database!$B$3:$B$280,0))</f>
        <v>0</v>
      </c>
      <c r="G49" s="4" t="s">
        <v>147</v>
      </c>
      <c r="M49" s="3" t="str">
        <f t="shared" si="1"/>
        <v xml:space="preserve">when (x"0000002B") =&gt;
-- AEB Critical Configuration Area Register "PWR_CONFIG2" : "TIME_VAN1_OFF" Field
v_ram_address    := "0001010";
v_ram_byteenable := "0001";
v_ram_writedata := (others =&gt; '0');
v_ram_writedata(7 downto 0)  := fee_rmap_i.writedata;
p_rmap_ram_wr(v_ram_address, v_ram_byteenable, c_RAM_BITMASK, v_ram_writedata, fee_rmap_o.waitrequest);
</v>
      </c>
    </row>
    <row r="50" spans="1:13" x14ac:dyDescent="0.25">
      <c r="A50" s="4" t="s">
        <v>363</v>
      </c>
      <c r="B50" s="5">
        <f t="shared" si="2"/>
        <v>44</v>
      </c>
      <c r="C50" s="5">
        <f>INDEX(database!$I$3:$I$280,MATCH(B50,database!$B$3:$B$280,0))</f>
        <v>11</v>
      </c>
      <c r="D50" s="5">
        <f>INDEX(database!$K$3:$K$280,MATCH(B50,database!$B$3:$B$280,0))</f>
        <v>8</v>
      </c>
      <c r="E50" s="5">
        <f>INDEX(database!$L$3:$L$280,MATCH(B50,database!$B$3:$B$280,0))</f>
        <v>31</v>
      </c>
      <c r="F50" s="5">
        <f>INDEX(database!$M$3:$M$280,MATCH(B50,database!$B$3:$B$280,0))</f>
        <v>24</v>
      </c>
      <c r="G50" s="4" t="s">
        <v>148</v>
      </c>
      <c r="M50" s="3" t="str">
        <f t="shared" si="1"/>
        <v xml:space="preserve">when (x"0000002C") =&gt;
-- AEB Critical Configuration Area Register "PWR_CONFIG3" : "TIME_VAN2_OFF" Field
v_ram_address    := "0001011";
v_ram_byteenable := "1000";
v_ram_writedata := (others =&gt; '0');
v_ram_writedata(31 downto 24)  := fee_rmap_i.writedata;
p_rmap_ram_wr(v_ram_address, v_ram_byteenable, c_RAM_BITMASK, v_ram_writedata, fee_rmap_o.waitrequest);
</v>
      </c>
    </row>
    <row r="51" spans="1:13" x14ac:dyDescent="0.25">
      <c r="A51" s="4" t="s">
        <v>364</v>
      </c>
      <c r="B51" s="5">
        <f t="shared" si="2"/>
        <v>45</v>
      </c>
      <c r="C51" s="5">
        <f>INDEX(database!$I$3:$I$280,MATCH(B51,database!$B$3:$B$280,0))</f>
        <v>11</v>
      </c>
      <c r="D51" s="5">
        <f>INDEX(database!$K$3:$K$280,MATCH(B51,database!$B$3:$B$280,0))</f>
        <v>4</v>
      </c>
      <c r="E51" s="5">
        <f>INDEX(database!$L$3:$L$280,MATCH(B51,database!$B$3:$B$280,0))</f>
        <v>23</v>
      </c>
      <c r="F51" s="5">
        <f>INDEX(database!$M$3:$M$280,MATCH(B51,database!$B$3:$B$280,0))</f>
        <v>16</v>
      </c>
      <c r="G51" s="4" t="s">
        <v>149</v>
      </c>
      <c r="M51" s="3" t="str">
        <f t="shared" si="1"/>
        <v xml:space="preserve">when (x"0000002D") =&gt;
-- AEB Critical Configuration Area Register "PWR_CONFIG3" : "TIME_VAN3_OFF" Field
v_ram_address    := "0001011";
v_ram_byteenable := "0100";
v_ram_writedata := (others =&gt; '0');
v_ram_writedata(23 downto 16)  := fee_rmap_i.writedata;
p_rmap_ram_wr(v_ram_address, v_ram_byteenable, c_RAM_BITMASK, v_ram_writedata, fee_rmap_o.waitrequest);
</v>
      </c>
    </row>
    <row r="52" spans="1:13" x14ac:dyDescent="0.25">
      <c r="A52" s="4" t="s">
        <v>365</v>
      </c>
      <c r="B52" s="5">
        <f t="shared" si="2"/>
        <v>256</v>
      </c>
      <c r="C52" s="5">
        <f>INDEX(database!$I$3:$I$280,MATCH(B52,database!$B$3:$B$280,0))</f>
        <v>12</v>
      </c>
      <c r="D52" s="5">
        <f>INDEX(database!$K$3:$K$280,MATCH(B52,database!$B$3:$B$280,0))</f>
        <v>8</v>
      </c>
      <c r="E52" s="5">
        <f>INDEX(database!$L$3:$L$280,MATCH(B52,database!$B$3:$B$280,0))</f>
        <v>31</v>
      </c>
      <c r="F52" s="5">
        <f>INDEX(database!$M$3:$M$280,MATCH(B52,database!$B$3:$B$280,0))</f>
        <v>24</v>
      </c>
      <c r="G52" s="4" t="s">
        <v>150</v>
      </c>
      <c r="M52" s="3" t="str">
        <f t="shared" si="1"/>
        <v xml:space="preserve">when (x"00000100") =&gt;
-- AEB General Configuration Area Register "ADC1_CONFIG_1" : RESERVED_0, "SPIRST", "MUXMOD", "BYPAS", "CLKENB", "CHOP", "STAT", "RESERVED_1", "IDLMOD", "DLY", "SBCS", "DRATE", "AINP", "AINN", "DIFF" Fields
v_ram_address    := "0001100";
v_ram_byteenable := "1000";
v_ram_writedata := (others =&gt; '0');
v_ram_writedata(31 downto 24)  := fee_rmap_i.writedata;
p_rmap_ram_wr(v_ram_address, v_ram_byteenable, c_RAM_BITMASK, v_ram_writedata, fee_rmap_o.waitrequest);
</v>
      </c>
    </row>
    <row r="53" spans="1:13" x14ac:dyDescent="0.25">
      <c r="A53" s="4" t="s">
        <v>366</v>
      </c>
      <c r="B53" s="5">
        <f t="shared" si="2"/>
        <v>257</v>
      </c>
      <c r="C53" s="5">
        <f>INDEX(database!$I$3:$I$280,MATCH(B53,database!$B$3:$B$280,0))</f>
        <v>12</v>
      </c>
      <c r="D53" s="5">
        <f>INDEX(database!$K$3:$K$280,MATCH(B53,database!$B$3:$B$280,0))</f>
        <v>4</v>
      </c>
      <c r="E53" s="5">
        <f>INDEX(database!$L$3:$L$280,MATCH(B53,database!$B$3:$B$280,0))</f>
        <v>23</v>
      </c>
      <c r="F53" s="5">
        <f>INDEX(database!$M$3:$M$280,MATCH(B53,database!$B$3:$B$280,0))</f>
        <v>16</v>
      </c>
      <c r="G53" s="4" t="s">
        <v>150</v>
      </c>
      <c r="M53" s="3" t="str">
        <f t="shared" si="1"/>
        <v xml:space="preserve">when (x"00000101") =&gt;
-- AEB General Configuration Area Register "ADC1_CONFIG_1" : RESERVED_0, "SPIRST", "MUXMOD", "BYPAS", "CLKENB", "CHOP", "STAT", "RESERVED_1", "IDLMOD", "DLY", "SBCS", "DRATE", "AINP", "AINN", "DIFF" Fields
v_ram_address    := "0001100";
v_ram_byteenable := "0100";
v_ram_writedata := (others =&gt; '0');
v_ram_writedata(23 downto 16)  := fee_rmap_i.writedata;
p_rmap_ram_wr(v_ram_address, v_ram_byteenable, c_RAM_BITMASK, v_ram_writedata, fee_rmap_o.waitrequest);
</v>
      </c>
    </row>
    <row r="54" spans="1:13" x14ac:dyDescent="0.25">
      <c r="A54" s="4" t="s">
        <v>367</v>
      </c>
      <c r="B54" s="5">
        <f t="shared" si="2"/>
        <v>258</v>
      </c>
      <c r="C54" s="5">
        <f>INDEX(database!$I$3:$I$280,MATCH(B54,database!$B$3:$B$280,0))</f>
        <v>12</v>
      </c>
      <c r="D54" s="5">
        <f>INDEX(database!$K$3:$K$280,MATCH(B54,database!$B$3:$B$280,0))</f>
        <v>2</v>
      </c>
      <c r="E54" s="5">
        <f>INDEX(database!$L$3:$L$280,MATCH(B54,database!$B$3:$B$280,0))</f>
        <v>15</v>
      </c>
      <c r="F54" s="5">
        <f>INDEX(database!$M$3:$M$280,MATCH(B54,database!$B$3:$B$280,0))</f>
        <v>8</v>
      </c>
      <c r="G54" s="4" t="s">
        <v>150</v>
      </c>
      <c r="M54" s="3" t="str">
        <f t="shared" si="1"/>
        <v xml:space="preserve">when (x"00000102") =&gt;
-- AEB General Configuration Area Register "ADC1_CONFIG_1" : RESERVED_0, "SPIRST", "MUXMOD", "BYPAS", "CLKENB", "CHOP", "STAT", "RESERVED_1", "IDLMOD", "DLY", "SBCS", "DRATE", "AINP", "AINN", "DIFF" Fields
v_ram_address    := "0001100";
v_ram_byteenable := "0010";
v_ram_writedata := (others =&gt; '0');
v_ram_writedata(15 downto 8)  := fee_rmap_i.writedata;
p_rmap_ram_wr(v_ram_address, v_ram_byteenable, c_RAM_BITMASK, v_ram_writedata, fee_rmap_o.waitrequest);
</v>
      </c>
    </row>
    <row r="55" spans="1:13" x14ac:dyDescent="0.25">
      <c r="A55" s="4" t="s">
        <v>368</v>
      </c>
      <c r="B55" s="5">
        <f t="shared" si="2"/>
        <v>259</v>
      </c>
      <c r="C55" s="5">
        <f>INDEX(database!$I$3:$I$280,MATCH(B55,database!$B$3:$B$280,0))</f>
        <v>12</v>
      </c>
      <c r="D55" s="5">
        <f>INDEX(database!$K$3:$K$280,MATCH(B55,database!$B$3:$B$280,0))</f>
        <v>1</v>
      </c>
      <c r="E55" s="5">
        <f>INDEX(database!$L$3:$L$280,MATCH(B55,database!$B$3:$B$280,0))</f>
        <v>7</v>
      </c>
      <c r="F55" s="5">
        <f>INDEX(database!$M$3:$M$280,MATCH(B55,database!$B$3:$B$280,0))</f>
        <v>0</v>
      </c>
      <c r="G55" s="4" t="s">
        <v>150</v>
      </c>
      <c r="M55" s="3" t="str">
        <f t="shared" si="1"/>
        <v xml:space="preserve">when (x"00000103") =&gt;
-- AEB General Configuration Area Register "ADC1_CONFIG_1" : RESERVED_0, "SPIRST", "MUXMOD", "BYPAS", "CLKENB", "CHOP", "STAT", "RESERVED_1", "IDLMOD", "DLY", "SBCS", "DRATE", "AINP", "AINN", "DIFF" Fields
v_ram_address    := "0001100";
v_ram_byteenable := "0001";
v_ram_writedata := (others =&gt; '0');
v_ram_writedata(7 downto 0)  := fee_rmap_i.writedata;
p_rmap_ram_wr(v_ram_address, v_ram_byteenable, c_RAM_BITMASK, v_ram_writedata, fee_rmap_o.waitrequest);
</v>
      </c>
    </row>
    <row r="56" spans="1:13" x14ac:dyDescent="0.25">
      <c r="A56" s="4" t="s">
        <v>41</v>
      </c>
      <c r="B56" s="5">
        <f t="shared" si="2"/>
        <v>260</v>
      </c>
      <c r="C56" s="5">
        <f>INDEX(database!$I$3:$I$280,MATCH(B56,database!$B$3:$B$280,0))</f>
        <v>13</v>
      </c>
      <c r="D56" s="5">
        <f>INDEX(database!$K$3:$K$280,MATCH(B56,database!$B$3:$B$280,0))</f>
        <v>8</v>
      </c>
      <c r="E56" s="5">
        <f>INDEX(database!$L$3:$L$280,MATCH(B56,database!$B$3:$B$280,0))</f>
        <v>31</v>
      </c>
      <c r="F56" s="5">
        <f>INDEX(database!$M$3:$M$280,MATCH(B56,database!$B$3:$B$280,0))</f>
        <v>24</v>
      </c>
      <c r="G56" s="4" t="s">
        <v>151</v>
      </c>
      <c r="M56" s="3" t="str">
        <f t="shared" si="1"/>
        <v xml:space="preserve">when (x"00000104")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"0001101";
v_ram_byteenable := "1000";
v_ram_writedata := (others =&gt; '0');
v_ram_writedata(31 downto 24)  := fee_rmap_i.writedata;
p_rmap_ram_wr(v_ram_address, v_ram_byteenable, c_RAM_BITMASK, v_ram_writedata, fee_rmap_o.waitrequest);
</v>
      </c>
    </row>
    <row r="57" spans="1:13" x14ac:dyDescent="0.25">
      <c r="A57" s="4" t="s">
        <v>42</v>
      </c>
      <c r="B57" s="5">
        <f t="shared" si="2"/>
        <v>261</v>
      </c>
      <c r="C57" s="5">
        <f>INDEX(database!$I$3:$I$280,MATCH(B57,database!$B$3:$B$280,0))</f>
        <v>13</v>
      </c>
      <c r="D57" s="5">
        <f>INDEX(database!$K$3:$K$280,MATCH(B57,database!$B$3:$B$280,0))</f>
        <v>4</v>
      </c>
      <c r="E57" s="5">
        <f>INDEX(database!$L$3:$L$280,MATCH(B57,database!$B$3:$B$280,0))</f>
        <v>23</v>
      </c>
      <c r="F57" s="5">
        <f>INDEX(database!$M$3:$M$280,MATCH(B57,database!$B$3:$B$280,0))</f>
        <v>16</v>
      </c>
      <c r="G57" s="4" t="s">
        <v>151</v>
      </c>
      <c r="M57" s="3" t="str">
        <f t="shared" si="1"/>
        <v xml:space="preserve">when (x"00000105")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"0001101";
v_ram_byteenable := "0100";
v_ram_writedata := (others =&gt; '0');
v_ram_writedata(23 downto 16)  := fee_rmap_i.writedata;
p_rmap_ram_wr(v_ram_address, v_ram_byteenable, c_RAM_BITMASK, v_ram_writedata, fee_rmap_o.waitrequest);
</v>
      </c>
    </row>
    <row r="58" spans="1:13" x14ac:dyDescent="0.25">
      <c r="A58" s="4" t="s">
        <v>43</v>
      </c>
      <c r="B58" s="5">
        <f t="shared" si="2"/>
        <v>262</v>
      </c>
      <c r="C58" s="5">
        <f>INDEX(database!$I$3:$I$280,MATCH(B58,database!$B$3:$B$280,0))</f>
        <v>13</v>
      </c>
      <c r="D58" s="5">
        <f>INDEX(database!$K$3:$K$280,MATCH(B58,database!$B$3:$B$280,0))</f>
        <v>2</v>
      </c>
      <c r="E58" s="5">
        <f>INDEX(database!$L$3:$L$280,MATCH(B58,database!$B$3:$B$280,0))</f>
        <v>15</v>
      </c>
      <c r="F58" s="5">
        <f>INDEX(database!$M$3:$M$280,MATCH(B58,database!$B$3:$B$280,0))</f>
        <v>8</v>
      </c>
      <c r="G58" s="4" t="s">
        <v>151</v>
      </c>
      <c r="M58" s="3" t="str">
        <f t="shared" si="1"/>
        <v xml:space="preserve">when (x"00000106")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"0001101";
v_ram_byteenable := "0010";
v_ram_writedata := (others =&gt; '0');
v_ram_writedata(15 downto 8)  := fee_rmap_i.writedata;
p_rmap_ram_wr(v_ram_address, v_ram_byteenable, c_RAM_BITMASK, v_ram_writedata, fee_rmap_o.waitrequest);
</v>
      </c>
    </row>
    <row r="59" spans="1:13" x14ac:dyDescent="0.25">
      <c r="A59" s="4" t="s">
        <v>44</v>
      </c>
      <c r="B59" s="5">
        <f t="shared" si="2"/>
        <v>263</v>
      </c>
      <c r="C59" s="5">
        <f>INDEX(database!$I$3:$I$280,MATCH(B59,database!$B$3:$B$280,0))</f>
        <v>13</v>
      </c>
      <c r="D59" s="5">
        <f>INDEX(database!$K$3:$K$280,MATCH(B59,database!$B$3:$B$280,0))</f>
        <v>1</v>
      </c>
      <c r="E59" s="5">
        <f>INDEX(database!$L$3:$L$280,MATCH(B59,database!$B$3:$B$280,0))</f>
        <v>7</v>
      </c>
      <c r="F59" s="5">
        <f>INDEX(database!$M$3:$M$280,MATCH(B59,database!$B$3:$B$280,0))</f>
        <v>0</v>
      </c>
      <c r="G59" s="4" t="s">
        <v>151</v>
      </c>
      <c r="M59" s="3" t="str">
        <f t="shared" si="1"/>
        <v xml:space="preserve">when (x"00000107")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"0001101";
v_ram_byteenable := "0001";
v_ram_writedata := (others =&gt; '0');
v_ram_writedata(7 downto 0)  := fee_rmap_i.writedata;
p_rmap_ram_wr(v_ram_address, v_ram_byteenable, c_RAM_BITMASK, v_ram_writedata, fee_rmap_o.waitrequest);
</v>
      </c>
    </row>
    <row r="60" spans="1:13" x14ac:dyDescent="0.25">
      <c r="A60" s="4" t="s">
        <v>45</v>
      </c>
      <c r="B60" s="5">
        <f t="shared" si="2"/>
        <v>264</v>
      </c>
      <c r="C60" s="5">
        <f>INDEX(database!$I$3:$I$280,MATCH(B60,database!$B$3:$B$280,0))</f>
        <v>14</v>
      </c>
      <c r="D60" s="5">
        <f>INDEX(database!$K$3:$K$280,MATCH(B60,database!$B$3:$B$280,0))</f>
        <v>8</v>
      </c>
      <c r="E60" s="5">
        <f>INDEX(database!$L$3:$L$280,MATCH(B60,database!$B$3:$B$280,0))</f>
        <v>31</v>
      </c>
      <c r="F60" s="5">
        <f>INDEX(database!$M$3:$M$280,MATCH(B60,database!$B$3:$B$280,0))</f>
        <v>24</v>
      </c>
      <c r="G60" s="4" t="s">
        <v>152</v>
      </c>
      <c r="M60" s="3" t="str">
        <f t="shared" si="1"/>
        <v xml:space="preserve">when (x"00000108") =&gt;
-- AEB General Configuration Area Register "ADC1_CONFIG_3" : DIO7, "DIO6", "DIO5", "DIO4", "DIO3", "DIO2", "DIO1", "DIO0", "RESERVED" Fields
v_ram_address    := "0001110";
v_ram_byteenable := "1000";
v_ram_writedata := (others =&gt; '0');
v_ram_writedata(31 downto 24)  := fee_rmap_i.writedata;
p_rmap_ram_wr(v_ram_address, v_ram_byteenable, c_RAM_BITMASK, v_ram_writedata, fee_rmap_o.waitrequest);
</v>
      </c>
    </row>
    <row r="61" spans="1:13" x14ac:dyDescent="0.25">
      <c r="A61" s="4" t="s">
        <v>46</v>
      </c>
      <c r="B61" s="5">
        <f t="shared" si="2"/>
        <v>265</v>
      </c>
      <c r="C61" s="5">
        <f>INDEX(database!$I$3:$I$280,MATCH(B61,database!$B$3:$B$280,0))</f>
        <v>14</v>
      </c>
      <c r="D61" s="5">
        <f>INDEX(database!$K$3:$K$280,MATCH(B61,database!$B$3:$B$280,0))</f>
        <v>4</v>
      </c>
      <c r="E61" s="5">
        <f>INDEX(database!$L$3:$L$280,MATCH(B61,database!$B$3:$B$280,0))</f>
        <v>23</v>
      </c>
      <c r="F61" s="5">
        <f>INDEX(database!$M$3:$M$280,MATCH(B61,database!$B$3:$B$280,0))</f>
        <v>16</v>
      </c>
      <c r="G61" s="4" t="s">
        <v>152</v>
      </c>
      <c r="M61" s="3" t="str">
        <f t="shared" si="1"/>
        <v xml:space="preserve">when (x"00000109") =&gt;
-- AEB General Configuration Area Register "ADC1_CONFIG_3" : DIO7, "DIO6", "DIO5", "DIO4", "DIO3", "DIO2", "DIO1", "DIO0", "RESERVED" Fields
v_ram_address    := "0001110";
v_ram_byteenable := "0100";
v_ram_writedata := (others =&gt; '0');
v_ram_writedata(23 downto 16)  := fee_rmap_i.writedata;
p_rmap_ram_wr(v_ram_address, v_ram_byteenable, c_RAM_BITMASK, v_ram_writedata, fee_rmap_o.waitrequest);
</v>
      </c>
    </row>
    <row r="62" spans="1:13" x14ac:dyDescent="0.25">
      <c r="A62" s="4" t="s">
        <v>47</v>
      </c>
      <c r="B62" s="5">
        <f t="shared" si="2"/>
        <v>266</v>
      </c>
      <c r="C62" s="5">
        <f>INDEX(database!$I$3:$I$280,MATCH(B62,database!$B$3:$B$280,0))</f>
        <v>14</v>
      </c>
      <c r="D62" s="5">
        <f>INDEX(database!$K$3:$K$280,MATCH(B62,database!$B$3:$B$280,0))</f>
        <v>2</v>
      </c>
      <c r="E62" s="5">
        <f>INDEX(database!$L$3:$L$280,MATCH(B62,database!$B$3:$B$280,0))</f>
        <v>15</v>
      </c>
      <c r="F62" s="5">
        <f>INDEX(database!$M$3:$M$280,MATCH(B62,database!$B$3:$B$280,0))</f>
        <v>8</v>
      </c>
      <c r="G62" s="4" t="s">
        <v>152</v>
      </c>
      <c r="M62" s="3" t="str">
        <f t="shared" si="1"/>
        <v xml:space="preserve">when (x"0000010A") =&gt;
-- AEB General Configuration Area Register "ADC1_CONFIG_3" : DIO7, "DIO6", "DIO5", "DIO4", "DIO3", "DIO2", "DIO1", "DIO0", "RESERVED" Fields
v_ram_address    := "0001110";
v_ram_byteenable := "0010";
v_ram_writedata := (others =&gt; '0');
v_ram_writedata(15 downto 8)  := fee_rmap_i.writedata;
p_rmap_ram_wr(v_ram_address, v_ram_byteenable, c_RAM_BITMASK, v_ram_writedata, fee_rmap_o.waitrequest);
</v>
      </c>
    </row>
    <row r="63" spans="1:13" x14ac:dyDescent="0.25">
      <c r="A63" s="4" t="s">
        <v>48</v>
      </c>
      <c r="B63" s="5">
        <f t="shared" si="2"/>
        <v>267</v>
      </c>
      <c r="C63" s="5">
        <f>INDEX(database!$I$3:$I$280,MATCH(B63,database!$B$3:$B$280,0))</f>
        <v>14</v>
      </c>
      <c r="D63" s="5">
        <f>INDEX(database!$K$3:$K$280,MATCH(B63,database!$B$3:$B$280,0))</f>
        <v>1</v>
      </c>
      <c r="E63" s="5">
        <f>INDEX(database!$L$3:$L$280,MATCH(B63,database!$B$3:$B$280,0))</f>
        <v>7</v>
      </c>
      <c r="F63" s="5">
        <f>INDEX(database!$M$3:$M$280,MATCH(B63,database!$B$3:$B$280,0))</f>
        <v>0</v>
      </c>
      <c r="G63" s="4" t="s">
        <v>152</v>
      </c>
      <c r="M63" s="3" t="str">
        <f t="shared" si="1"/>
        <v xml:space="preserve">when (x"0000010B") =&gt;
-- AEB General Configuration Area Register "ADC1_CONFIG_3" : DIO7, "DIO6", "DIO5", "DIO4", "DIO3", "DIO2", "DIO1", "DIO0", "RESERVED" Fields
v_ram_address    := "0001110";
v_ram_byteenable := "0001";
v_ram_writedata := (others =&gt; '0');
v_ram_writedata(7 downto 0)  := fee_rmap_i.writedata;
p_rmap_ram_wr(v_ram_address, v_ram_byteenable, c_RAM_BITMASK, v_ram_writedata, fee_rmap_o.waitrequest);
</v>
      </c>
    </row>
    <row r="64" spans="1:13" x14ac:dyDescent="0.25">
      <c r="A64" s="4" t="s">
        <v>369</v>
      </c>
      <c r="B64" s="5">
        <f t="shared" si="2"/>
        <v>268</v>
      </c>
      <c r="C64" s="5">
        <f>INDEX(database!$I$3:$I$280,MATCH(B64,database!$B$3:$B$280,0))</f>
        <v>15</v>
      </c>
      <c r="D64" s="5">
        <f>INDEX(database!$K$3:$K$280,MATCH(B64,database!$B$3:$B$280,0))</f>
        <v>8</v>
      </c>
      <c r="E64" s="5">
        <f>INDEX(database!$L$3:$L$280,MATCH(B64,database!$B$3:$B$280,0))</f>
        <v>31</v>
      </c>
      <c r="F64" s="5">
        <f>INDEX(database!$M$3:$M$280,MATCH(B64,database!$B$3:$B$280,0))</f>
        <v>24</v>
      </c>
      <c r="G64" s="4" t="s">
        <v>153</v>
      </c>
      <c r="M64" s="3" t="str">
        <f t="shared" si="1"/>
        <v xml:space="preserve">when (x"0000010C") =&gt;
-- AEB General Configuration Area Register "ADC2_CONFIG_1" : RESERVED_0, "SPIRST", "MUXMOD", "BYPAS", "CLKENB", "CHOP", "STAT", "RESERVED_1", "IDLMOD", "DLY", "SBCS", "DRATE", "AINP", "AINN", "DIFF" Fields
v_ram_address    := "0001111";
v_ram_byteenable := "1000";
v_ram_writedata := (others =&gt; '0');
v_ram_writedata(31 downto 24)  := fee_rmap_i.writedata;
p_rmap_ram_wr(v_ram_address, v_ram_byteenable, c_RAM_BITMASK, v_ram_writedata, fee_rmap_o.waitrequest);
</v>
      </c>
    </row>
    <row r="65" spans="1:13" x14ac:dyDescent="0.25">
      <c r="A65" s="4" t="s">
        <v>370</v>
      </c>
      <c r="B65" s="5">
        <f t="shared" si="2"/>
        <v>269</v>
      </c>
      <c r="C65" s="5">
        <f>INDEX(database!$I$3:$I$280,MATCH(B65,database!$B$3:$B$280,0))</f>
        <v>15</v>
      </c>
      <c r="D65" s="5">
        <f>INDEX(database!$K$3:$K$280,MATCH(B65,database!$B$3:$B$280,0))</f>
        <v>4</v>
      </c>
      <c r="E65" s="5">
        <f>INDEX(database!$L$3:$L$280,MATCH(B65,database!$B$3:$B$280,0))</f>
        <v>23</v>
      </c>
      <c r="F65" s="5">
        <f>INDEX(database!$M$3:$M$280,MATCH(B65,database!$B$3:$B$280,0))</f>
        <v>16</v>
      </c>
      <c r="G65" s="4" t="s">
        <v>153</v>
      </c>
      <c r="M65" s="3" t="str">
        <f t="shared" si="1"/>
        <v xml:space="preserve">when (x"0000010D") =&gt;
-- AEB General Configuration Area Register "ADC2_CONFIG_1" : RESERVED_0, "SPIRST", "MUXMOD", "BYPAS", "CLKENB", "CHOP", "STAT", "RESERVED_1", "IDLMOD", "DLY", "SBCS", "DRATE", "AINP", "AINN", "DIFF" Fields
v_ram_address    := "0001111";
v_ram_byteenable := "0100";
v_ram_writedata := (others =&gt; '0');
v_ram_writedata(23 downto 16)  := fee_rmap_i.writedata;
p_rmap_ram_wr(v_ram_address, v_ram_byteenable, c_RAM_BITMASK, v_ram_writedata, fee_rmap_o.waitrequest);
</v>
      </c>
    </row>
    <row r="66" spans="1:13" x14ac:dyDescent="0.25">
      <c r="A66" s="4" t="s">
        <v>49</v>
      </c>
      <c r="B66" s="5">
        <f t="shared" si="2"/>
        <v>270</v>
      </c>
      <c r="C66" s="5">
        <f>INDEX(database!$I$3:$I$280,MATCH(B66,database!$B$3:$B$280,0))</f>
        <v>15</v>
      </c>
      <c r="D66" s="5">
        <f>INDEX(database!$K$3:$K$280,MATCH(B66,database!$B$3:$B$280,0))</f>
        <v>2</v>
      </c>
      <c r="E66" s="5">
        <f>INDEX(database!$L$3:$L$280,MATCH(B66,database!$B$3:$B$280,0))</f>
        <v>15</v>
      </c>
      <c r="F66" s="5">
        <f>INDEX(database!$M$3:$M$280,MATCH(B66,database!$B$3:$B$280,0))</f>
        <v>8</v>
      </c>
      <c r="G66" s="4" t="s">
        <v>153</v>
      </c>
      <c r="M66" s="3" t="str">
        <f t="shared" si="1"/>
        <v xml:space="preserve">when (x"0000010E") =&gt;
-- AEB General Configuration Area Register "ADC2_CONFIG_1" : RESERVED_0, "SPIRST", "MUXMOD", "BYPAS", "CLKENB", "CHOP", "STAT", "RESERVED_1", "IDLMOD", "DLY", "SBCS", "DRATE", "AINP", "AINN", "DIFF" Fields
v_ram_address    := "0001111";
v_ram_byteenable := "0010";
v_ram_writedata := (others =&gt; '0');
v_ram_writedata(15 downto 8)  := fee_rmap_i.writedata;
p_rmap_ram_wr(v_ram_address, v_ram_byteenable, c_RAM_BITMASK, v_ram_writedata, fee_rmap_o.waitrequest);
</v>
      </c>
    </row>
    <row r="67" spans="1:13" x14ac:dyDescent="0.25">
      <c r="A67" s="4" t="s">
        <v>50</v>
      </c>
      <c r="B67" s="5">
        <f t="shared" si="2"/>
        <v>271</v>
      </c>
      <c r="C67" s="5">
        <f>INDEX(database!$I$3:$I$280,MATCH(B67,database!$B$3:$B$280,0))</f>
        <v>15</v>
      </c>
      <c r="D67" s="5">
        <f>INDEX(database!$K$3:$K$280,MATCH(B67,database!$B$3:$B$280,0))</f>
        <v>1</v>
      </c>
      <c r="E67" s="5">
        <f>INDEX(database!$L$3:$L$280,MATCH(B67,database!$B$3:$B$280,0))</f>
        <v>7</v>
      </c>
      <c r="F67" s="5">
        <f>INDEX(database!$M$3:$M$280,MATCH(B67,database!$B$3:$B$280,0))</f>
        <v>0</v>
      </c>
      <c r="G67" s="4" t="s">
        <v>153</v>
      </c>
      <c r="M67" s="3" t="str">
        <f t="shared" si="1"/>
        <v xml:space="preserve">when (x"0000010F") =&gt;
-- AEB General Configuration Area Register "ADC2_CONFIG_1" : RESERVED_0, "SPIRST", "MUXMOD", "BYPAS", "CLKENB", "CHOP", "STAT", "RESERVED_1", "IDLMOD", "DLY", "SBCS", "DRATE", "AINP", "AINN", "DIFF" Fields
v_ram_address    := "0001111";
v_ram_byteenable := "0001";
v_ram_writedata := (others =&gt; '0');
v_ram_writedata(7 downto 0)  := fee_rmap_i.writedata;
p_rmap_ram_wr(v_ram_address, v_ram_byteenable, c_RAM_BITMASK, v_ram_writedata, fee_rmap_o.waitrequest);
</v>
      </c>
    </row>
    <row r="68" spans="1:13" x14ac:dyDescent="0.25">
      <c r="A68" s="4" t="s">
        <v>51</v>
      </c>
      <c r="B68" s="5">
        <f t="shared" si="2"/>
        <v>272</v>
      </c>
      <c r="C68" s="5">
        <f>INDEX(database!$I$3:$I$280,MATCH(B68,database!$B$3:$B$280,0))</f>
        <v>16</v>
      </c>
      <c r="D68" s="5">
        <f>INDEX(database!$K$3:$K$280,MATCH(B68,database!$B$3:$B$280,0))</f>
        <v>8</v>
      </c>
      <c r="E68" s="5">
        <f>INDEX(database!$L$3:$L$280,MATCH(B68,database!$B$3:$B$280,0))</f>
        <v>31</v>
      </c>
      <c r="F68" s="5">
        <f>INDEX(database!$M$3:$M$280,MATCH(B68,database!$B$3:$B$280,0))</f>
        <v>24</v>
      </c>
      <c r="G68" s="4" t="s">
        <v>154</v>
      </c>
      <c r="M68" s="3" t="str">
        <f t="shared" si="1"/>
        <v xml:space="preserve">when (x"00000110")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"0010000";
v_ram_byteenable := "1000";
v_ram_writedata := (others =&gt; '0');
v_ram_writedata(31 downto 24)  := fee_rmap_i.writedata;
p_rmap_ram_wr(v_ram_address, v_ram_byteenable, c_RAM_BITMASK, v_ram_writedata, fee_rmap_o.waitrequest);
</v>
      </c>
    </row>
    <row r="69" spans="1:13" x14ac:dyDescent="0.25">
      <c r="A69" s="4" t="s">
        <v>52</v>
      </c>
      <c r="B69" s="5">
        <f t="shared" si="2"/>
        <v>273</v>
      </c>
      <c r="C69" s="5">
        <f>INDEX(database!$I$3:$I$280,MATCH(B69,database!$B$3:$B$280,0))</f>
        <v>16</v>
      </c>
      <c r="D69" s="5">
        <f>INDEX(database!$K$3:$K$280,MATCH(B69,database!$B$3:$B$280,0))</f>
        <v>4</v>
      </c>
      <c r="E69" s="5">
        <f>INDEX(database!$L$3:$L$280,MATCH(B69,database!$B$3:$B$280,0))</f>
        <v>23</v>
      </c>
      <c r="F69" s="5">
        <f>INDEX(database!$M$3:$M$280,MATCH(B69,database!$B$3:$B$280,0))</f>
        <v>16</v>
      </c>
      <c r="G69" s="4" t="s">
        <v>154</v>
      </c>
      <c r="M69" s="3" t="str">
        <f t="shared" si="1"/>
        <v xml:space="preserve">when (x"00000111")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"0010000";
v_ram_byteenable := "0100";
v_ram_writedata := (others =&gt; '0');
v_ram_writedata(23 downto 16)  := fee_rmap_i.writedata;
p_rmap_ram_wr(v_ram_address, v_ram_byteenable, c_RAM_BITMASK, v_ram_writedata, fee_rmap_o.waitrequest);
</v>
      </c>
    </row>
    <row r="70" spans="1:13" x14ac:dyDescent="0.25">
      <c r="A70" s="4" t="s">
        <v>53</v>
      </c>
      <c r="B70" s="5">
        <f t="shared" si="2"/>
        <v>274</v>
      </c>
      <c r="C70" s="5">
        <f>INDEX(database!$I$3:$I$280,MATCH(B70,database!$B$3:$B$280,0))</f>
        <v>16</v>
      </c>
      <c r="D70" s="5">
        <f>INDEX(database!$K$3:$K$280,MATCH(B70,database!$B$3:$B$280,0))</f>
        <v>2</v>
      </c>
      <c r="E70" s="5">
        <f>INDEX(database!$L$3:$L$280,MATCH(B70,database!$B$3:$B$280,0))</f>
        <v>15</v>
      </c>
      <c r="F70" s="5">
        <f>INDEX(database!$M$3:$M$280,MATCH(B70,database!$B$3:$B$280,0))</f>
        <v>8</v>
      </c>
      <c r="G70" s="4" t="s">
        <v>154</v>
      </c>
      <c r="M70" s="3" t="str">
        <f t="shared" si="1"/>
        <v xml:space="preserve">when (x"00000112")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"0010000";
v_ram_byteenable := "0010";
v_ram_writedata := (others =&gt; '0');
v_ram_writedata(15 downto 8)  := fee_rmap_i.writedata;
p_rmap_ram_wr(v_ram_address, v_ram_byteenable, c_RAM_BITMASK, v_ram_writedata, fee_rmap_o.waitrequest);
</v>
      </c>
    </row>
    <row r="71" spans="1:13" x14ac:dyDescent="0.25">
      <c r="A71" s="4" t="s">
        <v>54</v>
      </c>
      <c r="B71" s="5">
        <f t="shared" si="2"/>
        <v>275</v>
      </c>
      <c r="C71" s="5">
        <f>INDEX(database!$I$3:$I$280,MATCH(B71,database!$B$3:$B$280,0))</f>
        <v>16</v>
      </c>
      <c r="D71" s="5">
        <f>INDEX(database!$K$3:$K$280,MATCH(B71,database!$B$3:$B$280,0))</f>
        <v>1</v>
      </c>
      <c r="E71" s="5">
        <f>INDEX(database!$L$3:$L$280,MATCH(B71,database!$B$3:$B$280,0))</f>
        <v>7</v>
      </c>
      <c r="F71" s="5">
        <f>INDEX(database!$M$3:$M$280,MATCH(B71,database!$B$3:$B$280,0))</f>
        <v>0</v>
      </c>
      <c r="G71" s="4" t="s">
        <v>154</v>
      </c>
      <c r="M71" s="3" t="str">
        <f t="shared" ref="M71:M134" si="3">_xlfn.CONCAT($B$2,DEC2HEX(B71,8),$C$2,CHAR(10),G71,CHAR(10),$D$2,DEC2BIN(C71,7),$E$2,CHAR(10),$F$2,DEC2BIN(D71,4),$G$2,CHAR(10),$H$2,CHAR(10),$I$2,E71,$J$2,F71,$K$2,CHAR(10),$L$2,CHAR(10))</f>
        <v xml:space="preserve">when (x"00000113")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"0010000";
v_ram_byteenable := "0001";
v_ram_writedata := (others =&gt; '0');
v_ram_writedata(7 downto 0)  := fee_rmap_i.writedata;
p_rmap_ram_wr(v_ram_address, v_ram_byteenable, c_RAM_BITMASK, v_ram_writedata, fee_rmap_o.waitrequest);
</v>
      </c>
    </row>
    <row r="72" spans="1:13" x14ac:dyDescent="0.25">
      <c r="A72" s="4" t="s">
        <v>55</v>
      </c>
      <c r="B72" s="5">
        <f t="shared" si="2"/>
        <v>276</v>
      </c>
      <c r="C72" s="5">
        <f>INDEX(database!$I$3:$I$280,MATCH(B72,database!$B$3:$B$280,0))</f>
        <v>17</v>
      </c>
      <c r="D72" s="5">
        <f>INDEX(database!$K$3:$K$280,MATCH(B72,database!$B$3:$B$280,0))</f>
        <v>8</v>
      </c>
      <c r="E72" s="5">
        <f>INDEX(database!$L$3:$L$280,MATCH(B72,database!$B$3:$B$280,0))</f>
        <v>31</v>
      </c>
      <c r="F72" s="5">
        <f>INDEX(database!$M$3:$M$280,MATCH(B72,database!$B$3:$B$280,0))</f>
        <v>24</v>
      </c>
      <c r="G72" s="4" t="s">
        <v>155</v>
      </c>
      <c r="M72" s="3" t="str">
        <f t="shared" si="3"/>
        <v xml:space="preserve">when (x"00000114") =&gt;
-- AEB General Configuration Area Register "ADC2_CONFIG_3" : DIO7, "DIO6", "DIO5", "DIO4", "DIO3", "DIO2", "DIO1", "DIO0", "RESERVED" Fields
v_ram_address    := "0010001";
v_ram_byteenable := "1000";
v_ram_writedata := (others =&gt; '0');
v_ram_writedata(31 downto 24)  := fee_rmap_i.writedata;
p_rmap_ram_wr(v_ram_address, v_ram_byteenable, c_RAM_BITMASK, v_ram_writedata, fee_rmap_o.waitrequest);
</v>
      </c>
    </row>
    <row r="73" spans="1:13" x14ac:dyDescent="0.25">
      <c r="A73" s="4" t="s">
        <v>56</v>
      </c>
      <c r="B73" s="5">
        <f t="shared" si="2"/>
        <v>277</v>
      </c>
      <c r="C73" s="5">
        <f>INDEX(database!$I$3:$I$280,MATCH(B73,database!$B$3:$B$280,0))</f>
        <v>17</v>
      </c>
      <c r="D73" s="5">
        <f>INDEX(database!$K$3:$K$280,MATCH(B73,database!$B$3:$B$280,0))</f>
        <v>4</v>
      </c>
      <c r="E73" s="5">
        <f>INDEX(database!$L$3:$L$280,MATCH(B73,database!$B$3:$B$280,0))</f>
        <v>23</v>
      </c>
      <c r="F73" s="5">
        <f>INDEX(database!$M$3:$M$280,MATCH(B73,database!$B$3:$B$280,0))</f>
        <v>16</v>
      </c>
      <c r="G73" s="4" t="s">
        <v>155</v>
      </c>
      <c r="M73" s="3" t="str">
        <f t="shared" si="3"/>
        <v xml:space="preserve">when (x"00000115") =&gt;
-- AEB General Configuration Area Register "ADC2_CONFIG_3" : DIO7, "DIO6", "DIO5", "DIO4", "DIO3", "DIO2", "DIO1", "DIO0", "RESERVED" Fields
v_ram_address    := "0010001";
v_ram_byteenable := "0100";
v_ram_writedata := (others =&gt; '0');
v_ram_writedata(23 downto 16)  := fee_rmap_i.writedata;
p_rmap_ram_wr(v_ram_address, v_ram_byteenable, c_RAM_BITMASK, v_ram_writedata, fee_rmap_o.waitrequest);
</v>
      </c>
    </row>
    <row r="74" spans="1:13" x14ac:dyDescent="0.25">
      <c r="A74" s="4" t="s">
        <v>57</v>
      </c>
      <c r="B74" s="5">
        <f t="shared" ref="B74:B137" si="4">HEX2DEC(A74)</f>
        <v>278</v>
      </c>
      <c r="C74" s="5">
        <f>INDEX(database!$I$3:$I$280,MATCH(B74,database!$B$3:$B$280,0))</f>
        <v>17</v>
      </c>
      <c r="D74" s="5">
        <f>INDEX(database!$K$3:$K$280,MATCH(B74,database!$B$3:$B$280,0))</f>
        <v>2</v>
      </c>
      <c r="E74" s="5">
        <f>INDEX(database!$L$3:$L$280,MATCH(B74,database!$B$3:$B$280,0))</f>
        <v>15</v>
      </c>
      <c r="F74" s="5">
        <f>INDEX(database!$M$3:$M$280,MATCH(B74,database!$B$3:$B$280,0))</f>
        <v>8</v>
      </c>
      <c r="G74" s="4" t="s">
        <v>155</v>
      </c>
      <c r="M74" s="3" t="str">
        <f t="shared" si="3"/>
        <v xml:space="preserve">when (x"00000116") =&gt;
-- AEB General Configuration Area Register "ADC2_CONFIG_3" : DIO7, "DIO6", "DIO5", "DIO4", "DIO3", "DIO2", "DIO1", "DIO0", "RESERVED" Fields
v_ram_address    := "0010001";
v_ram_byteenable := "0010";
v_ram_writedata := (others =&gt; '0');
v_ram_writedata(15 downto 8)  := fee_rmap_i.writedata;
p_rmap_ram_wr(v_ram_address, v_ram_byteenable, c_RAM_BITMASK, v_ram_writedata, fee_rmap_o.waitrequest);
</v>
      </c>
    </row>
    <row r="75" spans="1:13" x14ac:dyDescent="0.25">
      <c r="A75" s="4" t="s">
        <v>58</v>
      </c>
      <c r="B75" s="5">
        <f t="shared" si="4"/>
        <v>279</v>
      </c>
      <c r="C75" s="5">
        <f>INDEX(database!$I$3:$I$280,MATCH(B75,database!$B$3:$B$280,0))</f>
        <v>17</v>
      </c>
      <c r="D75" s="5">
        <f>INDEX(database!$K$3:$K$280,MATCH(B75,database!$B$3:$B$280,0))</f>
        <v>1</v>
      </c>
      <c r="E75" s="5">
        <f>INDEX(database!$L$3:$L$280,MATCH(B75,database!$B$3:$B$280,0))</f>
        <v>7</v>
      </c>
      <c r="F75" s="5">
        <f>INDEX(database!$M$3:$M$280,MATCH(B75,database!$B$3:$B$280,0))</f>
        <v>0</v>
      </c>
      <c r="G75" s="4" t="s">
        <v>155</v>
      </c>
      <c r="M75" s="3" t="str">
        <f t="shared" si="3"/>
        <v xml:space="preserve">when (x"00000117") =&gt;
-- AEB General Configuration Area Register "ADC2_CONFIG_3" : DIO7, "DIO6", "DIO5", "DIO4", "DIO3", "DIO2", "DIO1", "DIO0", "RESERVED" Fields
v_ram_address    := "0010001";
v_ram_byteenable := "0001";
v_ram_writedata := (others =&gt; '0');
v_ram_writedata(7 downto 0)  := fee_rmap_i.writedata;
p_rmap_ram_wr(v_ram_address, v_ram_byteenable, c_RAM_BITMASK, v_ram_writedata, fee_rmap_o.waitrequest);
</v>
      </c>
    </row>
    <row r="76" spans="1:13" x14ac:dyDescent="0.25">
      <c r="A76" s="4" t="s">
        <v>59</v>
      </c>
      <c r="B76" s="5">
        <f t="shared" si="4"/>
        <v>280</v>
      </c>
      <c r="C76" s="5">
        <f>INDEX(database!$I$3:$I$280,MATCH(B76,database!$B$3:$B$280,0))</f>
        <v>18</v>
      </c>
      <c r="D76" s="5">
        <f>INDEX(database!$K$3:$K$280,MATCH(B76,database!$B$3:$B$280,0))</f>
        <v>8</v>
      </c>
      <c r="E76" s="5">
        <f>INDEX(database!$L$3:$L$280,MATCH(B76,database!$B$3:$B$280,0))</f>
        <v>31</v>
      </c>
      <c r="F76" s="5">
        <f>INDEX(database!$M$3:$M$280,MATCH(B76,database!$B$3:$B$280,0))</f>
        <v>24</v>
      </c>
      <c r="G76" s="4" t="s">
        <v>156</v>
      </c>
      <c r="M76" s="3" t="str">
        <f t="shared" si="3"/>
        <v xml:space="preserve">when (x"00000118") =&gt;
-- AEB General Configuration Area Register "RESERVED_118" : "RESERVED" Field
v_ram_address    := "0010010";
v_ram_byteenable := "1000";
v_ram_writedata := (others =&gt; '0');
v_ram_writedata(31 downto 24)  := fee_rmap_i.writedata;
p_rmap_ram_wr(v_ram_address, v_ram_byteenable, c_RAM_BITMASK, v_ram_writedata, fee_rmap_o.waitrequest);
</v>
      </c>
    </row>
    <row r="77" spans="1:13" x14ac:dyDescent="0.25">
      <c r="A77" s="4" t="s">
        <v>60</v>
      </c>
      <c r="B77" s="5">
        <f t="shared" si="4"/>
        <v>281</v>
      </c>
      <c r="C77" s="5">
        <f>INDEX(database!$I$3:$I$280,MATCH(B77,database!$B$3:$B$280,0))</f>
        <v>18</v>
      </c>
      <c r="D77" s="5">
        <f>INDEX(database!$K$3:$K$280,MATCH(B77,database!$B$3:$B$280,0))</f>
        <v>4</v>
      </c>
      <c r="E77" s="5">
        <f>INDEX(database!$L$3:$L$280,MATCH(B77,database!$B$3:$B$280,0))</f>
        <v>23</v>
      </c>
      <c r="F77" s="5">
        <f>INDEX(database!$M$3:$M$280,MATCH(B77,database!$B$3:$B$280,0))</f>
        <v>16</v>
      </c>
      <c r="G77" s="4" t="s">
        <v>156</v>
      </c>
      <c r="M77" s="3" t="str">
        <f t="shared" si="3"/>
        <v xml:space="preserve">when (x"00000119") =&gt;
-- AEB General Configuration Area Register "RESERVED_118" : "RESERVED" Field
v_ram_address    := "0010010";
v_ram_byteenable := "0100";
v_ram_writedata := (others =&gt; '0');
v_ram_writedata(23 downto 16)  := fee_rmap_i.writedata;
p_rmap_ram_wr(v_ram_address, v_ram_byteenable, c_RAM_BITMASK, v_ram_writedata, fee_rmap_o.waitrequest);
</v>
      </c>
    </row>
    <row r="78" spans="1:13" x14ac:dyDescent="0.25">
      <c r="A78" s="4" t="s">
        <v>61</v>
      </c>
      <c r="B78" s="5">
        <f t="shared" si="4"/>
        <v>282</v>
      </c>
      <c r="C78" s="5">
        <f>INDEX(database!$I$3:$I$280,MATCH(B78,database!$B$3:$B$280,0))</f>
        <v>18</v>
      </c>
      <c r="D78" s="5">
        <f>INDEX(database!$K$3:$K$280,MATCH(B78,database!$B$3:$B$280,0))</f>
        <v>2</v>
      </c>
      <c r="E78" s="5">
        <f>INDEX(database!$L$3:$L$280,MATCH(B78,database!$B$3:$B$280,0))</f>
        <v>15</v>
      </c>
      <c r="F78" s="5">
        <f>INDEX(database!$M$3:$M$280,MATCH(B78,database!$B$3:$B$280,0))</f>
        <v>8</v>
      </c>
      <c r="G78" s="4" t="s">
        <v>156</v>
      </c>
      <c r="M78" s="3" t="str">
        <f t="shared" si="3"/>
        <v xml:space="preserve">when (x"0000011A") =&gt;
-- AEB General Configuration Area Register "RESERVED_118" : "RESERVED" Field
v_ram_address    := "0010010";
v_ram_byteenable := "0010";
v_ram_writedata := (others =&gt; '0');
v_ram_writedata(15 downto 8)  := fee_rmap_i.writedata;
p_rmap_ram_wr(v_ram_address, v_ram_byteenable, c_RAM_BITMASK, v_ram_writedata, fee_rmap_o.waitrequest);
</v>
      </c>
    </row>
    <row r="79" spans="1:13" x14ac:dyDescent="0.25">
      <c r="A79" s="4" t="s">
        <v>62</v>
      </c>
      <c r="B79" s="5">
        <f t="shared" si="4"/>
        <v>283</v>
      </c>
      <c r="C79" s="5">
        <f>INDEX(database!$I$3:$I$280,MATCH(B79,database!$B$3:$B$280,0))</f>
        <v>18</v>
      </c>
      <c r="D79" s="5">
        <f>INDEX(database!$K$3:$K$280,MATCH(B79,database!$B$3:$B$280,0))</f>
        <v>1</v>
      </c>
      <c r="E79" s="5">
        <f>INDEX(database!$L$3:$L$280,MATCH(B79,database!$B$3:$B$280,0))</f>
        <v>7</v>
      </c>
      <c r="F79" s="5">
        <f>INDEX(database!$M$3:$M$280,MATCH(B79,database!$B$3:$B$280,0))</f>
        <v>0</v>
      </c>
      <c r="G79" s="4" t="s">
        <v>156</v>
      </c>
      <c r="M79" s="3" t="str">
        <f t="shared" si="3"/>
        <v xml:space="preserve">when (x"0000011B") =&gt;
-- AEB General Configuration Area Register "RESERVED_118" : "RESERVED" Field
v_ram_address    := "0010010";
v_ram_byteenable := "0001";
v_ram_writedata := (others =&gt; '0');
v_ram_writedata(7 downto 0)  := fee_rmap_i.writedata;
p_rmap_ram_wr(v_ram_address, v_ram_byteenable, c_RAM_BITMASK, v_ram_writedata, fee_rmap_o.waitrequest);
</v>
      </c>
    </row>
    <row r="80" spans="1:13" x14ac:dyDescent="0.25">
      <c r="A80" s="4" t="s">
        <v>63</v>
      </c>
      <c r="B80" s="5">
        <f t="shared" si="4"/>
        <v>284</v>
      </c>
      <c r="C80" s="5">
        <f>INDEX(database!$I$3:$I$280,MATCH(B80,database!$B$3:$B$280,0))</f>
        <v>19</v>
      </c>
      <c r="D80" s="5">
        <f>INDEX(database!$K$3:$K$280,MATCH(B80,database!$B$3:$B$280,0))</f>
        <v>8</v>
      </c>
      <c r="E80" s="5">
        <f>INDEX(database!$L$3:$L$280,MATCH(B80,database!$B$3:$B$280,0))</f>
        <v>31</v>
      </c>
      <c r="F80" s="5">
        <f>INDEX(database!$M$3:$M$280,MATCH(B80,database!$B$3:$B$280,0))</f>
        <v>24</v>
      </c>
      <c r="G80" s="4" t="s">
        <v>157</v>
      </c>
      <c r="M80" s="3" t="str">
        <f t="shared" si="3"/>
        <v xml:space="preserve">when (x"0000011C") =&gt;
-- AEB General Configuration Area Register "RESERVED_11C" : "RESERVED" Field
v_ram_address    := "0010011";
v_ram_byteenable := "1000";
v_ram_writedata := (others =&gt; '0');
v_ram_writedata(31 downto 24)  := fee_rmap_i.writedata;
p_rmap_ram_wr(v_ram_address, v_ram_byteenable, c_RAM_BITMASK, v_ram_writedata, fee_rmap_o.waitrequest);
</v>
      </c>
    </row>
    <row r="81" spans="1:13" x14ac:dyDescent="0.25">
      <c r="A81" s="4" t="s">
        <v>64</v>
      </c>
      <c r="B81" s="5">
        <f t="shared" si="4"/>
        <v>285</v>
      </c>
      <c r="C81" s="5">
        <f>INDEX(database!$I$3:$I$280,MATCH(B81,database!$B$3:$B$280,0))</f>
        <v>19</v>
      </c>
      <c r="D81" s="5">
        <f>INDEX(database!$K$3:$K$280,MATCH(B81,database!$B$3:$B$280,0))</f>
        <v>4</v>
      </c>
      <c r="E81" s="5">
        <f>INDEX(database!$L$3:$L$280,MATCH(B81,database!$B$3:$B$280,0))</f>
        <v>23</v>
      </c>
      <c r="F81" s="5">
        <f>INDEX(database!$M$3:$M$280,MATCH(B81,database!$B$3:$B$280,0))</f>
        <v>16</v>
      </c>
      <c r="G81" s="4" t="s">
        <v>157</v>
      </c>
      <c r="M81" s="3" t="str">
        <f t="shared" si="3"/>
        <v xml:space="preserve">when (x"0000011D") =&gt;
-- AEB General Configuration Area Register "RESERVED_11C" : "RESERVED" Field
v_ram_address    := "0010011";
v_ram_byteenable := "0100";
v_ram_writedata := (others =&gt; '0');
v_ram_writedata(23 downto 16)  := fee_rmap_i.writedata;
p_rmap_ram_wr(v_ram_address, v_ram_byteenable, c_RAM_BITMASK, v_ram_writedata, fee_rmap_o.waitrequest);
</v>
      </c>
    </row>
    <row r="82" spans="1:13" x14ac:dyDescent="0.25">
      <c r="A82" s="4" t="s">
        <v>65</v>
      </c>
      <c r="B82" s="5">
        <f t="shared" si="4"/>
        <v>286</v>
      </c>
      <c r="C82" s="5">
        <f>INDEX(database!$I$3:$I$280,MATCH(B82,database!$B$3:$B$280,0))</f>
        <v>19</v>
      </c>
      <c r="D82" s="5">
        <f>INDEX(database!$K$3:$K$280,MATCH(B82,database!$B$3:$B$280,0))</f>
        <v>2</v>
      </c>
      <c r="E82" s="5">
        <f>INDEX(database!$L$3:$L$280,MATCH(B82,database!$B$3:$B$280,0))</f>
        <v>15</v>
      </c>
      <c r="F82" s="5">
        <f>INDEX(database!$M$3:$M$280,MATCH(B82,database!$B$3:$B$280,0))</f>
        <v>8</v>
      </c>
      <c r="G82" s="4" t="s">
        <v>157</v>
      </c>
      <c r="M82" s="3" t="str">
        <f t="shared" si="3"/>
        <v xml:space="preserve">when (x"0000011E") =&gt;
-- AEB General Configuration Area Register "RESERVED_11C" : "RESERVED" Field
v_ram_address    := "0010011";
v_ram_byteenable := "0010";
v_ram_writedata := (others =&gt; '0');
v_ram_writedata(15 downto 8)  := fee_rmap_i.writedata;
p_rmap_ram_wr(v_ram_address, v_ram_byteenable, c_RAM_BITMASK, v_ram_writedata, fee_rmap_o.waitrequest);
</v>
      </c>
    </row>
    <row r="83" spans="1:13" x14ac:dyDescent="0.25">
      <c r="A83" s="4" t="s">
        <v>66</v>
      </c>
      <c r="B83" s="5">
        <f t="shared" si="4"/>
        <v>287</v>
      </c>
      <c r="C83" s="5">
        <f>INDEX(database!$I$3:$I$280,MATCH(B83,database!$B$3:$B$280,0))</f>
        <v>19</v>
      </c>
      <c r="D83" s="5">
        <f>INDEX(database!$K$3:$K$280,MATCH(B83,database!$B$3:$B$280,0))</f>
        <v>1</v>
      </c>
      <c r="E83" s="5">
        <f>INDEX(database!$L$3:$L$280,MATCH(B83,database!$B$3:$B$280,0))</f>
        <v>7</v>
      </c>
      <c r="F83" s="5">
        <f>INDEX(database!$M$3:$M$280,MATCH(B83,database!$B$3:$B$280,0))</f>
        <v>0</v>
      </c>
      <c r="G83" s="4" t="s">
        <v>157</v>
      </c>
      <c r="M83" s="3" t="str">
        <f t="shared" si="3"/>
        <v xml:space="preserve">when (x"0000011F") =&gt;
-- AEB General Configuration Area Register "RESERVED_11C" : "RESERVED" Field
v_ram_address    := "0010011";
v_ram_byteenable := "0001";
v_ram_writedata := (others =&gt; '0');
v_ram_writedata(7 downto 0)  := fee_rmap_i.writedata;
p_rmap_ram_wr(v_ram_address, v_ram_byteenable, c_RAM_BITMASK, v_ram_writedata, fee_rmap_o.waitrequest);
</v>
      </c>
    </row>
    <row r="84" spans="1:13" x14ac:dyDescent="0.25">
      <c r="A84" s="4" t="s">
        <v>371</v>
      </c>
      <c r="B84" s="5">
        <f t="shared" si="4"/>
        <v>288</v>
      </c>
      <c r="C84" s="5">
        <f>INDEX(database!$I$3:$I$280,MATCH(B84,database!$B$3:$B$280,0))</f>
        <v>20</v>
      </c>
      <c r="D84" s="5">
        <f>INDEX(database!$K$3:$K$280,MATCH(B84,database!$B$3:$B$280,0))</f>
        <v>8</v>
      </c>
      <c r="E84" s="5">
        <f>INDEX(database!$L$3:$L$280,MATCH(B84,database!$B$3:$B$280,0))</f>
        <v>31</v>
      </c>
      <c r="F84" s="5">
        <f>INDEX(database!$M$3:$M$280,MATCH(B84,database!$B$3:$B$280,0))</f>
        <v>24</v>
      </c>
      <c r="G84" s="4" t="s">
        <v>158</v>
      </c>
      <c r="M84" s="3" t="str">
        <f t="shared" si="3"/>
        <v xml:space="preserve">when (x"00000120")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:= "0010100";
v_ram_byteenable := "1000";
v_ram_writedata := (others =&gt; '0');
v_ram_writedata(31 downto 24)  := fee_rmap_i.writedata;
p_rmap_ram_wr(v_ram_address, v_ram_byteenable, c_RAM_BITMASK, v_ram_writedata, fee_rmap_o.waitrequest);
</v>
      </c>
    </row>
    <row r="85" spans="1:13" x14ac:dyDescent="0.25">
      <c r="A85" s="4" t="s">
        <v>372</v>
      </c>
      <c r="B85" s="5">
        <f t="shared" si="4"/>
        <v>289</v>
      </c>
      <c r="C85" s="5">
        <f>INDEX(database!$I$3:$I$280,MATCH(B85,database!$B$3:$B$280,0))</f>
        <v>20</v>
      </c>
      <c r="D85" s="5">
        <f>INDEX(database!$K$3:$K$280,MATCH(B85,database!$B$3:$B$280,0))</f>
        <v>4</v>
      </c>
      <c r="E85" s="5">
        <f>INDEX(database!$L$3:$L$280,MATCH(B85,database!$B$3:$B$280,0))</f>
        <v>23</v>
      </c>
      <c r="F85" s="5">
        <f>INDEX(database!$M$3:$M$280,MATCH(B85,database!$B$3:$B$280,0))</f>
        <v>16</v>
      </c>
      <c r="G85" s="4" t="s">
        <v>158</v>
      </c>
      <c r="M85" s="3" t="str">
        <f t="shared" si="3"/>
        <v xml:space="preserve">when (x"00000121")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:= "0010100";
v_ram_byteenable := "0100";
v_ram_writedata := (others =&gt; '0');
v_ram_writedata(23 downto 16)  := fee_rmap_i.writedata;
p_rmap_ram_wr(v_ram_address, v_ram_byteenable, c_RAM_BITMASK, v_ram_writedata, fee_rmap_o.waitrequest);
</v>
      </c>
    </row>
    <row r="86" spans="1:13" x14ac:dyDescent="0.25">
      <c r="A86" s="4" t="s">
        <v>373</v>
      </c>
      <c r="B86" s="5">
        <f t="shared" si="4"/>
        <v>290</v>
      </c>
      <c r="C86" s="5">
        <f>INDEX(database!$I$3:$I$280,MATCH(B86,database!$B$3:$B$280,0))</f>
        <v>20</v>
      </c>
      <c r="D86" s="5">
        <f>INDEX(database!$K$3:$K$280,MATCH(B86,database!$B$3:$B$280,0))</f>
        <v>2</v>
      </c>
      <c r="E86" s="5">
        <f>INDEX(database!$L$3:$L$280,MATCH(B86,database!$B$3:$B$280,0))</f>
        <v>15</v>
      </c>
      <c r="F86" s="5">
        <f>INDEX(database!$M$3:$M$280,MATCH(B86,database!$B$3:$B$280,0))</f>
        <v>8</v>
      </c>
      <c r="G86" s="4" t="s">
        <v>158</v>
      </c>
      <c r="M86" s="3" t="str">
        <f t="shared" si="3"/>
        <v xml:space="preserve">when (x"00000122")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:= "0010100";
v_ram_byteenable := "0010";
v_ram_writedata := (others =&gt; '0');
v_ram_writedata(15 downto 8)  := fee_rmap_i.writedata;
p_rmap_ram_wr(v_ram_address, v_ram_byteenable, c_RAM_BITMASK, v_ram_writedata, fee_rmap_o.waitrequest);
</v>
      </c>
    </row>
    <row r="87" spans="1:13" x14ac:dyDescent="0.25">
      <c r="A87" s="4" t="s">
        <v>67</v>
      </c>
      <c r="B87" s="5">
        <f t="shared" si="4"/>
        <v>291</v>
      </c>
      <c r="C87" s="5">
        <f>INDEX(database!$I$3:$I$280,MATCH(B87,database!$B$3:$B$280,0))</f>
        <v>20</v>
      </c>
      <c r="D87" s="5">
        <f>INDEX(database!$K$3:$K$280,MATCH(B87,database!$B$3:$B$280,0))</f>
        <v>1</v>
      </c>
      <c r="E87" s="5">
        <f>INDEX(database!$L$3:$L$280,MATCH(B87,database!$B$3:$B$280,0))</f>
        <v>7</v>
      </c>
      <c r="F87" s="5">
        <f>INDEX(database!$M$3:$M$280,MATCH(B87,database!$B$3:$B$280,0))</f>
        <v>0</v>
      </c>
      <c r="G87" s="4" t="s">
        <v>158</v>
      </c>
      <c r="M87" s="3" t="str">
        <f t="shared" si="3"/>
        <v xml:space="preserve">when (x"00000123")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:= "0010100";
v_ram_byteenable := "0001";
v_ram_writedata := (others =&gt; '0');
v_ram_writedata(7 downto 0)  := fee_rmap_i.writedata;
p_rmap_ram_wr(v_ram_address, v_ram_byteenable, c_RAM_BITMASK, v_ram_writedata, fee_rmap_o.waitrequest);
</v>
      </c>
    </row>
    <row r="88" spans="1:13" x14ac:dyDescent="0.25">
      <c r="A88" s="4" t="s">
        <v>68</v>
      </c>
      <c r="B88" s="5">
        <f t="shared" si="4"/>
        <v>292</v>
      </c>
      <c r="C88" s="5">
        <f>INDEX(database!$I$3:$I$280,MATCH(B88,database!$B$3:$B$280,0))</f>
        <v>21</v>
      </c>
      <c r="D88" s="5">
        <f>INDEX(database!$K$3:$K$280,MATCH(B88,database!$B$3:$B$280,0))</f>
        <v>8</v>
      </c>
      <c r="E88" s="5">
        <f>INDEX(database!$L$3:$L$280,MATCH(B88,database!$B$3:$B$280,0))</f>
        <v>31</v>
      </c>
      <c r="F88" s="5">
        <f>INDEX(database!$M$3:$M$280,MATCH(B88,database!$B$3:$B$280,0))</f>
        <v>24</v>
      </c>
      <c r="G88" s="4" t="s">
        <v>159</v>
      </c>
      <c r="M88" s="3" t="str">
        <f t="shared" si="3"/>
        <v xml:space="preserve">when (x"00000124") =&gt;
-- AEB General Configuration Area Register "SEQ_CONFIG_2" : ADC_CLK_LOW_POS, "ADC_CLK_HIGH_POS", "CDS_CLK_LOW_POS", "CDS_CLK_HIGH_POS" Fields
v_ram_address    := "0010101";
v_ram_byteenable := "1000";
v_ram_writedata := (others =&gt; '0');
v_ram_writedata(31 downto 24)  := fee_rmap_i.writedata;
p_rmap_ram_wr(v_ram_address, v_ram_byteenable, c_RAM_BITMASK, v_ram_writedata, fee_rmap_o.waitrequest);
</v>
      </c>
    </row>
    <row r="89" spans="1:13" x14ac:dyDescent="0.25">
      <c r="A89" s="4" t="s">
        <v>69</v>
      </c>
      <c r="B89" s="5">
        <f t="shared" si="4"/>
        <v>293</v>
      </c>
      <c r="C89" s="5">
        <f>INDEX(database!$I$3:$I$280,MATCH(B89,database!$B$3:$B$280,0))</f>
        <v>21</v>
      </c>
      <c r="D89" s="5">
        <f>INDEX(database!$K$3:$K$280,MATCH(B89,database!$B$3:$B$280,0))</f>
        <v>4</v>
      </c>
      <c r="E89" s="5">
        <f>INDEX(database!$L$3:$L$280,MATCH(B89,database!$B$3:$B$280,0))</f>
        <v>23</v>
      </c>
      <c r="F89" s="5">
        <f>INDEX(database!$M$3:$M$280,MATCH(B89,database!$B$3:$B$280,0))</f>
        <v>16</v>
      </c>
      <c r="G89" s="4" t="s">
        <v>159</v>
      </c>
      <c r="M89" s="3" t="str">
        <f t="shared" si="3"/>
        <v xml:space="preserve">when (x"00000125") =&gt;
-- AEB General Configuration Area Register "SEQ_CONFIG_2" : ADC_CLK_LOW_POS, "ADC_CLK_HIGH_POS", "CDS_CLK_LOW_POS", "CDS_CLK_HIGH_POS" Fields
v_ram_address    := "0010101";
v_ram_byteenable := "0100";
v_ram_writedata := (others =&gt; '0');
v_ram_writedata(23 downto 16)  := fee_rmap_i.writedata;
p_rmap_ram_wr(v_ram_address, v_ram_byteenable, c_RAM_BITMASK, v_ram_writedata, fee_rmap_o.waitrequest);
</v>
      </c>
    </row>
    <row r="90" spans="1:13" x14ac:dyDescent="0.25">
      <c r="A90" s="4" t="s">
        <v>70</v>
      </c>
      <c r="B90" s="5">
        <f t="shared" si="4"/>
        <v>294</v>
      </c>
      <c r="C90" s="5">
        <f>INDEX(database!$I$3:$I$280,MATCH(B90,database!$B$3:$B$280,0))</f>
        <v>21</v>
      </c>
      <c r="D90" s="5">
        <f>INDEX(database!$K$3:$K$280,MATCH(B90,database!$B$3:$B$280,0))</f>
        <v>2</v>
      </c>
      <c r="E90" s="5">
        <f>INDEX(database!$L$3:$L$280,MATCH(B90,database!$B$3:$B$280,0))</f>
        <v>15</v>
      </c>
      <c r="F90" s="5">
        <f>INDEX(database!$M$3:$M$280,MATCH(B90,database!$B$3:$B$280,0))</f>
        <v>8</v>
      </c>
      <c r="G90" s="4" t="s">
        <v>159</v>
      </c>
      <c r="M90" s="3" t="str">
        <f t="shared" si="3"/>
        <v xml:space="preserve">when (x"00000126") =&gt;
-- AEB General Configuration Area Register "SEQ_CONFIG_2" : ADC_CLK_LOW_POS, "ADC_CLK_HIGH_POS", "CDS_CLK_LOW_POS", "CDS_CLK_HIGH_POS" Fields
v_ram_address    := "0010101";
v_ram_byteenable := "0010";
v_ram_writedata := (others =&gt; '0');
v_ram_writedata(15 downto 8)  := fee_rmap_i.writedata;
p_rmap_ram_wr(v_ram_address, v_ram_byteenable, c_RAM_BITMASK, v_ram_writedata, fee_rmap_o.waitrequest);
</v>
      </c>
    </row>
    <row r="91" spans="1:13" x14ac:dyDescent="0.25">
      <c r="A91" s="4" t="s">
        <v>71</v>
      </c>
      <c r="B91" s="5">
        <f t="shared" si="4"/>
        <v>295</v>
      </c>
      <c r="C91" s="5">
        <f>INDEX(database!$I$3:$I$280,MATCH(B91,database!$B$3:$B$280,0))</f>
        <v>21</v>
      </c>
      <c r="D91" s="5">
        <f>INDEX(database!$K$3:$K$280,MATCH(B91,database!$B$3:$B$280,0))</f>
        <v>1</v>
      </c>
      <c r="E91" s="5">
        <f>INDEX(database!$L$3:$L$280,MATCH(B91,database!$B$3:$B$280,0))</f>
        <v>7</v>
      </c>
      <c r="F91" s="5">
        <f>INDEX(database!$M$3:$M$280,MATCH(B91,database!$B$3:$B$280,0))</f>
        <v>0</v>
      </c>
      <c r="G91" s="4" t="s">
        <v>159</v>
      </c>
      <c r="M91" s="3" t="str">
        <f t="shared" si="3"/>
        <v xml:space="preserve">when (x"00000127") =&gt;
-- AEB General Configuration Area Register "SEQ_CONFIG_2" : ADC_CLK_LOW_POS, "ADC_CLK_HIGH_POS", "CDS_CLK_LOW_POS", "CDS_CLK_HIGH_POS" Fields
v_ram_address    := "0010101";
v_ram_byteenable := "0001";
v_ram_writedata := (others =&gt; '0');
v_ram_writedata(7 downto 0)  := fee_rmap_i.writedata;
p_rmap_ram_wr(v_ram_address, v_ram_byteenable, c_RAM_BITMASK, v_ram_writedata, fee_rmap_o.waitrequest);
</v>
      </c>
    </row>
    <row r="92" spans="1:13" x14ac:dyDescent="0.25">
      <c r="A92" s="4" t="s">
        <v>374</v>
      </c>
      <c r="B92" s="5">
        <f t="shared" si="4"/>
        <v>296</v>
      </c>
      <c r="C92" s="5">
        <f>INDEX(database!$I$3:$I$280,MATCH(B92,database!$B$3:$B$280,0))</f>
        <v>22</v>
      </c>
      <c r="D92" s="5">
        <f>INDEX(database!$K$3:$K$280,MATCH(B92,database!$B$3:$B$280,0))</f>
        <v>8</v>
      </c>
      <c r="E92" s="5">
        <f>INDEX(database!$L$3:$L$280,MATCH(B92,database!$B$3:$B$280,0))</f>
        <v>31</v>
      </c>
      <c r="F92" s="5">
        <f>INDEX(database!$M$3:$M$280,MATCH(B92,database!$B$3:$B$280,0))</f>
        <v>24</v>
      </c>
      <c r="G92" s="4" t="s">
        <v>160</v>
      </c>
      <c r="M92" s="3" t="str">
        <f t="shared" si="3"/>
        <v xml:space="preserve">when (x"00000128") =&gt;
-- AEB General Configuration Area Register "SEQ_CONFIG_3" : RPHIR_CLK_LOW_POS, "RPHIR_CLK_HIGH_POS", "RPHI1_CLK_LOW_POS", "RPHI1_CLK_HIGH_POS" Fields
v_ram_address    := "0010110";
v_ram_byteenable := "1000";
v_ram_writedata := (others =&gt; '0');
v_ram_writedata(31 downto 24)  := fee_rmap_i.writedata;
p_rmap_ram_wr(v_ram_address, v_ram_byteenable, c_RAM_BITMASK, v_ram_writedata, fee_rmap_o.waitrequest);
</v>
      </c>
    </row>
    <row r="93" spans="1:13" x14ac:dyDescent="0.25">
      <c r="A93" s="4" t="s">
        <v>375</v>
      </c>
      <c r="B93" s="5">
        <f t="shared" si="4"/>
        <v>297</v>
      </c>
      <c r="C93" s="5">
        <f>INDEX(database!$I$3:$I$280,MATCH(B93,database!$B$3:$B$280,0))</f>
        <v>22</v>
      </c>
      <c r="D93" s="5">
        <f>INDEX(database!$K$3:$K$280,MATCH(B93,database!$B$3:$B$280,0))</f>
        <v>4</v>
      </c>
      <c r="E93" s="5">
        <f>INDEX(database!$L$3:$L$280,MATCH(B93,database!$B$3:$B$280,0))</f>
        <v>23</v>
      </c>
      <c r="F93" s="5">
        <f>INDEX(database!$M$3:$M$280,MATCH(B93,database!$B$3:$B$280,0))</f>
        <v>16</v>
      </c>
      <c r="G93" s="4" t="s">
        <v>160</v>
      </c>
      <c r="M93" s="3" t="str">
        <f t="shared" si="3"/>
        <v xml:space="preserve">when (x"00000129") =&gt;
-- AEB General Configuration Area Register "SEQ_CONFIG_3" : RPHIR_CLK_LOW_POS, "RPHIR_CLK_HIGH_POS", "RPHI1_CLK_LOW_POS", "RPHI1_CLK_HIGH_POS" Fields
v_ram_address    := "0010110";
v_ram_byteenable := "0100";
v_ram_writedata := (others =&gt; '0');
v_ram_writedata(23 downto 16)  := fee_rmap_i.writedata;
p_rmap_ram_wr(v_ram_address, v_ram_byteenable, c_RAM_BITMASK, v_ram_writedata, fee_rmap_o.waitrequest);
</v>
      </c>
    </row>
    <row r="94" spans="1:13" x14ac:dyDescent="0.25">
      <c r="A94" s="4" t="s">
        <v>376</v>
      </c>
      <c r="B94" s="5">
        <f t="shared" si="4"/>
        <v>298</v>
      </c>
      <c r="C94" s="5">
        <f>INDEX(database!$I$3:$I$280,MATCH(B94,database!$B$3:$B$280,0))</f>
        <v>22</v>
      </c>
      <c r="D94" s="5">
        <f>INDEX(database!$K$3:$K$280,MATCH(B94,database!$B$3:$B$280,0))</f>
        <v>2</v>
      </c>
      <c r="E94" s="5">
        <f>INDEX(database!$L$3:$L$280,MATCH(B94,database!$B$3:$B$280,0))</f>
        <v>15</v>
      </c>
      <c r="F94" s="5">
        <f>INDEX(database!$M$3:$M$280,MATCH(B94,database!$B$3:$B$280,0))</f>
        <v>8</v>
      </c>
      <c r="G94" s="4" t="s">
        <v>160</v>
      </c>
      <c r="M94" s="3" t="str">
        <f t="shared" si="3"/>
        <v xml:space="preserve">when (x"0000012A") =&gt;
-- AEB General Configuration Area Register "SEQ_CONFIG_3" : RPHIR_CLK_LOW_POS, "RPHIR_CLK_HIGH_POS", "RPHI1_CLK_LOW_POS", "RPHI1_CLK_HIGH_POS" Fields
v_ram_address    := "0010110";
v_ram_byteenable := "0010";
v_ram_writedata := (others =&gt; '0');
v_ram_writedata(15 downto 8)  := fee_rmap_i.writedata;
p_rmap_ram_wr(v_ram_address, v_ram_byteenable, c_RAM_BITMASK, v_ram_writedata, fee_rmap_o.waitrequest);
</v>
      </c>
    </row>
    <row r="95" spans="1:13" x14ac:dyDescent="0.25">
      <c r="A95" s="4" t="s">
        <v>72</v>
      </c>
      <c r="B95" s="5">
        <f t="shared" si="4"/>
        <v>299</v>
      </c>
      <c r="C95" s="5">
        <f>INDEX(database!$I$3:$I$280,MATCH(B95,database!$B$3:$B$280,0))</f>
        <v>22</v>
      </c>
      <c r="D95" s="5">
        <f>INDEX(database!$K$3:$K$280,MATCH(B95,database!$B$3:$B$280,0))</f>
        <v>1</v>
      </c>
      <c r="E95" s="5">
        <f>INDEX(database!$L$3:$L$280,MATCH(B95,database!$B$3:$B$280,0))</f>
        <v>7</v>
      </c>
      <c r="F95" s="5">
        <f>INDEX(database!$M$3:$M$280,MATCH(B95,database!$B$3:$B$280,0))</f>
        <v>0</v>
      </c>
      <c r="G95" s="4" t="s">
        <v>160</v>
      </c>
      <c r="M95" s="3" t="str">
        <f t="shared" si="3"/>
        <v xml:space="preserve">when (x"0000012B") =&gt;
-- AEB General Configuration Area Register "SEQ_CONFIG_3" : RPHIR_CLK_LOW_POS, "RPHIR_CLK_HIGH_POS", "RPHI1_CLK_LOW_POS", "RPHI1_CLK_HIGH_POS" Fields
v_ram_address    := "0010110";
v_ram_byteenable := "0001";
v_ram_writedata := (others =&gt; '0');
v_ram_writedata(7 downto 0)  := fee_rmap_i.writedata;
p_rmap_ram_wr(v_ram_address, v_ram_byteenable, c_RAM_BITMASK, v_ram_writedata, fee_rmap_o.waitrequest);
</v>
      </c>
    </row>
    <row r="96" spans="1:13" x14ac:dyDescent="0.25">
      <c r="A96" s="4" t="s">
        <v>377</v>
      </c>
      <c r="B96" s="5">
        <f t="shared" si="4"/>
        <v>300</v>
      </c>
      <c r="C96" s="5">
        <f>INDEX(database!$I$3:$I$280,MATCH(B96,database!$B$3:$B$280,0))</f>
        <v>23</v>
      </c>
      <c r="D96" s="5">
        <f>INDEX(database!$K$3:$K$280,MATCH(B96,database!$B$3:$B$280,0))</f>
        <v>8</v>
      </c>
      <c r="E96" s="5">
        <f>INDEX(database!$L$3:$L$280,MATCH(B96,database!$B$3:$B$280,0))</f>
        <v>31</v>
      </c>
      <c r="F96" s="5">
        <f>INDEX(database!$M$3:$M$280,MATCH(B96,database!$B$3:$B$280,0))</f>
        <v>24</v>
      </c>
      <c r="G96" s="4" t="s">
        <v>161</v>
      </c>
      <c r="M96" s="3" t="str">
        <f t="shared" si="3"/>
        <v xml:space="preserve">when (x"0000012C") =&gt;
-- AEB General Configuration Area Register "SEQ_CONFIG_4" : RPHI2_CLK_LOW_POS, "RPHI2_CLK_HIGH_POS", "RPHI3_CLK_LOW_POS", "RPHI3_CLK_HIGH_POS" Fields
v_ram_address    := "0010111";
v_ram_byteenable := "1000";
v_ram_writedata := (others =&gt; '0');
v_ram_writedata(31 downto 24)  := fee_rmap_i.writedata;
p_rmap_ram_wr(v_ram_address, v_ram_byteenable, c_RAM_BITMASK, v_ram_writedata, fee_rmap_o.waitrequest);
</v>
      </c>
    </row>
    <row r="97" spans="1:13" x14ac:dyDescent="0.25">
      <c r="A97" s="4" t="s">
        <v>378</v>
      </c>
      <c r="B97" s="5">
        <f t="shared" si="4"/>
        <v>301</v>
      </c>
      <c r="C97" s="5">
        <f>INDEX(database!$I$3:$I$280,MATCH(B97,database!$B$3:$B$280,0))</f>
        <v>23</v>
      </c>
      <c r="D97" s="5">
        <f>INDEX(database!$K$3:$K$280,MATCH(B97,database!$B$3:$B$280,0))</f>
        <v>4</v>
      </c>
      <c r="E97" s="5">
        <f>INDEX(database!$L$3:$L$280,MATCH(B97,database!$B$3:$B$280,0))</f>
        <v>23</v>
      </c>
      <c r="F97" s="5">
        <f>INDEX(database!$M$3:$M$280,MATCH(B97,database!$B$3:$B$280,0))</f>
        <v>16</v>
      </c>
      <c r="G97" s="4" t="s">
        <v>161</v>
      </c>
      <c r="M97" s="3" t="str">
        <f t="shared" si="3"/>
        <v xml:space="preserve">when (x"0000012D") =&gt;
-- AEB General Configuration Area Register "SEQ_CONFIG_4" : RPHI2_CLK_LOW_POS, "RPHI2_CLK_HIGH_POS", "RPHI3_CLK_LOW_POS", "RPHI3_CLK_HIGH_POS" Fields
v_ram_address    := "0010111";
v_ram_byteenable := "0100";
v_ram_writedata := (others =&gt; '0');
v_ram_writedata(23 downto 16)  := fee_rmap_i.writedata;
p_rmap_ram_wr(v_ram_address, v_ram_byteenable, c_RAM_BITMASK, v_ram_writedata, fee_rmap_o.waitrequest);
</v>
      </c>
    </row>
    <row r="98" spans="1:13" x14ac:dyDescent="0.25">
      <c r="A98" s="4" t="s">
        <v>379</v>
      </c>
      <c r="B98" s="5">
        <f t="shared" si="4"/>
        <v>302</v>
      </c>
      <c r="C98" s="5">
        <f>INDEX(database!$I$3:$I$280,MATCH(B98,database!$B$3:$B$280,0))</f>
        <v>23</v>
      </c>
      <c r="D98" s="5">
        <f>INDEX(database!$K$3:$K$280,MATCH(B98,database!$B$3:$B$280,0))</f>
        <v>2</v>
      </c>
      <c r="E98" s="5">
        <f>INDEX(database!$L$3:$L$280,MATCH(B98,database!$B$3:$B$280,0))</f>
        <v>15</v>
      </c>
      <c r="F98" s="5">
        <f>INDEX(database!$M$3:$M$280,MATCH(B98,database!$B$3:$B$280,0))</f>
        <v>8</v>
      </c>
      <c r="G98" s="4" t="s">
        <v>161</v>
      </c>
      <c r="M98" s="3" t="str">
        <f t="shared" si="3"/>
        <v xml:space="preserve">when (x"0000012E") =&gt;
-- AEB General Configuration Area Register "SEQ_CONFIG_4" : RPHI2_CLK_LOW_POS, "RPHI2_CLK_HIGH_POS", "RPHI3_CLK_LOW_POS", "RPHI3_CLK_HIGH_POS" Fields
v_ram_address    := "0010111";
v_ram_byteenable := "0010";
v_ram_writedata := (others =&gt; '0');
v_ram_writedata(15 downto 8)  := fee_rmap_i.writedata;
p_rmap_ram_wr(v_ram_address, v_ram_byteenable, c_RAM_BITMASK, v_ram_writedata, fee_rmap_o.waitrequest);
</v>
      </c>
    </row>
    <row r="99" spans="1:13" x14ac:dyDescent="0.25">
      <c r="A99" s="4" t="s">
        <v>73</v>
      </c>
      <c r="B99" s="5">
        <f t="shared" si="4"/>
        <v>303</v>
      </c>
      <c r="C99" s="5">
        <f>INDEX(database!$I$3:$I$280,MATCH(B99,database!$B$3:$B$280,0))</f>
        <v>23</v>
      </c>
      <c r="D99" s="5">
        <f>INDEX(database!$K$3:$K$280,MATCH(B99,database!$B$3:$B$280,0))</f>
        <v>1</v>
      </c>
      <c r="E99" s="5">
        <f>INDEX(database!$L$3:$L$280,MATCH(B99,database!$B$3:$B$280,0))</f>
        <v>7</v>
      </c>
      <c r="F99" s="5">
        <f>INDEX(database!$M$3:$M$280,MATCH(B99,database!$B$3:$B$280,0))</f>
        <v>0</v>
      </c>
      <c r="G99" s="4" t="s">
        <v>161</v>
      </c>
      <c r="M99" s="3" t="str">
        <f t="shared" si="3"/>
        <v xml:space="preserve">when (x"0000012F") =&gt;
-- AEB General Configuration Area Register "SEQ_CONFIG_4" : RPHI2_CLK_LOW_POS, "RPHI2_CLK_HIGH_POS", "RPHI3_CLK_LOW_POS", "RPHI3_CLK_HIGH_POS" Fields
v_ram_address    := "0010111";
v_ram_byteenable := "0001";
v_ram_writedata := (others =&gt; '0');
v_ram_writedata(7 downto 0)  := fee_rmap_i.writedata;
p_rmap_ram_wr(v_ram_address, v_ram_byteenable, c_RAM_BITMASK, v_ram_writedata, fee_rmap_o.waitrequest);
</v>
      </c>
    </row>
    <row r="100" spans="1:13" x14ac:dyDescent="0.25">
      <c r="A100" s="4" t="s">
        <v>380</v>
      </c>
      <c r="B100" s="5">
        <f t="shared" si="4"/>
        <v>304</v>
      </c>
      <c r="C100" s="5">
        <f>INDEX(database!$I$3:$I$280,MATCH(B100,database!$B$3:$B$280,0))</f>
        <v>24</v>
      </c>
      <c r="D100" s="5">
        <f>INDEX(database!$K$3:$K$280,MATCH(B100,database!$B$3:$B$280,0))</f>
        <v>8</v>
      </c>
      <c r="E100" s="5">
        <f>INDEX(database!$L$3:$L$280,MATCH(B100,database!$B$3:$B$280,0))</f>
        <v>31</v>
      </c>
      <c r="F100" s="5">
        <f>INDEX(database!$M$3:$M$280,MATCH(B100,database!$B$3:$B$280,0))</f>
        <v>24</v>
      </c>
      <c r="G100" s="4" t="s">
        <v>162</v>
      </c>
      <c r="M100" s="3" t="str">
        <f t="shared" si="3"/>
        <v xml:space="preserve">when (x"00000130") =&gt;
-- AEB General Configuration Area Register "SEQ_CONFIG_5" : SW_CLK_LOW_POS, "SW_CLK_HIGH_POS", "VASP_OUT_CTRL", "RESERVED", "VASP_OUT_EN_POS" Fields
v_ram_address    := "0011000";
v_ram_byteenable := "1000";
v_ram_writedata := (others =&gt; '0');
v_ram_writedata(31 downto 24)  := fee_rmap_i.writedata;
p_rmap_ram_wr(v_ram_address, v_ram_byteenable, c_RAM_BITMASK, v_ram_writedata, fee_rmap_o.waitrequest);
</v>
      </c>
    </row>
    <row r="101" spans="1:13" x14ac:dyDescent="0.25">
      <c r="A101" s="4" t="s">
        <v>381</v>
      </c>
      <c r="B101" s="5">
        <f t="shared" si="4"/>
        <v>305</v>
      </c>
      <c r="C101" s="5">
        <f>INDEX(database!$I$3:$I$280,MATCH(B101,database!$B$3:$B$280,0))</f>
        <v>24</v>
      </c>
      <c r="D101" s="5">
        <f>INDEX(database!$K$3:$K$280,MATCH(B101,database!$B$3:$B$280,0))</f>
        <v>4</v>
      </c>
      <c r="E101" s="5">
        <f>INDEX(database!$L$3:$L$280,MATCH(B101,database!$B$3:$B$280,0))</f>
        <v>23</v>
      </c>
      <c r="F101" s="5">
        <f>INDEX(database!$M$3:$M$280,MATCH(B101,database!$B$3:$B$280,0))</f>
        <v>16</v>
      </c>
      <c r="G101" s="4" t="s">
        <v>162</v>
      </c>
      <c r="M101" s="3" t="str">
        <f t="shared" si="3"/>
        <v xml:space="preserve">when (x"00000131") =&gt;
-- AEB General Configuration Area Register "SEQ_CONFIG_5" : SW_CLK_LOW_POS, "SW_CLK_HIGH_POS", "VASP_OUT_CTRL", "RESERVED", "VASP_OUT_EN_POS" Fields
v_ram_address    := "0011000";
v_ram_byteenable := "0100";
v_ram_writedata := (others =&gt; '0');
v_ram_writedata(23 downto 16)  := fee_rmap_i.writedata;
p_rmap_ram_wr(v_ram_address, v_ram_byteenable, c_RAM_BITMASK, v_ram_writedata, fee_rmap_o.waitrequest);
</v>
      </c>
    </row>
    <row r="102" spans="1:13" x14ac:dyDescent="0.25">
      <c r="A102" s="4" t="s">
        <v>74</v>
      </c>
      <c r="B102" s="5">
        <f t="shared" si="4"/>
        <v>306</v>
      </c>
      <c r="C102" s="5">
        <f>INDEX(database!$I$3:$I$280,MATCH(B102,database!$B$3:$B$280,0))</f>
        <v>24</v>
      </c>
      <c r="D102" s="5">
        <f>INDEX(database!$K$3:$K$280,MATCH(B102,database!$B$3:$B$280,0))</f>
        <v>2</v>
      </c>
      <c r="E102" s="5">
        <f>INDEX(database!$L$3:$L$280,MATCH(B102,database!$B$3:$B$280,0))</f>
        <v>15</v>
      </c>
      <c r="F102" s="5">
        <f>INDEX(database!$M$3:$M$280,MATCH(B102,database!$B$3:$B$280,0))</f>
        <v>8</v>
      </c>
      <c r="G102" s="4" t="s">
        <v>162</v>
      </c>
      <c r="M102" s="3" t="str">
        <f t="shared" si="3"/>
        <v xml:space="preserve">when (x"00000132") =&gt;
-- AEB General Configuration Area Register "SEQ_CONFIG_5" : SW_CLK_LOW_POS, "SW_CLK_HIGH_POS", "VASP_OUT_CTRL", "RESERVED", "VASP_OUT_EN_POS" Fields
v_ram_address    := "0011000";
v_ram_byteenable := "0010";
v_ram_writedata := (others =&gt; '0');
v_ram_writedata(15 downto 8)  := fee_rmap_i.writedata;
p_rmap_ram_wr(v_ram_address, v_ram_byteenable, c_RAM_BITMASK, v_ram_writedata, fee_rmap_o.waitrequest);
</v>
      </c>
    </row>
    <row r="103" spans="1:13" x14ac:dyDescent="0.25">
      <c r="A103" s="4" t="s">
        <v>75</v>
      </c>
      <c r="B103" s="5">
        <f t="shared" si="4"/>
        <v>307</v>
      </c>
      <c r="C103" s="5">
        <f>INDEX(database!$I$3:$I$280,MATCH(B103,database!$B$3:$B$280,0))</f>
        <v>24</v>
      </c>
      <c r="D103" s="5">
        <f>INDEX(database!$K$3:$K$280,MATCH(B103,database!$B$3:$B$280,0))</f>
        <v>1</v>
      </c>
      <c r="E103" s="5">
        <f>INDEX(database!$L$3:$L$280,MATCH(B103,database!$B$3:$B$280,0))</f>
        <v>7</v>
      </c>
      <c r="F103" s="5">
        <f>INDEX(database!$M$3:$M$280,MATCH(B103,database!$B$3:$B$280,0))</f>
        <v>0</v>
      </c>
      <c r="G103" s="4" t="s">
        <v>162</v>
      </c>
      <c r="M103" s="3" t="str">
        <f t="shared" si="3"/>
        <v xml:space="preserve">when (x"00000133") =&gt;
-- AEB General Configuration Area Register "SEQ_CONFIG_5" : SW_CLK_LOW_POS, "SW_CLK_HIGH_POS", "VASP_OUT_CTRL", "RESERVED", "VASP_OUT_EN_POS" Fields
v_ram_address    := "0011000";
v_ram_byteenable := "0001";
v_ram_writedata := (others =&gt; '0');
v_ram_writedata(7 downto 0)  := fee_rmap_i.writedata;
p_rmap_ram_wr(v_ram_address, v_ram_byteenable, c_RAM_BITMASK, v_ram_writedata, fee_rmap_o.waitrequest);
</v>
      </c>
    </row>
    <row r="104" spans="1:13" x14ac:dyDescent="0.25">
      <c r="A104" s="4" t="s">
        <v>382</v>
      </c>
      <c r="B104" s="5">
        <f t="shared" si="4"/>
        <v>308</v>
      </c>
      <c r="C104" s="5">
        <f>INDEX(database!$I$3:$I$280,MATCH(B104,database!$B$3:$B$280,0))</f>
        <v>25</v>
      </c>
      <c r="D104" s="5">
        <f>INDEX(database!$K$3:$K$280,MATCH(B104,database!$B$3:$B$280,0))</f>
        <v>8</v>
      </c>
      <c r="E104" s="5">
        <f>INDEX(database!$L$3:$L$280,MATCH(B104,database!$B$3:$B$280,0))</f>
        <v>31</v>
      </c>
      <c r="F104" s="5">
        <f>INDEX(database!$M$3:$M$280,MATCH(B104,database!$B$3:$B$280,0))</f>
        <v>24</v>
      </c>
      <c r="G104" s="4" t="s">
        <v>163</v>
      </c>
      <c r="M104" s="3" t="str">
        <f t="shared" si="3"/>
        <v xml:space="preserve">when (x"00000134") =&gt;
-- AEB General Configuration Area Register "SEQ_CONFIG_6" : VASP_OUT_CTRL_INV, "RESERVED_0", "VASP_OUT_DIS_POS", "RESERVED_1" Fields
v_ram_address    := "0011001";
v_ram_byteenable := "1000";
v_ram_writedata := (others =&gt; '0');
v_ram_writedata(31 downto 24)  := fee_rmap_i.writedata;
p_rmap_ram_wr(v_ram_address, v_ram_byteenable, c_RAM_BITMASK, v_ram_writedata, fee_rmap_o.waitrequest);
</v>
      </c>
    </row>
    <row r="105" spans="1:13" x14ac:dyDescent="0.25">
      <c r="A105" s="4" t="s">
        <v>383</v>
      </c>
      <c r="B105" s="5">
        <f t="shared" si="4"/>
        <v>309</v>
      </c>
      <c r="C105" s="5">
        <f>INDEX(database!$I$3:$I$280,MATCH(B105,database!$B$3:$B$280,0))</f>
        <v>25</v>
      </c>
      <c r="D105" s="5">
        <f>INDEX(database!$K$3:$K$280,MATCH(B105,database!$B$3:$B$280,0))</f>
        <v>4</v>
      </c>
      <c r="E105" s="5">
        <f>INDEX(database!$L$3:$L$280,MATCH(B105,database!$B$3:$B$280,0))</f>
        <v>23</v>
      </c>
      <c r="F105" s="5">
        <f>INDEX(database!$M$3:$M$280,MATCH(B105,database!$B$3:$B$280,0))</f>
        <v>16</v>
      </c>
      <c r="G105" s="4" t="s">
        <v>163</v>
      </c>
      <c r="M105" s="3" t="str">
        <f t="shared" si="3"/>
        <v xml:space="preserve">when (x"00000135") =&gt;
-- AEB General Configuration Area Register "SEQ_CONFIG_6" : VASP_OUT_CTRL_INV, "RESERVED_0", "VASP_OUT_DIS_POS", "RESERVED_1" Fields
v_ram_address    := "0011001";
v_ram_byteenable := "0100";
v_ram_writedata := (others =&gt; '0');
v_ram_writedata(23 downto 16)  := fee_rmap_i.writedata;
p_rmap_ram_wr(v_ram_address, v_ram_byteenable, c_RAM_BITMASK, v_ram_writedata, fee_rmap_o.waitrequest);
</v>
      </c>
    </row>
    <row r="106" spans="1:13" x14ac:dyDescent="0.25">
      <c r="A106" s="4" t="s">
        <v>384</v>
      </c>
      <c r="B106" s="5">
        <f t="shared" si="4"/>
        <v>310</v>
      </c>
      <c r="C106" s="5">
        <f>INDEX(database!$I$3:$I$280,MATCH(B106,database!$B$3:$B$280,0))</f>
        <v>25</v>
      </c>
      <c r="D106" s="5">
        <f>INDEX(database!$K$3:$K$280,MATCH(B106,database!$B$3:$B$280,0))</f>
        <v>2</v>
      </c>
      <c r="E106" s="5">
        <f>INDEX(database!$L$3:$L$280,MATCH(B106,database!$B$3:$B$280,0))</f>
        <v>15</v>
      </c>
      <c r="F106" s="5">
        <f>INDEX(database!$M$3:$M$280,MATCH(B106,database!$B$3:$B$280,0))</f>
        <v>8</v>
      </c>
      <c r="G106" s="4" t="s">
        <v>163</v>
      </c>
      <c r="M106" s="3" t="str">
        <f t="shared" si="3"/>
        <v xml:space="preserve">when (x"00000136") =&gt;
-- AEB General Configuration Area Register "SEQ_CONFIG_6" : VASP_OUT_CTRL_INV, "RESERVED_0", "VASP_OUT_DIS_POS", "RESERVED_1" Fields
v_ram_address    := "0011001";
v_ram_byteenable := "0010";
v_ram_writedata := (others =&gt; '0');
v_ram_writedata(15 downto 8)  := fee_rmap_i.writedata;
p_rmap_ram_wr(v_ram_address, v_ram_byteenable, c_RAM_BITMASK, v_ram_writedata, fee_rmap_o.waitrequest);
</v>
      </c>
    </row>
    <row r="107" spans="1:13" x14ac:dyDescent="0.25">
      <c r="A107" s="4" t="s">
        <v>76</v>
      </c>
      <c r="B107" s="5">
        <f t="shared" si="4"/>
        <v>311</v>
      </c>
      <c r="C107" s="5">
        <f>INDEX(database!$I$3:$I$280,MATCH(B107,database!$B$3:$B$280,0))</f>
        <v>25</v>
      </c>
      <c r="D107" s="5">
        <f>INDEX(database!$K$3:$K$280,MATCH(B107,database!$B$3:$B$280,0))</f>
        <v>1</v>
      </c>
      <c r="E107" s="5">
        <f>INDEX(database!$L$3:$L$280,MATCH(B107,database!$B$3:$B$280,0))</f>
        <v>7</v>
      </c>
      <c r="F107" s="5">
        <f>INDEX(database!$M$3:$M$280,MATCH(B107,database!$B$3:$B$280,0))</f>
        <v>0</v>
      </c>
      <c r="G107" s="4" t="s">
        <v>163</v>
      </c>
      <c r="M107" s="3" t="str">
        <f t="shared" si="3"/>
        <v xml:space="preserve">when (x"00000137") =&gt;
-- AEB General Configuration Area Register "SEQ_CONFIG_6" : VASP_OUT_CTRL_INV, "RESERVED_0", "VASP_OUT_DIS_POS", "RESERVED_1" Fields
v_ram_address    := "0011001";
v_ram_byteenable := "0001";
v_ram_writedata := (others =&gt; '0');
v_ram_writedata(7 downto 0)  := fee_rmap_i.writedata;
p_rmap_ram_wr(v_ram_address, v_ram_byteenable, c_RAM_BITMASK, v_ram_writedata, fee_rmap_o.waitrequest);
</v>
      </c>
    </row>
    <row r="108" spans="1:13" x14ac:dyDescent="0.25">
      <c r="A108" s="4" t="s">
        <v>385</v>
      </c>
      <c r="B108" s="5">
        <f t="shared" si="4"/>
        <v>312</v>
      </c>
      <c r="C108" s="5">
        <f>INDEX(database!$I$3:$I$280,MATCH(B108,database!$B$3:$B$280,0))</f>
        <v>26</v>
      </c>
      <c r="D108" s="5">
        <f>INDEX(database!$K$3:$K$280,MATCH(B108,database!$B$3:$B$280,0))</f>
        <v>8</v>
      </c>
      <c r="E108" s="5">
        <f>INDEX(database!$L$3:$L$280,MATCH(B108,database!$B$3:$B$280,0))</f>
        <v>31</v>
      </c>
      <c r="F108" s="5">
        <f>INDEX(database!$M$3:$M$280,MATCH(B108,database!$B$3:$B$280,0))</f>
        <v>24</v>
      </c>
      <c r="G108" s="4" t="s">
        <v>164</v>
      </c>
      <c r="M108" s="3" t="str">
        <f t="shared" si="3"/>
        <v xml:space="preserve">when (x"00000138") =&gt;
-- AEB General Configuration Area Register "SEQ_CONFIG_7" : "RESERVED" Field
v_ram_address    := "0011010";
v_ram_byteenable := "1000";
v_ram_writedata := (others =&gt; '0');
v_ram_writedata(31 downto 24)  := fee_rmap_i.writedata;
p_rmap_ram_wr(v_ram_address, v_ram_byteenable, c_RAM_BITMASK, v_ram_writedata, fee_rmap_o.waitrequest);
</v>
      </c>
    </row>
    <row r="109" spans="1:13" x14ac:dyDescent="0.25">
      <c r="A109" s="4" t="s">
        <v>77</v>
      </c>
      <c r="B109" s="5">
        <f t="shared" si="4"/>
        <v>313</v>
      </c>
      <c r="C109" s="5">
        <f>INDEX(database!$I$3:$I$280,MATCH(B109,database!$B$3:$B$280,0))</f>
        <v>26</v>
      </c>
      <c r="D109" s="5">
        <f>INDEX(database!$K$3:$K$280,MATCH(B109,database!$B$3:$B$280,0))</f>
        <v>4</v>
      </c>
      <c r="E109" s="5">
        <f>INDEX(database!$L$3:$L$280,MATCH(B109,database!$B$3:$B$280,0))</f>
        <v>23</v>
      </c>
      <c r="F109" s="5">
        <f>INDEX(database!$M$3:$M$280,MATCH(B109,database!$B$3:$B$280,0))</f>
        <v>16</v>
      </c>
      <c r="G109" s="4" t="s">
        <v>164</v>
      </c>
      <c r="M109" s="3" t="str">
        <f t="shared" si="3"/>
        <v xml:space="preserve">when (x"00000139") =&gt;
-- AEB General Configuration Area Register "SEQ_CONFIG_7" : "RESERVED" Field
v_ram_address    := "0011010";
v_ram_byteenable := "0100";
v_ram_writedata := (others =&gt; '0');
v_ram_writedata(23 downto 16)  := fee_rmap_i.writedata;
p_rmap_ram_wr(v_ram_address, v_ram_byteenable, c_RAM_BITMASK, v_ram_writedata, fee_rmap_o.waitrequest);
</v>
      </c>
    </row>
    <row r="110" spans="1:13" x14ac:dyDescent="0.25">
      <c r="A110" s="4" t="s">
        <v>78</v>
      </c>
      <c r="B110" s="5">
        <f t="shared" si="4"/>
        <v>314</v>
      </c>
      <c r="C110" s="5">
        <f>INDEX(database!$I$3:$I$280,MATCH(B110,database!$B$3:$B$280,0))</f>
        <v>26</v>
      </c>
      <c r="D110" s="5">
        <f>INDEX(database!$K$3:$K$280,MATCH(B110,database!$B$3:$B$280,0))</f>
        <v>2</v>
      </c>
      <c r="E110" s="5">
        <f>INDEX(database!$L$3:$L$280,MATCH(B110,database!$B$3:$B$280,0))</f>
        <v>15</v>
      </c>
      <c r="F110" s="5">
        <f>INDEX(database!$M$3:$M$280,MATCH(B110,database!$B$3:$B$280,0))</f>
        <v>8</v>
      </c>
      <c r="G110" s="4" t="s">
        <v>164</v>
      </c>
      <c r="M110" s="3" t="str">
        <f t="shared" si="3"/>
        <v xml:space="preserve">when (x"0000013A") =&gt;
-- AEB General Configuration Area Register "SEQ_CONFIG_7" : "RESERVED" Field
v_ram_address    := "0011010";
v_ram_byteenable := "0010";
v_ram_writedata := (others =&gt; '0');
v_ram_writedata(15 downto 8)  := fee_rmap_i.writedata;
p_rmap_ram_wr(v_ram_address, v_ram_byteenable, c_RAM_BITMASK, v_ram_writedata, fee_rmap_o.waitrequest);
</v>
      </c>
    </row>
    <row r="111" spans="1:13" x14ac:dyDescent="0.25">
      <c r="A111" s="4" t="s">
        <v>386</v>
      </c>
      <c r="B111" s="5">
        <f t="shared" si="4"/>
        <v>315</v>
      </c>
      <c r="C111" s="5">
        <f>INDEX(database!$I$3:$I$280,MATCH(B111,database!$B$3:$B$280,0))</f>
        <v>26</v>
      </c>
      <c r="D111" s="5">
        <f>INDEX(database!$K$3:$K$280,MATCH(B111,database!$B$3:$B$280,0))</f>
        <v>1</v>
      </c>
      <c r="E111" s="5">
        <f>INDEX(database!$L$3:$L$280,MATCH(B111,database!$B$3:$B$280,0))</f>
        <v>7</v>
      </c>
      <c r="F111" s="5">
        <f>INDEX(database!$M$3:$M$280,MATCH(B111,database!$B$3:$B$280,0))</f>
        <v>0</v>
      </c>
      <c r="G111" s="4" t="s">
        <v>164</v>
      </c>
      <c r="M111" s="3" t="str">
        <f t="shared" si="3"/>
        <v xml:space="preserve">when (x"0000013B") =&gt;
-- AEB General Configuration Area Register "SEQ_CONFIG_7" : "RESERVED" Field
v_ram_address    := "0011010";
v_ram_byteenable := "0001";
v_ram_writedata := (others =&gt; '0');
v_ram_writedata(7 downto 0)  := fee_rmap_i.writedata;
p_rmap_ram_wr(v_ram_address, v_ram_byteenable, c_RAM_BITMASK, v_ram_writedata, fee_rmap_o.waitrequest);
</v>
      </c>
    </row>
    <row r="112" spans="1:13" x14ac:dyDescent="0.25">
      <c r="A112" s="4" t="s">
        <v>387</v>
      </c>
      <c r="B112" s="5">
        <f t="shared" si="4"/>
        <v>316</v>
      </c>
      <c r="C112" s="5">
        <f>INDEX(database!$I$3:$I$280,MATCH(B112,database!$B$3:$B$280,0))</f>
        <v>27</v>
      </c>
      <c r="D112" s="5">
        <f>INDEX(database!$K$3:$K$280,MATCH(B112,database!$B$3:$B$280,0))</f>
        <v>8</v>
      </c>
      <c r="E112" s="5">
        <f>INDEX(database!$L$3:$L$280,MATCH(B112,database!$B$3:$B$280,0))</f>
        <v>31</v>
      </c>
      <c r="F112" s="5">
        <f>INDEX(database!$M$3:$M$280,MATCH(B112,database!$B$3:$B$280,0))</f>
        <v>24</v>
      </c>
      <c r="G112" s="4" t="s">
        <v>165</v>
      </c>
      <c r="M112" s="3" t="str">
        <f t="shared" si="3"/>
        <v xml:space="preserve">when (x"0000013C") =&gt;
-- AEB General Configuration Area Register "SEQ_CONFIG_8" : "RESERVED" Field
v_ram_address    := "0011011";
v_ram_byteenable := "1000";
v_ram_writedata := (others =&gt; '0');
v_ram_writedata(31 downto 24)  := fee_rmap_i.writedata;
p_rmap_ram_wr(v_ram_address, v_ram_byteenable, c_RAM_BITMASK, v_ram_writedata, fee_rmap_o.waitrequest);
</v>
      </c>
    </row>
    <row r="113" spans="1:13" x14ac:dyDescent="0.25">
      <c r="A113" s="4" t="s">
        <v>79</v>
      </c>
      <c r="B113" s="5">
        <f t="shared" si="4"/>
        <v>317</v>
      </c>
      <c r="C113" s="5">
        <f>INDEX(database!$I$3:$I$280,MATCH(B113,database!$B$3:$B$280,0))</f>
        <v>27</v>
      </c>
      <c r="D113" s="5">
        <f>INDEX(database!$K$3:$K$280,MATCH(B113,database!$B$3:$B$280,0))</f>
        <v>4</v>
      </c>
      <c r="E113" s="5">
        <f>INDEX(database!$L$3:$L$280,MATCH(B113,database!$B$3:$B$280,0))</f>
        <v>23</v>
      </c>
      <c r="F113" s="5">
        <f>INDEX(database!$M$3:$M$280,MATCH(B113,database!$B$3:$B$280,0))</f>
        <v>16</v>
      </c>
      <c r="G113" s="4" t="s">
        <v>165</v>
      </c>
      <c r="M113" s="3" t="str">
        <f t="shared" si="3"/>
        <v xml:space="preserve">when (x"0000013D") =&gt;
-- AEB General Configuration Area Register "SEQ_CONFIG_8" : "RESERVED" Field
v_ram_address    := "0011011";
v_ram_byteenable := "0100";
v_ram_writedata := (others =&gt; '0');
v_ram_writedata(23 downto 16)  := fee_rmap_i.writedata;
p_rmap_ram_wr(v_ram_address, v_ram_byteenable, c_RAM_BITMASK, v_ram_writedata, fee_rmap_o.waitrequest);
</v>
      </c>
    </row>
    <row r="114" spans="1:13" x14ac:dyDescent="0.25">
      <c r="A114" s="4" t="s">
        <v>80</v>
      </c>
      <c r="B114" s="5">
        <f t="shared" si="4"/>
        <v>318</v>
      </c>
      <c r="C114" s="5">
        <f>INDEX(database!$I$3:$I$280,MATCH(B114,database!$B$3:$B$280,0))</f>
        <v>27</v>
      </c>
      <c r="D114" s="5">
        <f>INDEX(database!$K$3:$K$280,MATCH(B114,database!$B$3:$B$280,0))</f>
        <v>2</v>
      </c>
      <c r="E114" s="5">
        <f>INDEX(database!$L$3:$L$280,MATCH(B114,database!$B$3:$B$280,0))</f>
        <v>15</v>
      </c>
      <c r="F114" s="5">
        <f>INDEX(database!$M$3:$M$280,MATCH(B114,database!$B$3:$B$280,0))</f>
        <v>8</v>
      </c>
      <c r="G114" s="4" t="s">
        <v>165</v>
      </c>
      <c r="M114" s="3" t="str">
        <f t="shared" si="3"/>
        <v xml:space="preserve">when (x"0000013E") =&gt;
-- AEB General Configuration Area Register "SEQ_CONFIG_8" : "RESERVED" Field
v_ram_address    := "0011011";
v_ram_byteenable := "0010";
v_ram_writedata := (others =&gt; '0');
v_ram_writedata(15 downto 8)  := fee_rmap_i.writedata;
p_rmap_ram_wr(v_ram_address, v_ram_byteenable, c_RAM_BITMASK, v_ram_writedata, fee_rmap_o.waitrequest);
</v>
      </c>
    </row>
    <row r="115" spans="1:13" x14ac:dyDescent="0.25">
      <c r="A115" s="4" t="s">
        <v>81</v>
      </c>
      <c r="B115" s="5">
        <f t="shared" si="4"/>
        <v>319</v>
      </c>
      <c r="C115" s="5">
        <f>INDEX(database!$I$3:$I$280,MATCH(B115,database!$B$3:$B$280,0))</f>
        <v>27</v>
      </c>
      <c r="D115" s="5">
        <f>INDEX(database!$K$3:$K$280,MATCH(B115,database!$B$3:$B$280,0))</f>
        <v>1</v>
      </c>
      <c r="E115" s="5">
        <f>INDEX(database!$L$3:$L$280,MATCH(B115,database!$B$3:$B$280,0))</f>
        <v>7</v>
      </c>
      <c r="F115" s="5">
        <f>INDEX(database!$M$3:$M$280,MATCH(B115,database!$B$3:$B$280,0))</f>
        <v>0</v>
      </c>
      <c r="G115" s="4" t="s">
        <v>165</v>
      </c>
      <c r="M115" s="3" t="str">
        <f t="shared" si="3"/>
        <v xml:space="preserve">when (x"0000013F") =&gt;
-- AEB General Configuration Area Register "SEQ_CONFIG_8" : "RESERVED" Field
v_ram_address    := "0011011";
v_ram_byteenable := "0001";
v_ram_writedata := (others =&gt; '0');
v_ram_writedata(7 downto 0)  := fee_rmap_i.writedata;
p_rmap_ram_wr(v_ram_address, v_ram_byteenable, c_RAM_BITMASK, v_ram_writedata, fee_rmap_o.waitrequest);
</v>
      </c>
    </row>
    <row r="116" spans="1:13" x14ac:dyDescent="0.25">
      <c r="A116" s="4" t="s">
        <v>82</v>
      </c>
      <c r="B116" s="5">
        <f t="shared" si="4"/>
        <v>320</v>
      </c>
      <c r="C116" s="5">
        <f>INDEX(database!$I$3:$I$280,MATCH(B116,database!$B$3:$B$280,0))</f>
        <v>28</v>
      </c>
      <c r="D116" s="5">
        <f>INDEX(database!$K$3:$K$280,MATCH(B116,database!$B$3:$B$280,0))</f>
        <v>8</v>
      </c>
      <c r="E116" s="5">
        <f>INDEX(database!$L$3:$L$280,MATCH(B116,database!$B$3:$B$280,0))</f>
        <v>31</v>
      </c>
      <c r="F116" s="5">
        <f>INDEX(database!$M$3:$M$280,MATCH(B116,database!$B$3:$B$280,0))</f>
        <v>24</v>
      </c>
      <c r="G116" s="4" t="s">
        <v>410</v>
      </c>
      <c r="M116" s="3" t="str">
        <f t="shared" si="3"/>
        <v xml:space="preserve">when (x"00000140") =&gt;
-- AEB General Configuration Area Register "SEQ_CONFIG_9" : "FT_LOOP_CNT" Field%%-- AEB General Configuration Area Register "SEQ_CONFIG_9" : "RESERVED_0" Field
v_ram_address    := "0011100";
v_ram_byteenable := "1000";
v_ram_writedata := (others =&gt; '0');
v_ram_writedata(31 downto 24)  := fee_rmap_i.writedata;
p_rmap_ram_wr(v_ram_address, v_ram_byteenable, c_RAM_BITMASK, v_ram_writedata, fee_rmap_o.waitrequest);
</v>
      </c>
    </row>
    <row r="117" spans="1:13" x14ac:dyDescent="0.25">
      <c r="A117" s="4" t="s">
        <v>83</v>
      </c>
      <c r="B117" s="5">
        <f t="shared" si="4"/>
        <v>321</v>
      </c>
      <c r="C117" s="5">
        <f>INDEX(database!$I$3:$I$280,MATCH(B117,database!$B$3:$B$280,0))</f>
        <v>28</v>
      </c>
      <c r="D117" s="5">
        <f>INDEX(database!$K$3:$K$280,MATCH(B117,database!$B$3:$B$280,0))</f>
        <v>4</v>
      </c>
      <c r="E117" s="5">
        <f>INDEX(database!$L$3:$L$280,MATCH(B117,database!$B$3:$B$280,0))</f>
        <v>23</v>
      </c>
      <c r="F117" s="5">
        <f>INDEX(database!$M$3:$M$280,MATCH(B117,database!$B$3:$B$280,0))</f>
        <v>16</v>
      </c>
      <c r="G117" s="4" t="s">
        <v>166</v>
      </c>
      <c r="M117" s="3" t="str">
        <f t="shared" si="3"/>
        <v xml:space="preserve">when (x"00000141") =&gt;
-- AEB General Configuration Area Register "SEQ_CONFIG_9" : "FT_LOOP_CNT" Field
v_ram_address    := "0011100";
v_ram_byteenable := "0100";
v_ram_writedata := (others =&gt; '0');
v_ram_writedata(23 downto 16)  := fee_rmap_i.writedata;
p_rmap_ram_wr(v_ram_address, v_ram_byteenable, c_RAM_BITMASK, v_ram_writedata, fee_rmap_o.waitrequest);
</v>
      </c>
    </row>
    <row r="118" spans="1:13" x14ac:dyDescent="0.25">
      <c r="A118" s="4" t="s">
        <v>84</v>
      </c>
      <c r="B118" s="5">
        <f t="shared" si="4"/>
        <v>322</v>
      </c>
      <c r="C118" s="5">
        <f>INDEX(database!$I$3:$I$280,MATCH(B118,database!$B$3:$B$280,0))</f>
        <v>28</v>
      </c>
      <c r="D118" s="5">
        <f>INDEX(database!$K$3:$K$280,MATCH(B118,database!$B$3:$B$280,0))</f>
        <v>2</v>
      </c>
      <c r="E118" s="5">
        <f>INDEX(database!$L$3:$L$280,MATCH(B118,database!$B$3:$B$280,0))</f>
        <v>15</v>
      </c>
      <c r="F118" s="5">
        <f>INDEX(database!$M$3:$M$280,MATCH(B118,database!$B$3:$B$280,0))</f>
        <v>8</v>
      </c>
      <c r="G118" s="4" t="s">
        <v>411</v>
      </c>
      <c r="M118" s="3" t="str">
        <f t="shared" si="3"/>
        <v xml:space="preserve">when (x"00000142") =&gt;
-- AEB General Configuration Area Register "SEQ_CONFIG_9" : "LT0_LOOP_CNT" Field%%-- AEB General Configuration Area Register "SEQ_CONFIG_9" : "RESERVED_1" Field%%-- AEB General Configuration Area Register "SEQ_CONFIG_9" : "LT0_ENABLED" Field
v_ram_address    := "0011100";
v_ram_byteenable := "0010";
v_ram_writedata := (others =&gt; '0');
v_ram_writedata(15 downto 8)  := fee_rmap_i.writedata;
p_rmap_ram_wr(v_ram_address, v_ram_byteenable, c_RAM_BITMASK, v_ram_writedata, fee_rmap_o.waitrequest);
</v>
      </c>
    </row>
    <row r="119" spans="1:13" x14ac:dyDescent="0.25">
      <c r="A119" s="4" t="s">
        <v>85</v>
      </c>
      <c r="B119" s="5">
        <f t="shared" si="4"/>
        <v>323</v>
      </c>
      <c r="C119" s="5">
        <f>INDEX(database!$I$3:$I$280,MATCH(B119,database!$B$3:$B$280,0))</f>
        <v>28</v>
      </c>
      <c r="D119" s="5">
        <f>INDEX(database!$K$3:$K$280,MATCH(B119,database!$B$3:$B$280,0))</f>
        <v>1</v>
      </c>
      <c r="E119" s="5">
        <f>INDEX(database!$L$3:$L$280,MATCH(B119,database!$B$3:$B$280,0))</f>
        <v>7</v>
      </c>
      <c r="F119" s="5">
        <f>INDEX(database!$M$3:$M$280,MATCH(B119,database!$B$3:$B$280,0))</f>
        <v>0</v>
      </c>
      <c r="G119" s="4" t="s">
        <v>168</v>
      </c>
      <c r="M119" s="3" t="str">
        <f t="shared" si="3"/>
        <v xml:space="preserve">when (x"00000143") =&gt;
-- AEB General Configuration Area Register "SEQ_CONFIG_9" : "LT0_LOOP_CNT" Field
v_ram_address    := "0011100";
v_ram_byteenable := "0001";
v_ram_writedata := (others =&gt; '0');
v_ram_writedata(7 downto 0)  := fee_rmap_i.writedata;
p_rmap_ram_wr(v_ram_address, v_ram_byteenable, c_RAM_BITMASK, v_ram_writedata, fee_rmap_o.waitrequest);
</v>
      </c>
    </row>
    <row r="120" spans="1:13" x14ac:dyDescent="0.25">
      <c r="A120" s="4" t="s">
        <v>388</v>
      </c>
      <c r="B120" s="5">
        <f t="shared" si="4"/>
        <v>324</v>
      </c>
      <c r="C120" s="5">
        <f>INDEX(database!$I$3:$I$280,MATCH(B120,database!$B$3:$B$280,0))</f>
        <v>29</v>
      </c>
      <c r="D120" s="5">
        <f>INDEX(database!$K$3:$K$280,MATCH(B120,database!$B$3:$B$280,0))</f>
        <v>8</v>
      </c>
      <c r="E120" s="5">
        <f>INDEX(database!$L$3:$L$280,MATCH(B120,database!$B$3:$B$280,0))</f>
        <v>31</v>
      </c>
      <c r="F120" s="5">
        <f>INDEX(database!$M$3:$M$280,MATCH(B120,database!$B$3:$B$280,0))</f>
        <v>24</v>
      </c>
      <c r="G120" s="4" t="s">
        <v>412</v>
      </c>
      <c r="M120" s="3" t="str">
        <f t="shared" si="3"/>
        <v xml:space="preserve">when (x"00000144") =&gt;
-- AEB General Configuration Area Register "SEQ_CONFIG_10" : "LT1_LOOP_CNT" Field%%-- AEB General Configuration Area Register "SEQ_CONFIG_10" : "RESERVED_0" Field%%-- AEB General Configuration Area Register "SEQ_CONFIG_10" : "LT1_ENABLED" Field
v_ram_address    := "0011101";
v_ram_byteenable := "1000";
v_ram_writedata := (others =&gt; '0');
v_ram_writedata(31 downto 24)  := fee_rmap_i.writedata;
p_rmap_ram_wr(v_ram_address, v_ram_byteenable, c_RAM_BITMASK, v_ram_writedata, fee_rmap_o.waitrequest);
</v>
      </c>
    </row>
    <row r="121" spans="1:13" x14ac:dyDescent="0.25">
      <c r="A121" s="4" t="s">
        <v>389</v>
      </c>
      <c r="B121" s="5">
        <f t="shared" si="4"/>
        <v>325</v>
      </c>
      <c r="C121" s="5">
        <f>INDEX(database!$I$3:$I$280,MATCH(B121,database!$B$3:$B$280,0))</f>
        <v>29</v>
      </c>
      <c r="D121" s="5">
        <f>INDEX(database!$K$3:$K$280,MATCH(B121,database!$B$3:$B$280,0))</f>
        <v>4</v>
      </c>
      <c r="E121" s="5">
        <f>INDEX(database!$L$3:$L$280,MATCH(B121,database!$B$3:$B$280,0))</f>
        <v>23</v>
      </c>
      <c r="F121" s="5">
        <f>INDEX(database!$M$3:$M$280,MATCH(B121,database!$B$3:$B$280,0))</f>
        <v>16</v>
      </c>
      <c r="G121" s="4" t="s">
        <v>171</v>
      </c>
      <c r="M121" s="3" t="str">
        <f t="shared" si="3"/>
        <v xml:space="preserve">when (x"00000145") =&gt;
-- AEB General Configuration Area Register "SEQ_CONFIG_10" : "LT1_LOOP_CNT" Field
v_ram_address    := "0011101";
v_ram_byteenable := "0100";
v_ram_writedata := (others =&gt; '0');
v_ram_writedata(23 downto 16)  := fee_rmap_i.writedata;
p_rmap_ram_wr(v_ram_address, v_ram_byteenable, c_RAM_BITMASK, v_ram_writedata, fee_rmap_o.waitrequest);
</v>
      </c>
    </row>
    <row r="122" spans="1:13" x14ac:dyDescent="0.25">
      <c r="A122" s="4" t="s">
        <v>390</v>
      </c>
      <c r="B122" s="5">
        <f t="shared" si="4"/>
        <v>326</v>
      </c>
      <c r="C122" s="5">
        <f>INDEX(database!$I$3:$I$280,MATCH(B122,database!$B$3:$B$280,0))</f>
        <v>29</v>
      </c>
      <c r="D122" s="5">
        <f>INDEX(database!$K$3:$K$280,MATCH(B122,database!$B$3:$B$280,0))</f>
        <v>2</v>
      </c>
      <c r="E122" s="5">
        <f>INDEX(database!$L$3:$L$280,MATCH(B122,database!$B$3:$B$280,0))</f>
        <v>15</v>
      </c>
      <c r="F122" s="5">
        <f>INDEX(database!$M$3:$M$280,MATCH(B122,database!$B$3:$B$280,0))</f>
        <v>8</v>
      </c>
      <c r="G122" s="4" t="s">
        <v>413</v>
      </c>
      <c r="M122" s="3" t="str">
        <f t="shared" si="3"/>
        <v xml:space="preserve">when (x"00000146") =&gt;
-- AEB General Configuration Area Register "SEQ_CONFIG_10" : "LT2_LOOP_CNT" Field%%-- AEB General Configuration Area Register "SEQ_CONFIG_10" : "RESERVED_1" Field%%-- AEB General Configuration Area Register "SEQ_CONFIG_10" : "LT2_ENABLED" Field
v_ram_address    := "0011101";
v_ram_byteenable := "0010";
v_ram_writedata := (others =&gt; '0');
v_ram_writedata(15 downto 8)  := fee_rmap_i.writedata;
p_rmap_ram_wr(v_ram_address, v_ram_byteenable, c_RAM_BITMASK, v_ram_writedata, fee_rmap_o.waitrequest);
</v>
      </c>
    </row>
    <row r="123" spans="1:13" x14ac:dyDescent="0.25">
      <c r="A123" s="4" t="s">
        <v>86</v>
      </c>
      <c r="B123" s="5">
        <f t="shared" si="4"/>
        <v>327</v>
      </c>
      <c r="C123" s="5">
        <f>INDEX(database!$I$3:$I$280,MATCH(B123,database!$B$3:$B$280,0))</f>
        <v>29</v>
      </c>
      <c r="D123" s="5">
        <f>INDEX(database!$K$3:$K$280,MATCH(B123,database!$B$3:$B$280,0))</f>
        <v>1</v>
      </c>
      <c r="E123" s="5">
        <f>INDEX(database!$L$3:$L$280,MATCH(B123,database!$B$3:$B$280,0))</f>
        <v>7</v>
      </c>
      <c r="F123" s="5">
        <f>INDEX(database!$M$3:$M$280,MATCH(B123,database!$B$3:$B$280,0))</f>
        <v>0</v>
      </c>
      <c r="G123" s="4" t="s">
        <v>174</v>
      </c>
      <c r="M123" s="3" t="str">
        <f t="shared" si="3"/>
        <v xml:space="preserve">when (x"00000147") =&gt;
-- AEB General Configuration Area Register "SEQ_CONFIG_10" : "LT2_LOOP_CNT" Field
v_ram_address    := "0011101";
v_ram_byteenable := "0001";
v_ram_writedata := (others =&gt; '0');
v_ram_writedata(7 downto 0)  := fee_rmap_i.writedata;
p_rmap_ram_wr(v_ram_address, v_ram_byteenable, c_RAM_BITMASK, v_ram_writedata, fee_rmap_o.waitrequest);
</v>
      </c>
    </row>
    <row r="124" spans="1:13" x14ac:dyDescent="0.25">
      <c r="A124" s="4" t="s">
        <v>391</v>
      </c>
      <c r="B124" s="5">
        <f t="shared" si="4"/>
        <v>328</v>
      </c>
      <c r="C124" s="5">
        <f>INDEX(database!$I$3:$I$280,MATCH(B124,database!$B$3:$B$280,0))</f>
        <v>30</v>
      </c>
      <c r="D124" s="5">
        <f>INDEX(database!$K$3:$K$280,MATCH(B124,database!$B$3:$B$280,0))</f>
        <v>8</v>
      </c>
      <c r="E124" s="5">
        <f>INDEX(database!$L$3:$L$280,MATCH(B124,database!$B$3:$B$280,0))</f>
        <v>31</v>
      </c>
      <c r="F124" s="5">
        <f>INDEX(database!$M$3:$M$280,MATCH(B124,database!$B$3:$B$280,0))</f>
        <v>24</v>
      </c>
      <c r="G124" s="4" t="s">
        <v>414</v>
      </c>
      <c r="M124" s="3" t="str">
        <f t="shared" si="3"/>
        <v xml:space="preserve">when (x"00000148") =&gt;
-- AEB General Configuration Area Register "SEQ_CONFIG_11" : "LT3_LOOP_CNT" Field%%-- AEB General Configuration Area Register "SEQ_CONFIG_11" : "RESERVED" Field%%-- AEB General Configuration Area Register "SEQ_CONFIG_11" : "LT3_ENABLED" Field
v_ram_address    := "0011110";
v_ram_byteenable := "1000";
v_ram_writedata := (others =&gt; '0');
v_ram_writedata(31 downto 24)  := fee_rmap_i.writedata;
p_rmap_ram_wr(v_ram_address, v_ram_byteenable, c_RAM_BITMASK, v_ram_writedata, fee_rmap_o.waitrequest);
</v>
      </c>
    </row>
    <row r="125" spans="1:13" x14ac:dyDescent="0.25">
      <c r="A125" s="4" t="s">
        <v>392</v>
      </c>
      <c r="B125" s="5">
        <f t="shared" si="4"/>
        <v>329</v>
      </c>
      <c r="C125" s="5">
        <f>INDEX(database!$I$3:$I$280,MATCH(B125,database!$B$3:$B$280,0))</f>
        <v>30</v>
      </c>
      <c r="D125" s="5">
        <f>INDEX(database!$K$3:$K$280,MATCH(B125,database!$B$3:$B$280,0))</f>
        <v>4</v>
      </c>
      <c r="E125" s="5">
        <f>INDEX(database!$L$3:$L$280,MATCH(B125,database!$B$3:$B$280,0))</f>
        <v>23</v>
      </c>
      <c r="F125" s="5">
        <f>INDEX(database!$M$3:$M$280,MATCH(B125,database!$B$3:$B$280,0))</f>
        <v>16</v>
      </c>
      <c r="G125" s="4" t="s">
        <v>177</v>
      </c>
      <c r="M125" s="3" t="str">
        <f t="shared" si="3"/>
        <v xml:space="preserve">when (x"00000149") =&gt;
-- AEB General Configuration Area Register "SEQ_CONFIG_11" : "LT3_LOOP_CNT" Field
v_ram_address    := "0011110";
v_ram_byteenable := "0100";
v_ram_writedata := (others =&gt; '0');
v_ram_writedata(23 downto 16)  := fee_rmap_i.writedata;
p_rmap_ram_wr(v_ram_address, v_ram_byteenable, c_RAM_BITMASK, v_ram_writedata, fee_rmap_o.waitrequest);
</v>
      </c>
    </row>
    <row r="126" spans="1:13" x14ac:dyDescent="0.25">
      <c r="A126" s="4" t="s">
        <v>393</v>
      </c>
      <c r="B126" s="5">
        <f t="shared" si="4"/>
        <v>330</v>
      </c>
      <c r="C126" s="5">
        <f>INDEX(database!$I$3:$I$280,MATCH(B126,database!$B$3:$B$280,0))</f>
        <v>30</v>
      </c>
      <c r="D126" s="5">
        <f>INDEX(database!$K$3:$K$280,MATCH(B126,database!$B$3:$B$280,0))</f>
        <v>2</v>
      </c>
      <c r="E126" s="5">
        <f>INDEX(database!$L$3:$L$280,MATCH(B126,database!$B$3:$B$280,0))</f>
        <v>15</v>
      </c>
      <c r="F126" s="5">
        <f>INDEX(database!$M$3:$M$280,MATCH(B126,database!$B$3:$B$280,0))</f>
        <v>8</v>
      </c>
      <c r="G126" s="4" t="s">
        <v>180</v>
      </c>
      <c r="M126" s="3" t="str">
        <f t="shared" si="3"/>
        <v xml:space="preserve">when (x"0000014A") =&gt;
-- AEB General Configuration Area Register "SEQ_CONFIG_11" : "PIX_LOOP_CNT_WORD_1" Field
v_ram_address    := "0011110";
v_ram_byteenable := "0010";
v_ram_writedata := (others =&gt; '0');
v_ram_writedata(15 downto 8)  := fee_rmap_i.writedata;
p_rmap_ram_wr(v_ram_address, v_ram_byteenable, c_RAM_BITMASK, v_ram_writedata, fee_rmap_o.waitrequest);
</v>
      </c>
    </row>
    <row r="127" spans="1:13" x14ac:dyDescent="0.25">
      <c r="A127" s="4" t="s">
        <v>394</v>
      </c>
      <c r="B127" s="5">
        <f t="shared" si="4"/>
        <v>331</v>
      </c>
      <c r="C127" s="5">
        <f>INDEX(database!$I$3:$I$280,MATCH(B127,database!$B$3:$B$280,0))</f>
        <v>30</v>
      </c>
      <c r="D127" s="5">
        <f>INDEX(database!$K$3:$K$280,MATCH(B127,database!$B$3:$B$280,0))</f>
        <v>1</v>
      </c>
      <c r="E127" s="5">
        <f>INDEX(database!$L$3:$L$280,MATCH(B127,database!$B$3:$B$280,0))</f>
        <v>7</v>
      </c>
      <c r="F127" s="5">
        <f>INDEX(database!$M$3:$M$280,MATCH(B127,database!$B$3:$B$280,0))</f>
        <v>0</v>
      </c>
      <c r="G127" s="4" t="s">
        <v>180</v>
      </c>
      <c r="M127" s="3" t="str">
        <f t="shared" si="3"/>
        <v xml:space="preserve">when (x"0000014B") =&gt;
-- AEB General Configuration Area Register "SEQ_CONFIG_11" : "PIX_LOOP_CNT_WORD_1" Field
v_ram_address    := "0011110";
v_ram_byteenable := "0001";
v_ram_writedata := (others =&gt; '0');
v_ram_writedata(7 downto 0)  := fee_rmap_i.writedata;
p_rmap_ram_wr(v_ram_address, v_ram_byteenable, c_RAM_BITMASK, v_ram_writedata, fee_rmap_o.waitrequest);
</v>
      </c>
    </row>
    <row r="128" spans="1:13" x14ac:dyDescent="0.25">
      <c r="A128" s="4" t="s">
        <v>395</v>
      </c>
      <c r="B128" s="5">
        <f t="shared" si="4"/>
        <v>332</v>
      </c>
      <c r="C128" s="5">
        <f>INDEX(database!$I$3:$I$280,MATCH(B128,database!$B$3:$B$280,0))</f>
        <v>31</v>
      </c>
      <c r="D128" s="5">
        <f>INDEX(database!$K$3:$K$280,MATCH(B128,database!$B$3:$B$280,0))</f>
        <v>8</v>
      </c>
      <c r="E128" s="5">
        <f>INDEX(database!$L$3:$L$280,MATCH(B128,database!$B$3:$B$280,0))</f>
        <v>31</v>
      </c>
      <c r="F128" s="5">
        <f>INDEX(database!$M$3:$M$280,MATCH(B128,database!$B$3:$B$280,0))</f>
        <v>24</v>
      </c>
      <c r="G128" s="4" t="s">
        <v>181</v>
      </c>
      <c r="M128" s="3" t="str">
        <f t="shared" si="3"/>
        <v xml:space="preserve">when (x"0000014C") =&gt;
-- AEB General Configuration Area Register "SEQ_CONFIG_12" : "PIX_LOOP_CNT_WORD_0" Field
v_ram_address    := "0011111";
v_ram_byteenable := "1000";
v_ram_writedata := (others =&gt; '0');
v_ram_writedata(31 downto 24)  := fee_rmap_i.writedata;
p_rmap_ram_wr(v_ram_address, v_ram_byteenable, c_RAM_BITMASK, v_ram_writedata, fee_rmap_o.waitrequest);
</v>
      </c>
    </row>
    <row r="129" spans="1:13" x14ac:dyDescent="0.25">
      <c r="A129" s="4" t="s">
        <v>396</v>
      </c>
      <c r="B129" s="5">
        <f t="shared" si="4"/>
        <v>333</v>
      </c>
      <c r="C129" s="5">
        <f>INDEX(database!$I$3:$I$280,MATCH(B129,database!$B$3:$B$280,0))</f>
        <v>31</v>
      </c>
      <c r="D129" s="5">
        <f>INDEX(database!$K$3:$K$280,MATCH(B129,database!$B$3:$B$280,0))</f>
        <v>4</v>
      </c>
      <c r="E129" s="5">
        <f>INDEX(database!$L$3:$L$280,MATCH(B129,database!$B$3:$B$280,0))</f>
        <v>23</v>
      </c>
      <c r="F129" s="5">
        <f>INDEX(database!$M$3:$M$280,MATCH(B129,database!$B$3:$B$280,0))</f>
        <v>16</v>
      </c>
      <c r="G129" s="4" t="s">
        <v>181</v>
      </c>
      <c r="M129" s="3" t="str">
        <f t="shared" si="3"/>
        <v xml:space="preserve">when (x"0000014D") =&gt;
-- AEB General Configuration Area Register "SEQ_CONFIG_12" : "PIX_LOOP_CNT_WORD_0" Field
v_ram_address    := "0011111";
v_ram_byteenable := "0100";
v_ram_writedata := (others =&gt; '0');
v_ram_writedata(23 downto 16)  := fee_rmap_i.writedata;
p_rmap_ram_wr(v_ram_address, v_ram_byteenable, c_RAM_BITMASK, v_ram_writedata, fee_rmap_o.waitrequest);
</v>
      </c>
    </row>
    <row r="130" spans="1:13" x14ac:dyDescent="0.25">
      <c r="A130" s="4" t="s">
        <v>397</v>
      </c>
      <c r="B130" s="5">
        <f t="shared" si="4"/>
        <v>334</v>
      </c>
      <c r="C130" s="5">
        <f>INDEX(database!$I$3:$I$280,MATCH(B130,database!$B$3:$B$280,0))</f>
        <v>31</v>
      </c>
      <c r="D130" s="5">
        <f>INDEX(database!$K$3:$K$280,MATCH(B130,database!$B$3:$B$280,0))</f>
        <v>2</v>
      </c>
      <c r="E130" s="5">
        <f>INDEX(database!$L$3:$L$280,MATCH(B130,database!$B$3:$B$280,0))</f>
        <v>15</v>
      </c>
      <c r="F130" s="5">
        <f>INDEX(database!$M$3:$M$280,MATCH(B130,database!$B$3:$B$280,0))</f>
        <v>8</v>
      </c>
      <c r="G130" s="4" t="s">
        <v>415</v>
      </c>
      <c r="M130" s="3" t="str">
        <f t="shared" si="3"/>
        <v xml:space="preserve">when (x"0000014E") =&gt;
-- AEB General Configuration Area Register "SEQ_CONFIG_12" : "PC_LOOP_CNT" Field%%-- AEB General Configuration Area Register "SEQ_CONFIG_12" : "RESERVED" Field%%-- AEB General Configuration Area Register "SEQ_CONFIG_12" : "PC_ENABLED" Field
v_ram_address    := "0011111";
v_ram_byteenable := "0010";
v_ram_writedata := (others =&gt; '0');
v_ram_writedata(15 downto 8)  := fee_rmap_i.writedata;
p_rmap_ram_wr(v_ram_address, v_ram_byteenable, c_RAM_BITMASK, v_ram_writedata, fee_rmap_o.waitrequest);
</v>
      </c>
    </row>
    <row r="131" spans="1:13" x14ac:dyDescent="0.25">
      <c r="A131" s="4" t="s">
        <v>398</v>
      </c>
      <c r="B131" s="5">
        <f t="shared" si="4"/>
        <v>335</v>
      </c>
      <c r="C131" s="5">
        <f>INDEX(database!$I$3:$I$280,MATCH(B131,database!$B$3:$B$280,0))</f>
        <v>31</v>
      </c>
      <c r="D131" s="5">
        <f>INDEX(database!$K$3:$K$280,MATCH(B131,database!$B$3:$B$280,0))</f>
        <v>1</v>
      </c>
      <c r="E131" s="5">
        <f>INDEX(database!$L$3:$L$280,MATCH(B131,database!$B$3:$B$280,0))</f>
        <v>7</v>
      </c>
      <c r="F131" s="5">
        <f>INDEX(database!$M$3:$M$280,MATCH(B131,database!$B$3:$B$280,0))</f>
        <v>0</v>
      </c>
      <c r="G131" s="4" t="s">
        <v>182</v>
      </c>
      <c r="M131" s="3" t="str">
        <f t="shared" si="3"/>
        <v xml:space="preserve">when (x"0000014F") =&gt;
-- AEB General Configuration Area Register "SEQ_CONFIG_12" : "PC_LOOP_CNT" Field
v_ram_address    := "0011111";
v_ram_byteenable := "0001";
v_ram_writedata := (others =&gt; '0');
v_ram_writedata(7 downto 0)  := fee_rmap_i.writedata;
p_rmap_ram_wr(v_ram_address, v_ram_byteenable, c_RAM_BITMASK, v_ram_writedata, fee_rmap_o.waitrequest);
</v>
      </c>
    </row>
    <row r="132" spans="1:13" x14ac:dyDescent="0.25">
      <c r="A132" s="4" t="s">
        <v>399</v>
      </c>
      <c r="B132" s="5">
        <f t="shared" si="4"/>
        <v>336</v>
      </c>
      <c r="C132" s="5">
        <f>INDEX(database!$I$3:$I$280,MATCH(B132,database!$B$3:$B$280,0))</f>
        <v>32</v>
      </c>
      <c r="D132" s="5">
        <f>INDEX(database!$K$3:$K$280,MATCH(B132,database!$B$3:$B$280,0))</f>
        <v>8</v>
      </c>
      <c r="E132" s="5">
        <f>INDEX(database!$L$3:$L$280,MATCH(B132,database!$B$3:$B$280,0))</f>
        <v>31</v>
      </c>
      <c r="F132" s="5">
        <f>INDEX(database!$M$3:$M$280,MATCH(B132,database!$B$3:$B$280,0))</f>
        <v>24</v>
      </c>
      <c r="G132" s="4" t="s">
        <v>416</v>
      </c>
      <c r="M132" s="3" t="str">
        <f t="shared" si="3"/>
        <v xml:space="preserve">when (x"00000150") =&gt;
-- AEB General Configuration Area Register "SEQ_CONFIG_13" : "INT1_LOOP_CNT" Field%%-- AEB General Configuration Area Register "SEQ_CONFIG_13" : "RESERVED_0" Field
v_ram_address    := "0100000";
v_ram_byteenable := "1000";
v_ram_writedata := (others =&gt; '0');
v_ram_writedata(31 downto 24)  := fee_rmap_i.writedata;
p_rmap_ram_wr(v_ram_address, v_ram_byteenable, c_RAM_BITMASK, v_ram_writedata, fee_rmap_o.waitrequest);
</v>
      </c>
    </row>
    <row r="133" spans="1:13" x14ac:dyDescent="0.25">
      <c r="A133" s="4" t="s">
        <v>400</v>
      </c>
      <c r="B133" s="5">
        <f t="shared" si="4"/>
        <v>337</v>
      </c>
      <c r="C133" s="5">
        <f>INDEX(database!$I$3:$I$280,MATCH(B133,database!$B$3:$B$280,0))</f>
        <v>32</v>
      </c>
      <c r="D133" s="5">
        <f>INDEX(database!$K$3:$K$280,MATCH(B133,database!$B$3:$B$280,0))</f>
        <v>4</v>
      </c>
      <c r="E133" s="5">
        <f>INDEX(database!$L$3:$L$280,MATCH(B133,database!$B$3:$B$280,0))</f>
        <v>23</v>
      </c>
      <c r="F133" s="5">
        <f>INDEX(database!$M$3:$M$280,MATCH(B133,database!$B$3:$B$280,0))</f>
        <v>16</v>
      </c>
      <c r="G133" s="4" t="s">
        <v>185</v>
      </c>
      <c r="M133" s="3" t="str">
        <f t="shared" si="3"/>
        <v xml:space="preserve">when (x"00000151") =&gt;
-- AEB General Configuration Area Register "SEQ_CONFIG_13" : "INT1_LOOP_CNT" Field
v_ram_address    := "0100000";
v_ram_byteenable := "0100";
v_ram_writedata := (others =&gt; '0');
v_ram_writedata(23 downto 16)  := fee_rmap_i.writedata;
p_rmap_ram_wr(v_ram_address, v_ram_byteenable, c_RAM_BITMASK, v_ram_writedata, fee_rmap_o.waitrequest);
</v>
      </c>
    </row>
    <row r="134" spans="1:13" x14ac:dyDescent="0.25">
      <c r="A134" s="4" t="s">
        <v>401</v>
      </c>
      <c r="B134" s="5">
        <f t="shared" si="4"/>
        <v>338</v>
      </c>
      <c r="C134" s="5">
        <f>INDEX(database!$I$3:$I$280,MATCH(B134,database!$B$3:$B$280,0))</f>
        <v>32</v>
      </c>
      <c r="D134" s="5">
        <f>INDEX(database!$K$3:$K$280,MATCH(B134,database!$B$3:$B$280,0))</f>
        <v>2</v>
      </c>
      <c r="E134" s="5">
        <f>INDEX(database!$L$3:$L$280,MATCH(B134,database!$B$3:$B$280,0))</f>
        <v>15</v>
      </c>
      <c r="F134" s="5">
        <f>INDEX(database!$M$3:$M$280,MATCH(B134,database!$B$3:$B$280,0))</f>
        <v>8</v>
      </c>
      <c r="G134" s="4" t="s">
        <v>417</v>
      </c>
      <c r="M134" s="3" t="str">
        <f t="shared" si="3"/>
        <v xml:space="preserve">when (x"00000152") =&gt;
-- AEB General Configuration Area Register "SEQ_CONFIG_13" : "INT2_LOOP_CNT" Field%%-- AEB General Configuration Area Register "SEQ_CONFIG_13" : "RESERVED_1" Field
v_ram_address    := "0100000";
v_ram_byteenable := "0010";
v_ram_writedata := (others =&gt; '0');
v_ram_writedata(15 downto 8)  := fee_rmap_i.writedata;
p_rmap_ram_wr(v_ram_address, v_ram_byteenable, c_RAM_BITMASK, v_ram_writedata, fee_rmap_o.waitrequest);
</v>
      </c>
    </row>
    <row r="135" spans="1:13" x14ac:dyDescent="0.25">
      <c r="A135" s="4" t="s">
        <v>402</v>
      </c>
      <c r="B135" s="5">
        <f t="shared" si="4"/>
        <v>339</v>
      </c>
      <c r="C135" s="5">
        <f>INDEX(database!$I$3:$I$280,MATCH(B135,database!$B$3:$B$280,0))</f>
        <v>32</v>
      </c>
      <c r="D135" s="5">
        <f>INDEX(database!$K$3:$K$280,MATCH(B135,database!$B$3:$B$280,0))</f>
        <v>1</v>
      </c>
      <c r="E135" s="5">
        <f>INDEX(database!$L$3:$L$280,MATCH(B135,database!$B$3:$B$280,0))</f>
        <v>7</v>
      </c>
      <c r="F135" s="5">
        <f>INDEX(database!$M$3:$M$280,MATCH(B135,database!$B$3:$B$280,0))</f>
        <v>0</v>
      </c>
      <c r="G135" s="4" t="s">
        <v>187</v>
      </c>
      <c r="M135" s="3" t="str">
        <f t="shared" ref="M135:M139" si="5">_xlfn.CONCAT($B$2,DEC2HEX(B135,8),$C$2,CHAR(10),G135,CHAR(10),$D$2,DEC2BIN(C135,7),$E$2,CHAR(10),$F$2,DEC2BIN(D135,4),$G$2,CHAR(10),$H$2,CHAR(10),$I$2,E135,$J$2,F135,$K$2,CHAR(10),$L$2,CHAR(10))</f>
        <v xml:space="preserve">when (x"00000153") =&gt;
-- AEB General Configuration Area Register "SEQ_CONFIG_13" : "INT2_LOOP_CNT" Field
v_ram_address    := "0100000";
v_ram_byteenable := "0001";
v_ram_writedata := (others =&gt; '0');
v_ram_writedata(7 downto 0)  := fee_rmap_i.writedata;
p_rmap_ram_wr(v_ram_address, v_ram_byteenable, c_RAM_BITMASK, v_ram_writedata, fee_rmap_o.waitrequest);
</v>
      </c>
    </row>
    <row r="136" spans="1:13" x14ac:dyDescent="0.25">
      <c r="A136" s="4" t="s">
        <v>403</v>
      </c>
      <c r="B136" s="5">
        <f t="shared" si="4"/>
        <v>340</v>
      </c>
      <c r="C136" s="5">
        <f>INDEX(database!$I$3:$I$280,MATCH(B136,database!$B$3:$B$280,0))</f>
        <v>33</v>
      </c>
      <c r="D136" s="5">
        <f>INDEX(database!$K$3:$K$280,MATCH(B136,database!$B$3:$B$280,0))</f>
        <v>8</v>
      </c>
      <c r="E136" s="5">
        <f>INDEX(database!$L$3:$L$280,MATCH(B136,database!$B$3:$B$280,0))</f>
        <v>31</v>
      </c>
      <c r="F136" s="5">
        <f>INDEX(database!$M$3:$M$280,MATCH(B136,database!$B$3:$B$280,0))</f>
        <v>24</v>
      </c>
      <c r="G136" s="4" t="s">
        <v>189</v>
      </c>
      <c r="M136" s="3" t="str">
        <f t="shared" si="5"/>
        <v xml:space="preserve">when (x"00000154") =&gt;
-- AEB General Configuration Area Register "SEQ_CONFIG_14" : RESERVED_0, "SPHI_INV", "RESERVED_1", "RPHI_INV", "RESERVED_2" Fields
v_ram_address    := "0100001";
v_ram_byteenable := "1000";
v_ram_writedata := (others =&gt; '0');
v_ram_writedata(31 downto 24)  := fee_rmap_i.writedata;
p_rmap_ram_wr(v_ram_address, v_ram_byteenable, c_RAM_BITMASK, v_ram_writedata, fee_rmap_o.waitrequest);
</v>
      </c>
    </row>
    <row r="137" spans="1:13" x14ac:dyDescent="0.25">
      <c r="A137" s="4" t="s">
        <v>404</v>
      </c>
      <c r="B137" s="5">
        <f t="shared" si="4"/>
        <v>341</v>
      </c>
      <c r="C137" s="5">
        <f>INDEX(database!$I$3:$I$280,MATCH(B137,database!$B$3:$B$280,0))</f>
        <v>33</v>
      </c>
      <c r="D137" s="5">
        <f>INDEX(database!$K$3:$K$280,MATCH(B137,database!$B$3:$B$280,0))</f>
        <v>4</v>
      </c>
      <c r="E137" s="5">
        <f>INDEX(database!$L$3:$L$280,MATCH(B137,database!$B$3:$B$280,0))</f>
        <v>23</v>
      </c>
      <c r="F137" s="5">
        <f>INDEX(database!$M$3:$M$280,MATCH(B137,database!$B$3:$B$280,0))</f>
        <v>16</v>
      </c>
      <c r="G137" s="4" t="s">
        <v>189</v>
      </c>
      <c r="M137" s="3" t="str">
        <f t="shared" si="5"/>
        <v xml:space="preserve">when (x"00000155") =&gt;
-- AEB General Configuration Area Register "SEQ_CONFIG_14" : RESERVED_0, "SPHI_INV", "RESERVED_1", "RPHI_INV", "RESERVED_2" Fields
v_ram_address    := "0100001";
v_ram_byteenable := "0100";
v_ram_writedata := (others =&gt; '0');
v_ram_writedata(23 downto 16)  := fee_rmap_i.writedata;
p_rmap_ram_wr(v_ram_address, v_ram_byteenable, c_RAM_BITMASK, v_ram_writedata, fee_rmap_o.waitrequest);
</v>
      </c>
    </row>
    <row r="138" spans="1:13" x14ac:dyDescent="0.25">
      <c r="A138" s="4" t="s">
        <v>405</v>
      </c>
      <c r="B138" s="5">
        <f t="shared" ref="B138:B139" si="6">HEX2DEC(A138)</f>
        <v>342</v>
      </c>
      <c r="C138" s="5">
        <f>INDEX(database!$I$3:$I$280,MATCH(B138,database!$B$3:$B$280,0))</f>
        <v>33</v>
      </c>
      <c r="D138" s="5">
        <f>INDEX(database!$K$3:$K$280,MATCH(B138,database!$B$3:$B$280,0))</f>
        <v>2</v>
      </c>
      <c r="E138" s="5">
        <f>INDEX(database!$L$3:$L$280,MATCH(B138,database!$B$3:$B$280,0))</f>
        <v>15</v>
      </c>
      <c r="F138" s="5">
        <f>INDEX(database!$M$3:$M$280,MATCH(B138,database!$B$3:$B$280,0))</f>
        <v>8</v>
      </c>
      <c r="G138" s="4" t="s">
        <v>189</v>
      </c>
      <c r="M138" s="3" t="str">
        <f t="shared" si="5"/>
        <v xml:space="preserve">when (x"00000156") =&gt;
-- AEB General Configuration Area Register "SEQ_CONFIG_14" : RESERVED_0, "SPHI_INV", "RESERVED_1", "RPHI_INV", "RESERVED_2" Fields
v_ram_address    := "0100001";
v_ram_byteenable := "0010";
v_ram_writedata := (others =&gt; '0');
v_ram_writedata(15 downto 8)  := fee_rmap_i.writedata;
p_rmap_ram_wr(v_ram_address, v_ram_byteenable, c_RAM_BITMASK, v_ram_writedata, fee_rmap_o.waitrequest);
</v>
      </c>
    </row>
    <row r="139" spans="1:13" x14ac:dyDescent="0.25">
      <c r="A139" s="4" t="s">
        <v>406</v>
      </c>
      <c r="B139" s="5">
        <f t="shared" si="6"/>
        <v>343</v>
      </c>
      <c r="C139" s="5">
        <f>INDEX(database!$I$3:$I$280,MATCH(B139,database!$B$3:$B$280,0))</f>
        <v>33</v>
      </c>
      <c r="D139" s="5">
        <f>INDEX(database!$K$3:$K$280,MATCH(B139,database!$B$3:$B$280,0))</f>
        <v>1</v>
      </c>
      <c r="E139" s="5">
        <f>INDEX(database!$L$3:$L$280,MATCH(B139,database!$B$3:$B$280,0))</f>
        <v>7</v>
      </c>
      <c r="F139" s="5">
        <f>INDEX(database!$M$3:$M$280,MATCH(B139,database!$B$3:$B$280,0))</f>
        <v>0</v>
      </c>
      <c r="G139" s="4" t="s">
        <v>189</v>
      </c>
      <c r="M139" s="3" t="str">
        <f t="shared" si="5"/>
        <v xml:space="preserve">when (x"00000157") =&gt;
-- AEB General Configuration Area Register "SEQ_CONFIG_14" : RESERVED_0, "SPHI_INV", "RESERVED_1", "RPHI_INV", "RESERVED_2" Fields
v_ram_address    := "0100001";
v_ram_byteenable := "0001";
v_ram_writedata := (others =&gt; '0');
v_ram_writedata(7 downto 0)  := fee_rmap_i.writedata;
p_rmap_ram_wr(v_ram_address, v_ram_byteenable, c_RAM_BITMASK, v_ram_writedata, fee_rmap_o.waitrequest);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564E-A113-467D-A07F-6539E196C2E6}">
  <dimension ref="A2:U1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9.140625" style="4"/>
    <col min="2" max="2" width="21.7109375" style="17" customWidth="1"/>
    <col min="3" max="10" width="21.7109375" style="5" customWidth="1"/>
    <col min="11" max="11" width="21.7109375" style="7" customWidth="1"/>
    <col min="13" max="13" width="82.7109375" customWidth="1"/>
    <col min="15" max="15" width="9.140625" style="4" customWidth="1"/>
    <col min="16" max="16" width="9.140625" style="4"/>
  </cols>
  <sheetData>
    <row r="2" spans="1:21" s="2" customFormat="1" ht="30.75" customHeight="1" x14ac:dyDescent="0.25">
      <c r="A2" s="10"/>
      <c r="B2" s="1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7</v>
      </c>
      <c r="H2" s="6" t="s">
        <v>33</v>
      </c>
      <c r="I2" s="6" t="s">
        <v>7</v>
      </c>
      <c r="J2" s="11" t="s">
        <v>34</v>
      </c>
      <c r="K2" s="14" t="s">
        <v>7</v>
      </c>
      <c r="L2" s="2" t="s">
        <v>35</v>
      </c>
      <c r="O2" s="10"/>
      <c r="P2" s="10"/>
    </row>
    <row r="5" spans="1:21" x14ac:dyDescent="0.25">
      <c r="B5" s="15" t="s">
        <v>104</v>
      </c>
      <c r="C5" s="15" t="s">
        <v>115</v>
      </c>
      <c r="D5" s="15" t="s">
        <v>119</v>
      </c>
      <c r="E5" s="15" t="s">
        <v>120</v>
      </c>
      <c r="F5" s="15" t="s">
        <v>107</v>
      </c>
      <c r="G5" s="15" t="s">
        <v>108</v>
      </c>
      <c r="H5" s="15" t="s">
        <v>109</v>
      </c>
      <c r="I5" s="15" t="s">
        <v>120</v>
      </c>
      <c r="J5" s="15" t="s">
        <v>110</v>
      </c>
      <c r="K5" s="15" t="s">
        <v>106</v>
      </c>
    </row>
    <row r="6" spans="1:21" x14ac:dyDescent="0.25">
      <c r="B6" s="18">
        <f>INDEX(database!$B$3:$B$280,MATCH(K6,database!$D$3:$D$280,0))</f>
        <v>0</v>
      </c>
      <c r="C6" s="5" t="str">
        <f>INDEX(database!$J$3:$J$280,MATCH(B6,database!$B$3:$B$280,0))</f>
        <v>0000000</v>
      </c>
      <c r="D6" s="8" t="str">
        <f>INDEX(database!$N$3:$N$280,MATCH(K6,database!$D$3:$D$280,0))</f>
        <v>1000</v>
      </c>
      <c r="E6" s="5" t="str">
        <f>INDEX(database!$O$3:$O$280,MATCH(K6,database!$D$3:$D$280,0))</f>
        <v>31 downto 30</v>
      </c>
      <c r="F6" s="5">
        <f>INDEX(database!$E$3:$E$280,MATCH(K6,database!$D$3:$D$280,0))</f>
        <v>31</v>
      </c>
      <c r="G6" s="5">
        <f>INDEX(database!$F$3:$F$280,MATCH(K6,database!$D$3:$D$280,0))</f>
        <v>30</v>
      </c>
      <c r="H6" s="5">
        <f>INDEX(database!$G$3:$G$280,MATCH(K6,database!$D$3:$D$280,0))</f>
        <v>2</v>
      </c>
      <c r="I6" s="5" t="str">
        <f>INDEX(database!$P$3:$P$280,MATCH(K6,database!$D$3:$D$280,0))</f>
        <v>1 downto 0</v>
      </c>
      <c r="J6" s="8" t="str">
        <f>INDEX(database!$H$3:$H$280,MATCH(K6,database!$D$3:$D$280,0))</f>
        <v>000</v>
      </c>
      <c r="K6" s="4" t="s">
        <v>127</v>
      </c>
      <c r="M6" s="3" t="str">
        <f>_xlfn.CONCAT($B$2,J6,$C$2,K6,$D$2,C6,$E$2,D6,$F$2,E6,$H$2,E6,$J$2,I6,$L$2,CHAR(10))</f>
        <v xml:space="preserve">when (16#000#) =&gt;
-- AEB Critical Configuration Area Register "AEB_CONTROL" : "RESERVED" Field
v_ram_address                 := "0000000";
v_ram_byteenable              := "1000";
v_ram_wrbitmask               := (others =&gt; '0');
v_ram_writedata               := (others =&gt; '0');
v_ram_wrbitmask(31 downto 30) := (others =&gt; '1');
v_ram_writedata(31 downto 30) := avalon_mm_rmap_i.writedata(1 downto 0);
p_rmap_ram_wr(v_ram_address, v_ram_byteenable, v_ram_wrbitmask, v_ram_writedata, avalon_mm_rmap_o.waitrequest);
</v>
      </c>
      <c r="O6" s="9"/>
    </row>
    <row r="7" spans="1:21" x14ac:dyDescent="0.25">
      <c r="B7" s="18">
        <f>INDEX(database!$B$3:$B$280,MATCH(K7,database!$D$3:$D$280,0))</f>
        <v>0</v>
      </c>
      <c r="C7" s="5" t="str">
        <f>INDEX(database!$J$3:$J$280,MATCH(B7,database!$B$3:$B$280,0))</f>
        <v>0000000</v>
      </c>
      <c r="D7" s="8" t="str">
        <f>INDEX(database!$N$3:$N$280,MATCH(K7,database!$D$3:$D$280,0))</f>
        <v>1000</v>
      </c>
      <c r="E7" s="5" t="str">
        <f>INDEX(database!$O$3:$O$280,MATCH(K7,database!$D$3:$D$280,0))</f>
        <v>29 downto 26</v>
      </c>
      <c r="F7" s="5">
        <f>INDEX(database!$E$3:$E$280,MATCH(K7,database!$D$3:$D$280,0))</f>
        <v>29</v>
      </c>
      <c r="G7" s="5">
        <f>INDEX(database!$F$3:$F$280,MATCH(K7,database!$D$3:$D$280,0))</f>
        <v>26</v>
      </c>
      <c r="H7" s="5">
        <f>INDEX(database!$G$3:$G$280,MATCH(K7,database!$D$3:$D$280,0))</f>
        <v>4</v>
      </c>
      <c r="I7" s="5" t="str">
        <f>INDEX(database!$P$3:$P$280,MATCH(K7,database!$D$3:$D$280,0))</f>
        <v>3 downto 0</v>
      </c>
      <c r="J7" s="8" t="str">
        <f>INDEX(database!$H$3:$H$280,MATCH(K7,database!$D$3:$D$280,0))</f>
        <v>001</v>
      </c>
      <c r="K7" s="4" t="s">
        <v>126</v>
      </c>
      <c r="M7" s="3" t="str">
        <f t="shared" ref="M7:M70" si="0">_xlfn.CONCAT($B$2,J7,$C$2,K7,$D$2,C7,$E$2,D7,$F$2,E7,$H$2,E7,$J$2,I7,$L$2,CHAR(10))</f>
        <v xml:space="preserve">when (16#001#) =&gt;
-- AEB Critical Configuration Area Register "AEB_CONTROL" : "NEW_STATE" Field
v_ram_address                 := "0000000";
v_ram_byteenable              := "1000";
v_ram_wrbitmask               := (others =&gt; '0');
v_ram_writedata               := (others =&gt; '0');
v_ram_wrbitmask(29 downto 26) := (others =&gt; '1');
v_ram_writedata(29 downto 26) := avalon_mm_rmap_i.writedata(3 downto 0);
p_rmap_ram_wr(v_ram_address, v_ram_byteenable, v_ram_wrbitmask, v_ram_writedata, avalon_mm_rmap_o.waitrequest);
</v>
      </c>
      <c r="U7" s="3"/>
    </row>
    <row r="8" spans="1:21" x14ac:dyDescent="0.25">
      <c r="B8" s="18">
        <f>INDEX(database!$B$3:$B$280,MATCH(K8,database!$D$3:$D$280,0))</f>
        <v>0</v>
      </c>
      <c r="C8" s="5" t="str">
        <f>INDEX(database!$J$3:$J$280,MATCH(B8,database!$B$3:$B$280,0))</f>
        <v>0000000</v>
      </c>
      <c r="D8" s="8" t="str">
        <f>INDEX(database!$N$3:$N$280,MATCH(K8,database!$D$3:$D$280,0))</f>
        <v>1000</v>
      </c>
      <c r="E8" s="5">
        <f>INDEX(database!$O$3:$O$280,MATCH(K8,database!$D$3:$D$280,0))</f>
        <v>25</v>
      </c>
      <c r="F8" s="5">
        <f>INDEX(database!$E$3:$E$280,MATCH(K8,database!$D$3:$D$280,0))</f>
        <v>25</v>
      </c>
      <c r="G8" s="5">
        <f>INDEX(database!$F$3:$F$280,MATCH(K8,database!$D$3:$D$280,0))</f>
        <v>25</v>
      </c>
      <c r="H8" s="5">
        <f>INDEX(database!$G$3:$G$280,MATCH(K8,database!$D$3:$D$280,0))</f>
        <v>1</v>
      </c>
      <c r="I8" s="5">
        <f>INDEX(database!$P$3:$P$280,MATCH(K8,database!$D$3:$D$280,0))</f>
        <v>0</v>
      </c>
      <c r="J8" s="8" t="str">
        <f>INDEX(database!$H$3:$H$280,MATCH(K8,database!$D$3:$D$280,0))</f>
        <v>002</v>
      </c>
      <c r="K8" s="4" t="s">
        <v>125</v>
      </c>
      <c r="M8" s="3" t="str">
        <f t="shared" si="0"/>
        <v xml:space="preserve">when (16#002#) =&gt;
-- AEB Critical Configuration Area Register "AEB_CONTROL" : "SET_STATE" Field
v_ram_address                 := "0000000";
v_ram_byteenable              := "1000";
v_ram_wrbitmask               := (others =&gt; '0');
v_ram_writedata               := (others =&gt; '0');
v_ram_wrbitmask(25) := (others =&gt; '1');
v_ram_writedata(25) := avalon_mm_rmap_i.writedata(0);
p_rmap_ram_wr(v_ram_address, v_ram_byteenable, v_ram_wrbitmask, v_ram_writedata, avalon_mm_rmap_o.waitrequest);
</v>
      </c>
      <c r="U8" s="3"/>
    </row>
    <row r="9" spans="1:21" x14ac:dyDescent="0.25">
      <c r="B9" s="18">
        <f>INDEX(database!$B$3:$B$280,MATCH(K9,database!$D$3:$D$280,0))</f>
        <v>0</v>
      </c>
      <c r="C9" s="5" t="str">
        <f>INDEX(database!$J$3:$J$280,MATCH(B9,database!$B$3:$B$280,0))</f>
        <v>0000000</v>
      </c>
      <c r="D9" s="8" t="str">
        <f>INDEX(database!$N$3:$N$280,MATCH(K9,database!$D$3:$D$280,0))</f>
        <v>1000</v>
      </c>
      <c r="E9" s="5">
        <f>INDEX(database!$O$3:$O$280,MATCH(K9,database!$D$3:$D$280,0))</f>
        <v>24</v>
      </c>
      <c r="F9" s="5">
        <f>INDEX(database!$E$3:$E$280,MATCH(K9,database!$D$3:$D$280,0))</f>
        <v>24</v>
      </c>
      <c r="G9" s="5">
        <f>INDEX(database!$F$3:$F$280,MATCH(K9,database!$D$3:$D$280,0))</f>
        <v>24</v>
      </c>
      <c r="H9" s="5">
        <f>INDEX(database!$G$3:$G$280,MATCH(K9,database!$D$3:$D$280,0))</f>
        <v>1</v>
      </c>
      <c r="I9" s="5">
        <f>INDEX(database!$P$3:$P$280,MATCH(K9,database!$D$3:$D$280,0))</f>
        <v>0</v>
      </c>
      <c r="J9" s="8" t="str">
        <f>INDEX(database!$H$3:$H$280,MATCH(K9,database!$D$3:$D$280,0))</f>
        <v>003</v>
      </c>
      <c r="K9" s="4" t="s">
        <v>124</v>
      </c>
      <c r="M9" s="3" t="str">
        <f t="shared" si="0"/>
        <v xml:space="preserve">when (16#003#) =&gt;
-- AEB Critical Configuration Area Register "AEB_CONTROL" : "AEB_RESET" Field
v_ram_address                 := "0000000";
v_ram_byteenable              := "1000";
v_ram_wrbitmask               := (others =&gt; '0');
v_ram_writedata               := (others =&gt; '0');
v_ram_wrbitmask(24) := (others =&gt; '1');
v_ram_writedata(24) := avalon_mm_rmap_i.writedata(0);
p_rmap_ram_wr(v_ram_address, v_ram_byteenable, v_ram_wrbitmask, v_ram_writedata, avalon_mm_rmap_o.waitrequest);
</v>
      </c>
      <c r="U9" s="3"/>
    </row>
    <row r="10" spans="1:21" x14ac:dyDescent="0.25">
      <c r="B10" s="18">
        <f>INDEX(database!$B$3:$B$280,MATCH(K10,database!$D$3:$D$280,0))</f>
        <v>1</v>
      </c>
      <c r="C10" s="5" t="str">
        <f>INDEX(database!$J$3:$J$280,MATCH(B10,database!$B$3:$B$280,0))</f>
        <v>0000000</v>
      </c>
      <c r="D10" s="8" t="str">
        <f>INDEX(database!$N$3:$N$280,MATCH(K10,database!$D$3:$D$280,0))</f>
        <v>0111</v>
      </c>
      <c r="E10" s="5" t="str">
        <f>INDEX(database!$O$3:$O$280,MATCH(K10,database!$D$3:$D$280,0))</f>
        <v>31 downto 0</v>
      </c>
      <c r="F10" s="5">
        <f>INDEX(database!$E$3:$E$280,MATCH(K10,database!$D$3:$D$280,0))</f>
        <v>23</v>
      </c>
      <c r="G10" s="5">
        <f>INDEX(database!$F$3:$F$280,MATCH(K10,database!$D$3:$D$280,0))</f>
        <v>0</v>
      </c>
      <c r="H10" s="5">
        <f>INDEX(database!$G$3:$G$280,MATCH(K10,database!$D$3:$D$280,0))</f>
        <v>24</v>
      </c>
      <c r="I10" s="5" t="str">
        <f>INDEX(database!$P$3:$P$280,MATCH(K10,database!$D$3:$D$280,0))</f>
        <v>23 downto 0</v>
      </c>
      <c r="J10" s="8" t="str">
        <f>INDEX(database!$H$3:$H$280,MATCH(K10,database!$D$3:$D$280,0))</f>
        <v>004</v>
      </c>
      <c r="K10" s="4" t="s">
        <v>128</v>
      </c>
      <c r="M10" s="3" t="str">
        <f t="shared" si="0"/>
        <v xml:space="preserve">when (16#004#) =&gt;
-- AEB Critical Configuration Area Register "AEB_CONTROL" : RESERVED_1, "ADC_DATA_RD", "ADC_CFG_WR", "ADC_CFG_RD", "DAC_WR", "RESERVED_2" Fields
v_ram_address                 := "0000000";
v_ram_byteenable              := "0111";
v_ram_wrbitmask               := (others =&gt; '0');
v_ram_writedata               := (others =&gt; '0');
v_ram_wrbitmask(31 downto 0) := (others =&gt; '1');
v_ram_writedata(31 downto 0) := avalon_mm_rmap_i.writedata(23 downto 0);
p_rmap_ram_wr(v_ram_address, v_ram_byteenable, v_ram_wrbitmask, v_ram_writedata, avalon_mm_rmap_o.waitrequest);
</v>
      </c>
      <c r="U10" s="3"/>
    </row>
    <row r="11" spans="1:21" x14ac:dyDescent="0.25">
      <c r="B11" s="18">
        <f>INDEX(database!$B$3:$B$280,MATCH(K11,database!$D$3:$D$280,0))</f>
        <v>4</v>
      </c>
      <c r="C11" s="5" t="str">
        <f>INDEX(database!$J$3:$J$280,MATCH(B11,database!$B$3:$B$280,0))</f>
        <v>0000001</v>
      </c>
      <c r="D11" s="8" t="str">
        <f>INDEX(database!$N$3:$N$280,MATCH(K11,database!$D$3:$D$280,0))</f>
        <v>1111</v>
      </c>
      <c r="E11" s="5" t="str">
        <f>INDEX(database!$O$3:$O$280,MATCH(K11,database!$D$3:$D$280,0))</f>
        <v>31 downto 0</v>
      </c>
      <c r="F11" s="5">
        <f>INDEX(database!$E$3:$E$280,MATCH(K11,database!$D$3:$D$280,0))</f>
        <v>31</v>
      </c>
      <c r="G11" s="5">
        <f>INDEX(database!$F$3:$F$280,MATCH(K11,database!$D$3:$D$280,0))</f>
        <v>0</v>
      </c>
      <c r="H11" s="5">
        <f>INDEX(database!$G$3:$G$280,MATCH(K11,database!$D$3:$D$280,0))</f>
        <v>32</v>
      </c>
      <c r="I11" s="5" t="str">
        <f>INDEX(database!$P$3:$P$280,MATCH(K11,database!$D$3:$D$280,0))</f>
        <v>31 downto 0</v>
      </c>
      <c r="J11" s="8" t="str">
        <f>INDEX(database!$H$3:$H$280,MATCH(K11,database!$D$3:$D$280,0))</f>
        <v>005</v>
      </c>
      <c r="K11" s="4" t="s">
        <v>129</v>
      </c>
      <c r="M11" s="3" t="str">
        <f t="shared" si="0"/>
        <v xml:space="preserve">when (16#005#) =&gt;
-- AEB Critical Configuration Area Register "AEB_CONFIG" : RESERVED_0, "WATCH-DOG_DIS", "INT_SYNC", "RESERVED_1", "VASP_CDS_EN", "VASP2_CAL_EN", "VASP1_CAL_EN", "RESERVED_2" Fields
v_ram_address                 := "0000001";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11" s="3"/>
    </row>
    <row r="12" spans="1:21" x14ac:dyDescent="0.25">
      <c r="B12" s="18">
        <f>INDEX(database!$B$3:$B$280,MATCH(K12,database!$D$3:$D$280,0))</f>
        <v>8</v>
      </c>
      <c r="C12" s="5" t="str">
        <f>INDEX(database!$J$3:$J$280,MATCH(B12,database!$B$3:$B$280,0))</f>
        <v>0000010</v>
      </c>
      <c r="D12" s="8" t="str">
        <f>INDEX(database!$N$3:$N$280,MATCH(K12,database!$D$3:$D$280,0))</f>
        <v>1111</v>
      </c>
      <c r="E12" s="5" t="str">
        <f>INDEX(database!$O$3:$O$280,MATCH(K12,database!$D$3:$D$280,0))</f>
        <v>31 downto 0</v>
      </c>
      <c r="F12" s="5">
        <f>INDEX(database!$E$3:$E$280,MATCH(K12,database!$D$3:$D$280,0))</f>
        <v>31</v>
      </c>
      <c r="G12" s="5">
        <f>INDEX(database!$F$3:$F$280,MATCH(K12,database!$D$3:$D$280,0))</f>
        <v>0</v>
      </c>
      <c r="H12" s="5">
        <f>INDEX(database!$G$3:$G$280,MATCH(K12,database!$D$3:$D$280,0))</f>
        <v>32</v>
      </c>
      <c r="I12" s="5" t="str">
        <f>INDEX(database!$P$3:$P$280,MATCH(K12,database!$D$3:$D$280,0))</f>
        <v>31 downto 0</v>
      </c>
      <c r="J12" s="8" t="str">
        <f>INDEX(database!$H$3:$H$280,MATCH(K12,database!$D$3:$D$280,0))</f>
        <v>006</v>
      </c>
      <c r="K12" s="4" t="s">
        <v>130</v>
      </c>
      <c r="M12" s="3" t="str">
        <f t="shared" si="0"/>
        <v xml:space="preserve">when (16#006#) =&gt;
-- AEB Critical Configuration Area Register "AEB_CONFIG_KEY" : "KEY" Field
v_ram_address                 := "0000010";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12" s="3"/>
    </row>
    <row r="13" spans="1:21" x14ac:dyDescent="0.25">
      <c r="B13" s="18">
        <v>12</v>
      </c>
      <c r="C13" s="5" t="str">
        <f>INDEX(database!$J$3:$J$280,MATCH(B13,database!$B$3:$B$280,0))</f>
        <v>0000011</v>
      </c>
      <c r="D13" s="5" t="s">
        <v>123</v>
      </c>
      <c r="E13" s="5" t="s">
        <v>122</v>
      </c>
      <c r="F13" s="5">
        <v>31</v>
      </c>
      <c r="G13" s="5">
        <v>0</v>
      </c>
      <c r="H13" s="5">
        <v>32</v>
      </c>
      <c r="I13" s="5" t="s">
        <v>122</v>
      </c>
      <c r="J13" s="7" t="s">
        <v>238</v>
      </c>
      <c r="K13" s="4" t="s">
        <v>131</v>
      </c>
      <c r="M13" s="3" t="str">
        <f t="shared" si="0"/>
        <v xml:space="preserve">when (16#007#)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             := "0000011";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13" s="3"/>
    </row>
    <row r="14" spans="1:21" x14ac:dyDescent="0.25">
      <c r="B14" s="18">
        <f>INDEX(database!$B$3:$B$280,MATCH(K14,database!$D$3:$D$280,0))</f>
        <v>16</v>
      </c>
      <c r="C14" s="5" t="str">
        <f>INDEX(database!$J$3:$J$280,MATCH(B14,database!$B$3:$B$280,0))</f>
        <v>0000100</v>
      </c>
      <c r="D14" s="8" t="str">
        <f>INDEX(database!$N$3:$N$280,MATCH(K14,database!$D$3:$D$280,0))</f>
        <v>1000</v>
      </c>
      <c r="E14" s="5" t="str">
        <f>INDEX(database!$O$3:$O$280,MATCH(K14,database!$D$3:$D$280,0))</f>
        <v>31 downto 30</v>
      </c>
      <c r="F14" s="5">
        <f>INDEX(database!$E$3:$E$280,MATCH(K14,database!$D$3:$D$280,0))</f>
        <v>31</v>
      </c>
      <c r="G14" s="5">
        <f>INDEX(database!$F$3:$F$280,MATCH(K14,database!$D$3:$D$280,0))</f>
        <v>30</v>
      </c>
      <c r="H14" s="5">
        <f>INDEX(database!$G$3:$G$280,MATCH(K14,database!$D$3:$D$280,0))</f>
        <v>2</v>
      </c>
      <c r="I14" s="5" t="str">
        <f>INDEX(database!$P$3:$P$280,MATCH(K14,database!$D$3:$D$280,0))</f>
        <v>1 downto 0</v>
      </c>
      <c r="J14" s="8" t="str">
        <f>INDEX(database!$H$3:$H$280,MATCH(K14,database!$D$3:$D$280,0))</f>
        <v>008</v>
      </c>
      <c r="K14" s="4" t="s">
        <v>133</v>
      </c>
      <c r="M14" s="3" t="str">
        <f t="shared" si="0"/>
        <v xml:space="preserve">when (16#008#) =&gt;
-- AEB Critical Configuration Area Register "AEB_CONFIG_PATTERN" : "PATTERN_CCDID" Field
v_ram_address                 := "0000100";
v_ram_byteenable              := "1000";
v_ram_wrbitmask               := (others =&gt; '0');
v_ram_writedata               := (others =&gt; '0');
v_ram_wrbitmask(31 downto 30) := (others =&gt; '1');
v_ram_writedata(31 downto 30) := avalon_mm_rmap_i.writedata(1 downto 0);
p_rmap_ram_wr(v_ram_address, v_ram_byteenable, v_ram_wrbitmask, v_ram_writedata, avalon_mm_rmap_o.waitrequest);
</v>
      </c>
      <c r="U14" s="3"/>
    </row>
    <row r="15" spans="1:21" x14ac:dyDescent="0.25">
      <c r="B15" s="18">
        <f>INDEX(database!$B$3:$B$280,MATCH(K15,database!$D$3:$D$280,0))</f>
        <v>16</v>
      </c>
      <c r="C15" s="5" t="str">
        <f>INDEX(database!$J$3:$J$280,MATCH(B15,database!$B$3:$B$280,0))</f>
        <v>0000100</v>
      </c>
      <c r="D15" s="8" t="str">
        <f>INDEX(database!$N$3:$N$280,MATCH(K15,database!$D$3:$D$280,0))</f>
        <v>1100</v>
      </c>
      <c r="E15" s="5" t="str">
        <f>INDEX(database!$O$3:$O$280,MATCH(K15,database!$D$3:$D$280,0))</f>
        <v>29 downto 16</v>
      </c>
      <c r="F15" s="5">
        <f>INDEX(database!$E$3:$E$280,MATCH(K15,database!$D$3:$D$280,0))</f>
        <v>29</v>
      </c>
      <c r="G15" s="5">
        <f>INDEX(database!$F$3:$F$280,MATCH(K15,database!$D$3:$D$280,0))</f>
        <v>16</v>
      </c>
      <c r="H15" s="5">
        <f>INDEX(database!$G$3:$G$280,MATCH(K15,database!$D$3:$D$280,0))</f>
        <v>14</v>
      </c>
      <c r="I15" s="5" t="str">
        <f>INDEX(database!$P$3:$P$280,MATCH(K15,database!$D$3:$D$280,0))</f>
        <v>13 downto 0</v>
      </c>
      <c r="J15" s="8" t="str">
        <f>INDEX(database!$H$3:$H$280,MATCH(K15,database!$D$3:$D$280,0))</f>
        <v>009</v>
      </c>
      <c r="K15" s="4" t="s">
        <v>132</v>
      </c>
      <c r="M15" s="3" t="str">
        <f t="shared" si="0"/>
        <v xml:space="preserve">when (16#009#) =&gt;
-- AEB Critical Configuration Area Register "AEB_CONFIG_PATTERN" : "PATTERN_COLS" Field
v_ram_address                 := "0000100";
v_ram_byteenable              := "1100";
v_ram_wrbitmask               := (others =&gt; '0');
v_ram_writedata               := (others =&gt; '0');
v_ram_wrbitmask(29 downto 16) := (others =&gt; '1');
v_ram_writedata(29 downto 16) := avalon_mm_rmap_i.writedata(13 downto 0);
p_rmap_ram_wr(v_ram_address, v_ram_byteenable, v_ram_wrbitmask, v_ram_writedata, avalon_mm_rmap_o.waitrequest);
</v>
      </c>
      <c r="U15" s="3"/>
    </row>
    <row r="16" spans="1:21" x14ac:dyDescent="0.25">
      <c r="B16" s="18">
        <f>INDEX(database!$B$3:$B$280,MATCH(K16,database!$D$3:$D$280,0))</f>
        <v>18</v>
      </c>
      <c r="C16" s="5" t="str">
        <f>INDEX(database!$J$3:$J$280,MATCH(B16,database!$B$3:$B$280,0))</f>
        <v>0000100</v>
      </c>
      <c r="D16" s="8" t="str">
        <f>INDEX(database!$N$3:$N$280,MATCH(K16,database!$D$3:$D$280,0))</f>
        <v>0010</v>
      </c>
      <c r="E16" s="5" t="str">
        <f>INDEX(database!$O$3:$O$280,MATCH(K16,database!$D$3:$D$280,0))</f>
        <v>15 downto 14</v>
      </c>
      <c r="F16" s="5">
        <f>INDEX(database!$E$3:$E$280,MATCH(K16,database!$D$3:$D$280,0))</f>
        <v>15</v>
      </c>
      <c r="G16" s="5">
        <f>INDEX(database!$F$3:$F$280,MATCH(K16,database!$D$3:$D$280,0))</f>
        <v>14</v>
      </c>
      <c r="H16" s="5">
        <f>INDEX(database!$G$3:$G$280,MATCH(K16,database!$D$3:$D$280,0))</f>
        <v>2</v>
      </c>
      <c r="I16" s="5" t="str">
        <f>INDEX(database!$P$3:$P$280,MATCH(K16,database!$D$3:$D$280,0))</f>
        <v>1 downto 0</v>
      </c>
      <c r="J16" s="8" t="str">
        <f>INDEX(database!$H$3:$H$280,MATCH(K16,database!$D$3:$D$280,0))</f>
        <v>00A</v>
      </c>
      <c r="K16" s="4" t="s">
        <v>135</v>
      </c>
      <c r="M16" s="3" t="str">
        <f t="shared" si="0"/>
        <v xml:space="preserve">when (16#00A#) =&gt;
-- AEB Critical Configuration Area Register "AEB_CONFIG_PATTERN" : "RESERVED" Field
v_ram_address                 := "0000100";
v_ram_byteenable              := "0010";
v_ram_wrbitmask               := (others =&gt; '0');
v_ram_writedata               := (others =&gt; '0');
v_ram_wrbitmask(15 downto 14) := (others =&gt; '1');
v_ram_writedata(15 downto 14) := avalon_mm_rmap_i.writedata(1 downto 0);
p_rmap_ram_wr(v_ram_address, v_ram_byteenable, v_ram_wrbitmask, v_ram_writedata, avalon_mm_rmap_o.waitrequest);
</v>
      </c>
      <c r="U16" s="3"/>
    </row>
    <row r="17" spans="2:21" x14ac:dyDescent="0.25">
      <c r="B17" s="18">
        <f>INDEX(database!$B$3:$B$280,MATCH(K17,database!$D$3:$D$280,0))</f>
        <v>18</v>
      </c>
      <c r="C17" s="5" t="str">
        <f>INDEX(database!$J$3:$J$280,MATCH(B17,database!$B$3:$B$280,0))</f>
        <v>0000100</v>
      </c>
      <c r="D17" s="8" t="str">
        <f>INDEX(database!$N$3:$N$280,MATCH(K17,database!$D$3:$D$280,0))</f>
        <v>0011</v>
      </c>
      <c r="E17" s="5" t="str">
        <f>INDEX(database!$O$3:$O$280,MATCH(K17,database!$D$3:$D$280,0))</f>
        <v>13 downto 0</v>
      </c>
      <c r="F17" s="5">
        <f>INDEX(database!$E$3:$E$280,MATCH(K17,database!$D$3:$D$280,0))</f>
        <v>13</v>
      </c>
      <c r="G17" s="5">
        <f>INDEX(database!$F$3:$F$280,MATCH(K17,database!$D$3:$D$280,0))</f>
        <v>0</v>
      </c>
      <c r="H17" s="5">
        <f>INDEX(database!$G$3:$G$280,MATCH(K17,database!$D$3:$D$280,0))</f>
        <v>14</v>
      </c>
      <c r="I17" s="5" t="str">
        <f>INDEX(database!$P$3:$P$280,MATCH(K17,database!$D$3:$D$280,0))</f>
        <v>13 downto 0</v>
      </c>
      <c r="J17" s="8" t="str">
        <f>INDEX(database!$H$3:$H$280,MATCH(K17,database!$D$3:$D$280,0))</f>
        <v>00B</v>
      </c>
      <c r="K17" s="4" t="s">
        <v>134</v>
      </c>
      <c r="M17" s="3" t="str">
        <f t="shared" si="0"/>
        <v xml:space="preserve">when (16#00B#) =&gt;
-- AEB Critical Configuration Area Register "AEB_CONFIG_PATTERN" : "PATTERN_ROWS" Field
v_ram_address                 := "0000100";
v_ram_byteenable              := "0011";
v_ram_wrbitmask               := (others =&gt; '0');
v_ram_writedata               := (others =&gt; '0');
v_ram_wrbitmask(13 downto 0) := (others =&gt; '1');
v_ram_writedata(13 downto 0) := avalon_mm_rmap_i.writedata(13 downto 0);
p_rmap_ram_wr(v_ram_address, v_ram_byteenable, v_ram_wrbitmask, v_ram_writedata, avalon_mm_rmap_o.waitrequest);
</v>
      </c>
      <c r="U17" s="3"/>
    </row>
    <row r="18" spans="2:21" x14ac:dyDescent="0.25">
      <c r="B18" s="18">
        <f>INDEX(database!$B$3:$B$280,MATCH(K18,database!$D$3:$D$280,0))</f>
        <v>20</v>
      </c>
      <c r="C18" s="5" t="str">
        <f>INDEX(database!$J$3:$J$280,MATCH(B18,database!$B$3:$B$280,0))</f>
        <v>0000101</v>
      </c>
      <c r="D18" s="8" t="str">
        <f>INDEX(database!$N$3:$N$280,MATCH(K18,database!$D$3:$D$280,0))</f>
        <v>1111</v>
      </c>
      <c r="E18" s="5" t="str">
        <f>INDEX(database!$O$3:$O$280,MATCH(K18,database!$D$3:$D$280,0))</f>
        <v>31 downto 0</v>
      </c>
      <c r="F18" s="5">
        <f>INDEX(database!$E$3:$E$280,MATCH(K18,database!$D$3:$D$280,0))</f>
        <v>31</v>
      </c>
      <c r="G18" s="5">
        <f>INDEX(database!$F$3:$F$280,MATCH(K18,database!$D$3:$D$280,0))</f>
        <v>0</v>
      </c>
      <c r="H18" s="5">
        <f>INDEX(database!$G$3:$G$280,MATCH(K18,database!$D$3:$D$280,0))</f>
        <v>32</v>
      </c>
      <c r="I18" s="5" t="str">
        <f>INDEX(database!$P$3:$P$280,MATCH(K18,database!$D$3:$D$280,0))</f>
        <v>31 downto 0</v>
      </c>
      <c r="J18" s="8" t="str">
        <f>INDEX(database!$H$3:$H$280,MATCH(K18,database!$D$3:$D$280,0))</f>
        <v>00C</v>
      </c>
      <c r="K18" s="4" t="s">
        <v>136</v>
      </c>
      <c r="M18" s="3" t="str">
        <f t="shared" si="0"/>
        <v xml:space="preserve">when (16#00C#) =&gt;
-- AEB Critical Configuration Area Register "VASP_I2C_CONTROL" : VASP_CFG_ADDR, "VASP1_CFG_DATA", "VASP2_CFG_DATA", "RESERVED", "VASP2_SELECT", "VASP1_SELECT", "CALIBRATION_START", "I2C_READ_START", "I2C_WRITE_START" Fields
v_ram_address                 := "0000101";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18" s="3"/>
    </row>
    <row r="19" spans="2:21" x14ac:dyDescent="0.25">
      <c r="B19" s="18">
        <f>INDEX(database!$B$3:$B$280,MATCH(K19,database!$D$3:$D$280,0))</f>
        <v>24</v>
      </c>
      <c r="C19" s="5" t="str">
        <f>INDEX(database!$J$3:$J$280,MATCH(B19,database!$B$3:$B$280,0))</f>
        <v>0000110</v>
      </c>
      <c r="D19" s="8" t="str">
        <f>INDEX(database!$N$3:$N$280,MATCH(K19,database!$D$3:$D$280,0))</f>
        <v>1111</v>
      </c>
      <c r="E19" s="5" t="str">
        <f>INDEX(database!$O$3:$O$280,MATCH(K19,database!$D$3:$D$280,0))</f>
        <v>31 downto 0</v>
      </c>
      <c r="F19" s="5">
        <f>INDEX(database!$E$3:$E$280,MATCH(K19,database!$D$3:$D$280,0))</f>
        <v>31</v>
      </c>
      <c r="G19" s="5">
        <f>INDEX(database!$F$3:$F$280,MATCH(K19,database!$D$3:$D$280,0))</f>
        <v>0</v>
      </c>
      <c r="H19" s="5">
        <f>INDEX(database!$G$3:$G$280,MATCH(K19,database!$D$3:$D$280,0))</f>
        <v>32</v>
      </c>
      <c r="I19" s="5" t="str">
        <f>INDEX(database!$P$3:$P$280,MATCH(K19,database!$D$3:$D$280,0))</f>
        <v>31 downto 0</v>
      </c>
      <c r="J19" s="8" t="str">
        <f>INDEX(database!$H$3:$H$280,MATCH(K19,database!$D$3:$D$280,0))</f>
        <v>00D</v>
      </c>
      <c r="K19" s="4" t="s">
        <v>137</v>
      </c>
      <c r="M19" s="3" t="str">
        <f t="shared" si="0"/>
        <v xml:space="preserve">when (16#00D#) =&gt;
-- AEB Critical Configuration Area Register "DAC_CONFIG_1" : RESERVED_0, "DAC_VOG", "RESERVED_1", "DAC_VRD" Fields
v_ram_address                 := "0000110";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19" s="3"/>
    </row>
    <row r="20" spans="2:21" x14ac:dyDescent="0.25">
      <c r="B20" s="18">
        <f>INDEX(database!$B$3:$B$280,MATCH(K20,database!$D$3:$D$280,0))</f>
        <v>28</v>
      </c>
      <c r="C20" s="5" t="str">
        <f>INDEX(database!$J$3:$J$280,MATCH(B20,database!$B$3:$B$280,0))</f>
        <v>0000111</v>
      </c>
      <c r="D20" s="8" t="str">
        <f>INDEX(database!$N$3:$N$280,MATCH(K20,database!$D$3:$D$280,0))</f>
        <v>1111</v>
      </c>
      <c r="E20" s="5" t="str">
        <f>INDEX(database!$O$3:$O$280,MATCH(K20,database!$D$3:$D$280,0))</f>
        <v>31 downto 0</v>
      </c>
      <c r="F20" s="5">
        <f>INDEX(database!$E$3:$E$280,MATCH(K20,database!$D$3:$D$280,0))</f>
        <v>31</v>
      </c>
      <c r="G20" s="5">
        <f>INDEX(database!$F$3:$F$280,MATCH(K20,database!$D$3:$D$280,0))</f>
        <v>0</v>
      </c>
      <c r="H20" s="5">
        <f>INDEX(database!$G$3:$G$280,MATCH(K20,database!$D$3:$D$280,0))</f>
        <v>32</v>
      </c>
      <c r="I20" s="5" t="str">
        <f>INDEX(database!$P$3:$P$280,MATCH(K20,database!$D$3:$D$280,0))</f>
        <v>31 downto 0</v>
      </c>
      <c r="J20" s="8" t="str">
        <f>INDEX(database!$H$3:$H$280,MATCH(K20,database!$D$3:$D$280,0))</f>
        <v>00E</v>
      </c>
      <c r="K20" s="4" t="s">
        <v>138</v>
      </c>
      <c r="M20" s="3" t="str">
        <f t="shared" si="0"/>
        <v xml:space="preserve">when (16#00E#) =&gt;
-- AEB Critical Configuration Area Register "DAC_CONFIG_2" : RESERVED_0, "DAC_VOD", "RESERVED_1" Fields
v_ram_address                 := "0000111";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20" s="3"/>
    </row>
    <row r="21" spans="2:21" x14ac:dyDescent="0.25">
      <c r="B21" s="18">
        <f>INDEX(database!$B$3:$B$280,MATCH(K21,database!$D$3:$D$280,0))</f>
        <v>32</v>
      </c>
      <c r="C21" s="5" t="str">
        <f>INDEX(database!$J$3:$J$280,MATCH(B21,database!$B$3:$B$280,0))</f>
        <v>0001000</v>
      </c>
      <c r="D21" s="8" t="str">
        <f>INDEX(database!$N$3:$N$280,MATCH(K21,database!$D$3:$D$280,0))</f>
        <v>1111</v>
      </c>
      <c r="E21" s="5" t="str">
        <f>INDEX(database!$O$3:$O$280,MATCH(K21,database!$D$3:$D$280,0))</f>
        <v>31 downto 0</v>
      </c>
      <c r="F21" s="5">
        <f>INDEX(database!$E$3:$E$280,MATCH(K21,database!$D$3:$D$280,0))</f>
        <v>31</v>
      </c>
      <c r="G21" s="5">
        <f>INDEX(database!$F$3:$F$280,MATCH(K21,database!$D$3:$D$280,0))</f>
        <v>0</v>
      </c>
      <c r="H21" s="5">
        <f>INDEX(database!$G$3:$G$280,MATCH(K21,database!$D$3:$D$280,0))</f>
        <v>32</v>
      </c>
      <c r="I21" s="5" t="str">
        <f>INDEX(database!$P$3:$P$280,MATCH(K21,database!$D$3:$D$280,0))</f>
        <v>31 downto 0</v>
      </c>
      <c r="J21" s="8" t="str">
        <f>INDEX(database!$H$3:$H$280,MATCH(K21,database!$D$3:$D$280,0))</f>
        <v>00F</v>
      </c>
      <c r="K21" s="4" t="s">
        <v>139</v>
      </c>
      <c r="M21" s="3" t="str">
        <f t="shared" si="0"/>
        <v xml:space="preserve">when (16#00F#) =&gt;
-- AEB Critical Configuration Area Register "RESERVED_20" : "RESERVED" Field
v_ram_address                 := "0001000";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21" s="3"/>
    </row>
    <row r="22" spans="2:21" x14ac:dyDescent="0.25">
      <c r="B22" s="18">
        <f>INDEX(database!$B$3:$B$280,MATCH(K22,database!$D$3:$D$280,0))</f>
        <v>36</v>
      </c>
      <c r="C22" s="5" t="str">
        <f>INDEX(database!$J$3:$J$280,MATCH(B22,database!$B$3:$B$280,0))</f>
        <v>0001001</v>
      </c>
      <c r="D22" s="8" t="str">
        <f>INDEX(database!$N$3:$N$280,MATCH(K22,database!$D$3:$D$280,0))</f>
        <v>1000</v>
      </c>
      <c r="E22" s="5" t="str">
        <f>INDEX(database!$O$3:$O$280,MATCH(K22,database!$D$3:$D$280,0))</f>
        <v>31 downto 0</v>
      </c>
      <c r="F22" s="5">
        <f>INDEX(database!$E$3:$E$280,MATCH(K22,database!$D$3:$D$280,0))</f>
        <v>31</v>
      </c>
      <c r="G22" s="5">
        <f>INDEX(database!$F$3:$F$280,MATCH(K22,database!$D$3:$D$280,0))</f>
        <v>24</v>
      </c>
      <c r="H22" s="5">
        <f>INDEX(database!$G$3:$G$280,MATCH(K22,database!$D$3:$D$280,0))</f>
        <v>8</v>
      </c>
      <c r="I22" s="5" t="str">
        <f>INDEX(database!$P$3:$P$280,MATCH(K22,database!$D$3:$D$280,0))</f>
        <v>7 downto 0</v>
      </c>
      <c r="J22" s="8" t="str">
        <f>INDEX(database!$H$3:$H$280,MATCH(K22,database!$D$3:$D$280,0))</f>
        <v>010</v>
      </c>
      <c r="K22" s="4" t="s">
        <v>140</v>
      </c>
      <c r="M22" s="3" t="str">
        <f t="shared" si="0"/>
        <v xml:space="preserve">when (16#010#) =&gt;
-- AEB Critical Configuration Area Register "PWR_CONFIG1" : "TIME_VCCD_ON" Field
v_ram_address                 := "0001001";
v_ram_byteenable              := "1000";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22" s="3"/>
    </row>
    <row r="23" spans="2:21" x14ac:dyDescent="0.25">
      <c r="B23" s="18">
        <f>INDEX(database!$B$3:$B$280,MATCH(K23,database!$D$3:$D$280,0))</f>
        <v>37</v>
      </c>
      <c r="C23" s="5" t="str">
        <f>INDEX(database!$J$3:$J$280,MATCH(B23,database!$B$3:$B$280,0))</f>
        <v>0001001</v>
      </c>
      <c r="D23" s="8" t="str">
        <f>INDEX(database!$N$3:$N$280,MATCH(K23,database!$D$3:$D$280,0))</f>
        <v>0100</v>
      </c>
      <c r="E23" s="5" t="str">
        <f>INDEX(database!$O$3:$O$280,MATCH(K23,database!$D$3:$D$280,0))</f>
        <v>31 downto 0</v>
      </c>
      <c r="F23" s="5">
        <f>INDEX(database!$E$3:$E$280,MATCH(K23,database!$D$3:$D$280,0))</f>
        <v>23</v>
      </c>
      <c r="G23" s="5">
        <f>INDEX(database!$F$3:$F$280,MATCH(K23,database!$D$3:$D$280,0))</f>
        <v>16</v>
      </c>
      <c r="H23" s="5">
        <f>INDEX(database!$G$3:$G$280,MATCH(K23,database!$D$3:$D$280,0))</f>
        <v>8</v>
      </c>
      <c r="I23" s="5" t="str">
        <f>INDEX(database!$P$3:$P$280,MATCH(K23,database!$D$3:$D$280,0))</f>
        <v>7 downto 0</v>
      </c>
      <c r="J23" s="8" t="str">
        <f>INDEX(database!$H$3:$H$280,MATCH(K23,database!$D$3:$D$280,0))</f>
        <v>011</v>
      </c>
      <c r="K23" s="4" t="s">
        <v>141</v>
      </c>
      <c r="M23" s="3" t="str">
        <f t="shared" si="0"/>
        <v xml:space="preserve">when (16#011#) =&gt;
-- AEB Critical Configuration Area Register "PWR_CONFIG1" : "TIME_VCLK_ON" Field
v_ram_address                 := "0001001";
v_ram_byteenable              := "0100";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23" s="3"/>
    </row>
    <row r="24" spans="2:21" x14ac:dyDescent="0.25">
      <c r="B24" s="18">
        <f>INDEX(database!$B$3:$B$280,MATCH(K24,database!$D$3:$D$280,0))</f>
        <v>38</v>
      </c>
      <c r="C24" s="5" t="str">
        <f>INDEX(database!$J$3:$J$280,MATCH(B24,database!$B$3:$B$280,0))</f>
        <v>0001001</v>
      </c>
      <c r="D24" s="8" t="str">
        <f>INDEX(database!$N$3:$N$280,MATCH(K24,database!$D$3:$D$280,0))</f>
        <v>0010</v>
      </c>
      <c r="E24" s="5" t="str">
        <f>INDEX(database!$O$3:$O$280,MATCH(K24,database!$D$3:$D$280,0))</f>
        <v>31 downto 0</v>
      </c>
      <c r="F24" s="5">
        <f>INDEX(database!$E$3:$E$280,MATCH(K24,database!$D$3:$D$280,0))</f>
        <v>15</v>
      </c>
      <c r="G24" s="5">
        <f>INDEX(database!$F$3:$F$280,MATCH(K24,database!$D$3:$D$280,0))</f>
        <v>8</v>
      </c>
      <c r="H24" s="5">
        <f>INDEX(database!$G$3:$G$280,MATCH(K24,database!$D$3:$D$280,0))</f>
        <v>8</v>
      </c>
      <c r="I24" s="5" t="str">
        <f>INDEX(database!$P$3:$P$280,MATCH(K24,database!$D$3:$D$280,0))</f>
        <v>7 downto 0</v>
      </c>
      <c r="J24" s="8" t="str">
        <f>INDEX(database!$H$3:$H$280,MATCH(K24,database!$D$3:$D$280,0))</f>
        <v>012</v>
      </c>
      <c r="K24" s="4" t="s">
        <v>142</v>
      </c>
      <c r="M24" s="3" t="str">
        <f t="shared" si="0"/>
        <v xml:space="preserve">when (16#012#) =&gt;
-- AEB Critical Configuration Area Register "PWR_CONFIG1" : "TIME_VAN1_ON" Field
v_ram_address                 := "0001001";
v_ram_byteenable              := "0010";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24" s="3"/>
    </row>
    <row r="25" spans="2:21" x14ac:dyDescent="0.25">
      <c r="B25" s="18">
        <f>INDEX(database!$B$3:$B$280,MATCH(K25,database!$D$3:$D$280,0))</f>
        <v>39</v>
      </c>
      <c r="C25" s="5" t="str">
        <f>INDEX(database!$J$3:$J$280,MATCH(B25,database!$B$3:$B$280,0))</f>
        <v>0001001</v>
      </c>
      <c r="D25" s="8" t="str">
        <f>INDEX(database!$N$3:$N$280,MATCH(K25,database!$D$3:$D$280,0))</f>
        <v>0001</v>
      </c>
      <c r="E25" s="5" t="str">
        <f>INDEX(database!$O$3:$O$280,MATCH(K25,database!$D$3:$D$280,0))</f>
        <v>31 downto 0</v>
      </c>
      <c r="F25" s="5">
        <f>INDEX(database!$E$3:$E$280,MATCH(K25,database!$D$3:$D$280,0))</f>
        <v>7</v>
      </c>
      <c r="G25" s="5">
        <f>INDEX(database!$F$3:$F$280,MATCH(K25,database!$D$3:$D$280,0))</f>
        <v>0</v>
      </c>
      <c r="H25" s="5">
        <f>INDEX(database!$G$3:$G$280,MATCH(K25,database!$D$3:$D$280,0))</f>
        <v>8</v>
      </c>
      <c r="I25" s="5" t="str">
        <f>INDEX(database!$P$3:$P$280,MATCH(K25,database!$D$3:$D$280,0))</f>
        <v>7 downto 0</v>
      </c>
      <c r="J25" s="8" t="str">
        <f>INDEX(database!$H$3:$H$280,MATCH(K25,database!$D$3:$D$280,0))</f>
        <v>013</v>
      </c>
      <c r="K25" s="4" t="s">
        <v>143</v>
      </c>
      <c r="M25" s="3" t="str">
        <f t="shared" si="0"/>
        <v xml:space="preserve">when (16#013#) =&gt;
-- AEB Critical Configuration Area Register "PWR_CONFIG1" : "TIME_VAN2_ON" Field
v_ram_address                 := "0001001";
v_ram_byteenable              := "0001";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25" s="3"/>
    </row>
    <row r="26" spans="2:21" x14ac:dyDescent="0.25">
      <c r="B26" s="18">
        <f>INDEX(database!$B$3:$B$280,MATCH(K26,database!$D$3:$D$280,0))</f>
        <v>40</v>
      </c>
      <c r="C26" s="5" t="str">
        <f>INDEX(database!$J$3:$J$280,MATCH(B26,database!$B$3:$B$280,0))</f>
        <v>0001010</v>
      </c>
      <c r="D26" s="8" t="str">
        <f>INDEX(database!$N$3:$N$280,MATCH(K26,database!$D$3:$D$280,0))</f>
        <v>1000</v>
      </c>
      <c r="E26" s="5" t="str">
        <f>INDEX(database!$O$3:$O$280,MATCH(K26,database!$D$3:$D$280,0))</f>
        <v>31 downto 0</v>
      </c>
      <c r="F26" s="5">
        <f>INDEX(database!$E$3:$E$280,MATCH(K26,database!$D$3:$D$280,0))</f>
        <v>31</v>
      </c>
      <c r="G26" s="5">
        <f>INDEX(database!$F$3:$F$280,MATCH(K26,database!$D$3:$D$280,0))</f>
        <v>24</v>
      </c>
      <c r="H26" s="5">
        <f>INDEX(database!$G$3:$G$280,MATCH(K26,database!$D$3:$D$280,0))</f>
        <v>8</v>
      </c>
      <c r="I26" s="5" t="str">
        <f>INDEX(database!$P$3:$P$280,MATCH(K26,database!$D$3:$D$280,0))</f>
        <v>7 downto 0</v>
      </c>
      <c r="J26" s="8" t="str">
        <f>INDEX(database!$H$3:$H$280,MATCH(K26,database!$D$3:$D$280,0))</f>
        <v>014</v>
      </c>
      <c r="K26" s="4" t="s">
        <v>144</v>
      </c>
      <c r="M26" s="3" t="str">
        <f t="shared" si="0"/>
        <v xml:space="preserve">when (16#014#) =&gt;
-- AEB Critical Configuration Area Register "PWR_CONFIG2" : "TIME_VAN3_ON" Field
v_ram_address                 := "0001010";
v_ram_byteenable              := "1000";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26" s="3"/>
    </row>
    <row r="27" spans="2:21" x14ac:dyDescent="0.25">
      <c r="B27" s="18">
        <f>INDEX(database!$B$3:$B$280,MATCH(K27,database!$D$3:$D$280,0))</f>
        <v>41</v>
      </c>
      <c r="C27" s="5" t="str">
        <f>INDEX(database!$J$3:$J$280,MATCH(B27,database!$B$3:$B$280,0))</f>
        <v>0001010</v>
      </c>
      <c r="D27" s="8" t="str">
        <f>INDEX(database!$N$3:$N$280,MATCH(K27,database!$D$3:$D$280,0))</f>
        <v>0100</v>
      </c>
      <c r="E27" s="5" t="str">
        <f>INDEX(database!$O$3:$O$280,MATCH(K27,database!$D$3:$D$280,0))</f>
        <v>31 downto 0</v>
      </c>
      <c r="F27" s="5">
        <f>INDEX(database!$E$3:$E$280,MATCH(K27,database!$D$3:$D$280,0))</f>
        <v>23</v>
      </c>
      <c r="G27" s="5">
        <f>INDEX(database!$F$3:$F$280,MATCH(K27,database!$D$3:$D$280,0))</f>
        <v>16</v>
      </c>
      <c r="H27" s="5">
        <f>INDEX(database!$G$3:$G$280,MATCH(K27,database!$D$3:$D$280,0))</f>
        <v>8</v>
      </c>
      <c r="I27" s="5" t="str">
        <f>INDEX(database!$P$3:$P$280,MATCH(K27,database!$D$3:$D$280,0))</f>
        <v>7 downto 0</v>
      </c>
      <c r="J27" s="8" t="str">
        <f>INDEX(database!$H$3:$H$280,MATCH(K27,database!$D$3:$D$280,0))</f>
        <v>015</v>
      </c>
      <c r="K27" s="4" t="s">
        <v>145</v>
      </c>
      <c r="M27" s="3" t="str">
        <f t="shared" si="0"/>
        <v xml:space="preserve">when (16#015#) =&gt;
-- AEB Critical Configuration Area Register "PWR_CONFIG2" : "TIME_VCCD_OFF" Field
v_ram_address                 := "0001010";
v_ram_byteenable              := "0100";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27" s="3"/>
    </row>
    <row r="28" spans="2:21" x14ac:dyDescent="0.25">
      <c r="B28" s="18">
        <f>INDEX(database!$B$3:$B$280,MATCH(K28,database!$D$3:$D$280,0))</f>
        <v>42</v>
      </c>
      <c r="C28" s="5" t="str">
        <f>INDEX(database!$J$3:$J$280,MATCH(B28,database!$B$3:$B$280,0))</f>
        <v>0001010</v>
      </c>
      <c r="D28" s="8" t="str">
        <f>INDEX(database!$N$3:$N$280,MATCH(K28,database!$D$3:$D$280,0))</f>
        <v>0010</v>
      </c>
      <c r="E28" s="5" t="str">
        <f>INDEX(database!$O$3:$O$280,MATCH(K28,database!$D$3:$D$280,0))</f>
        <v>31 downto 0</v>
      </c>
      <c r="F28" s="5">
        <f>INDEX(database!$E$3:$E$280,MATCH(K28,database!$D$3:$D$280,0))</f>
        <v>15</v>
      </c>
      <c r="G28" s="5">
        <f>INDEX(database!$F$3:$F$280,MATCH(K28,database!$D$3:$D$280,0))</f>
        <v>8</v>
      </c>
      <c r="H28" s="5">
        <f>INDEX(database!$G$3:$G$280,MATCH(K28,database!$D$3:$D$280,0))</f>
        <v>8</v>
      </c>
      <c r="I28" s="5" t="str">
        <f>INDEX(database!$P$3:$P$280,MATCH(K28,database!$D$3:$D$280,0))</f>
        <v>7 downto 0</v>
      </c>
      <c r="J28" s="8" t="str">
        <f>INDEX(database!$H$3:$H$280,MATCH(K28,database!$D$3:$D$280,0))</f>
        <v>016</v>
      </c>
      <c r="K28" s="4" t="s">
        <v>146</v>
      </c>
      <c r="M28" s="3" t="str">
        <f t="shared" si="0"/>
        <v xml:space="preserve">when (16#016#) =&gt;
-- AEB Critical Configuration Area Register "PWR_CONFIG2" : "TIME_VCLK_OFF" Field
v_ram_address                 := "0001010";
v_ram_byteenable              := "0010";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28" s="3"/>
    </row>
    <row r="29" spans="2:21" x14ac:dyDescent="0.25">
      <c r="B29" s="18">
        <f>INDEX(database!$B$3:$B$280,MATCH(K29,database!$D$3:$D$280,0))</f>
        <v>43</v>
      </c>
      <c r="C29" s="5" t="str">
        <f>INDEX(database!$J$3:$J$280,MATCH(B29,database!$B$3:$B$280,0))</f>
        <v>0001010</v>
      </c>
      <c r="D29" s="8" t="str">
        <f>INDEX(database!$N$3:$N$280,MATCH(K29,database!$D$3:$D$280,0))</f>
        <v>0001</v>
      </c>
      <c r="E29" s="5" t="str">
        <f>INDEX(database!$O$3:$O$280,MATCH(K29,database!$D$3:$D$280,0))</f>
        <v>31 downto 0</v>
      </c>
      <c r="F29" s="5">
        <f>INDEX(database!$E$3:$E$280,MATCH(K29,database!$D$3:$D$280,0))</f>
        <v>7</v>
      </c>
      <c r="G29" s="5">
        <f>INDEX(database!$F$3:$F$280,MATCH(K29,database!$D$3:$D$280,0))</f>
        <v>0</v>
      </c>
      <c r="H29" s="5">
        <f>INDEX(database!$G$3:$G$280,MATCH(K29,database!$D$3:$D$280,0))</f>
        <v>8</v>
      </c>
      <c r="I29" s="5" t="str">
        <f>INDEX(database!$P$3:$P$280,MATCH(K29,database!$D$3:$D$280,0))</f>
        <v>7 downto 0</v>
      </c>
      <c r="J29" s="8" t="str">
        <f>INDEX(database!$H$3:$H$280,MATCH(K29,database!$D$3:$D$280,0))</f>
        <v>017</v>
      </c>
      <c r="K29" s="4" t="s">
        <v>147</v>
      </c>
      <c r="M29" s="3" t="str">
        <f t="shared" si="0"/>
        <v xml:space="preserve">when (16#017#) =&gt;
-- AEB Critical Configuration Area Register "PWR_CONFIG2" : "TIME_VAN1_OFF" Field
v_ram_address                 := "0001010";
v_ram_byteenable              := "0001";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29" s="3"/>
    </row>
    <row r="30" spans="2:21" x14ac:dyDescent="0.25">
      <c r="B30" s="18">
        <f>INDEX(database!$B$3:$B$280,MATCH(K30,database!$D$3:$D$280,0))</f>
        <v>44</v>
      </c>
      <c r="C30" s="5" t="str">
        <f>INDEX(database!$J$3:$J$280,MATCH(B30,database!$B$3:$B$280,0))</f>
        <v>0001011</v>
      </c>
      <c r="D30" s="8" t="str">
        <f>INDEX(database!$N$3:$N$280,MATCH(K30,database!$D$3:$D$280,0))</f>
        <v>1000</v>
      </c>
      <c r="E30" s="5" t="str">
        <f>INDEX(database!$O$3:$O$280,MATCH(K30,database!$D$3:$D$280,0))</f>
        <v>31 downto 0</v>
      </c>
      <c r="F30" s="5">
        <f>INDEX(database!$E$3:$E$280,MATCH(K30,database!$D$3:$D$280,0))</f>
        <v>31</v>
      </c>
      <c r="G30" s="5">
        <f>INDEX(database!$F$3:$F$280,MATCH(K30,database!$D$3:$D$280,0))</f>
        <v>24</v>
      </c>
      <c r="H30" s="5">
        <f>INDEX(database!$G$3:$G$280,MATCH(K30,database!$D$3:$D$280,0))</f>
        <v>8</v>
      </c>
      <c r="I30" s="5" t="str">
        <f>INDEX(database!$P$3:$P$280,MATCH(K30,database!$D$3:$D$280,0))</f>
        <v>7 downto 0</v>
      </c>
      <c r="J30" s="8" t="str">
        <f>INDEX(database!$H$3:$H$280,MATCH(K30,database!$D$3:$D$280,0))</f>
        <v>018</v>
      </c>
      <c r="K30" s="4" t="s">
        <v>148</v>
      </c>
      <c r="M30" s="3" t="str">
        <f t="shared" si="0"/>
        <v xml:space="preserve">when (16#018#) =&gt;
-- AEB Critical Configuration Area Register "PWR_CONFIG3" : "TIME_VAN2_OFF" Field
v_ram_address                 := "0001011";
v_ram_byteenable              := "1000";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30" s="3"/>
    </row>
    <row r="31" spans="2:21" x14ac:dyDescent="0.25">
      <c r="B31" s="18">
        <f>INDEX(database!$B$3:$B$280,MATCH(K31,database!$D$3:$D$280,0))</f>
        <v>45</v>
      </c>
      <c r="C31" s="5" t="str">
        <f>INDEX(database!$J$3:$J$280,MATCH(B31,database!$B$3:$B$280,0))</f>
        <v>0001011</v>
      </c>
      <c r="D31" s="8" t="str">
        <f>INDEX(database!$N$3:$N$280,MATCH(K31,database!$D$3:$D$280,0))</f>
        <v>0100</v>
      </c>
      <c r="E31" s="5" t="str">
        <f>INDEX(database!$O$3:$O$280,MATCH(K31,database!$D$3:$D$280,0))</f>
        <v>31 downto 0</v>
      </c>
      <c r="F31" s="5">
        <f>INDEX(database!$E$3:$E$280,MATCH(K31,database!$D$3:$D$280,0))</f>
        <v>23</v>
      </c>
      <c r="G31" s="5">
        <f>INDEX(database!$F$3:$F$280,MATCH(K31,database!$D$3:$D$280,0))</f>
        <v>16</v>
      </c>
      <c r="H31" s="5">
        <f>INDEX(database!$G$3:$G$280,MATCH(K31,database!$D$3:$D$280,0))</f>
        <v>8</v>
      </c>
      <c r="I31" s="5" t="str">
        <f>INDEX(database!$P$3:$P$280,MATCH(K31,database!$D$3:$D$280,0))</f>
        <v>7 downto 0</v>
      </c>
      <c r="J31" s="8" t="str">
        <f>INDEX(database!$H$3:$H$280,MATCH(K31,database!$D$3:$D$280,0))</f>
        <v>019</v>
      </c>
      <c r="K31" s="4" t="s">
        <v>149</v>
      </c>
      <c r="M31" s="3" t="str">
        <f t="shared" si="0"/>
        <v xml:space="preserve">when (16#019#) =&gt;
-- AEB Critical Configuration Area Register "PWR_CONFIG3" : "TIME_VAN3_OFF" Field
v_ram_address                 := "0001011";
v_ram_byteenable              := "0100";
v_ram_wrbitmask               := (others =&gt; '0');
v_ram_writedata               := (others =&gt; '0');
v_ram_wrbitmask(31 downto 0) := (others =&gt; '1');
v_ram_writedata(31 downto 0) := avalon_mm_rmap_i.writedata(7 downto 0);
p_rmap_ram_wr(v_ram_address, v_ram_byteenable, v_ram_wrbitmask, v_ram_writedata, avalon_mm_rmap_o.waitrequest);
</v>
      </c>
      <c r="U31" s="3"/>
    </row>
    <row r="32" spans="2:21" x14ac:dyDescent="0.25">
      <c r="B32" s="18">
        <f>INDEX(database!$B$3:$B$280,MATCH(K32,database!$D$3:$D$280,0))</f>
        <v>256</v>
      </c>
      <c r="C32" s="5" t="str">
        <f>INDEX(database!$J$3:$J$280,MATCH(B32,database!$B$3:$B$280,0))</f>
        <v>0001100</v>
      </c>
      <c r="D32" s="8" t="str">
        <f>INDEX(database!$N$3:$N$280,MATCH(K32,database!$D$3:$D$280,0))</f>
        <v>1111</v>
      </c>
      <c r="E32" s="5" t="str">
        <f>INDEX(database!$O$3:$O$280,MATCH(K32,database!$D$3:$D$280,0))</f>
        <v>31 downto 0</v>
      </c>
      <c r="F32" s="5">
        <f>INDEX(database!$E$3:$E$280,MATCH(K32,database!$D$3:$D$280,0))</f>
        <v>31</v>
      </c>
      <c r="G32" s="5">
        <f>INDEX(database!$F$3:$F$280,MATCH(K32,database!$D$3:$D$280,0))</f>
        <v>0</v>
      </c>
      <c r="H32" s="5">
        <f>INDEX(database!$G$3:$G$280,MATCH(K32,database!$D$3:$D$280,0))</f>
        <v>32</v>
      </c>
      <c r="I32" s="5" t="str">
        <f>INDEX(database!$P$3:$P$280,MATCH(K32,database!$D$3:$D$280,0))</f>
        <v>31 downto 0</v>
      </c>
      <c r="J32" s="8" t="str">
        <f>INDEX(database!$H$3:$H$280,MATCH(K32,database!$D$3:$D$280,0))</f>
        <v>01A</v>
      </c>
      <c r="K32" s="4" t="s">
        <v>150</v>
      </c>
      <c r="M32" s="3" t="str">
        <f t="shared" si="0"/>
        <v xml:space="preserve">when (16#01A#) =&gt;
-- AEB General Configuration Area Register "ADC1_CONFIG_1" : RESERVED_0, "SPIRST", "MUXMOD", "BYPAS", "CLKENB", "CHOP", "STAT", "RESERVED_1", "IDLMOD", "DLY", "SBCS", "DRATE", "AINP", "AINN", "DIFF" Fields
v_ram_address                 := "0001100";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32" s="3"/>
    </row>
    <row r="33" spans="2:21" x14ac:dyDescent="0.25">
      <c r="B33" s="18">
        <v>260</v>
      </c>
      <c r="C33" s="5" t="str">
        <f>INDEX(database!$J$3:$J$280,MATCH(B33,database!$B$3:$B$280,0))</f>
        <v>0001101</v>
      </c>
      <c r="D33" s="8" t="s">
        <v>123</v>
      </c>
      <c r="E33" s="5" t="s">
        <v>122</v>
      </c>
      <c r="F33" s="5">
        <v>31</v>
      </c>
      <c r="G33" s="5">
        <v>0</v>
      </c>
      <c r="H33" s="5">
        <v>32</v>
      </c>
      <c r="I33" s="5" t="s">
        <v>122</v>
      </c>
      <c r="J33" s="7" t="s">
        <v>258</v>
      </c>
      <c r="K33" s="4" t="s">
        <v>151</v>
      </c>
      <c r="M33" s="3" t="str">
        <f t="shared" si="0"/>
        <v xml:space="preserve">when (16#01B#)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             := "0001101";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33" s="3"/>
    </row>
    <row r="34" spans="2:21" x14ac:dyDescent="0.25">
      <c r="B34" s="18">
        <f>INDEX(database!$B$3:$B$280,MATCH(K34,database!$D$3:$D$280,0))</f>
        <v>264</v>
      </c>
      <c r="C34" s="5" t="str">
        <f>INDEX(database!$J$3:$J$280,MATCH(B34,database!$B$3:$B$280,0))</f>
        <v>0001110</v>
      </c>
      <c r="D34" s="8" t="str">
        <f>INDEX(database!$N$3:$N$280,MATCH(K34,database!$D$3:$D$280,0))</f>
        <v>1111</v>
      </c>
      <c r="E34" s="5" t="str">
        <f>INDEX(database!$O$3:$O$280,MATCH(K34,database!$D$3:$D$280,0))</f>
        <v>31 downto 0</v>
      </c>
      <c r="F34" s="5">
        <f>INDEX(database!$E$3:$E$280,MATCH(K34,database!$D$3:$D$280,0))</f>
        <v>31</v>
      </c>
      <c r="G34" s="5">
        <f>INDEX(database!$F$3:$F$280,MATCH(K34,database!$D$3:$D$280,0))</f>
        <v>0</v>
      </c>
      <c r="H34" s="5">
        <f>INDEX(database!$G$3:$G$280,MATCH(K34,database!$D$3:$D$280,0))</f>
        <v>32</v>
      </c>
      <c r="I34" s="5" t="str">
        <f>INDEX(database!$P$3:$P$280,MATCH(K34,database!$D$3:$D$280,0))</f>
        <v>31 downto 0</v>
      </c>
      <c r="J34" s="8" t="str">
        <f>INDEX(database!$H$3:$H$280,MATCH(K34,database!$D$3:$D$280,0))</f>
        <v>01C</v>
      </c>
      <c r="K34" s="4" t="s">
        <v>152</v>
      </c>
      <c r="M34" s="3" t="str">
        <f t="shared" si="0"/>
        <v xml:space="preserve">when (16#01C#) =&gt;
-- AEB General Configuration Area Register "ADC1_CONFIG_3" : DIO7, "DIO6", "DIO5", "DIO4", "DIO3", "DIO2", "DIO1", "DIO0", "RESERVED" Fields
v_ram_address                 := "0001110";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34" s="3"/>
    </row>
    <row r="35" spans="2:21" x14ac:dyDescent="0.25">
      <c r="B35" s="18">
        <f>INDEX(database!$B$3:$B$280,MATCH(K35,database!$D$3:$D$280,0))</f>
        <v>268</v>
      </c>
      <c r="C35" s="5" t="str">
        <f>INDEX(database!$J$3:$J$280,MATCH(B35,database!$B$3:$B$280,0))</f>
        <v>0001111</v>
      </c>
      <c r="D35" s="8" t="str">
        <f>INDEX(database!$N$3:$N$280,MATCH(K35,database!$D$3:$D$280,0))</f>
        <v>1111</v>
      </c>
      <c r="E35" s="5" t="str">
        <f>INDEX(database!$O$3:$O$280,MATCH(K35,database!$D$3:$D$280,0))</f>
        <v>31 downto 0</v>
      </c>
      <c r="F35" s="5">
        <f>INDEX(database!$E$3:$E$280,MATCH(K35,database!$D$3:$D$280,0))</f>
        <v>31</v>
      </c>
      <c r="G35" s="5">
        <f>INDEX(database!$F$3:$F$280,MATCH(K35,database!$D$3:$D$280,0))</f>
        <v>0</v>
      </c>
      <c r="H35" s="5">
        <f>INDEX(database!$G$3:$G$280,MATCH(K35,database!$D$3:$D$280,0))</f>
        <v>32</v>
      </c>
      <c r="I35" s="5" t="str">
        <f>INDEX(database!$P$3:$P$280,MATCH(K35,database!$D$3:$D$280,0))</f>
        <v>31 downto 0</v>
      </c>
      <c r="J35" s="8" t="str">
        <f>INDEX(database!$H$3:$H$280,MATCH(K35,database!$D$3:$D$280,0))</f>
        <v>01D</v>
      </c>
      <c r="K35" s="4" t="s">
        <v>153</v>
      </c>
      <c r="M35" s="3" t="str">
        <f t="shared" si="0"/>
        <v xml:space="preserve">when (16#01D#) =&gt;
-- AEB General Configuration Area Register "ADC2_CONFIG_1" : RESERVED_0, "SPIRST", "MUXMOD", "BYPAS", "CLKENB", "CHOP", "STAT", "RESERVED_1", "IDLMOD", "DLY", "SBCS", "DRATE", "AINP", "AINN", "DIFF" Fields
v_ram_address                 := "0001111";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35" s="3"/>
    </row>
    <row r="36" spans="2:21" x14ac:dyDescent="0.25">
      <c r="B36" s="18">
        <v>272</v>
      </c>
      <c r="C36" s="5" t="str">
        <f>INDEX(database!$J$3:$J$280,MATCH(B36,database!$B$3:$B$280,0))</f>
        <v>0010000</v>
      </c>
      <c r="D36" s="8" t="s">
        <v>123</v>
      </c>
      <c r="E36" s="5" t="s">
        <v>122</v>
      </c>
      <c r="F36" s="5">
        <v>31</v>
      </c>
      <c r="G36" s="5">
        <v>0</v>
      </c>
      <c r="H36" s="5">
        <v>32</v>
      </c>
      <c r="I36" s="5" t="s">
        <v>122</v>
      </c>
      <c r="J36" s="7" t="s">
        <v>261</v>
      </c>
      <c r="K36" s="4" t="s">
        <v>154</v>
      </c>
      <c r="M36" s="3" t="str">
        <f t="shared" si="0"/>
        <v xml:space="preserve">when (16#01E#)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             := "0010000";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36" s="3"/>
    </row>
    <row r="37" spans="2:21" x14ac:dyDescent="0.25">
      <c r="B37" s="18">
        <f>INDEX(database!$B$3:$B$280,MATCH(K37,database!$D$3:$D$280,0))</f>
        <v>276</v>
      </c>
      <c r="C37" s="5" t="str">
        <f>INDEX(database!$J$3:$J$280,MATCH(B37,database!$B$3:$B$280,0))</f>
        <v>0010001</v>
      </c>
      <c r="D37" s="8" t="str">
        <f>INDEX(database!$N$3:$N$280,MATCH(K37,database!$D$3:$D$280,0))</f>
        <v>1111</v>
      </c>
      <c r="E37" s="5" t="str">
        <f>INDEX(database!$O$3:$O$280,MATCH(K37,database!$D$3:$D$280,0))</f>
        <v>31 downto 0</v>
      </c>
      <c r="F37" s="5">
        <f>INDEX(database!$E$3:$E$280,MATCH(K37,database!$D$3:$D$280,0))</f>
        <v>31</v>
      </c>
      <c r="G37" s="5">
        <f>INDEX(database!$F$3:$F$280,MATCH(K37,database!$D$3:$D$280,0))</f>
        <v>0</v>
      </c>
      <c r="H37" s="5">
        <f>INDEX(database!$G$3:$G$280,MATCH(K37,database!$D$3:$D$280,0))</f>
        <v>32</v>
      </c>
      <c r="I37" s="5" t="str">
        <f>INDEX(database!$P$3:$P$280,MATCH(K37,database!$D$3:$D$280,0))</f>
        <v>31 downto 0</v>
      </c>
      <c r="J37" s="8" t="str">
        <f>INDEX(database!$H$3:$H$280,MATCH(K37,database!$D$3:$D$280,0))</f>
        <v>01F</v>
      </c>
      <c r="K37" s="4" t="s">
        <v>155</v>
      </c>
      <c r="M37" s="3" t="str">
        <f t="shared" si="0"/>
        <v xml:space="preserve">when (16#01F#) =&gt;
-- AEB General Configuration Area Register "ADC2_CONFIG_3" : DIO7, "DIO6", "DIO5", "DIO4", "DIO3", "DIO2", "DIO1", "DIO0", "RESERVED" Fields
v_ram_address                 := "0010001";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37" s="3"/>
    </row>
    <row r="38" spans="2:21" x14ac:dyDescent="0.25">
      <c r="B38" s="18">
        <f>INDEX(database!$B$3:$B$280,MATCH(K38,database!$D$3:$D$280,0))</f>
        <v>280</v>
      </c>
      <c r="C38" s="5" t="str">
        <f>INDEX(database!$J$3:$J$280,MATCH(B38,database!$B$3:$B$280,0))</f>
        <v>0010010</v>
      </c>
      <c r="D38" s="8" t="str">
        <f>INDEX(database!$N$3:$N$280,MATCH(K38,database!$D$3:$D$280,0))</f>
        <v>1111</v>
      </c>
      <c r="E38" s="5" t="str">
        <f>INDEX(database!$O$3:$O$280,MATCH(K38,database!$D$3:$D$280,0))</f>
        <v>31 downto 0</v>
      </c>
      <c r="F38" s="5">
        <f>INDEX(database!$E$3:$E$280,MATCH(K38,database!$D$3:$D$280,0))</f>
        <v>31</v>
      </c>
      <c r="G38" s="5">
        <f>INDEX(database!$F$3:$F$280,MATCH(K38,database!$D$3:$D$280,0))</f>
        <v>0</v>
      </c>
      <c r="H38" s="5">
        <f>INDEX(database!$G$3:$G$280,MATCH(K38,database!$D$3:$D$280,0))</f>
        <v>32</v>
      </c>
      <c r="I38" s="5" t="str">
        <f>INDEX(database!$P$3:$P$280,MATCH(K38,database!$D$3:$D$280,0))</f>
        <v>31 downto 0</v>
      </c>
      <c r="J38" s="8" t="str">
        <f>INDEX(database!$H$3:$H$280,MATCH(K38,database!$D$3:$D$280,0))</f>
        <v>020</v>
      </c>
      <c r="K38" s="4" t="s">
        <v>156</v>
      </c>
      <c r="M38" s="3" t="str">
        <f t="shared" si="0"/>
        <v xml:space="preserve">when (16#020#) =&gt;
-- AEB General Configuration Area Register "RESERVED_118" : "RESERVED" Field
v_ram_address                 := "0010010";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38" s="3"/>
    </row>
    <row r="39" spans="2:21" x14ac:dyDescent="0.25">
      <c r="B39" s="18">
        <f>INDEX(database!$B$3:$B$280,MATCH(K39,database!$D$3:$D$280,0))</f>
        <v>284</v>
      </c>
      <c r="C39" s="5" t="str">
        <f>INDEX(database!$J$3:$J$280,MATCH(B39,database!$B$3:$B$280,0))</f>
        <v>0010011</v>
      </c>
      <c r="D39" s="8" t="str">
        <f>INDEX(database!$N$3:$N$280,MATCH(K39,database!$D$3:$D$280,0))</f>
        <v>1111</v>
      </c>
      <c r="E39" s="5" t="str">
        <f>INDEX(database!$O$3:$O$280,MATCH(K39,database!$D$3:$D$280,0))</f>
        <v>31 downto 0</v>
      </c>
      <c r="F39" s="5">
        <f>INDEX(database!$E$3:$E$280,MATCH(K39,database!$D$3:$D$280,0))</f>
        <v>31</v>
      </c>
      <c r="G39" s="5">
        <f>INDEX(database!$F$3:$F$280,MATCH(K39,database!$D$3:$D$280,0))</f>
        <v>0</v>
      </c>
      <c r="H39" s="5">
        <f>INDEX(database!$G$3:$G$280,MATCH(K39,database!$D$3:$D$280,0))</f>
        <v>32</v>
      </c>
      <c r="I39" s="5" t="str">
        <f>INDEX(database!$P$3:$P$280,MATCH(K39,database!$D$3:$D$280,0))</f>
        <v>31 downto 0</v>
      </c>
      <c r="J39" s="8" t="str">
        <f>INDEX(database!$H$3:$H$280,MATCH(K39,database!$D$3:$D$280,0))</f>
        <v>021</v>
      </c>
      <c r="K39" s="4" t="s">
        <v>157</v>
      </c>
      <c r="M39" s="3" t="str">
        <f t="shared" si="0"/>
        <v xml:space="preserve">when (16#021#) =&gt;
-- AEB General Configuration Area Register "RESERVED_11C" : "RESERVED" Field
v_ram_address                 := "0010011";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39" s="3"/>
    </row>
    <row r="40" spans="2:21" x14ac:dyDescent="0.25">
      <c r="B40" s="18">
        <v>288</v>
      </c>
      <c r="C40" s="5" t="str">
        <f>INDEX(database!$J$3:$J$280,MATCH(B40,database!$B$3:$B$280,0))</f>
        <v>0010100</v>
      </c>
      <c r="D40" s="8" t="s">
        <v>123</v>
      </c>
      <c r="E40" s="5" t="s">
        <v>122</v>
      </c>
      <c r="F40" s="5">
        <v>31</v>
      </c>
      <c r="G40" s="5">
        <v>0</v>
      </c>
      <c r="H40" s="5">
        <v>32</v>
      </c>
      <c r="I40" s="5" t="s">
        <v>122</v>
      </c>
      <c r="J40" s="7" t="s">
        <v>265</v>
      </c>
      <c r="K40" s="4" t="s">
        <v>158</v>
      </c>
      <c r="M40" s="3" t="str">
        <f t="shared" si="0"/>
        <v xml:space="preserve">when (16#022#)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             := "0010100";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40" s="3"/>
    </row>
    <row r="41" spans="2:21" x14ac:dyDescent="0.25">
      <c r="B41" s="18">
        <f>INDEX(database!$B$3:$B$280,MATCH(K41,database!$D$3:$D$280,0))</f>
        <v>292</v>
      </c>
      <c r="C41" s="5" t="str">
        <f>INDEX(database!$J$3:$J$280,MATCH(B41,database!$B$3:$B$280,0))</f>
        <v>0010101</v>
      </c>
      <c r="D41" s="8" t="str">
        <f>INDEX(database!$N$3:$N$280,MATCH(K41,database!$D$3:$D$280,0))</f>
        <v>1111</v>
      </c>
      <c r="E41" s="5" t="str">
        <f>INDEX(database!$O$3:$O$280,MATCH(K41,database!$D$3:$D$280,0))</f>
        <v>31 downto 0</v>
      </c>
      <c r="F41" s="5">
        <f>INDEX(database!$E$3:$E$280,MATCH(K41,database!$D$3:$D$280,0))</f>
        <v>31</v>
      </c>
      <c r="G41" s="5">
        <f>INDEX(database!$F$3:$F$280,MATCH(K41,database!$D$3:$D$280,0))</f>
        <v>0</v>
      </c>
      <c r="H41" s="5">
        <f>INDEX(database!$G$3:$G$280,MATCH(K41,database!$D$3:$D$280,0))</f>
        <v>32</v>
      </c>
      <c r="I41" s="5" t="str">
        <f>INDEX(database!$P$3:$P$280,MATCH(K41,database!$D$3:$D$280,0))</f>
        <v>31 downto 0</v>
      </c>
      <c r="J41" s="8" t="str">
        <f>INDEX(database!$H$3:$H$280,MATCH(K41,database!$D$3:$D$280,0))</f>
        <v>023</v>
      </c>
      <c r="K41" s="4" t="s">
        <v>159</v>
      </c>
      <c r="M41" s="3" t="str">
        <f t="shared" si="0"/>
        <v xml:space="preserve">when (16#023#) =&gt;
-- AEB General Configuration Area Register "SEQ_CONFIG_2" : ADC_CLK_LOW_POS, "ADC_CLK_HIGH_POS", "CDS_CLK_LOW_POS", "CDS_CLK_HIGH_POS" Fields
v_ram_address                 := "0010101";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41" s="3"/>
    </row>
    <row r="42" spans="2:21" x14ac:dyDescent="0.25">
      <c r="B42" s="18">
        <f>INDEX(database!$B$3:$B$280,MATCH(K42,database!$D$3:$D$280,0))</f>
        <v>296</v>
      </c>
      <c r="C42" s="5" t="str">
        <f>INDEX(database!$J$3:$J$280,MATCH(B42,database!$B$3:$B$280,0))</f>
        <v>0010110</v>
      </c>
      <c r="D42" s="8" t="str">
        <f>INDEX(database!$N$3:$N$280,MATCH(K42,database!$D$3:$D$280,0))</f>
        <v>1111</v>
      </c>
      <c r="E42" s="5" t="str">
        <f>INDEX(database!$O$3:$O$280,MATCH(K42,database!$D$3:$D$280,0))</f>
        <v>31 downto 0</v>
      </c>
      <c r="F42" s="5">
        <f>INDEX(database!$E$3:$E$280,MATCH(K42,database!$D$3:$D$280,0))</f>
        <v>31</v>
      </c>
      <c r="G42" s="5">
        <f>INDEX(database!$F$3:$F$280,MATCH(K42,database!$D$3:$D$280,0))</f>
        <v>0</v>
      </c>
      <c r="H42" s="5">
        <f>INDEX(database!$G$3:$G$280,MATCH(K42,database!$D$3:$D$280,0))</f>
        <v>32</v>
      </c>
      <c r="I42" s="5" t="str">
        <f>INDEX(database!$P$3:$P$280,MATCH(K42,database!$D$3:$D$280,0))</f>
        <v>31 downto 0</v>
      </c>
      <c r="J42" s="8" t="str">
        <f>INDEX(database!$H$3:$H$280,MATCH(K42,database!$D$3:$D$280,0))</f>
        <v>024</v>
      </c>
      <c r="K42" s="4" t="s">
        <v>160</v>
      </c>
      <c r="M42" s="3" t="str">
        <f t="shared" si="0"/>
        <v xml:space="preserve">when (16#024#) =&gt;
-- AEB General Configuration Area Register "SEQ_CONFIG_3" : RPHIR_CLK_LOW_POS, "RPHIR_CLK_HIGH_POS", "RPHI1_CLK_LOW_POS", "RPHI1_CLK_HIGH_POS" Fields
v_ram_address                 := "0010110";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42" s="3"/>
    </row>
    <row r="43" spans="2:21" x14ac:dyDescent="0.25">
      <c r="B43" s="18">
        <f>INDEX(database!$B$3:$B$280,MATCH(K43,database!$D$3:$D$280,0))</f>
        <v>300</v>
      </c>
      <c r="C43" s="5" t="str">
        <f>INDEX(database!$J$3:$J$280,MATCH(B43,database!$B$3:$B$280,0))</f>
        <v>0010111</v>
      </c>
      <c r="D43" s="8" t="str">
        <f>INDEX(database!$N$3:$N$280,MATCH(K43,database!$D$3:$D$280,0))</f>
        <v>1111</v>
      </c>
      <c r="E43" s="5" t="str">
        <f>INDEX(database!$O$3:$O$280,MATCH(K43,database!$D$3:$D$280,0))</f>
        <v>31 downto 0</v>
      </c>
      <c r="F43" s="5">
        <f>INDEX(database!$E$3:$E$280,MATCH(K43,database!$D$3:$D$280,0))</f>
        <v>31</v>
      </c>
      <c r="G43" s="5">
        <f>INDEX(database!$F$3:$F$280,MATCH(K43,database!$D$3:$D$280,0))</f>
        <v>0</v>
      </c>
      <c r="H43" s="5">
        <f>INDEX(database!$G$3:$G$280,MATCH(K43,database!$D$3:$D$280,0))</f>
        <v>32</v>
      </c>
      <c r="I43" s="5" t="str">
        <f>INDEX(database!$P$3:$P$280,MATCH(K43,database!$D$3:$D$280,0))</f>
        <v>31 downto 0</v>
      </c>
      <c r="J43" s="8" t="str">
        <f>INDEX(database!$H$3:$H$280,MATCH(K43,database!$D$3:$D$280,0))</f>
        <v>025</v>
      </c>
      <c r="K43" s="4" t="s">
        <v>161</v>
      </c>
      <c r="M43" s="3" t="str">
        <f t="shared" si="0"/>
        <v xml:space="preserve">when (16#025#) =&gt;
-- AEB General Configuration Area Register "SEQ_CONFIG_4" : RPHI2_CLK_LOW_POS, "RPHI2_CLK_HIGH_POS", "RPHI3_CLK_LOW_POS", "RPHI3_CLK_HIGH_POS" Fields
v_ram_address                 := "0010111";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43" s="3"/>
    </row>
    <row r="44" spans="2:21" x14ac:dyDescent="0.25">
      <c r="B44" s="18">
        <f>INDEX(database!$B$3:$B$280,MATCH(K44,database!$D$3:$D$280,0))</f>
        <v>304</v>
      </c>
      <c r="C44" s="5" t="str">
        <f>INDEX(database!$J$3:$J$280,MATCH(B44,database!$B$3:$B$280,0))</f>
        <v>0011000</v>
      </c>
      <c r="D44" s="8" t="str">
        <f>INDEX(database!$N$3:$N$280,MATCH(K44,database!$D$3:$D$280,0))</f>
        <v>1111</v>
      </c>
      <c r="E44" s="5" t="str">
        <f>INDEX(database!$O$3:$O$280,MATCH(K44,database!$D$3:$D$280,0))</f>
        <v>31 downto 0</v>
      </c>
      <c r="F44" s="5">
        <f>INDEX(database!$E$3:$E$280,MATCH(K44,database!$D$3:$D$280,0))</f>
        <v>31</v>
      </c>
      <c r="G44" s="5">
        <f>INDEX(database!$F$3:$F$280,MATCH(K44,database!$D$3:$D$280,0))</f>
        <v>0</v>
      </c>
      <c r="H44" s="5">
        <f>INDEX(database!$G$3:$G$280,MATCH(K44,database!$D$3:$D$280,0))</f>
        <v>32</v>
      </c>
      <c r="I44" s="5" t="str">
        <f>INDEX(database!$P$3:$P$280,MATCH(K44,database!$D$3:$D$280,0))</f>
        <v>31 downto 0</v>
      </c>
      <c r="J44" s="8" t="str">
        <f>INDEX(database!$H$3:$H$280,MATCH(K44,database!$D$3:$D$280,0))</f>
        <v>026</v>
      </c>
      <c r="K44" s="4" t="s">
        <v>162</v>
      </c>
      <c r="M44" s="3" t="str">
        <f t="shared" si="0"/>
        <v xml:space="preserve">when (16#026#) =&gt;
-- AEB General Configuration Area Register "SEQ_CONFIG_5" : SW_CLK_LOW_POS, "SW_CLK_HIGH_POS", "VASP_OUT_CTRL", "RESERVED", "VASP_OUT_EN_POS" Fields
v_ram_address                 := "0011000";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44" s="3"/>
    </row>
    <row r="45" spans="2:21" x14ac:dyDescent="0.25">
      <c r="B45" s="18">
        <f>INDEX(database!$B$3:$B$280,MATCH(K45,database!$D$3:$D$280,0))</f>
        <v>308</v>
      </c>
      <c r="C45" s="5" t="str">
        <f>INDEX(database!$J$3:$J$280,MATCH(B45,database!$B$3:$B$280,0))</f>
        <v>0011001</v>
      </c>
      <c r="D45" s="8" t="str">
        <f>INDEX(database!$N$3:$N$280,MATCH(K45,database!$D$3:$D$280,0))</f>
        <v>1111</v>
      </c>
      <c r="E45" s="5" t="str">
        <f>INDEX(database!$O$3:$O$280,MATCH(K45,database!$D$3:$D$280,0))</f>
        <v>31 downto 0</v>
      </c>
      <c r="F45" s="5">
        <f>INDEX(database!$E$3:$E$280,MATCH(K45,database!$D$3:$D$280,0))</f>
        <v>31</v>
      </c>
      <c r="G45" s="5">
        <f>INDEX(database!$F$3:$F$280,MATCH(K45,database!$D$3:$D$280,0))</f>
        <v>0</v>
      </c>
      <c r="H45" s="5">
        <f>INDEX(database!$G$3:$G$280,MATCH(K45,database!$D$3:$D$280,0))</f>
        <v>32</v>
      </c>
      <c r="I45" s="5" t="str">
        <f>INDEX(database!$P$3:$P$280,MATCH(K45,database!$D$3:$D$280,0))</f>
        <v>31 downto 0</v>
      </c>
      <c r="J45" s="8" t="str">
        <f>INDEX(database!$H$3:$H$280,MATCH(K45,database!$D$3:$D$280,0))</f>
        <v>027</v>
      </c>
      <c r="K45" s="4" t="s">
        <v>163</v>
      </c>
      <c r="M45" s="3" t="str">
        <f t="shared" si="0"/>
        <v xml:space="preserve">when (16#027#) =&gt;
-- AEB General Configuration Area Register "SEQ_CONFIG_6" : VASP_OUT_CTRL_INV, "RESERVED_0", "VASP_OUT_DIS_POS", "RESERVED_1" Fields
v_ram_address                 := "0011001";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45" s="3"/>
    </row>
    <row r="46" spans="2:21" x14ac:dyDescent="0.25">
      <c r="B46" s="18">
        <f>INDEX(database!$B$3:$B$280,MATCH(K46,database!$D$3:$D$280,0))</f>
        <v>312</v>
      </c>
      <c r="C46" s="5" t="str">
        <f>INDEX(database!$J$3:$J$280,MATCH(B46,database!$B$3:$B$280,0))</f>
        <v>0011010</v>
      </c>
      <c r="D46" s="8" t="str">
        <f>INDEX(database!$N$3:$N$280,MATCH(K46,database!$D$3:$D$280,0))</f>
        <v>1111</v>
      </c>
      <c r="E46" s="5" t="str">
        <f>INDEX(database!$O$3:$O$280,MATCH(K46,database!$D$3:$D$280,0))</f>
        <v>31 downto 0</v>
      </c>
      <c r="F46" s="5">
        <f>INDEX(database!$E$3:$E$280,MATCH(K46,database!$D$3:$D$280,0))</f>
        <v>31</v>
      </c>
      <c r="G46" s="5">
        <f>INDEX(database!$F$3:$F$280,MATCH(K46,database!$D$3:$D$280,0))</f>
        <v>0</v>
      </c>
      <c r="H46" s="5">
        <f>INDEX(database!$G$3:$G$280,MATCH(K46,database!$D$3:$D$280,0))</f>
        <v>32</v>
      </c>
      <c r="I46" s="5" t="str">
        <f>INDEX(database!$P$3:$P$280,MATCH(K46,database!$D$3:$D$280,0))</f>
        <v>31 downto 0</v>
      </c>
      <c r="J46" s="8" t="str">
        <f>INDEX(database!$H$3:$H$280,MATCH(K46,database!$D$3:$D$280,0))</f>
        <v>028</v>
      </c>
      <c r="K46" s="4" t="s">
        <v>164</v>
      </c>
      <c r="M46" s="3" t="str">
        <f t="shared" si="0"/>
        <v xml:space="preserve">when (16#028#) =&gt;
-- AEB General Configuration Area Register "SEQ_CONFIG_7" : "RESERVED" Field
v_ram_address                 := "0011010";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46" s="3"/>
    </row>
    <row r="47" spans="2:21" x14ac:dyDescent="0.25">
      <c r="B47" s="18">
        <f>INDEX(database!$B$3:$B$280,MATCH(K47,database!$D$3:$D$280,0))</f>
        <v>316</v>
      </c>
      <c r="C47" s="5" t="str">
        <f>INDEX(database!$J$3:$J$280,MATCH(B47,database!$B$3:$B$280,0))</f>
        <v>0011011</v>
      </c>
      <c r="D47" s="8" t="str">
        <f>INDEX(database!$N$3:$N$280,MATCH(K47,database!$D$3:$D$280,0))</f>
        <v>1111</v>
      </c>
      <c r="E47" s="5" t="str">
        <f>INDEX(database!$O$3:$O$280,MATCH(K47,database!$D$3:$D$280,0))</f>
        <v>31 downto 0</v>
      </c>
      <c r="F47" s="5">
        <f>INDEX(database!$E$3:$E$280,MATCH(K47,database!$D$3:$D$280,0))</f>
        <v>31</v>
      </c>
      <c r="G47" s="5">
        <f>INDEX(database!$F$3:$F$280,MATCH(K47,database!$D$3:$D$280,0))</f>
        <v>0</v>
      </c>
      <c r="H47" s="5">
        <f>INDEX(database!$G$3:$G$280,MATCH(K47,database!$D$3:$D$280,0))</f>
        <v>32</v>
      </c>
      <c r="I47" s="5" t="str">
        <f>INDEX(database!$P$3:$P$280,MATCH(K47,database!$D$3:$D$280,0))</f>
        <v>31 downto 0</v>
      </c>
      <c r="J47" s="8" t="str">
        <f>INDEX(database!$H$3:$H$280,MATCH(K47,database!$D$3:$D$280,0))</f>
        <v>029</v>
      </c>
      <c r="K47" s="4" t="s">
        <v>165</v>
      </c>
      <c r="M47" s="3" t="str">
        <f t="shared" si="0"/>
        <v xml:space="preserve">when (16#029#) =&gt;
-- AEB General Configuration Area Register "SEQ_CONFIG_8" : "RESERVED" Field
v_ram_address                 := "0011011";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47" s="3"/>
    </row>
    <row r="48" spans="2:21" x14ac:dyDescent="0.25">
      <c r="B48" s="18">
        <f>INDEX(database!$B$3:$B$280,MATCH(K48,database!$D$3:$D$280,0))</f>
        <v>320</v>
      </c>
      <c r="C48" s="5" t="str">
        <f>INDEX(database!$J$3:$J$280,MATCH(B48,database!$B$3:$B$280,0))</f>
        <v>0011100</v>
      </c>
      <c r="D48" s="8" t="str">
        <f>INDEX(database!$N$3:$N$280,MATCH(K48,database!$D$3:$D$280,0))</f>
        <v>1000</v>
      </c>
      <c r="E48" s="5" t="str">
        <f>INDEX(database!$O$3:$O$280,MATCH(K48,database!$D$3:$D$280,0))</f>
        <v>31 downto 30</v>
      </c>
      <c r="F48" s="5">
        <f>INDEX(database!$E$3:$E$280,MATCH(K48,database!$D$3:$D$280,0))</f>
        <v>31</v>
      </c>
      <c r="G48" s="5">
        <f>INDEX(database!$F$3:$F$280,MATCH(K48,database!$D$3:$D$280,0))</f>
        <v>30</v>
      </c>
      <c r="H48" s="5">
        <f>INDEX(database!$G$3:$G$280,MATCH(K48,database!$D$3:$D$280,0))</f>
        <v>2</v>
      </c>
      <c r="I48" s="5" t="str">
        <f>INDEX(database!$P$3:$P$280,MATCH(K48,database!$D$3:$D$280,0))</f>
        <v>1 downto 0</v>
      </c>
      <c r="J48" s="8" t="str">
        <f>INDEX(database!$H$3:$H$280,MATCH(K48,database!$D$3:$D$280,0))</f>
        <v>02A</v>
      </c>
      <c r="K48" s="4" t="s">
        <v>167</v>
      </c>
      <c r="M48" s="3" t="str">
        <f t="shared" si="0"/>
        <v xml:space="preserve">when (16#02A#) =&gt;
-- AEB General Configuration Area Register "SEQ_CONFIG_9" : "RESERVED_0" Field
v_ram_address                 := "0011100";
v_ram_byteenable              := "1000";
v_ram_wrbitmask               := (others =&gt; '0');
v_ram_writedata               := (others =&gt; '0');
v_ram_wrbitmask(31 downto 30) := (others =&gt; '1');
v_ram_writedata(31 downto 30) := avalon_mm_rmap_i.writedata(1 downto 0);
p_rmap_ram_wr(v_ram_address, v_ram_byteenable, v_ram_wrbitmask, v_ram_writedata, avalon_mm_rmap_o.waitrequest);
</v>
      </c>
      <c r="U48" s="3"/>
    </row>
    <row r="49" spans="2:21" x14ac:dyDescent="0.25">
      <c r="B49" s="18">
        <f>INDEX(database!$B$3:$B$280,MATCH(K49,database!$D$3:$D$280,0))</f>
        <v>320</v>
      </c>
      <c r="C49" s="5" t="str">
        <f>INDEX(database!$J$3:$J$280,MATCH(B49,database!$B$3:$B$280,0))</f>
        <v>0011100</v>
      </c>
      <c r="D49" s="8" t="str">
        <f>INDEX(database!$N$3:$N$280,MATCH(K49,database!$D$3:$D$280,0))</f>
        <v>1100</v>
      </c>
      <c r="E49" s="5" t="str">
        <f>INDEX(database!$O$3:$O$280,MATCH(K49,database!$D$3:$D$280,0))</f>
        <v>29 downto 16</v>
      </c>
      <c r="F49" s="5">
        <f>INDEX(database!$E$3:$E$280,MATCH(K49,database!$D$3:$D$280,0))</f>
        <v>29</v>
      </c>
      <c r="G49" s="5">
        <f>INDEX(database!$F$3:$F$280,MATCH(K49,database!$D$3:$D$280,0))</f>
        <v>16</v>
      </c>
      <c r="H49" s="5">
        <f>INDEX(database!$G$3:$G$280,MATCH(K49,database!$D$3:$D$280,0))</f>
        <v>14</v>
      </c>
      <c r="I49" s="5" t="str">
        <f>INDEX(database!$P$3:$P$280,MATCH(K49,database!$D$3:$D$280,0))</f>
        <v>13 downto 0</v>
      </c>
      <c r="J49" s="8" t="str">
        <f>INDEX(database!$H$3:$H$280,MATCH(K49,database!$D$3:$D$280,0))</f>
        <v>02B</v>
      </c>
      <c r="K49" s="4" t="s">
        <v>166</v>
      </c>
      <c r="M49" s="3" t="str">
        <f t="shared" si="0"/>
        <v xml:space="preserve">when (16#02B#) =&gt;
-- AEB General Configuration Area Register "SEQ_CONFIG_9" : "FT_LOOP_CNT" Field
v_ram_address                 := "0011100";
v_ram_byteenable              := "1100";
v_ram_wrbitmask               := (others =&gt; '0');
v_ram_writedata               := (others =&gt; '0');
v_ram_wrbitmask(29 downto 16) := (others =&gt; '1');
v_ram_writedata(29 downto 16) := avalon_mm_rmap_i.writedata(13 downto 0);
p_rmap_ram_wr(v_ram_address, v_ram_byteenable, v_ram_wrbitmask, v_ram_writedata, avalon_mm_rmap_o.waitrequest);
</v>
      </c>
      <c r="U49" s="3"/>
    </row>
    <row r="50" spans="2:21" x14ac:dyDescent="0.25">
      <c r="B50" s="18">
        <f>INDEX(database!$B$3:$B$280,MATCH(K50,database!$D$3:$D$280,0))</f>
        <v>322</v>
      </c>
      <c r="C50" s="5" t="str">
        <f>INDEX(database!$J$3:$J$280,MATCH(B50,database!$B$3:$B$280,0))</f>
        <v>0011100</v>
      </c>
      <c r="D50" s="8" t="str">
        <f>INDEX(database!$N$3:$N$280,MATCH(K50,database!$D$3:$D$280,0))</f>
        <v>0010</v>
      </c>
      <c r="E50" s="5">
        <f>INDEX(database!$O$3:$O$280,MATCH(K50,database!$D$3:$D$280,0))</f>
        <v>15</v>
      </c>
      <c r="F50" s="5">
        <f>INDEX(database!$E$3:$E$280,MATCH(K50,database!$D$3:$D$280,0))</f>
        <v>15</v>
      </c>
      <c r="G50" s="5">
        <f>INDEX(database!$F$3:$F$280,MATCH(K50,database!$D$3:$D$280,0))</f>
        <v>15</v>
      </c>
      <c r="H50" s="5">
        <f>INDEX(database!$G$3:$G$280,MATCH(K50,database!$D$3:$D$280,0))</f>
        <v>1</v>
      </c>
      <c r="I50" s="5">
        <f>INDEX(database!$P$3:$P$280,MATCH(K50,database!$D$3:$D$280,0))</f>
        <v>0</v>
      </c>
      <c r="J50" s="8" t="str">
        <f>INDEX(database!$H$3:$H$280,MATCH(K50,database!$D$3:$D$280,0))</f>
        <v>02C</v>
      </c>
      <c r="K50" s="4" t="s">
        <v>170</v>
      </c>
      <c r="M50" s="3" t="str">
        <f t="shared" si="0"/>
        <v xml:space="preserve">when (16#02C#) =&gt;
-- AEB General Configuration Area Register "SEQ_CONFIG_9" : "LT0_ENABLED" Field
v_ram_address                 := "0011100";
v_ram_byteenable              := "0010";
v_ram_wrbitmask               := (others =&gt; '0');
v_ram_writedata               := (others =&gt; '0');
v_ram_wrbitmask(15) := (others =&gt; '1');
v_ram_writedata(15) := avalon_mm_rmap_i.writedata(0);
p_rmap_ram_wr(v_ram_address, v_ram_byteenable, v_ram_wrbitmask, v_ram_writedata, avalon_mm_rmap_o.waitrequest);
</v>
      </c>
      <c r="U50" s="3"/>
    </row>
    <row r="51" spans="2:21" x14ac:dyDescent="0.25">
      <c r="B51" s="18">
        <f>INDEX(database!$B$3:$B$280,MATCH(K51,database!$D$3:$D$280,0))</f>
        <v>322</v>
      </c>
      <c r="C51" s="5" t="str">
        <f>INDEX(database!$J$3:$J$280,MATCH(B51,database!$B$3:$B$280,0))</f>
        <v>0011100</v>
      </c>
      <c r="D51" s="8" t="str">
        <f>INDEX(database!$N$3:$N$280,MATCH(K51,database!$D$3:$D$280,0))</f>
        <v>0010</v>
      </c>
      <c r="E51" s="5">
        <f>INDEX(database!$O$3:$O$280,MATCH(K51,database!$D$3:$D$280,0))</f>
        <v>14</v>
      </c>
      <c r="F51" s="5">
        <f>INDEX(database!$E$3:$E$280,MATCH(K51,database!$D$3:$D$280,0))</f>
        <v>14</v>
      </c>
      <c r="G51" s="5">
        <f>INDEX(database!$F$3:$F$280,MATCH(K51,database!$D$3:$D$280,0))</f>
        <v>14</v>
      </c>
      <c r="H51" s="5">
        <f>INDEX(database!$G$3:$G$280,MATCH(K51,database!$D$3:$D$280,0))</f>
        <v>1</v>
      </c>
      <c r="I51" s="5">
        <f>INDEX(database!$P$3:$P$280,MATCH(K51,database!$D$3:$D$280,0))</f>
        <v>0</v>
      </c>
      <c r="J51" s="8" t="str">
        <f>INDEX(database!$H$3:$H$280,MATCH(K51,database!$D$3:$D$280,0))</f>
        <v>02D</v>
      </c>
      <c r="K51" s="4" t="s">
        <v>169</v>
      </c>
      <c r="M51" s="3" t="str">
        <f t="shared" si="0"/>
        <v xml:space="preserve">when (16#02D#) =&gt;
-- AEB General Configuration Area Register "SEQ_CONFIG_9" : "RESERVED_1" Field
v_ram_address                 := "0011100";
v_ram_byteenable              := "0010";
v_ram_wrbitmask               := (others =&gt; '0');
v_ram_writedata               := (others =&gt; '0');
v_ram_wrbitmask(14) := (others =&gt; '1');
v_ram_writedata(14) := avalon_mm_rmap_i.writedata(0);
p_rmap_ram_wr(v_ram_address, v_ram_byteenable, v_ram_wrbitmask, v_ram_writedata, avalon_mm_rmap_o.waitrequest);
</v>
      </c>
      <c r="U51" s="3"/>
    </row>
    <row r="52" spans="2:21" x14ac:dyDescent="0.25">
      <c r="B52" s="18">
        <f>INDEX(database!$B$3:$B$280,MATCH(K52,database!$D$3:$D$280,0))</f>
        <v>322</v>
      </c>
      <c r="C52" s="5" t="str">
        <f>INDEX(database!$J$3:$J$280,MATCH(B52,database!$B$3:$B$280,0))</f>
        <v>0011100</v>
      </c>
      <c r="D52" s="8" t="str">
        <f>INDEX(database!$N$3:$N$280,MATCH(K52,database!$D$3:$D$280,0))</f>
        <v>0011</v>
      </c>
      <c r="E52" s="5" t="str">
        <f>INDEX(database!$O$3:$O$280,MATCH(K52,database!$D$3:$D$280,0))</f>
        <v>13 downto 0</v>
      </c>
      <c r="F52" s="5">
        <f>INDEX(database!$E$3:$E$280,MATCH(K52,database!$D$3:$D$280,0))</f>
        <v>13</v>
      </c>
      <c r="G52" s="5">
        <f>INDEX(database!$F$3:$F$280,MATCH(K52,database!$D$3:$D$280,0))</f>
        <v>0</v>
      </c>
      <c r="H52" s="5">
        <f>INDEX(database!$G$3:$G$280,MATCH(K52,database!$D$3:$D$280,0))</f>
        <v>14</v>
      </c>
      <c r="I52" s="5" t="str">
        <f>INDEX(database!$P$3:$P$280,MATCH(K52,database!$D$3:$D$280,0))</f>
        <v>13 downto 0</v>
      </c>
      <c r="J52" s="8" t="str">
        <f>INDEX(database!$H$3:$H$280,MATCH(K52,database!$D$3:$D$280,0))</f>
        <v>02E</v>
      </c>
      <c r="K52" s="4" t="s">
        <v>168</v>
      </c>
      <c r="M52" s="3" t="str">
        <f t="shared" si="0"/>
        <v xml:space="preserve">when (16#02E#) =&gt;
-- AEB General Configuration Area Register "SEQ_CONFIG_9" : "LT0_LOOP_CNT" Field
v_ram_address                 := "0011100";
v_ram_byteenable              := "0011";
v_ram_wrbitmask               := (others =&gt; '0');
v_ram_writedata               := (others =&gt; '0');
v_ram_wrbitmask(13 downto 0) := (others =&gt; '1');
v_ram_writedata(13 downto 0) := avalon_mm_rmap_i.writedata(13 downto 0);
p_rmap_ram_wr(v_ram_address, v_ram_byteenable, v_ram_wrbitmask, v_ram_writedata, avalon_mm_rmap_o.waitrequest);
</v>
      </c>
      <c r="U52" s="3"/>
    </row>
    <row r="53" spans="2:21" x14ac:dyDescent="0.25">
      <c r="B53" s="18">
        <f>INDEX(database!$B$3:$B$280,MATCH(K53,database!$D$3:$D$280,0))</f>
        <v>324</v>
      </c>
      <c r="C53" s="5" t="str">
        <f>INDEX(database!$J$3:$J$280,MATCH(B53,database!$B$3:$B$280,0))</f>
        <v>0011101</v>
      </c>
      <c r="D53" s="8" t="str">
        <f>INDEX(database!$N$3:$N$280,MATCH(K53,database!$D$3:$D$280,0))</f>
        <v>1000</v>
      </c>
      <c r="E53" s="5">
        <f>INDEX(database!$O$3:$O$280,MATCH(K53,database!$D$3:$D$280,0))</f>
        <v>31</v>
      </c>
      <c r="F53" s="5">
        <f>INDEX(database!$E$3:$E$280,MATCH(K53,database!$D$3:$D$280,0))</f>
        <v>31</v>
      </c>
      <c r="G53" s="5">
        <f>INDEX(database!$F$3:$F$280,MATCH(K53,database!$D$3:$D$280,0))</f>
        <v>31</v>
      </c>
      <c r="H53" s="5">
        <f>INDEX(database!$G$3:$G$280,MATCH(K53,database!$D$3:$D$280,0))</f>
        <v>1</v>
      </c>
      <c r="I53" s="5">
        <f>INDEX(database!$P$3:$P$280,MATCH(K53,database!$D$3:$D$280,0))</f>
        <v>0</v>
      </c>
      <c r="J53" s="8" t="str">
        <f>INDEX(database!$H$3:$H$280,MATCH(K53,database!$D$3:$D$280,0))</f>
        <v>02F</v>
      </c>
      <c r="K53" s="4" t="s">
        <v>173</v>
      </c>
      <c r="M53" s="3" t="str">
        <f t="shared" si="0"/>
        <v xml:space="preserve">when (16#02F#) =&gt;
-- AEB General Configuration Area Register "SEQ_CONFIG_10" : "LT1_ENABLED" Field
v_ram_address                 := "0011101";
v_ram_byteenable              := "1000";
v_ram_wrbitmask               := (others =&gt; '0');
v_ram_writedata               := (others =&gt; '0');
v_ram_wrbitmask(31) := (others =&gt; '1');
v_ram_writedata(31) := avalon_mm_rmap_i.writedata(0);
p_rmap_ram_wr(v_ram_address, v_ram_byteenable, v_ram_wrbitmask, v_ram_writedata, avalon_mm_rmap_o.waitrequest);
</v>
      </c>
      <c r="U53" s="3"/>
    </row>
    <row r="54" spans="2:21" x14ac:dyDescent="0.25">
      <c r="B54" s="18">
        <f>INDEX(database!$B$3:$B$280,MATCH(K54,database!$D$3:$D$280,0))</f>
        <v>324</v>
      </c>
      <c r="C54" s="5" t="str">
        <f>INDEX(database!$J$3:$J$280,MATCH(B54,database!$B$3:$B$280,0))</f>
        <v>0011101</v>
      </c>
      <c r="D54" s="8" t="str">
        <f>INDEX(database!$N$3:$N$280,MATCH(K54,database!$D$3:$D$280,0))</f>
        <v>1000</v>
      </c>
      <c r="E54" s="5">
        <f>INDEX(database!$O$3:$O$280,MATCH(K54,database!$D$3:$D$280,0))</f>
        <v>30</v>
      </c>
      <c r="F54" s="5">
        <f>INDEX(database!$E$3:$E$280,MATCH(K54,database!$D$3:$D$280,0))</f>
        <v>30</v>
      </c>
      <c r="G54" s="5">
        <f>INDEX(database!$F$3:$F$280,MATCH(K54,database!$D$3:$D$280,0))</f>
        <v>30</v>
      </c>
      <c r="H54" s="5">
        <f>INDEX(database!$G$3:$G$280,MATCH(K54,database!$D$3:$D$280,0))</f>
        <v>1</v>
      </c>
      <c r="I54" s="5">
        <f>INDEX(database!$P$3:$P$280,MATCH(K54,database!$D$3:$D$280,0))</f>
        <v>0</v>
      </c>
      <c r="J54" s="8" t="str">
        <f>INDEX(database!$H$3:$H$280,MATCH(K54,database!$D$3:$D$280,0))</f>
        <v>030</v>
      </c>
      <c r="K54" s="4" t="s">
        <v>172</v>
      </c>
      <c r="M54" s="3" t="str">
        <f t="shared" si="0"/>
        <v xml:space="preserve">when (16#030#) =&gt;
-- AEB General Configuration Area Register "SEQ_CONFIG_10" : "RESERVED_0" Field
v_ram_address                 := "0011101";
v_ram_byteenable              := "1000";
v_ram_wrbitmask               := (others =&gt; '0');
v_ram_writedata               := (others =&gt; '0');
v_ram_wrbitmask(30) := (others =&gt; '1');
v_ram_writedata(30) := avalon_mm_rmap_i.writedata(0);
p_rmap_ram_wr(v_ram_address, v_ram_byteenable, v_ram_wrbitmask, v_ram_writedata, avalon_mm_rmap_o.waitrequest);
</v>
      </c>
      <c r="U54" s="3"/>
    </row>
    <row r="55" spans="2:21" x14ac:dyDescent="0.25">
      <c r="B55" s="18">
        <f>INDEX(database!$B$3:$B$280,MATCH(K55,database!$D$3:$D$280,0))</f>
        <v>324</v>
      </c>
      <c r="C55" s="5" t="str">
        <f>INDEX(database!$J$3:$J$280,MATCH(B55,database!$B$3:$B$280,0))</f>
        <v>0011101</v>
      </c>
      <c r="D55" s="8" t="str">
        <f>INDEX(database!$N$3:$N$280,MATCH(K55,database!$D$3:$D$280,0))</f>
        <v>1100</v>
      </c>
      <c r="E55" s="5" t="str">
        <f>INDEX(database!$O$3:$O$280,MATCH(K55,database!$D$3:$D$280,0))</f>
        <v>29 downto 16</v>
      </c>
      <c r="F55" s="5">
        <f>INDEX(database!$E$3:$E$280,MATCH(K55,database!$D$3:$D$280,0))</f>
        <v>29</v>
      </c>
      <c r="G55" s="5">
        <f>INDEX(database!$F$3:$F$280,MATCH(K55,database!$D$3:$D$280,0))</f>
        <v>16</v>
      </c>
      <c r="H55" s="5">
        <f>INDEX(database!$G$3:$G$280,MATCH(K55,database!$D$3:$D$280,0))</f>
        <v>14</v>
      </c>
      <c r="I55" s="5" t="str">
        <f>INDEX(database!$P$3:$P$280,MATCH(K55,database!$D$3:$D$280,0))</f>
        <v>13 downto 0</v>
      </c>
      <c r="J55" s="8" t="str">
        <f>INDEX(database!$H$3:$H$280,MATCH(K55,database!$D$3:$D$280,0))</f>
        <v>031</v>
      </c>
      <c r="K55" s="4" t="s">
        <v>171</v>
      </c>
      <c r="M55" s="3" t="str">
        <f t="shared" si="0"/>
        <v xml:space="preserve">when (16#031#) =&gt;
-- AEB General Configuration Area Register "SEQ_CONFIG_10" : "LT1_LOOP_CNT" Field
v_ram_address                 := "0011101";
v_ram_byteenable              := "1100";
v_ram_wrbitmask               := (others =&gt; '0');
v_ram_writedata               := (others =&gt; '0');
v_ram_wrbitmask(29 downto 16) := (others =&gt; '1');
v_ram_writedata(29 downto 16) := avalon_mm_rmap_i.writedata(13 downto 0);
p_rmap_ram_wr(v_ram_address, v_ram_byteenable, v_ram_wrbitmask, v_ram_writedata, avalon_mm_rmap_o.waitrequest);
</v>
      </c>
      <c r="U55" s="3"/>
    </row>
    <row r="56" spans="2:21" x14ac:dyDescent="0.25">
      <c r="B56" s="18">
        <f>INDEX(database!$B$3:$B$280,MATCH(K56,database!$D$3:$D$280,0))</f>
        <v>326</v>
      </c>
      <c r="C56" s="5" t="str">
        <f>INDEX(database!$J$3:$J$280,MATCH(B56,database!$B$3:$B$280,0))</f>
        <v>0011101</v>
      </c>
      <c r="D56" s="8" t="str">
        <f>INDEX(database!$N$3:$N$280,MATCH(K56,database!$D$3:$D$280,0))</f>
        <v>0010</v>
      </c>
      <c r="E56" s="5">
        <f>INDEX(database!$O$3:$O$280,MATCH(K56,database!$D$3:$D$280,0))</f>
        <v>15</v>
      </c>
      <c r="F56" s="5">
        <f>INDEX(database!$E$3:$E$280,MATCH(K56,database!$D$3:$D$280,0))</f>
        <v>15</v>
      </c>
      <c r="G56" s="5">
        <f>INDEX(database!$F$3:$F$280,MATCH(K56,database!$D$3:$D$280,0))</f>
        <v>15</v>
      </c>
      <c r="H56" s="5">
        <f>INDEX(database!$G$3:$G$280,MATCH(K56,database!$D$3:$D$280,0))</f>
        <v>1</v>
      </c>
      <c r="I56" s="5">
        <f>INDEX(database!$P$3:$P$280,MATCH(K56,database!$D$3:$D$280,0))</f>
        <v>0</v>
      </c>
      <c r="J56" s="8" t="str">
        <f>INDEX(database!$H$3:$H$280,MATCH(K56,database!$D$3:$D$280,0))</f>
        <v>032</v>
      </c>
      <c r="K56" s="4" t="s">
        <v>176</v>
      </c>
      <c r="M56" s="3" t="str">
        <f t="shared" si="0"/>
        <v xml:space="preserve">when (16#032#) =&gt;
-- AEB General Configuration Area Register "SEQ_CONFIG_10" : "LT2_ENABLED" Field
v_ram_address                 := "0011101";
v_ram_byteenable              := "0010";
v_ram_wrbitmask               := (others =&gt; '0');
v_ram_writedata               := (others =&gt; '0');
v_ram_wrbitmask(15) := (others =&gt; '1');
v_ram_writedata(15) := avalon_mm_rmap_i.writedata(0);
p_rmap_ram_wr(v_ram_address, v_ram_byteenable, v_ram_wrbitmask, v_ram_writedata, avalon_mm_rmap_o.waitrequest);
</v>
      </c>
      <c r="U56" s="3"/>
    </row>
    <row r="57" spans="2:21" x14ac:dyDescent="0.25">
      <c r="B57" s="18">
        <f>INDEX(database!$B$3:$B$280,MATCH(K57,database!$D$3:$D$280,0))</f>
        <v>326</v>
      </c>
      <c r="C57" s="5" t="str">
        <f>INDEX(database!$J$3:$J$280,MATCH(B57,database!$B$3:$B$280,0))</f>
        <v>0011101</v>
      </c>
      <c r="D57" s="8" t="str">
        <f>INDEX(database!$N$3:$N$280,MATCH(K57,database!$D$3:$D$280,0))</f>
        <v>0010</v>
      </c>
      <c r="E57" s="5">
        <f>INDEX(database!$O$3:$O$280,MATCH(K57,database!$D$3:$D$280,0))</f>
        <v>14</v>
      </c>
      <c r="F57" s="5">
        <f>INDEX(database!$E$3:$E$280,MATCH(K57,database!$D$3:$D$280,0))</f>
        <v>14</v>
      </c>
      <c r="G57" s="5">
        <f>INDEX(database!$F$3:$F$280,MATCH(K57,database!$D$3:$D$280,0))</f>
        <v>14</v>
      </c>
      <c r="H57" s="5">
        <f>INDEX(database!$G$3:$G$280,MATCH(K57,database!$D$3:$D$280,0))</f>
        <v>1</v>
      </c>
      <c r="I57" s="5">
        <f>INDEX(database!$P$3:$P$280,MATCH(K57,database!$D$3:$D$280,0))</f>
        <v>0</v>
      </c>
      <c r="J57" s="8" t="str">
        <f>INDEX(database!$H$3:$H$280,MATCH(K57,database!$D$3:$D$280,0))</f>
        <v>033</v>
      </c>
      <c r="K57" s="4" t="s">
        <v>175</v>
      </c>
      <c r="M57" s="3" t="str">
        <f t="shared" si="0"/>
        <v xml:space="preserve">when (16#033#) =&gt;
-- AEB General Configuration Area Register "SEQ_CONFIG_10" : "RESERVED_1" Field
v_ram_address                 := "0011101";
v_ram_byteenable              := "0010";
v_ram_wrbitmask               := (others =&gt; '0');
v_ram_writedata               := (others =&gt; '0');
v_ram_wrbitmask(14) := (others =&gt; '1');
v_ram_writedata(14) := avalon_mm_rmap_i.writedata(0);
p_rmap_ram_wr(v_ram_address, v_ram_byteenable, v_ram_wrbitmask, v_ram_writedata, avalon_mm_rmap_o.waitrequest);
</v>
      </c>
      <c r="U57" s="3"/>
    </row>
    <row r="58" spans="2:21" x14ac:dyDescent="0.25">
      <c r="B58" s="18">
        <f>INDEX(database!$B$3:$B$280,MATCH(K58,database!$D$3:$D$280,0))</f>
        <v>326</v>
      </c>
      <c r="C58" s="5" t="str">
        <f>INDEX(database!$J$3:$J$280,MATCH(B58,database!$B$3:$B$280,0))</f>
        <v>0011101</v>
      </c>
      <c r="D58" s="8" t="str">
        <f>INDEX(database!$N$3:$N$280,MATCH(K58,database!$D$3:$D$280,0))</f>
        <v>0011</v>
      </c>
      <c r="E58" s="5" t="str">
        <f>INDEX(database!$O$3:$O$280,MATCH(K58,database!$D$3:$D$280,0))</f>
        <v>13 downto 0</v>
      </c>
      <c r="F58" s="5">
        <f>INDEX(database!$E$3:$E$280,MATCH(K58,database!$D$3:$D$280,0))</f>
        <v>13</v>
      </c>
      <c r="G58" s="5">
        <f>INDEX(database!$F$3:$F$280,MATCH(K58,database!$D$3:$D$280,0))</f>
        <v>0</v>
      </c>
      <c r="H58" s="5">
        <f>INDEX(database!$G$3:$G$280,MATCH(K58,database!$D$3:$D$280,0))</f>
        <v>14</v>
      </c>
      <c r="I58" s="5" t="str">
        <f>INDEX(database!$P$3:$P$280,MATCH(K58,database!$D$3:$D$280,0))</f>
        <v>13 downto 0</v>
      </c>
      <c r="J58" s="8" t="str">
        <f>INDEX(database!$H$3:$H$280,MATCH(K58,database!$D$3:$D$280,0))</f>
        <v>034</v>
      </c>
      <c r="K58" s="4" t="s">
        <v>174</v>
      </c>
      <c r="M58" s="3" t="str">
        <f t="shared" si="0"/>
        <v xml:space="preserve">when (16#034#) =&gt;
-- AEB General Configuration Area Register "SEQ_CONFIG_10" : "LT2_LOOP_CNT" Field
v_ram_address                 := "0011101";
v_ram_byteenable              := "0011";
v_ram_wrbitmask               := (others =&gt; '0');
v_ram_writedata               := (others =&gt; '0');
v_ram_wrbitmask(13 downto 0) := (others =&gt; '1');
v_ram_writedata(13 downto 0) := avalon_mm_rmap_i.writedata(13 downto 0);
p_rmap_ram_wr(v_ram_address, v_ram_byteenable, v_ram_wrbitmask, v_ram_writedata, avalon_mm_rmap_o.waitrequest);
</v>
      </c>
      <c r="U58" s="3"/>
    </row>
    <row r="59" spans="2:21" x14ac:dyDescent="0.25">
      <c r="B59" s="18">
        <f>INDEX(database!$B$3:$B$280,MATCH(K59,database!$D$3:$D$280,0))</f>
        <v>328</v>
      </c>
      <c r="C59" s="5" t="str">
        <f>INDEX(database!$J$3:$J$280,MATCH(B59,database!$B$3:$B$280,0))</f>
        <v>0011110</v>
      </c>
      <c r="D59" s="8" t="str">
        <f>INDEX(database!$N$3:$N$280,MATCH(K59,database!$D$3:$D$280,0))</f>
        <v>1000</v>
      </c>
      <c r="E59" s="5">
        <f>INDEX(database!$O$3:$O$280,MATCH(K59,database!$D$3:$D$280,0))</f>
        <v>31</v>
      </c>
      <c r="F59" s="5">
        <f>INDEX(database!$E$3:$E$280,MATCH(K59,database!$D$3:$D$280,0))</f>
        <v>31</v>
      </c>
      <c r="G59" s="5">
        <f>INDEX(database!$F$3:$F$280,MATCH(K59,database!$D$3:$D$280,0))</f>
        <v>31</v>
      </c>
      <c r="H59" s="5">
        <f>INDEX(database!$G$3:$G$280,MATCH(K59,database!$D$3:$D$280,0))</f>
        <v>1</v>
      </c>
      <c r="I59" s="5">
        <f>INDEX(database!$P$3:$P$280,MATCH(K59,database!$D$3:$D$280,0))</f>
        <v>0</v>
      </c>
      <c r="J59" s="8" t="str">
        <f>INDEX(database!$H$3:$H$280,MATCH(K59,database!$D$3:$D$280,0))</f>
        <v>035</v>
      </c>
      <c r="K59" s="4" t="s">
        <v>179</v>
      </c>
      <c r="M59" s="3" t="str">
        <f t="shared" si="0"/>
        <v xml:space="preserve">when (16#035#) =&gt;
-- AEB General Configuration Area Register "SEQ_CONFIG_11" : "LT3_ENABLED" Field
v_ram_address                 := "0011110";
v_ram_byteenable              := "1000";
v_ram_wrbitmask               := (others =&gt; '0');
v_ram_writedata               := (others =&gt; '0');
v_ram_wrbitmask(31) := (others =&gt; '1');
v_ram_writedata(31) := avalon_mm_rmap_i.writedata(0);
p_rmap_ram_wr(v_ram_address, v_ram_byteenable, v_ram_wrbitmask, v_ram_writedata, avalon_mm_rmap_o.waitrequest);
</v>
      </c>
      <c r="U59" s="3"/>
    </row>
    <row r="60" spans="2:21" x14ac:dyDescent="0.25">
      <c r="B60" s="18">
        <f>INDEX(database!$B$3:$B$280,MATCH(K60,database!$D$3:$D$280,0))</f>
        <v>328</v>
      </c>
      <c r="C60" s="5" t="str">
        <f>INDEX(database!$J$3:$J$280,MATCH(B60,database!$B$3:$B$280,0))</f>
        <v>0011110</v>
      </c>
      <c r="D60" s="8" t="str">
        <f>INDEX(database!$N$3:$N$280,MATCH(K60,database!$D$3:$D$280,0))</f>
        <v>1000</v>
      </c>
      <c r="E60" s="5">
        <f>INDEX(database!$O$3:$O$280,MATCH(K60,database!$D$3:$D$280,0))</f>
        <v>30</v>
      </c>
      <c r="F60" s="5">
        <f>INDEX(database!$E$3:$E$280,MATCH(K60,database!$D$3:$D$280,0))</f>
        <v>30</v>
      </c>
      <c r="G60" s="5">
        <f>INDEX(database!$F$3:$F$280,MATCH(K60,database!$D$3:$D$280,0))</f>
        <v>30</v>
      </c>
      <c r="H60" s="5">
        <f>INDEX(database!$G$3:$G$280,MATCH(K60,database!$D$3:$D$280,0))</f>
        <v>1</v>
      </c>
      <c r="I60" s="5">
        <f>INDEX(database!$P$3:$P$280,MATCH(K60,database!$D$3:$D$280,0))</f>
        <v>0</v>
      </c>
      <c r="J60" s="8" t="str">
        <f>INDEX(database!$H$3:$H$280,MATCH(K60,database!$D$3:$D$280,0))</f>
        <v>036</v>
      </c>
      <c r="K60" s="4" t="s">
        <v>178</v>
      </c>
      <c r="M60" s="3" t="str">
        <f t="shared" si="0"/>
        <v xml:space="preserve">when (16#036#) =&gt;
-- AEB General Configuration Area Register "SEQ_CONFIG_11" : "RESERVED" Field
v_ram_address                 := "0011110";
v_ram_byteenable              := "1000";
v_ram_wrbitmask               := (others =&gt; '0');
v_ram_writedata               := (others =&gt; '0');
v_ram_wrbitmask(30) := (others =&gt; '1');
v_ram_writedata(30) := avalon_mm_rmap_i.writedata(0);
p_rmap_ram_wr(v_ram_address, v_ram_byteenable, v_ram_wrbitmask, v_ram_writedata, avalon_mm_rmap_o.waitrequest);
</v>
      </c>
      <c r="U60" s="3"/>
    </row>
    <row r="61" spans="2:21" x14ac:dyDescent="0.25">
      <c r="B61" s="18">
        <f>INDEX(database!$B$3:$B$280,MATCH(K61,database!$D$3:$D$280,0))</f>
        <v>328</v>
      </c>
      <c r="C61" s="5" t="str">
        <f>INDEX(database!$J$3:$J$280,MATCH(B61,database!$B$3:$B$280,0))</f>
        <v>0011110</v>
      </c>
      <c r="D61" s="8" t="str">
        <f>INDEX(database!$N$3:$N$280,MATCH(K61,database!$D$3:$D$280,0))</f>
        <v>1100</v>
      </c>
      <c r="E61" s="5" t="str">
        <f>INDEX(database!$O$3:$O$280,MATCH(K61,database!$D$3:$D$280,0))</f>
        <v>29 downto 16</v>
      </c>
      <c r="F61" s="5">
        <f>INDEX(database!$E$3:$E$280,MATCH(K61,database!$D$3:$D$280,0))</f>
        <v>29</v>
      </c>
      <c r="G61" s="5">
        <f>INDEX(database!$F$3:$F$280,MATCH(K61,database!$D$3:$D$280,0))</f>
        <v>16</v>
      </c>
      <c r="H61" s="5">
        <f>INDEX(database!$G$3:$G$280,MATCH(K61,database!$D$3:$D$280,0))</f>
        <v>14</v>
      </c>
      <c r="I61" s="5" t="str">
        <f>INDEX(database!$P$3:$P$280,MATCH(K61,database!$D$3:$D$280,0))</f>
        <v>13 downto 0</v>
      </c>
      <c r="J61" s="8" t="str">
        <f>INDEX(database!$H$3:$H$280,MATCH(K61,database!$D$3:$D$280,0))</f>
        <v>037</v>
      </c>
      <c r="K61" s="4" t="s">
        <v>177</v>
      </c>
      <c r="M61" s="3" t="str">
        <f t="shared" si="0"/>
        <v xml:space="preserve">when (16#037#) =&gt;
-- AEB General Configuration Area Register "SEQ_CONFIG_11" : "LT3_LOOP_CNT" Field
v_ram_address                 := "0011110";
v_ram_byteenable              := "1100";
v_ram_wrbitmask               := (others =&gt; '0');
v_ram_writedata               := (others =&gt; '0');
v_ram_wrbitmask(29 downto 16) := (others =&gt; '1');
v_ram_writedata(29 downto 16) := avalon_mm_rmap_i.writedata(13 downto 0);
p_rmap_ram_wr(v_ram_address, v_ram_byteenable, v_ram_wrbitmask, v_ram_writedata, avalon_mm_rmap_o.waitrequest);
</v>
      </c>
      <c r="U61" s="3"/>
    </row>
    <row r="62" spans="2:21" x14ac:dyDescent="0.25">
      <c r="B62" s="18">
        <f>INDEX(database!$B$3:$B$280,MATCH(K62,database!$D$3:$D$280,0))</f>
        <v>330</v>
      </c>
      <c r="C62" s="5" t="str">
        <f>INDEX(database!$J$3:$J$280,MATCH(B62,database!$B$3:$B$280,0))</f>
        <v>0011110</v>
      </c>
      <c r="D62" s="8" t="str">
        <f>INDEX(database!$N$3:$N$280,MATCH(K62,database!$D$3:$D$280,0))</f>
        <v>0011</v>
      </c>
      <c r="E62" s="5" t="str">
        <f>INDEX(database!$O$3:$O$280,MATCH(K62,database!$D$3:$D$280,0))</f>
        <v>31 downto 0</v>
      </c>
      <c r="F62" s="5">
        <f>INDEX(database!$E$3:$E$280,MATCH(K62,database!$D$3:$D$280,0))</f>
        <v>15</v>
      </c>
      <c r="G62" s="5">
        <f>INDEX(database!$F$3:$F$280,MATCH(K62,database!$D$3:$D$280,0))</f>
        <v>0</v>
      </c>
      <c r="H62" s="5">
        <f>INDEX(database!$G$3:$G$280,MATCH(K62,database!$D$3:$D$280,0))</f>
        <v>16</v>
      </c>
      <c r="I62" s="5" t="str">
        <f>INDEX(database!$P$3:$P$280,MATCH(K62,database!$D$3:$D$280,0))</f>
        <v>15 downto 0</v>
      </c>
      <c r="J62" s="8" t="str">
        <f>INDEX(database!$H$3:$H$280,MATCH(K62,database!$D$3:$D$280,0))</f>
        <v>038</v>
      </c>
      <c r="K62" s="4" t="s">
        <v>180</v>
      </c>
      <c r="M62" s="3" t="str">
        <f t="shared" si="0"/>
        <v xml:space="preserve">when (16#038#) =&gt;
-- AEB General Configuration Area Register "SEQ_CONFIG_11" : "PIX_LOOP_CNT_WORD_1" Field
v_ram_address                 := "0011110";
v_ram_byteenable              := "0011";
v_ram_wrbitmask               := (others =&gt; '0');
v_ram_writedata               := (others =&gt; '0');
v_ram_wrbitmask(31 downto 0) := (others =&gt; '1');
v_ram_writedata(31 downto 0) := avalon_mm_rmap_i.writedata(15 downto 0);
p_rmap_ram_wr(v_ram_address, v_ram_byteenable, v_ram_wrbitmask, v_ram_writedata, avalon_mm_rmap_o.waitrequest);
</v>
      </c>
      <c r="U62" s="3"/>
    </row>
    <row r="63" spans="2:21" x14ac:dyDescent="0.25">
      <c r="B63" s="18">
        <f>INDEX(database!$B$3:$B$280,MATCH(K63,database!$D$3:$D$280,0))</f>
        <v>332</v>
      </c>
      <c r="C63" s="5" t="str">
        <f>INDEX(database!$J$3:$J$280,MATCH(B63,database!$B$3:$B$280,0))</f>
        <v>0011111</v>
      </c>
      <c r="D63" s="8" t="str">
        <f>INDEX(database!$N$3:$N$280,MATCH(K63,database!$D$3:$D$280,0))</f>
        <v>1100</v>
      </c>
      <c r="E63" s="5" t="str">
        <f>INDEX(database!$O$3:$O$280,MATCH(K63,database!$D$3:$D$280,0))</f>
        <v>31 downto 0</v>
      </c>
      <c r="F63" s="5">
        <f>INDEX(database!$E$3:$E$280,MATCH(K63,database!$D$3:$D$280,0))</f>
        <v>31</v>
      </c>
      <c r="G63" s="5">
        <f>INDEX(database!$F$3:$F$280,MATCH(K63,database!$D$3:$D$280,0))</f>
        <v>16</v>
      </c>
      <c r="H63" s="5">
        <f>INDEX(database!$G$3:$G$280,MATCH(K63,database!$D$3:$D$280,0))</f>
        <v>16</v>
      </c>
      <c r="I63" s="5" t="str">
        <f>INDEX(database!$P$3:$P$280,MATCH(K63,database!$D$3:$D$280,0))</f>
        <v>15 downto 0</v>
      </c>
      <c r="J63" s="8" t="str">
        <f>INDEX(database!$H$3:$H$280,MATCH(K63,database!$D$3:$D$280,0))</f>
        <v>039</v>
      </c>
      <c r="K63" s="4" t="s">
        <v>181</v>
      </c>
      <c r="M63" s="3" t="str">
        <f t="shared" si="0"/>
        <v xml:space="preserve">when (16#039#) =&gt;
-- AEB General Configuration Area Register "SEQ_CONFIG_12" : "PIX_LOOP_CNT_WORD_0" Field
v_ram_address                 := "0011111";
v_ram_byteenable              := "1100";
v_ram_wrbitmask               := (others =&gt; '0');
v_ram_writedata               := (others =&gt; '0');
v_ram_wrbitmask(31 downto 0) := (others =&gt; '1');
v_ram_writedata(31 downto 0) := avalon_mm_rmap_i.writedata(15 downto 0);
p_rmap_ram_wr(v_ram_address, v_ram_byteenable, v_ram_wrbitmask, v_ram_writedata, avalon_mm_rmap_o.waitrequest);
</v>
      </c>
      <c r="U63" s="3"/>
    </row>
    <row r="64" spans="2:21" x14ac:dyDescent="0.25">
      <c r="B64" s="18">
        <f>INDEX(database!$B$3:$B$280,MATCH(K64,database!$D$3:$D$280,0))</f>
        <v>334</v>
      </c>
      <c r="C64" s="5" t="str">
        <f>INDEX(database!$J$3:$J$280,MATCH(B64,database!$B$3:$B$280,0))</f>
        <v>0011111</v>
      </c>
      <c r="D64" s="8" t="str">
        <f>INDEX(database!$N$3:$N$280,MATCH(K64,database!$D$3:$D$280,0))</f>
        <v>0010</v>
      </c>
      <c r="E64" s="5">
        <f>INDEX(database!$O$3:$O$280,MATCH(K64,database!$D$3:$D$280,0))</f>
        <v>15</v>
      </c>
      <c r="F64" s="5">
        <f>INDEX(database!$E$3:$E$280,MATCH(K64,database!$D$3:$D$280,0))</f>
        <v>15</v>
      </c>
      <c r="G64" s="5">
        <f>INDEX(database!$F$3:$F$280,MATCH(K64,database!$D$3:$D$280,0))</f>
        <v>15</v>
      </c>
      <c r="H64" s="5">
        <f>INDEX(database!$G$3:$G$280,MATCH(K64,database!$D$3:$D$280,0))</f>
        <v>1</v>
      </c>
      <c r="I64" s="5">
        <f>INDEX(database!$P$3:$P$280,MATCH(K64,database!$D$3:$D$280,0))</f>
        <v>0</v>
      </c>
      <c r="J64" s="8" t="str">
        <f>INDEX(database!$H$3:$H$280,MATCH(K64,database!$D$3:$D$280,0))</f>
        <v>03A</v>
      </c>
      <c r="K64" s="4" t="s">
        <v>184</v>
      </c>
      <c r="M64" s="3" t="str">
        <f t="shared" si="0"/>
        <v xml:space="preserve">when (16#03A#) =&gt;
-- AEB General Configuration Area Register "SEQ_CONFIG_12" : "PC_ENABLED" Field
v_ram_address                 := "0011111";
v_ram_byteenable              := "0010";
v_ram_wrbitmask               := (others =&gt; '0');
v_ram_writedata               := (others =&gt; '0');
v_ram_wrbitmask(15) := (others =&gt; '1');
v_ram_writedata(15) := avalon_mm_rmap_i.writedata(0);
p_rmap_ram_wr(v_ram_address, v_ram_byteenable, v_ram_wrbitmask, v_ram_writedata, avalon_mm_rmap_o.waitrequest);
</v>
      </c>
      <c r="U64" s="3"/>
    </row>
    <row r="65" spans="2:21" x14ac:dyDescent="0.25">
      <c r="B65" s="18">
        <f>INDEX(database!$B$3:$B$280,MATCH(K65,database!$D$3:$D$280,0))</f>
        <v>334</v>
      </c>
      <c r="C65" s="5" t="str">
        <f>INDEX(database!$J$3:$J$280,MATCH(B65,database!$B$3:$B$280,0))</f>
        <v>0011111</v>
      </c>
      <c r="D65" s="8" t="str">
        <f>INDEX(database!$N$3:$N$280,MATCH(K65,database!$D$3:$D$280,0))</f>
        <v>0010</v>
      </c>
      <c r="E65" s="5">
        <f>INDEX(database!$O$3:$O$280,MATCH(K65,database!$D$3:$D$280,0))</f>
        <v>14</v>
      </c>
      <c r="F65" s="5">
        <f>INDEX(database!$E$3:$E$280,MATCH(K65,database!$D$3:$D$280,0))</f>
        <v>14</v>
      </c>
      <c r="G65" s="5">
        <f>INDEX(database!$F$3:$F$280,MATCH(K65,database!$D$3:$D$280,0))</f>
        <v>14</v>
      </c>
      <c r="H65" s="5">
        <f>INDEX(database!$G$3:$G$280,MATCH(K65,database!$D$3:$D$280,0))</f>
        <v>1</v>
      </c>
      <c r="I65" s="5">
        <f>INDEX(database!$P$3:$P$280,MATCH(K65,database!$D$3:$D$280,0))</f>
        <v>0</v>
      </c>
      <c r="J65" s="8" t="str">
        <f>INDEX(database!$H$3:$H$280,MATCH(K65,database!$D$3:$D$280,0))</f>
        <v>03B</v>
      </c>
      <c r="K65" s="4" t="s">
        <v>183</v>
      </c>
      <c r="M65" s="3" t="str">
        <f t="shared" si="0"/>
        <v xml:space="preserve">when (16#03B#) =&gt;
-- AEB General Configuration Area Register "SEQ_CONFIG_12" : "RESERVED" Field
v_ram_address                 := "0011111";
v_ram_byteenable              := "0010";
v_ram_wrbitmask               := (others =&gt; '0');
v_ram_writedata               := (others =&gt; '0');
v_ram_wrbitmask(14) := (others =&gt; '1');
v_ram_writedata(14) := avalon_mm_rmap_i.writedata(0);
p_rmap_ram_wr(v_ram_address, v_ram_byteenable, v_ram_wrbitmask, v_ram_writedata, avalon_mm_rmap_o.waitrequest);
</v>
      </c>
      <c r="U65" s="3"/>
    </row>
    <row r="66" spans="2:21" x14ac:dyDescent="0.25">
      <c r="B66" s="18">
        <f>INDEX(database!$B$3:$B$280,MATCH(K66,database!$D$3:$D$280,0))</f>
        <v>334</v>
      </c>
      <c r="C66" s="5" t="str">
        <f>INDEX(database!$J$3:$J$280,MATCH(B66,database!$B$3:$B$280,0))</f>
        <v>0011111</v>
      </c>
      <c r="D66" s="8" t="str">
        <f>INDEX(database!$N$3:$N$280,MATCH(K66,database!$D$3:$D$280,0))</f>
        <v>0011</v>
      </c>
      <c r="E66" s="5" t="str">
        <f>INDEX(database!$O$3:$O$280,MATCH(K66,database!$D$3:$D$280,0))</f>
        <v>13 downto 0</v>
      </c>
      <c r="F66" s="5">
        <f>INDEX(database!$E$3:$E$280,MATCH(K66,database!$D$3:$D$280,0))</f>
        <v>13</v>
      </c>
      <c r="G66" s="5">
        <f>INDEX(database!$F$3:$F$280,MATCH(K66,database!$D$3:$D$280,0))</f>
        <v>0</v>
      </c>
      <c r="H66" s="5">
        <f>INDEX(database!$G$3:$G$280,MATCH(K66,database!$D$3:$D$280,0))</f>
        <v>14</v>
      </c>
      <c r="I66" s="5" t="str">
        <f>INDEX(database!$P$3:$P$280,MATCH(K66,database!$D$3:$D$280,0))</f>
        <v>13 downto 0</v>
      </c>
      <c r="J66" s="8" t="str">
        <f>INDEX(database!$H$3:$H$280,MATCH(K66,database!$D$3:$D$280,0))</f>
        <v>03C</v>
      </c>
      <c r="K66" s="4" t="s">
        <v>182</v>
      </c>
      <c r="M66" s="3" t="str">
        <f t="shared" si="0"/>
        <v xml:space="preserve">when (16#03C#) =&gt;
-- AEB General Configuration Area Register "SEQ_CONFIG_12" : "PC_LOOP_CNT" Field
v_ram_address                 := "0011111";
v_ram_byteenable              := "0011";
v_ram_wrbitmask               := (others =&gt; '0');
v_ram_writedata               := (others =&gt; '0');
v_ram_wrbitmask(13 downto 0) := (others =&gt; '1');
v_ram_writedata(13 downto 0) := avalon_mm_rmap_i.writedata(13 downto 0);
p_rmap_ram_wr(v_ram_address, v_ram_byteenable, v_ram_wrbitmask, v_ram_writedata, avalon_mm_rmap_o.waitrequest);
</v>
      </c>
      <c r="U66" s="3"/>
    </row>
    <row r="67" spans="2:21" x14ac:dyDescent="0.25">
      <c r="B67" s="18">
        <f>INDEX(database!$B$3:$B$280,MATCH(K67,database!$D$3:$D$280,0))</f>
        <v>336</v>
      </c>
      <c r="C67" s="5" t="str">
        <f>INDEX(database!$J$3:$J$280,MATCH(B67,database!$B$3:$B$280,0))</f>
        <v>0100000</v>
      </c>
      <c r="D67" s="8" t="str">
        <f>INDEX(database!$N$3:$N$280,MATCH(K67,database!$D$3:$D$280,0))</f>
        <v>1000</v>
      </c>
      <c r="E67" s="5" t="str">
        <f>INDEX(database!$O$3:$O$280,MATCH(K67,database!$D$3:$D$280,0))</f>
        <v>31 downto 30</v>
      </c>
      <c r="F67" s="5">
        <f>INDEX(database!$E$3:$E$280,MATCH(K67,database!$D$3:$D$280,0))</f>
        <v>31</v>
      </c>
      <c r="G67" s="5">
        <f>INDEX(database!$F$3:$F$280,MATCH(K67,database!$D$3:$D$280,0))</f>
        <v>30</v>
      </c>
      <c r="H67" s="5">
        <f>INDEX(database!$G$3:$G$280,MATCH(K67,database!$D$3:$D$280,0))</f>
        <v>2</v>
      </c>
      <c r="I67" s="5" t="str">
        <f>INDEX(database!$P$3:$P$280,MATCH(K67,database!$D$3:$D$280,0))</f>
        <v>1 downto 0</v>
      </c>
      <c r="J67" s="8" t="str">
        <f>INDEX(database!$H$3:$H$280,MATCH(K67,database!$D$3:$D$280,0))</f>
        <v>03D</v>
      </c>
      <c r="K67" s="4" t="s">
        <v>186</v>
      </c>
      <c r="M67" s="3" t="str">
        <f t="shared" si="0"/>
        <v xml:space="preserve">when (16#03D#) =&gt;
-- AEB General Configuration Area Register "SEQ_CONFIG_13" : "RESERVED_0" Field
v_ram_address                 := "0100000";
v_ram_byteenable              := "1000";
v_ram_wrbitmask               := (others =&gt; '0');
v_ram_writedata               := (others =&gt; '0');
v_ram_wrbitmask(31 downto 30) := (others =&gt; '1');
v_ram_writedata(31 downto 30) := avalon_mm_rmap_i.writedata(1 downto 0);
p_rmap_ram_wr(v_ram_address, v_ram_byteenable, v_ram_wrbitmask, v_ram_writedata, avalon_mm_rmap_o.waitrequest);
</v>
      </c>
      <c r="U67" s="3"/>
    </row>
    <row r="68" spans="2:21" x14ac:dyDescent="0.25">
      <c r="B68" s="18">
        <f>INDEX(database!$B$3:$B$280,MATCH(K68,database!$D$3:$D$280,0))</f>
        <v>336</v>
      </c>
      <c r="C68" s="5" t="str">
        <f>INDEX(database!$J$3:$J$280,MATCH(B68,database!$B$3:$B$280,0))</f>
        <v>0100000</v>
      </c>
      <c r="D68" s="8" t="str">
        <f>INDEX(database!$N$3:$N$280,MATCH(K68,database!$D$3:$D$280,0))</f>
        <v>1100</v>
      </c>
      <c r="E68" s="5" t="str">
        <f>INDEX(database!$O$3:$O$280,MATCH(K68,database!$D$3:$D$280,0))</f>
        <v>29 downto 16</v>
      </c>
      <c r="F68" s="5">
        <f>INDEX(database!$E$3:$E$280,MATCH(K68,database!$D$3:$D$280,0))</f>
        <v>29</v>
      </c>
      <c r="G68" s="5">
        <f>INDEX(database!$F$3:$F$280,MATCH(K68,database!$D$3:$D$280,0))</f>
        <v>16</v>
      </c>
      <c r="H68" s="5">
        <f>INDEX(database!$G$3:$G$280,MATCH(K68,database!$D$3:$D$280,0))</f>
        <v>14</v>
      </c>
      <c r="I68" s="5" t="str">
        <f>INDEX(database!$P$3:$P$280,MATCH(K68,database!$D$3:$D$280,0))</f>
        <v>13 downto 0</v>
      </c>
      <c r="J68" s="8" t="str">
        <f>INDEX(database!$H$3:$H$280,MATCH(K68,database!$D$3:$D$280,0))</f>
        <v>03E</v>
      </c>
      <c r="K68" s="4" t="s">
        <v>185</v>
      </c>
      <c r="M68" s="3" t="str">
        <f t="shared" si="0"/>
        <v xml:space="preserve">when (16#03E#) =&gt;
-- AEB General Configuration Area Register "SEQ_CONFIG_13" : "INT1_LOOP_CNT" Field
v_ram_address                 := "0100000";
v_ram_byteenable              := "1100";
v_ram_wrbitmask               := (others =&gt; '0');
v_ram_writedata               := (others =&gt; '0');
v_ram_wrbitmask(29 downto 16) := (others =&gt; '1');
v_ram_writedata(29 downto 16) := avalon_mm_rmap_i.writedata(13 downto 0);
p_rmap_ram_wr(v_ram_address, v_ram_byteenable, v_ram_wrbitmask, v_ram_writedata, avalon_mm_rmap_o.waitrequest);
</v>
      </c>
      <c r="U68" s="3"/>
    </row>
    <row r="69" spans="2:21" x14ac:dyDescent="0.25">
      <c r="B69" s="18">
        <f>INDEX(database!$B$3:$B$280,MATCH(K69,database!$D$3:$D$280,0))</f>
        <v>338</v>
      </c>
      <c r="C69" s="5" t="str">
        <f>INDEX(database!$J$3:$J$280,MATCH(B69,database!$B$3:$B$280,0))</f>
        <v>0100000</v>
      </c>
      <c r="D69" s="8" t="str">
        <f>INDEX(database!$N$3:$N$280,MATCH(K69,database!$D$3:$D$280,0))</f>
        <v>0010</v>
      </c>
      <c r="E69" s="5" t="str">
        <f>INDEX(database!$O$3:$O$280,MATCH(K69,database!$D$3:$D$280,0))</f>
        <v>15 downto 14</v>
      </c>
      <c r="F69" s="5">
        <f>INDEX(database!$E$3:$E$280,MATCH(K69,database!$D$3:$D$280,0))</f>
        <v>15</v>
      </c>
      <c r="G69" s="5">
        <f>INDEX(database!$F$3:$F$280,MATCH(K69,database!$D$3:$D$280,0))</f>
        <v>14</v>
      </c>
      <c r="H69" s="5">
        <f>INDEX(database!$G$3:$G$280,MATCH(K69,database!$D$3:$D$280,0))</f>
        <v>2</v>
      </c>
      <c r="I69" s="5" t="str">
        <f>INDEX(database!$P$3:$P$280,MATCH(K69,database!$D$3:$D$280,0))</f>
        <v>1 downto 0</v>
      </c>
      <c r="J69" s="8" t="str">
        <f>INDEX(database!$H$3:$H$280,MATCH(K69,database!$D$3:$D$280,0))</f>
        <v>03F</v>
      </c>
      <c r="K69" s="4" t="s">
        <v>188</v>
      </c>
      <c r="M69" s="3" t="str">
        <f t="shared" si="0"/>
        <v xml:space="preserve">when (16#03F#) =&gt;
-- AEB General Configuration Area Register "SEQ_CONFIG_13" : "RESERVED_1" Field
v_ram_address                 := "0100000";
v_ram_byteenable              := "0010";
v_ram_wrbitmask               := (others =&gt; '0');
v_ram_writedata               := (others =&gt; '0');
v_ram_wrbitmask(15 downto 14) := (others =&gt; '1');
v_ram_writedata(15 downto 14) := avalon_mm_rmap_i.writedata(1 downto 0);
p_rmap_ram_wr(v_ram_address, v_ram_byteenable, v_ram_wrbitmask, v_ram_writedata, avalon_mm_rmap_o.waitrequest);
</v>
      </c>
      <c r="U69" s="3"/>
    </row>
    <row r="70" spans="2:21" x14ac:dyDescent="0.25">
      <c r="B70" s="18">
        <f>INDEX(database!$B$3:$B$280,MATCH(K70,database!$D$3:$D$280,0))</f>
        <v>338</v>
      </c>
      <c r="C70" s="5" t="str">
        <f>INDEX(database!$J$3:$J$280,MATCH(B70,database!$B$3:$B$280,0))</f>
        <v>0100000</v>
      </c>
      <c r="D70" s="8" t="str">
        <f>INDEX(database!$N$3:$N$280,MATCH(K70,database!$D$3:$D$280,0))</f>
        <v>0011</v>
      </c>
      <c r="E70" s="5" t="str">
        <f>INDEX(database!$O$3:$O$280,MATCH(K70,database!$D$3:$D$280,0))</f>
        <v>13 downto 0</v>
      </c>
      <c r="F70" s="5">
        <f>INDEX(database!$E$3:$E$280,MATCH(K70,database!$D$3:$D$280,0))</f>
        <v>13</v>
      </c>
      <c r="G70" s="5">
        <f>INDEX(database!$F$3:$F$280,MATCH(K70,database!$D$3:$D$280,0))</f>
        <v>0</v>
      </c>
      <c r="H70" s="5">
        <f>INDEX(database!$G$3:$G$280,MATCH(K70,database!$D$3:$D$280,0))</f>
        <v>14</v>
      </c>
      <c r="I70" s="5" t="str">
        <f>INDEX(database!$P$3:$P$280,MATCH(K70,database!$D$3:$D$280,0))</f>
        <v>13 downto 0</v>
      </c>
      <c r="J70" s="8" t="str">
        <f>INDEX(database!$H$3:$H$280,MATCH(K70,database!$D$3:$D$280,0))</f>
        <v>040</v>
      </c>
      <c r="K70" s="4" t="s">
        <v>187</v>
      </c>
      <c r="M70" s="3" t="str">
        <f t="shared" si="0"/>
        <v xml:space="preserve">when (16#040#) =&gt;
-- AEB General Configuration Area Register "SEQ_CONFIG_13" : "INT2_LOOP_CNT" Field
v_ram_address                 := "0100000";
v_ram_byteenable              := "0011";
v_ram_wrbitmask               := (others =&gt; '0');
v_ram_writedata               := (others =&gt; '0');
v_ram_wrbitmask(13 downto 0) := (others =&gt; '1');
v_ram_writedata(13 downto 0) := avalon_mm_rmap_i.writedata(13 downto 0);
p_rmap_ram_wr(v_ram_address, v_ram_byteenable, v_ram_wrbitmask, v_ram_writedata, avalon_mm_rmap_o.waitrequest);
</v>
      </c>
      <c r="U70" s="3"/>
    </row>
    <row r="71" spans="2:21" x14ac:dyDescent="0.25">
      <c r="B71" s="18">
        <f>INDEX(database!$B$3:$B$280,MATCH(K71,database!$D$3:$D$280,0))</f>
        <v>340</v>
      </c>
      <c r="C71" s="5" t="str">
        <f>INDEX(database!$J$3:$J$280,MATCH(B71,database!$B$3:$B$280,0))</f>
        <v>0100001</v>
      </c>
      <c r="D71" s="8" t="str">
        <f>INDEX(database!$N$3:$N$280,MATCH(K71,database!$D$3:$D$280,0))</f>
        <v>1111</v>
      </c>
      <c r="E71" s="5" t="str">
        <f>INDEX(database!$O$3:$O$280,MATCH(K71,database!$D$3:$D$280,0))</f>
        <v>31 downto 0</v>
      </c>
      <c r="F71" s="5">
        <f>INDEX(database!$E$3:$E$280,MATCH(K71,database!$D$3:$D$280,0))</f>
        <v>31</v>
      </c>
      <c r="G71" s="5">
        <f>INDEX(database!$F$3:$F$280,MATCH(K71,database!$D$3:$D$280,0))</f>
        <v>0</v>
      </c>
      <c r="H71" s="5">
        <f>INDEX(database!$G$3:$G$280,MATCH(K71,database!$D$3:$D$280,0))</f>
        <v>32</v>
      </c>
      <c r="I71" s="5" t="str">
        <f>INDEX(database!$P$3:$P$280,MATCH(K71,database!$D$3:$D$280,0))</f>
        <v>31 downto 0</v>
      </c>
      <c r="J71" s="8" t="str">
        <f>INDEX(database!$H$3:$H$280,MATCH(K71,database!$D$3:$D$280,0))</f>
        <v>041</v>
      </c>
      <c r="K71" s="4" t="s">
        <v>189</v>
      </c>
      <c r="M71" s="3" t="str">
        <f t="shared" ref="M71:M100" si="1">_xlfn.CONCAT($B$2,J71,$C$2,K71,$D$2,C71,$E$2,D71,$F$2,E71,$H$2,E71,$J$2,I71,$L$2,CHAR(10))</f>
        <v xml:space="preserve">when (16#041#) =&gt;
-- AEB General Configuration Area Register "SEQ_CONFIG_14" : RESERVED_0, "SPHI_INV", "RESERVED_1", "RPHI_INV", "RESERVED_2" Fields
v_ram_address                 := "0100001";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71" s="3"/>
    </row>
    <row r="72" spans="2:21" x14ac:dyDescent="0.25">
      <c r="B72" s="18">
        <f>INDEX(database!$B$3:$B$280,MATCH(K72,database!$D$3:$D$280,0))</f>
        <v>4096</v>
      </c>
      <c r="C72" s="5" t="str">
        <f>INDEX(database!$J$3:$J$280,MATCH(B72,database!$B$3:$B$280,0))</f>
        <v>0100010</v>
      </c>
      <c r="D72" s="8" t="str">
        <f>INDEX(database!$N$3:$N$280,MATCH(K72,database!$D$3:$D$280,0))</f>
        <v>1000</v>
      </c>
      <c r="E72" s="5" t="str">
        <f>INDEX(database!$O$3:$O$280,MATCH(K72,database!$D$3:$D$280,0))</f>
        <v>27 downto 24</v>
      </c>
      <c r="F72" s="5">
        <f>INDEX(database!$E$3:$E$280,MATCH(K72,database!$D$3:$D$280,0))</f>
        <v>27</v>
      </c>
      <c r="G72" s="5">
        <f>INDEX(database!$F$3:$F$280,MATCH(K72,database!$D$3:$D$280,0))</f>
        <v>24</v>
      </c>
      <c r="H72" s="5">
        <f>INDEX(database!$G$3:$G$280,MATCH(K72,database!$D$3:$D$280,0))</f>
        <v>4</v>
      </c>
      <c r="I72" s="5" t="str">
        <f>INDEX(database!$P$3:$P$280,MATCH(K72,database!$D$3:$D$280,0))</f>
        <v>3 downto 0</v>
      </c>
      <c r="J72" s="8" t="str">
        <f>INDEX(database!$H$3:$H$280,MATCH(K72,database!$D$3:$D$280,0))</f>
        <v>042</v>
      </c>
      <c r="K72" s="4" t="s">
        <v>190</v>
      </c>
      <c r="M72" s="3" t="str">
        <f t="shared" si="1"/>
        <v xml:space="preserve">when (16#042#) =&gt;
-- AEB Housekeeping Area Register "AEB_STATUS" : "AEB_STATUS" Field
v_ram_address                 := "0100010";
v_ram_byteenable              := "1000";
v_ram_wrbitmask               := (others =&gt; '0');
v_ram_writedata               := (others =&gt; '0');
v_ram_wrbitmask(27 downto 24) := (others =&gt; '1');
v_ram_writedata(27 downto 24) := avalon_mm_rmap_i.writedata(3 downto 0);
p_rmap_ram_wr(v_ram_address, v_ram_byteenable, v_ram_wrbitmask, v_ram_writedata, avalon_mm_rmap_o.waitrequest);
</v>
      </c>
      <c r="U72" s="3"/>
    </row>
    <row r="73" spans="2:21" x14ac:dyDescent="0.25">
      <c r="B73" s="18">
        <f>INDEX(database!$B$3:$B$280,MATCH(K73,database!$D$3:$D$280,0))</f>
        <v>4097</v>
      </c>
      <c r="C73" s="5" t="str">
        <f>INDEX(database!$J$3:$J$280,MATCH(B73,database!$B$3:$B$280,0))</f>
        <v>0100010</v>
      </c>
      <c r="D73" s="8" t="str">
        <f>INDEX(database!$N$3:$N$280,MATCH(K73,database!$D$3:$D$280,0))</f>
        <v>0100</v>
      </c>
      <c r="E73" s="5" t="str">
        <f>INDEX(database!$O$3:$O$280,MATCH(K73,database!$D$3:$D$280,0))</f>
        <v>23 downto 22</v>
      </c>
      <c r="F73" s="5">
        <f>INDEX(database!$E$3:$E$280,MATCH(K73,database!$D$3:$D$280,0))</f>
        <v>23</v>
      </c>
      <c r="G73" s="5">
        <f>INDEX(database!$F$3:$F$280,MATCH(K73,database!$D$3:$D$280,0))</f>
        <v>22</v>
      </c>
      <c r="H73" s="5">
        <f>INDEX(database!$G$3:$G$280,MATCH(K73,database!$D$3:$D$280,0))</f>
        <v>2</v>
      </c>
      <c r="I73" s="5" t="str">
        <f>INDEX(database!$P$3:$P$280,MATCH(K73,database!$D$3:$D$280,0))</f>
        <v>1 downto 0</v>
      </c>
      <c r="J73" s="8" t="str">
        <f>INDEX(database!$H$3:$H$280,MATCH(K73,database!$D$3:$D$280,0))</f>
        <v>043</v>
      </c>
      <c r="K73" s="4" t="s">
        <v>192</v>
      </c>
      <c r="M73" s="3" t="str">
        <f t="shared" si="1"/>
        <v xml:space="preserve">when (16#043#) =&gt;
-- AEB Housekeeping Area Register "AEB_STATUS" : VASP2_CFG_RUN, "VASP1_CFG_RUN" Fields
v_ram_address                 := "0100010";
v_ram_byteenable              := "0100";
v_ram_wrbitmask               := (others =&gt; '0');
v_ram_writedata               := (others =&gt; '0');
v_ram_wrbitmask(23 downto 22) := (others =&gt; '1');
v_ram_writedata(23 downto 22) := avalon_mm_rmap_i.writedata(1 downto 0);
p_rmap_ram_wr(v_ram_address, v_ram_byteenable, v_ram_wrbitmask, v_ram_writedata, avalon_mm_rmap_o.waitrequest);
</v>
      </c>
      <c r="U73" s="3"/>
    </row>
    <row r="74" spans="2:21" x14ac:dyDescent="0.25">
      <c r="B74" s="18">
        <f>INDEX(database!$B$3:$B$280,MATCH(K74,database!$D$3:$D$280,0))</f>
        <v>4097</v>
      </c>
      <c r="C74" s="5" t="str">
        <f>INDEX(database!$J$3:$J$280,MATCH(B74,database!$B$3:$B$280,0))</f>
        <v>0100010</v>
      </c>
      <c r="D74" s="8" t="str">
        <f>INDEX(database!$N$3:$N$280,MATCH(K74,database!$D$3:$D$280,0))</f>
        <v>0110</v>
      </c>
      <c r="E74" s="5" t="str">
        <f>INDEX(database!$O$3:$O$280,MATCH(K74,database!$D$3:$D$280,0))</f>
        <v>19 downto 8</v>
      </c>
      <c r="F74" s="5">
        <f>INDEX(database!$E$3:$E$280,MATCH(K74,database!$D$3:$D$280,0))</f>
        <v>19</v>
      </c>
      <c r="G74" s="5">
        <f>INDEX(database!$F$3:$F$280,MATCH(K74,database!$D$3:$D$280,0))</f>
        <v>8</v>
      </c>
      <c r="H74" s="5">
        <f>INDEX(database!$G$3:$G$280,MATCH(K74,database!$D$3:$D$280,0))</f>
        <v>12</v>
      </c>
      <c r="I74" s="5" t="str">
        <f>INDEX(database!$P$3:$P$280,MATCH(K74,database!$D$3:$D$280,0))</f>
        <v>11 downto 0</v>
      </c>
      <c r="J74" s="8" t="str">
        <f>INDEX(database!$H$3:$H$280,MATCH(K74,database!$D$3:$D$280,0))</f>
        <v>044</v>
      </c>
      <c r="K74" s="4" t="s">
        <v>191</v>
      </c>
      <c r="M74" s="3" t="str">
        <f t="shared" si="1"/>
        <v xml:space="preserve">when (16#044#) =&gt;
-- AEB Housekeeping Area Register "AEB_STATUS" : DAC_CFG_WR_RUN, "ADC_CFG_RD_RUN", "ADC_CFG_WR_RUN", "ADC_DAT_RD_RUN", "ADC_ERROR", "ADC2_LU", "ADC1_LU", "ADC_DAT_RD", "ADC_CFG_RD", "ADC_CFG_WR", "ADC2_BUSY", "ADC1_BUSY" Fields
v_ram_address                 := "0100010";
v_ram_byteenable              := "0110";
v_ram_wrbitmask               := (others =&gt; '0');
v_ram_writedata               := (others =&gt; '0');
v_ram_wrbitmask(19 downto 8) := (others =&gt; '1');
v_ram_writedata(19 downto 8) := avalon_mm_rmap_i.writedata(11 downto 0);
p_rmap_ram_wr(v_ram_address, v_ram_byteenable, v_ram_wrbitmask, v_ram_writedata, avalon_mm_rmap_o.waitrequest);
</v>
      </c>
      <c r="U74" s="3"/>
    </row>
    <row r="75" spans="2:21" x14ac:dyDescent="0.25">
      <c r="B75" s="18">
        <f>INDEX(database!$B$3:$B$280,MATCH(K75,database!$D$3:$D$280,0))</f>
        <v>4104</v>
      </c>
      <c r="C75" s="5" t="str">
        <f>INDEX(database!$J$3:$J$280,MATCH(B75,database!$B$3:$B$280,0))</f>
        <v>0100100</v>
      </c>
      <c r="D75" s="8" t="str">
        <f>INDEX(database!$N$3:$N$280,MATCH(K75,database!$D$3:$D$280,0))</f>
        <v>1111</v>
      </c>
      <c r="E75" s="5" t="str">
        <f>INDEX(database!$O$3:$O$280,MATCH(K75,database!$D$3:$D$280,0))</f>
        <v>31 downto 0</v>
      </c>
      <c r="F75" s="5">
        <f>INDEX(database!$E$3:$E$280,MATCH(K75,database!$D$3:$D$280,0))</f>
        <v>31</v>
      </c>
      <c r="G75" s="5">
        <f>INDEX(database!$F$3:$F$280,MATCH(K75,database!$D$3:$D$280,0))</f>
        <v>0</v>
      </c>
      <c r="H75" s="5">
        <f>INDEX(database!$G$3:$G$280,MATCH(K75,database!$D$3:$D$280,0))</f>
        <v>32</v>
      </c>
      <c r="I75" s="5" t="str">
        <f>INDEX(database!$P$3:$P$280,MATCH(K75,database!$D$3:$D$280,0))</f>
        <v>31 downto 0</v>
      </c>
      <c r="J75" s="8" t="str">
        <f>INDEX(database!$H$3:$H$280,MATCH(K75,database!$D$3:$D$280,0))</f>
        <v>045</v>
      </c>
      <c r="K75" s="4" t="s">
        <v>193</v>
      </c>
      <c r="M75" s="3" t="str">
        <f t="shared" si="1"/>
        <v xml:space="preserve">when (16#045#) =&gt;
-- AEB Housekeeping Area Register "TIMESTAMP_1" : "TIMESTAMP_DWORD_1" Field
v_ram_address                 := "0100100";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75" s="3"/>
    </row>
    <row r="76" spans="2:21" x14ac:dyDescent="0.25">
      <c r="B76" s="18">
        <f>INDEX(database!$B$3:$B$280,MATCH(K76,database!$D$3:$D$280,0))</f>
        <v>4108</v>
      </c>
      <c r="C76" s="5" t="str">
        <f>INDEX(database!$J$3:$J$280,MATCH(B76,database!$B$3:$B$280,0))</f>
        <v>0100101</v>
      </c>
      <c r="D76" s="8" t="str">
        <f>INDEX(database!$N$3:$N$280,MATCH(K76,database!$D$3:$D$280,0))</f>
        <v>1111</v>
      </c>
      <c r="E76" s="5" t="str">
        <f>INDEX(database!$O$3:$O$280,MATCH(K76,database!$D$3:$D$280,0))</f>
        <v>31 downto 0</v>
      </c>
      <c r="F76" s="5">
        <f>INDEX(database!$E$3:$E$280,MATCH(K76,database!$D$3:$D$280,0))</f>
        <v>31</v>
      </c>
      <c r="G76" s="5">
        <f>INDEX(database!$F$3:$F$280,MATCH(K76,database!$D$3:$D$280,0))</f>
        <v>0</v>
      </c>
      <c r="H76" s="5">
        <f>INDEX(database!$G$3:$G$280,MATCH(K76,database!$D$3:$D$280,0))</f>
        <v>32</v>
      </c>
      <c r="I76" s="5" t="str">
        <f>INDEX(database!$P$3:$P$280,MATCH(K76,database!$D$3:$D$280,0))</f>
        <v>31 downto 0</v>
      </c>
      <c r="J76" s="8" t="str">
        <f>INDEX(database!$H$3:$H$280,MATCH(K76,database!$D$3:$D$280,0))</f>
        <v>046</v>
      </c>
      <c r="K76" s="4" t="s">
        <v>194</v>
      </c>
      <c r="M76" s="3" t="str">
        <f t="shared" si="1"/>
        <v xml:space="preserve">when (16#046#) =&gt;
-- AEB Housekeeping Area Register "TIMESTAMP_2" : "TIMESTAMP_DWORD_0" Field
v_ram_address                 := "0100101";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76" s="3"/>
    </row>
    <row r="77" spans="2:21" x14ac:dyDescent="0.25">
      <c r="B77" s="18">
        <f>INDEX(database!$B$3:$B$280,MATCH(K77,database!$D$3:$D$280,0))</f>
        <v>4112</v>
      </c>
      <c r="C77" s="5" t="str">
        <f>INDEX(database!$J$3:$J$280,MATCH(B77,database!$B$3:$B$280,0))</f>
        <v>0100110</v>
      </c>
      <c r="D77" s="8" t="str">
        <f>INDEX(database!$N$3:$N$280,MATCH(K77,database!$D$3:$D$280,0))</f>
        <v>1111</v>
      </c>
      <c r="E77" s="5" t="str">
        <f>INDEX(database!$O$3:$O$280,MATCH(K77,database!$D$3:$D$280,0))</f>
        <v>31 downto 0</v>
      </c>
      <c r="F77" s="5">
        <f>INDEX(database!$E$3:$E$280,MATCH(K77,database!$D$3:$D$280,0))</f>
        <v>31</v>
      </c>
      <c r="G77" s="5">
        <f>INDEX(database!$F$3:$F$280,MATCH(K77,database!$D$3:$D$280,0))</f>
        <v>0</v>
      </c>
      <c r="H77" s="5">
        <f>INDEX(database!$G$3:$G$280,MATCH(K77,database!$D$3:$D$280,0))</f>
        <v>32</v>
      </c>
      <c r="I77" s="5" t="str">
        <f>INDEX(database!$P$3:$P$280,MATCH(K77,database!$D$3:$D$280,0))</f>
        <v>31 downto 0</v>
      </c>
      <c r="J77" s="8" t="str">
        <f>INDEX(database!$H$3:$H$280,MATCH(K77,database!$D$3:$D$280,0))</f>
        <v>047</v>
      </c>
      <c r="K77" s="4" t="s">
        <v>195</v>
      </c>
      <c r="M77" s="3" t="str">
        <f t="shared" si="1"/>
        <v xml:space="preserve">when (16#047#) =&gt;
-- AEB Housekeeping Area Register "ADC_RD_DATA_T_VASP_L" : NEW, "OVF", "SUPPLY", "CHID", "ADC_CHX_DATA_T_VASP_L" Fields
v_ram_address                 := "0100110";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77" s="3"/>
    </row>
    <row r="78" spans="2:21" x14ac:dyDescent="0.25">
      <c r="B78" s="18">
        <f>INDEX(database!$B$3:$B$280,MATCH(K78,database!$D$3:$D$280,0))</f>
        <v>4116</v>
      </c>
      <c r="C78" s="5" t="str">
        <f>INDEX(database!$J$3:$J$280,MATCH(B78,database!$B$3:$B$280,0))</f>
        <v>0100111</v>
      </c>
      <c r="D78" s="8" t="str">
        <f>INDEX(database!$N$3:$N$280,MATCH(K78,database!$D$3:$D$280,0))</f>
        <v>1111</v>
      </c>
      <c r="E78" s="5" t="str">
        <f>INDEX(database!$O$3:$O$280,MATCH(K78,database!$D$3:$D$280,0))</f>
        <v>31 downto 0</v>
      </c>
      <c r="F78" s="5">
        <f>INDEX(database!$E$3:$E$280,MATCH(K78,database!$D$3:$D$280,0))</f>
        <v>31</v>
      </c>
      <c r="G78" s="5">
        <f>INDEX(database!$F$3:$F$280,MATCH(K78,database!$D$3:$D$280,0))</f>
        <v>0</v>
      </c>
      <c r="H78" s="5">
        <f>INDEX(database!$G$3:$G$280,MATCH(K78,database!$D$3:$D$280,0))</f>
        <v>32</v>
      </c>
      <c r="I78" s="5" t="str">
        <f>INDEX(database!$P$3:$P$280,MATCH(K78,database!$D$3:$D$280,0))</f>
        <v>31 downto 0</v>
      </c>
      <c r="J78" s="8" t="str">
        <f>INDEX(database!$H$3:$H$280,MATCH(K78,database!$D$3:$D$280,0))</f>
        <v>048</v>
      </c>
      <c r="K78" s="4" t="s">
        <v>196</v>
      </c>
      <c r="M78" s="3" t="str">
        <f t="shared" si="1"/>
        <v xml:space="preserve">when (16#048#) =&gt;
-- AEB Housekeeping Area Register "ADC_RD_DATA_T_VASP_R" : NEW, "OVF", "SUPPLY", "CHID", "ADC_CHX_DATA_T_VASP_R" Fields
v_ram_address                 := "0100111";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78" s="3"/>
    </row>
    <row r="79" spans="2:21" x14ac:dyDescent="0.25">
      <c r="B79" s="18">
        <f>INDEX(database!$B$3:$B$280,MATCH(K79,database!$D$3:$D$280,0))</f>
        <v>4120</v>
      </c>
      <c r="C79" s="5" t="str">
        <f>INDEX(database!$J$3:$J$280,MATCH(B79,database!$B$3:$B$280,0))</f>
        <v>0101000</v>
      </c>
      <c r="D79" s="8" t="str">
        <f>INDEX(database!$N$3:$N$280,MATCH(K79,database!$D$3:$D$280,0))</f>
        <v>1111</v>
      </c>
      <c r="E79" s="5" t="str">
        <f>INDEX(database!$O$3:$O$280,MATCH(K79,database!$D$3:$D$280,0))</f>
        <v>31 downto 0</v>
      </c>
      <c r="F79" s="5">
        <f>INDEX(database!$E$3:$E$280,MATCH(K79,database!$D$3:$D$280,0))</f>
        <v>31</v>
      </c>
      <c r="G79" s="5">
        <f>INDEX(database!$F$3:$F$280,MATCH(K79,database!$D$3:$D$280,0))</f>
        <v>0</v>
      </c>
      <c r="H79" s="5">
        <f>INDEX(database!$G$3:$G$280,MATCH(K79,database!$D$3:$D$280,0))</f>
        <v>32</v>
      </c>
      <c r="I79" s="5" t="str">
        <f>INDEX(database!$P$3:$P$280,MATCH(K79,database!$D$3:$D$280,0))</f>
        <v>31 downto 0</v>
      </c>
      <c r="J79" s="8" t="str">
        <f>INDEX(database!$H$3:$H$280,MATCH(K79,database!$D$3:$D$280,0))</f>
        <v>049</v>
      </c>
      <c r="K79" s="4" t="s">
        <v>197</v>
      </c>
      <c r="M79" s="3" t="str">
        <f t="shared" si="1"/>
        <v xml:space="preserve">when (16#049#) =&gt;
-- AEB Housekeeping Area Register "ADC_RD_DATA_T_BIAS_P" : NEW, "OVF", "SUPPLY", "CHID", "ADC_CHX_DATA_T_BIAS_P" Fields
v_ram_address                 := "0101000";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79" s="3"/>
    </row>
    <row r="80" spans="2:21" x14ac:dyDescent="0.25">
      <c r="B80" s="18">
        <f>INDEX(database!$B$3:$B$280,MATCH(K80,database!$D$3:$D$280,0))</f>
        <v>4124</v>
      </c>
      <c r="C80" s="5" t="str">
        <f>INDEX(database!$J$3:$J$280,MATCH(B80,database!$B$3:$B$280,0))</f>
        <v>0101001</v>
      </c>
      <c r="D80" s="8" t="str">
        <f>INDEX(database!$N$3:$N$280,MATCH(K80,database!$D$3:$D$280,0))</f>
        <v>1111</v>
      </c>
      <c r="E80" s="5" t="str">
        <f>INDEX(database!$O$3:$O$280,MATCH(K80,database!$D$3:$D$280,0))</f>
        <v>31 downto 0</v>
      </c>
      <c r="F80" s="5">
        <f>INDEX(database!$E$3:$E$280,MATCH(K80,database!$D$3:$D$280,0))</f>
        <v>31</v>
      </c>
      <c r="G80" s="5">
        <f>INDEX(database!$F$3:$F$280,MATCH(K80,database!$D$3:$D$280,0))</f>
        <v>0</v>
      </c>
      <c r="H80" s="5">
        <f>INDEX(database!$G$3:$G$280,MATCH(K80,database!$D$3:$D$280,0))</f>
        <v>32</v>
      </c>
      <c r="I80" s="5" t="str">
        <f>INDEX(database!$P$3:$P$280,MATCH(K80,database!$D$3:$D$280,0))</f>
        <v>31 downto 0</v>
      </c>
      <c r="J80" s="8" t="str">
        <f>INDEX(database!$H$3:$H$280,MATCH(K80,database!$D$3:$D$280,0))</f>
        <v>04A</v>
      </c>
      <c r="K80" s="4" t="s">
        <v>198</v>
      </c>
      <c r="M80" s="3" t="str">
        <f t="shared" si="1"/>
        <v xml:space="preserve">when (16#04A#) =&gt;
-- AEB Housekeeping Area Register "ADC_RD_DATA_T_HK_P" : NEW, "OVF", "SUPPLY", "CHID", "ADC_CHX_DATA_T_HK_P" Fields
v_ram_address                 := "0101001";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0" s="3"/>
    </row>
    <row r="81" spans="2:21" x14ac:dyDescent="0.25">
      <c r="B81" s="18">
        <f>INDEX(database!$B$3:$B$280,MATCH(K81,database!$D$3:$D$280,0))</f>
        <v>4128</v>
      </c>
      <c r="C81" s="5" t="str">
        <f>INDEX(database!$J$3:$J$280,MATCH(B81,database!$B$3:$B$280,0))</f>
        <v>0101010</v>
      </c>
      <c r="D81" s="8" t="str">
        <f>INDEX(database!$N$3:$N$280,MATCH(K81,database!$D$3:$D$280,0))</f>
        <v>1111</v>
      </c>
      <c r="E81" s="5" t="str">
        <f>INDEX(database!$O$3:$O$280,MATCH(K81,database!$D$3:$D$280,0))</f>
        <v>31 downto 0</v>
      </c>
      <c r="F81" s="5">
        <f>INDEX(database!$E$3:$E$280,MATCH(K81,database!$D$3:$D$280,0))</f>
        <v>31</v>
      </c>
      <c r="G81" s="5">
        <f>INDEX(database!$F$3:$F$280,MATCH(K81,database!$D$3:$D$280,0))</f>
        <v>0</v>
      </c>
      <c r="H81" s="5">
        <f>INDEX(database!$G$3:$G$280,MATCH(K81,database!$D$3:$D$280,0))</f>
        <v>32</v>
      </c>
      <c r="I81" s="5" t="str">
        <f>INDEX(database!$P$3:$P$280,MATCH(K81,database!$D$3:$D$280,0))</f>
        <v>31 downto 0</v>
      </c>
      <c r="J81" s="8" t="str">
        <f>INDEX(database!$H$3:$H$280,MATCH(K81,database!$D$3:$D$280,0))</f>
        <v>04B</v>
      </c>
      <c r="K81" s="4" t="s">
        <v>199</v>
      </c>
      <c r="M81" s="3" t="str">
        <f t="shared" si="1"/>
        <v xml:space="preserve">when (16#04B#) =&gt;
-- AEB Housekeeping Area Register "ADC_RD_DATA_T_TOU_1_P" : NEW, "OVF", "SUPPLY", "CHID", "ADC_CHX_DATA_T_TOU_1_P" Fields
v_ram_address                 := "0101010";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1" s="3"/>
    </row>
    <row r="82" spans="2:21" x14ac:dyDescent="0.25">
      <c r="B82" s="18">
        <f>INDEX(database!$B$3:$B$280,MATCH(K82,database!$D$3:$D$280,0))</f>
        <v>4132</v>
      </c>
      <c r="C82" s="5" t="str">
        <f>INDEX(database!$J$3:$J$280,MATCH(B82,database!$B$3:$B$280,0))</f>
        <v>0101011</v>
      </c>
      <c r="D82" s="8" t="str">
        <f>INDEX(database!$N$3:$N$280,MATCH(K82,database!$D$3:$D$280,0))</f>
        <v>1111</v>
      </c>
      <c r="E82" s="5" t="str">
        <f>INDEX(database!$O$3:$O$280,MATCH(K82,database!$D$3:$D$280,0))</f>
        <v>31 downto 0</v>
      </c>
      <c r="F82" s="5">
        <f>INDEX(database!$E$3:$E$280,MATCH(K82,database!$D$3:$D$280,0))</f>
        <v>31</v>
      </c>
      <c r="G82" s="5">
        <f>INDEX(database!$F$3:$F$280,MATCH(K82,database!$D$3:$D$280,0))</f>
        <v>0</v>
      </c>
      <c r="H82" s="5">
        <f>INDEX(database!$G$3:$G$280,MATCH(K82,database!$D$3:$D$280,0))</f>
        <v>32</v>
      </c>
      <c r="I82" s="5" t="str">
        <f>INDEX(database!$P$3:$P$280,MATCH(K82,database!$D$3:$D$280,0))</f>
        <v>31 downto 0</v>
      </c>
      <c r="J82" s="8" t="str">
        <f>INDEX(database!$H$3:$H$280,MATCH(K82,database!$D$3:$D$280,0))</f>
        <v>04C</v>
      </c>
      <c r="K82" s="4" t="s">
        <v>200</v>
      </c>
      <c r="M82" s="3" t="str">
        <f t="shared" si="1"/>
        <v xml:space="preserve">when (16#04C#) =&gt;
-- AEB Housekeeping Area Register "ADC_RD_DATA_T_TOU_2_P" : NEW, "OVF", "SUPPLY", "CHID", "ADC_CHX_DATA_T_TOU_2_P" Fields
v_ram_address                 := "0101011";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2" s="3"/>
    </row>
    <row r="83" spans="2:21" x14ac:dyDescent="0.25">
      <c r="B83" s="18">
        <f>INDEX(database!$B$3:$B$280,MATCH(K83,database!$D$3:$D$280,0))</f>
        <v>4136</v>
      </c>
      <c r="C83" s="5" t="str">
        <f>INDEX(database!$J$3:$J$280,MATCH(B83,database!$B$3:$B$280,0))</f>
        <v>0101100</v>
      </c>
      <c r="D83" s="8" t="str">
        <f>INDEX(database!$N$3:$N$280,MATCH(K83,database!$D$3:$D$280,0))</f>
        <v>1111</v>
      </c>
      <c r="E83" s="5" t="str">
        <f>INDEX(database!$O$3:$O$280,MATCH(K83,database!$D$3:$D$280,0))</f>
        <v>31 downto 0</v>
      </c>
      <c r="F83" s="5">
        <f>INDEX(database!$E$3:$E$280,MATCH(K83,database!$D$3:$D$280,0))</f>
        <v>31</v>
      </c>
      <c r="G83" s="5">
        <f>INDEX(database!$F$3:$F$280,MATCH(K83,database!$D$3:$D$280,0))</f>
        <v>0</v>
      </c>
      <c r="H83" s="5">
        <f>INDEX(database!$G$3:$G$280,MATCH(K83,database!$D$3:$D$280,0))</f>
        <v>32</v>
      </c>
      <c r="I83" s="5" t="str">
        <f>INDEX(database!$P$3:$P$280,MATCH(K83,database!$D$3:$D$280,0))</f>
        <v>31 downto 0</v>
      </c>
      <c r="J83" s="8" t="str">
        <f>INDEX(database!$H$3:$H$280,MATCH(K83,database!$D$3:$D$280,0))</f>
        <v>04D</v>
      </c>
      <c r="K83" s="4" t="s">
        <v>201</v>
      </c>
      <c r="M83" s="3" t="str">
        <f t="shared" si="1"/>
        <v xml:space="preserve">when (16#04D#) =&gt;
-- AEB Housekeeping Area Register "ADC_RD_DATA_HK_VODE" : NEW, "OVF", "SUPPLY", "CHID", "ADC_CHX_DATA_HK_VODE" Fields
v_ram_address                 := "0101100";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3" s="3"/>
    </row>
    <row r="84" spans="2:21" x14ac:dyDescent="0.25">
      <c r="B84" s="18">
        <f>INDEX(database!$B$3:$B$280,MATCH(K84,database!$D$3:$D$280,0))</f>
        <v>4140</v>
      </c>
      <c r="C84" s="5" t="str">
        <f>INDEX(database!$J$3:$J$280,MATCH(B84,database!$B$3:$B$280,0))</f>
        <v>0101101</v>
      </c>
      <c r="D84" s="8" t="str">
        <f>INDEX(database!$N$3:$N$280,MATCH(K84,database!$D$3:$D$280,0))</f>
        <v>1111</v>
      </c>
      <c r="E84" s="5" t="str">
        <f>INDEX(database!$O$3:$O$280,MATCH(K84,database!$D$3:$D$280,0))</f>
        <v>31 downto 0</v>
      </c>
      <c r="F84" s="5">
        <f>INDEX(database!$E$3:$E$280,MATCH(K84,database!$D$3:$D$280,0))</f>
        <v>31</v>
      </c>
      <c r="G84" s="5">
        <f>INDEX(database!$F$3:$F$280,MATCH(K84,database!$D$3:$D$280,0))</f>
        <v>0</v>
      </c>
      <c r="H84" s="5">
        <f>INDEX(database!$G$3:$G$280,MATCH(K84,database!$D$3:$D$280,0))</f>
        <v>32</v>
      </c>
      <c r="I84" s="5" t="str">
        <f>INDEX(database!$P$3:$P$280,MATCH(K84,database!$D$3:$D$280,0))</f>
        <v>31 downto 0</v>
      </c>
      <c r="J84" s="8" t="str">
        <f>INDEX(database!$H$3:$H$280,MATCH(K84,database!$D$3:$D$280,0))</f>
        <v>04E</v>
      </c>
      <c r="K84" s="4" t="s">
        <v>202</v>
      </c>
      <c r="M84" s="3" t="str">
        <f t="shared" si="1"/>
        <v xml:space="preserve">when (16#04E#) =&gt;
-- AEB Housekeeping Area Register "ADC_RD_DATA_HK_VODF" : NEW, "OVF", "SUPPLY", "CHID", "ADC_CHX_DATA_HK_VODF" Fields
v_ram_address                 := "0101101";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4" s="3"/>
    </row>
    <row r="85" spans="2:21" x14ac:dyDescent="0.25">
      <c r="B85" s="18">
        <f>INDEX(database!$B$3:$B$280,MATCH(K85,database!$D$3:$D$280,0))</f>
        <v>4144</v>
      </c>
      <c r="C85" s="5" t="str">
        <f>INDEX(database!$J$3:$J$280,MATCH(B85,database!$B$3:$B$280,0))</f>
        <v>0101110</v>
      </c>
      <c r="D85" s="8" t="str">
        <f>INDEX(database!$N$3:$N$280,MATCH(K85,database!$D$3:$D$280,0))</f>
        <v>1111</v>
      </c>
      <c r="E85" s="5" t="str">
        <f>INDEX(database!$O$3:$O$280,MATCH(K85,database!$D$3:$D$280,0))</f>
        <v>31 downto 0</v>
      </c>
      <c r="F85" s="5">
        <f>INDEX(database!$E$3:$E$280,MATCH(K85,database!$D$3:$D$280,0))</f>
        <v>31</v>
      </c>
      <c r="G85" s="5">
        <f>INDEX(database!$F$3:$F$280,MATCH(K85,database!$D$3:$D$280,0))</f>
        <v>0</v>
      </c>
      <c r="H85" s="5">
        <f>INDEX(database!$G$3:$G$280,MATCH(K85,database!$D$3:$D$280,0))</f>
        <v>32</v>
      </c>
      <c r="I85" s="5" t="str">
        <f>INDEX(database!$P$3:$P$280,MATCH(K85,database!$D$3:$D$280,0))</f>
        <v>31 downto 0</v>
      </c>
      <c r="J85" s="8" t="str">
        <f>INDEX(database!$H$3:$H$280,MATCH(K85,database!$D$3:$D$280,0))</f>
        <v>04F</v>
      </c>
      <c r="K85" s="4" t="s">
        <v>203</v>
      </c>
      <c r="M85" s="3" t="str">
        <f t="shared" si="1"/>
        <v xml:space="preserve">when (16#04F#) =&gt;
-- AEB Housekeeping Area Register "ADC_RD_DATA_HK_VRD" : NEW, "OVF", "SUPPLY", "CHID", "ADC_CHX_DATA_HK_VRD" Fields
v_ram_address                 := "0101110";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5" s="3"/>
    </row>
    <row r="86" spans="2:21" x14ac:dyDescent="0.25">
      <c r="B86" s="18">
        <f>INDEX(database!$B$3:$B$280,MATCH(K86,database!$D$3:$D$280,0))</f>
        <v>4148</v>
      </c>
      <c r="C86" s="5" t="str">
        <f>INDEX(database!$J$3:$J$280,MATCH(B86,database!$B$3:$B$280,0))</f>
        <v>0101111</v>
      </c>
      <c r="D86" s="8" t="str">
        <f>INDEX(database!$N$3:$N$280,MATCH(K86,database!$D$3:$D$280,0))</f>
        <v>1111</v>
      </c>
      <c r="E86" s="5" t="str">
        <f>INDEX(database!$O$3:$O$280,MATCH(K86,database!$D$3:$D$280,0))</f>
        <v>31 downto 0</v>
      </c>
      <c r="F86" s="5">
        <f>INDEX(database!$E$3:$E$280,MATCH(K86,database!$D$3:$D$280,0))</f>
        <v>31</v>
      </c>
      <c r="G86" s="5">
        <f>INDEX(database!$F$3:$F$280,MATCH(K86,database!$D$3:$D$280,0))</f>
        <v>0</v>
      </c>
      <c r="H86" s="5">
        <f>INDEX(database!$G$3:$G$280,MATCH(K86,database!$D$3:$D$280,0))</f>
        <v>32</v>
      </c>
      <c r="I86" s="5" t="str">
        <f>INDEX(database!$P$3:$P$280,MATCH(K86,database!$D$3:$D$280,0))</f>
        <v>31 downto 0</v>
      </c>
      <c r="J86" s="8" t="str">
        <f>INDEX(database!$H$3:$H$280,MATCH(K86,database!$D$3:$D$280,0))</f>
        <v>050</v>
      </c>
      <c r="K86" s="4" t="s">
        <v>204</v>
      </c>
      <c r="M86" s="3" t="str">
        <f t="shared" si="1"/>
        <v xml:space="preserve">when (16#050#) =&gt;
-- AEB Housekeeping Area Register "ADC_RD_DATA_HK_VOG" : NEW, "OVF", "SUPPLY", "CHID", "ADC_CHX_DATA_HK_VOG" Fields
v_ram_address                 := "0101111";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6" s="3"/>
    </row>
    <row r="87" spans="2:21" x14ac:dyDescent="0.25">
      <c r="B87" s="18">
        <f>INDEX(database!$B$3:$B$280,MATCH(K87,database!$D$3:$D$280,0))</f>
        <v>4152</v>
      </c>
      <c r="C87" s="5" t="str">
        <f>INDEX(database!$J$3:$J$280,MATCH(B87,database!$B$3:$B$280,0))</f>
        <v>0110000</v>
      </c>
      <c r="D87" s="8" t="str">
        <f>INDEX(database!$N$3:$N$280,MATCH(K87,database!$D$3:$D$280,0))</f>
        <v>1111</v>
      </c>
      <c r="E87" s="5" t="str">
        <f>INDEX(database!$O$3:$O$280,MATCH(K87,database!$D$3:$D$280,0))</f>
        <v>31 downto 0</v>
      </c>
      <c r="F87" s="5">
        <f>INDEX(database!$E$3:$E$280,MATCH(K87,database!$D$3:$D$280,0))</f>
        <v>31</v>
      </c>
      <c r="G87" s="5">
        <f>INDEX(database!$F$3:$F$280,MATCH(K87,database!$D$3:$D$280,0))</f>
        <v>0</v>
      </c>
      <c r="H87" s="5">
        <f>INDEX(database!$G$3:$G$280,MATCH(K87,database!$D$3:$D$280,0))</f>
        <v>32</v>
      </c>
      <c r="I87" s="5" t="str">
        <f>INDEX(database!$P$3:$P$280,MATCH(K87,database!$D$3:$D$280,0))</f>
        <v>31 downto 0</v>
      </c>
      <c r="J87" s="8" t="str">
        <f>INDEX(database!$H$3:$H$280,MATCH(K87,database!$D$3:$D$280,0))</f>
        <v>051</v>
      </c>
      <c r="K87" s="4" t="s">
        <v>205</v>
      </c>
      <c r="M87" s="3" t="str">
        <f t="shared" si="1"/>
        <v xml:space="preserve">when (16#051#) =&gt;
-- AEB Housekeeping Area Register "ADC_RD_DATA_T_CCD" : NEW, "OVF", "SUPPLY", "CHID", "ADC_CHX_DATA_T_CCD" Fields
v_ram_address                 := "0110000";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7" s="3"/>
    </row>
    <row r="88" spans="2:21" x14ac:dyDescent="0.25">
      <c r="B88" s="18">
        <f>INDEX(database!$B$3:$B$280,MATCH(K88,database!$D$3:$D$280,0))</f>
        <v>4156</v>
      </c>
      <c r="C88" s="5" t="str">
        <f>INDEX(database!$J$3:$J$280,MATCH(B88,database!$B$3:$B$280,0))</f>
        <v>0110001</v>
      </c>
      <c r="D88" s="8" t="str">
        <f>INDEX(database!$N$3:$N$280,MATCH(K88,database!$D$3:$D$280,0))</f>
        <v>1111</v>
      </c>
      <c r="E88" s="5" t="str">
        <f>INDEX(database!$O$3:$O$280,MATCH(K88,database!$D$3:$D$280,0))</f>
        <v>31 downto 0</v>
      </c>
      <c r="F88" s="5">
        <f>INDEX(database!$E$3:$E$280,MATCH(K88,database!$D$3:$D$280,0))</f>
        <v>31</v>
      </c>
      <c r="G88" s="5">
        <f>INDEX(database!$F$3:$F$280,MATCH(K88,database!$D$3:$D$280,0))</f>
        <v>0</v>
      </c>
      <c r="H88" s="5">
        <f>INDEX(database!$G$3:$G$280,MATCH(K88,database!$D$3:$D$280,0))</f>
        <v>32</v>
      </c>
      <c r="I88" s="5" t="str">
        <f>INDEX(database!$P$3:$P$280,MATCH(K88,database!$D$3:$D$280,0))</f>
        <v>31 downto 0</v>
      </c>
      <c r="J88" s="8" t="str">
        <f>INDEX(database!$H$3:$H$280,MATCH(K88,database!$D$3:$D$280,0))</f>
        <v>052</v>
      </c>
      <c r="K88" s="4" t="s">
        <v>206</v>
      </c>
      <c r="M88" s="3" t="str">
        <f t="shared" si="1"/>
        <v xml:space="preserve">when (16#052#) =&gt;
-- AEB Housekeeping Area Register "ADC_RD_DATA_T_REF1K_MEA" : NEW, "OVF", "SUPPLY", "CHID", "ADC_CHX_DATA_T_REF1K_MEA" Fields
v_ram_address                 := "0110001";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8" s="3"/>
    </row>
    <row r="89" spans="2:21" x14ac:dyDescent="0.25">
      <c r="B89" s="18">
        <f>INDEX(database!$B$3:$B$280,MATCH(K89,database!$D$3:$D$280,0))</f>
        <v>4160</v>
      </c>
      <c r="C89" s="5" t="str">
        <f>INDEX(database!$J$3:$J$280,MATCH(B89,database!$B$3:$B$280,0))</f>
        <v>0110010</v>
      </c>
      <c r="D89" s="8" t="str">
        <f>INDEX(database!$N$3:$N$280,MATCH(K89,database!$D$3:$D$280,0))</f>
        <v>1111</v>
      </c>
      <c r="E89" s="5" t="str">
        <f>INDEX(database!$O$3:$O$280,MATCH(K89,database!$D$3:$D$280,0))</f>
        <v>31 downto 0</v>
      </c>
      <c r="F89" s="5">
        <f>INDEX(database!$E$3:$E$280,MATCH(K89,database!$D$3:$D$280,0))</f>
        <v>31</v>
      </c>
      <c r="G89" s="5">
        <f>INDEX(database!$F$3:$F$280,MATCH(K89,database!$D$3:$D$280,0))</f>
        <v>0</v>
      </c>
      <c r="H89" s="5">
        <f>INDEX(database!$G$3:$G$280,MATCH(K89,database!$D$3:$D$280,0))</f>
        <v>32</v>
      </c>
      <c r="I89" s="5" t="str">
        <f>INDEX(database!$P$3:$P$280,MATCH(K89,database!$D$3:$D$280,0))</f>
        <v>31 downto 0</v>
      </c>
      <c r="J89" s="8" t="str">
        <f>INDEX(database!$H$3:$H$280,MATCH(K89,database!$D$3:$D$280,0))</f>
        <v>053</v>
      </c>
      <c r="K89" s="4" t="s">
        <v>207</v>
      </c>
      <c r="M89" s="3" t="str">
        <f t="shared" si="1"/>
        <v xml:space="preserve">when (16#053#) =&gt;
-- AEB Housekeeping Area Register "ADC_RD_DATA_T_REF649R_MEA" : NEW, "OVF", "SUPPLY", "CHID", "ADC_CHX_DATA_T_REF649R_MEA" Fields
v_ram_address                 := "0110010";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89" s="3"/>
    </row>
    <row r="90" spans="2:21" x14ac:dyDescent="0.25">
      <c r="B90" s="18">
        <f>INDEX(database!$B$3:$B$280,MATCH(K90,database!$D$3:$D$280,0))</f>
        <v>4164</v>
      </c>
      <c r="C90" s="5" t="str">
        <f>INDEX(database!$J$3:$J$280,MATCH(B90,database!$B$3:$B$280,0))</f>
        <v>0110011</v>
      </c>
      <c r="D90" s="8" t="str">
        <f>INDEX(database!$N$3:$N$280,MATCH(K90,database!$D$3:$D$280,0))</f>
        <v>1111</v>
      </c>
      <c r="E90" s="5" t="str">
        <f>INDEX(database!$O$3:$O$280,MATCH(K90,database!$D$3:$D$280,0))</f>
        <v>31 downto 0</v>
      </c>
      <c r="F90" s="5">
        <f>INDEX(database!$E$3:$E$280,MATCH(K90,database!$D$3:$D$280,0))</f>
        <v>31</v>
      </c>
      <c r="G90" s="5">
        <f>INDEX(database!$F$3:$F$280,MATCH(K90,database!$D$3:$D$280,0))</f>
        <v>0</v>
      </c>
      <c r="H90" s="5">
        <f>INDEX(database!$G$3:$G$280,MATCH(K90,database!$D$3:$D$280,0))</f>
        <v>32</v>
      </c>
      <c r="I90" s="5" t="str">
        <f>INDEX(database!$P$3:$P$280,MATCH(K90,database!$D$3:$D$280,0))</f>
        <v>31 downto 0</v>
      </c>
      <c r="J90" s="8" t="str">
        <f>INDEX(database!$H$3:$H$280,MATCH(K90,database!$D$3:$D$280,0))</f>
        <v>054</v>
      </c>
      <c r="K90" s="4" t="s">
        <v>208</v>
      </c>
      <c r="M90" s="3" t="str">
        <f t="shared" si="1"/>
        <v xml:space="preserve">when (16#054#) =&gt;
-- AEB Housekeeping Area Register "ADC_RD_DATA_HK_ANA_N5V" : NEW, "OVF", "SUPPLY", "CHID", "ADC_CHX_DATA_HK_ANA_N5V" Fields
v_ram_address                 := "0110011";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90" s="3"/>
    </row>
    <row r="91" spans="2:21" x14ac:dyDescent="0.25">
      <c r="B91" s="18">
        <f>INDEX(database!$B$3:$B$280,MATCH(K91,database!$D$3:$D$280,0))</f>
        <v>4168</v>
      </c>
      <c r="C91" s="5" t="str">
        <f>INDEX(database!$J$3:$J$280,MATCH(B91,database!$B$3:$B$280,0))</f>
        <v>0110100</v>
      </c>
      <c r="D91" s="8" t="str">
        <f>INDEX(database!$N$3:$N$280,MATCH(K91,database!$D$3:$D$280,0))</f>
        <v>1111</v>
      </c>
      <c r="E91" s="5" t="str">
        <f>INDEX(database!$O$3:$O$280,MATCH(K91,database!$D$3:$D$280,0))</f>
        <v>31 downto 0</v>
      </c>
      <c r="F91" s="5">
        <f>INDEX(database!$E$3:$E$280,MATCH(K91,database!$D$3:$D$280,0))</f>
        <v>31</v>
      </c>
      <c r="G91" s="5">
        <f>INDEX(database!$F$3:$F$280,MATCH(K91,database!$D$3:$D$280,0))</f>
        <v>0</v>
      </c>
      <c r="H91" s="5">
        <f>INDEX(database!$G$3:$G$280,MATCH(K91,database!$D$3:$D$280,0))</f>
        <v>32</v>
      </c>
      <c r="I91" s="5" t="str">
        <f>INDEX(database!$P$3:$P$280,MATCH(K91,database!$D$3:$D$280,0))</f>
        <v>31 downto 0</v>
      </c>
      <c r="J91" s="8" t="str">
        <f>INDEX(database!$H$3:$H$280,MATCH(K91,database!$D$3:$D$280,0))</f>
        <v>055</v>
      </c>
      <c r="K91" s="4" t="s">
        <v>209</v>
      </c>
      <c r="M91" s="3" t="str">
        <f t="shared" si="1"/>
        <v xml:space="preserve">when (16#055#) =&gt;
-- AEB Housekeeping Area Register "ADC_RD_DATA_S_REF" : NEW, "OVF", "SUPPLY", "CHID", "ADC_CHX_DATA_S_REF" Fields
v_ram_address                 := "0110100";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91" s="3"/>
    </row>
    <row r="92" spans="2:21" x14ac:dyDescent="0.25">
      <c r="B92" s="18">
        <f>INDEX(database!$B$3:$B$280,MATCH(K92,database!$D$3:$D$280,0))</f>
        <v>4172</v>
      </c>
      <c r="C92" s="5" t="str">
        <f>INDEX(database!$J$3:$J$280,MATCH(B92,database!$B$3:$B$280,0))</f>
        <v>0110101</v>
      </c>
      <c r="D92" s="8" t="str">
        <f>INDEX(database!$N$3:$N$280,MATCH(K92,database!$D$3:$D$280,0))</f>
        <v>1111</v>
      </c>
      <c r="E92" s="5" t="str">
        <f>INDEX(database!$O$3:$O$280,MATCH(K92,database!$D$3:$D$280,0))</f>
        <v>31 downto 0</v>
      </c>
      <c r="F92" s="5">
        <f>INDEX(database!$E$3:$E$280,MATCH(K92,database!$D$3:$D$280,0))</f>
        <v>31</v>
      </c>
      <c r="G92" s="5">
        <f>INDEX(database!$F$3:$F$280,MATCH(K92,database!$D$3:$D$280,0))</f>
        <v>0</v>
      </c>
      <c r="H92" s="5">
        <f>INDEX(database!$G$3:$G$280,MATCH(K92,database!$D$3:$D$280,0))</f>
        <v>32</v>
      </c>
      <c r="I92" s="5" t="str">
        <f>INDEX(database!$P$3:$P$280,MATCH(K92,database!$D$3:$D$280,0))</f>
        <v>31 downto 0</v>
      </c>
      <c r="J92" s="8" t="str">
        <f>INDEX(database!$H$3:$H$280,MATCH(K92,database!$D$3:$D$280,0))</f>
        <v>056</v>
      </c>
      <c r="K92" s="4" t="s">
        <v>210</v>
      </c>
      <c r="M92" s="3" t="str">
        <f t="shared" si="1"/>
        <v xml:space="preserve">when (16#056#) =&gt;
-- AEB Housekeeping Area Register "ADC_RD_DATA_HK_CCD_P31V" : NEW, "OVF", "SUPPLY", "CHID", "ADC_CHX_DATA_HK_CCD_P31V" Fields
v_ram_address                 := "0110101";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92" s="3"/>
    </row>
    <row r="93" spans="2:21" x14ac:dyDescent="0.25">
      <c r="B93" s="18">
        <f>INDEX(database!$B$3:$B$280,MATCH(K93,database!$D$3:$D$280,0))</f>
        <v>4176</v>
      </c>
      <c r="C93" s="5" t="str">
        <f>INDEX(database!$J$3:$J$280,MATCH(B93,database!$B$3:$B$280,0))</f>
        <v>0110110</v>
      </c>
      <c r="D93" s="8" t="str">
        <f>INDEX(database!$N$3:$N$280,MATCH(K93,database!$D$3:$D$280,0))</f>
        <v>1111</v>
      </c>
      <c r="E93" s="5" t="str">
        <f>INDEX(database!$O$3:$O$280,MATCH(K93,database!$D$3:$D$280,0))</f>
        <v>31 downto 0</v>
      </c>
      <c r="F93" s="5">
        <f>INDEX(database!$E$3:$E$280,MATCH(K93,database!$D$3:$D$280,0))</f>
        <v>31</v>
      </c>
      <c r="G93" s="5">
        <f>INDEX(database!$F$3:$F$280,MATCH(K93,database!$D$3:$D$280,0))</f>
        <v>0</v>
      </c>
      <c r="H93" s="5">
        <f>INDEX(database!$G$3:$G$280,MATCH(K93,database!$D$3:$D$280,0))</f>
        <v>32</v>
      </c>
      <c r="I93" s="5" t="str">
        <f>INDEX(database!$P$3:$P$280,MATCH(K93,database!$D$3:$D$280,0))</f>
        <v>31 downto 0</v>
      </c>
      <c r="J93" s="8" t="str">
        <f>INDEX(database!$H$3:$H$280,MATCH(K93,database!$D$3:$D$280,0))</f>
        <v>057</v>
      </c>
      <c r="K93" s="4" t="s">
        <v>211</v>
      </c>
      <c r="M93" s="3" t="str">
        <f t="shared" si="1"/>
        <v xml:space="preserve">when (16#057#) =&gt;
-- AEB Housekeeping Area Register "ADC_RD_DATA_HK_CLK_P15V" : NEW, "OVF", "SUPPLY", "CHID", "ADC_CHX_DATA_HK_CLK_P15V" Fields
v_ram_address                 := "0110110";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93" s="3"/>
    </row>
    <row r="94" spans="2:21" x14ac:dyDescent="0.25">
      <c r="B94" s="18">
        <f>INDEX(database!$B$3:$B$280,MATCH(K94,database!$D$3:$D$280,0))</f>
        <v>4180</v>
      </c>
      <c r="C94" s="5" t="str">
        <f>INDEX(database!$J$3:$J$280,MATCH(B94,database!$B$3:$B$280,0))</f>
        <v>0110111</v>
      </c>
      <c r="D94" s="8" t="str">
        <f>INDEX(database!$N$3:$N$280,MATCH(K94,database!$D$3:$D$280,0))</f>
        <v>1111</v>
      </c>
      <c r="E94" s="5" t="str">
        <f>INDEX(database!$O$3:$O$280,MATCH(K94,database!$D$3:$D$280,0))</f>
        <v>31 downto 0</v>
      </c>
      <c r="F94" s="5">
        <f>INDEX(database!$E$3:$E$280,MATCH(K94,database!$D$3:$D$280,0))</f>
        <v>31</v>
      </c>
      <c r="G94" s="5">
        <f>INDEX(database!$F$3:$F$280,MATCH(K94,database!$D$3:$D$280,0))</f>
        <v>0</v>
      </c>
      <c r="H94" s="5">
        <f>INDEX(database!$G$3:$G$280,MATCH(K94,database!$D$3:$D$280,0))</f>
        <v>32</v>
      </c>
      <c r="I94" s="5" t="str">
        <f>INDEX(database!$P$3:$P$280,MATCH(K94,database!$D$3:$D$280,0))</f>
        <v>31 downto 0</v>
      </c>
      <c r="J94" s="8" t="str">
        <f>INDEX(database!$H$3:$H$280,MATCH(K94,database!$D$3:$D$280,0))</f>
        <v>058</v>
      </c>
      <c r="K94" s="4" t="s">
        <v>212</v>
      </c>
      <c r="M94" s="3" t="str">
        <f t="shared" si="1"/>
        <v xml:space="preserve">when (16#058#) =&gt;
-- AEB Housekeeping Area Register "ADC_RD_DATA_HK_ANA_P5V" : NEW, "OVF", "SUPPLY", "CHID", "ADC_CHX_DATA_HK_ANA_P5V" Fields
v_ram_address                 := "0110111";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94" s="3"/>
    </row>
    <row r="95" spans="2:21" x14ac:dyDescent="0.25">
      <c r="B95" s="18">
        <f>INDEX(database!$B$3:$B$280,MATCH(K95,database!$D$3:$D$280,0))</f>
        <v>4184</v>
      </c>
      <c r="C95" s="5" t="str">
        <f>INDEX(database!$J$3:$J$280,MATCH(B95,database!$B$3:$B$280,0))</f>
        <v>0111000</v>
      </c>
      <c r="D95" s="8" t="str">
        <f>INDEX(database!$N$3:$N$280,MATCH(K95,database!$D$3:$D$280,0))</f>
        <v>1111</v>
      </c>
      <c r="E95" s="5" t="str">
        <f>INDEX(database!$O$3:$O$280,MATCH(K95,database!$D$3:$D$280,0))</f>
        <v>31 downto 0</v>
      </c>
      <c r="F95" s="5">
        <f>INDEX(database!$E$3:$E$280,MATCH(K95,database!$D$3:$D$280,0))</f>
        <v>31</v>
      </c>
      <c r="G95" s="5">
        <f>INDEX(database!$F$3:$F$280,MATCH(K95,database!$D$3:$D$280,0))</f>
        <v>0</v>
      </c>
      <c r="H95" s="5">
        <f>INDEX(database!$G$3:$G$280,MATCH(K95,database!$D$3:$D$280,0))</f>
        <v>32</v>
      </c>
      <c r="I95" s="5" t="str">
        <f>INDEX(database!$P$3:$P$280,MATCH(K95,database!$D$3:$D$280,0))</f>
        <v>31 downto 0</v>
      </c>
      <c r="J95" s="8" t="str">
        <f>INDEX(database!$H$3:$H$280,MATCH(K95,database!$D$3:$D$280,0))</f>
        <v>059</v>
      </c>
      <c r="K95" s="4" t="s">
        <v>213</v>
      </c>
      <c r="M95" s="3" t="str">
        <f t="shared" si="1"/>
        <v xml:space="preserve">when (16#059#) =&gt;
-- AEB Housekeeping Area Register "ADC_RD_DATA_HK_ANA_P3V3" : NEW, "OVF", "SUPPLY", "CHID", "ADC_CHX_DATA_HK_ANA_P3V3" Fields
v_ram_address                 := "0111000";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95" s="3"/>
    </row>
    <row r="96" spans="2:21" x14ac:dyDescent="0.25">
      <c r="B96" s="18">
        <f>INDEX(database!$B$3:$B$280,MATCH(K96,database!$D$3:$D$280,0))</f>
        <v>4188</v>
      </c>
      <c r="C96" s="5" t="str">
        <f>INDEX(database!$J$3:$J$280,MATCH(B96,database!$B$3:$B$280,0))</f>
        <v>0111001</v>
      </c>
      <c r="D96" s="8" t="str">
        <f>INDEX(database!$N$3:$N$280,MATCH(K96,database!$D$3:$D$280,0))</f>
        <v>1111</v>
      </c>
      <c r="E96" s="5" t="str">
        <f>INDEX(database!$O$3:$O$280,MATCH(K96,database!$D$3:$D$280,0))</f>
        <v>31 downto 0</v>
      </c>
      <c r="F96" s="5">
        <f>INDEX(database!$E$3:$E$280,MATCH(K96,database!$D$3:$D$280,0))</f>
        <v>31</v>
      </c>
      <c r="G96" s="5">
        <f>INDEX(database!$F$3:$F$280,MATCH(K96,database!$D$3:$D$280,0))</f>
        <v>0</v>
      </c>
      <c r="H96" s="5">
        <f>INDEX(database!$G$3:$G$280,MATCH(K96,database!$D$3:$D$280,0))</f>
        <v>32</v>
      </c>
      <c r="I96" s="5" t="str">
        <f>INDEX(database!$P$3:$P$280,MATCH(K96,database!$D$3:$D$280,0))</f>
        <v>31 downto 0</v>
      </c>
      <c r="J96" s="8" t="str">
        <f>INDEX(database!$H$3:$H$280,MATCH(K96,database!$D$3:$D$280,0))</f>
        <v>05A</v>
      </c>
      <c r="K96" s="4" t="s">
        <v>214</v>
      </c>
      <c r="M96" s="3" t="str">
        <f t="shared" si="1"/>
        <v xml:space="preserve">when (16#05A#) =&gt;
-- AEB Housekeeping Area Register "ADC_RD_DATA_HK_DIG_P3V3" : NEW, "OVF", "SUPPLY", "CHID", "ADC_CHX_DATA_HK_DIG_P3V3" Fields
v_ram_address                 := "0111001";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96" s="3"/>
    </row>
    <row r="97" spans="2:21" x14ac:dyDescent="0.25">
      <c r="B97" s="18">
        <f>INDEX(database!$B$3:$B$280,MATCH(K97,database!$D$3:$D$280,0))</f>
        <v>4192</v>
      </c>
      <c r="C97" s="5" t="str">
        <f>INDEX(database!$J$3:$J$280,MATCH(B97,database!$B$3:$B$280,0))</f>
        <v>0111010</v>
      </c>
      <c r="D97" s="8" t="str">
        <f>INDEX(database!$N$3:$N$280,MATCH(K97,database!$D$3:$D$280,0))</f>
        <v>1111</v>
      </c>
      <c r="E97" s="5" t="str">
        <f>INDEX(database!$O$3:$O$280,MATCH(K97,database!$D$3:$D$280,0))</f>
        <v>31 downto 0</v>
      </c>
      <c r="F97" s="5">
        <f>INDEX(database!$E$3:$E$280,MATCH(K97,database!$D$3:$D$280,0))</f>
        <v>231</v>
      </c>
      <c r="G97" s="5">
        <f>INDEX(database!$F$3:$F$280,MATCH(K97,database!$D$3:$D$280,0))</f>
        <v>0</v>
      </c>
      <c r="H97" s="5">
        <f>INDEX(database!$G$3:$G$280,MATCH(K97,database!$D$3:$D$280,0))</f>
        <v>32</v>
      </c>
      <c r="I97" s="5" t="str">
        <f>INDEX(database!$P$3:$P$280,MATCH(K97,database!$D$3:$D$280,0))</f>
        <v>31 downto 0</v>
      </c>
      <c r="J97" s="8" t="str">
        <f>INDEX(database!$H$3:$H$280,MATCH(K97,database!$D$3:$D$280,0))</f>
        <v>05B</v>
      </c>
      <c r="K97" s="4" t="s">
        <v>215</v>
      </c>
      <c r="M97" s="3" t="str">
        <f t="shared" si="1"/>
        <v xml:space="preserve">when (16#05B#) =&gt;
-- AEB Housekeeping Area Register "ADC_RD_DATA_ADC_REF_BUF_2" : NEW, "OVF", "SUPPLY", "CHID", "ADC_CHX_DATA_ADC_REF_BUF_2" Fields
v_ram_address                 := "0111010";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97" s="3"/>
    </row>
    <row r="98" spans="2:21" x14ac:dyDescent="0.25">
      <c r="B98" s="18">
        <f>INDEX(database!$B$3:$B$280,MATCH(K98,database!$D$3:$D$280,0))</f>
        <v>4256</v>
      </c>
      <c r="C98" s="5" t="str">
        <f>INDEX(database!$J$3:$J$280,MATCH(B98,database!$B$3:$B$280,0))</f>
        <v>1001010</v>
      </c>
      <c r="D98" s="8" t="str">
        <f>INDEX(database!$N$3:$N$280,MATCH(K98,database!$D$3:$D$280,0))</f>
        <v>1100</v>
      </c>
      <c r="E98" s="5" t="str">
        <f>INDEX(database!$O$3:$O$280,MATCH(K98,database!$D$3:$D$280,0))</f>
        <v>31 downto 0</v>
      </c>
      <c r="F98" s="5">
        <f>INDEX(database!$E$3:$E$280,MATCH(K98,database!$D$3:$D$280,0))</f>
        <v>31</v>
      </c>
      <c r="G98" s="5">
        <f>INDEX(database!$F$3:$F$280,MATCH(K98,database!$D$3:$D$280,0))</f>
        <v>16</v>
      </c>
      <c r="H98" s="5">
        <f>INDEX(database!$G$3:$G$280,MATCH(K98,database!$D$3:$D$280,0))</f>
        <v>16</v>
      </c>
      <c r="I98" s="5" t="str">
        <f>INDEX(database!$P$3:$P$280,MATCH(K98,database!$D$3:$D$280,0))</f>
        <v>15 downto 0</v>
      </c>
      <c r="J98" s="8" t="str">
        <f>INDEX(database!$H$3:$H$280,MATCH(K98,database!$D$3:$D$280,0))</f>
        <v>068</v>
      </c>
      <c r="K98" s="4" t="s">
        <v>228</v>
      </c>
      <c r="M98" s="3" t="str">
        <f t="shared" si="1"/>
        <v xml:space="preserve">when (16#068#) =&gt;
-- AEB Housekeeping Area Register "VASP_RD_CONFIG" : VASP1_READ_DATA, "VASP2_READ_DATA" Fields
v_ram_address                 := "1001010";
v_ram_byteenable              := "1100";
v_ram_wrbitmask               := (others =&gt; '0');
v_ram_writedata               := (others =&gt; '0');
v_ram_wrbitmask(31 downto 0) := (others =&gt; '1');
v_ram_writedata(31 downto 0) := avalon_mm_rmap_i.writedata(15 downto 0);
p_rmap_ram_wr(v_ram_address, v_ram_byteenable, v_ram_wrbitmask, v_ram_writedata, avalon_mm_rmap_o.waitrequest);
</v>
      </c>
      <c r="U98" s="3"/>
    </row>
    <row r="99" spans="2:21" x14ac:dyDescent="0.25">
      <c r="B99" s="18">
        <f>INDEX(database!$B$3:$B$280,MATCH(K99,database!$D$3:$D$280,0))</f>
        <v>4592</v>
      </c>
      <c r="C99" s="5" t="str">
        <f>INDEX(database!$J$3:$J$280,MATCH(B99,database!$B$3:$B$280,0))</f>
        <v>1001011</v>
      </c>
      <c r="D99" s="8" t="str">
        <f>INDEX(database!$N$3:$N$280,MATCH(K99,database!$D$3:$D$280,0))</f>
        <v>1111</v>
      </c>
      <c r="E99" s="5" t="str">
        <f>INDEX(database!$O$3:$O$280,MATCH(K99,database!$D$3:$D$280,0))</f>
        <v>31 downto 0</v>
      </c>
      <c r="F99" s="5">
        <f>INDEX(database!$E$3:$E$280,MATCH(K99,database!$D$3:$D$280,0))</f>
        <v>31</v>
      </c>
      <c r="G99" s="5">
        <f>INDEX(database!$F$3:$F$280,MATCH(K99,database!$D$3:$D$280,0))</f>
        <v>0</v>
      </c>
      <c r="H99" s="5">
        <f>INDEX(database!$G$3:$G$280,MATCH(K99,database!$D$3:$D$280,0))</f>
        <v>32</v>
      </c>
      <c r="I99" s="5" t="str">
        <f>INDEX(database!$P$3:$P$280,MATCH(K99,database!$D$3:$D$280,0))</f>
        <v>31 downto 0</v>
      </c>
      <c r="J99" s="8" t="str">
        <f>INDEX(database!$H$3:$H$280,MATCH(K99,database!$D$3:$D$280,0))</f>
        <v>069</v>
      </c>
      <c r="K99" s="4" t="s">
        <v>229</v>
      </c>
      <c r="M99" s="3" t="str">
        <f t="shared" si="1"/>
        <v xml:space="preserve">when (16#069#) =&gt;
-- AEB Housekeeping Area Register "REVISION_ID_1" : FPGA_VERSION, "FPGA_DATE" Fields
v_ram_address                 := "1001011";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99" s="3"/>
    </row>
    <row r="100" spans="2:21" x14ac:dyDescent="0.25">
      <c r="B100" s="18">
        <f>INDEX(database!$B$3:$B$280,MATCH(K100,database!$D$3:$D$280,0))</f>
        <v>4596</v>
      </c>
      <c r="C100" s="5" t="str">
        <f>INDEX(database!$J$3:$J$280,MATCH(B100,database!$B$3:$B$280,0))</f>
        <v>1001100</v>
      </c>
      <c r="D100" s="8" t="str">
        <f>INDEX(database!$N$3:$N$280,MATCH(K100,database!$D$3:$D$280,0))</f>
        <v>1111</v>
      </c>
      <c r="E100" s="5" t="str">
        <f>INDEX(database!$O$3:$O$280,MATCH(K100,database!$D$3:$D$280,0))</f>
        <v>31 downto 0</v>
      </c>
      <c r="F100" s="5">
        <f>INDEX(database!$E$3:$E$280,MATCH(K100,database!$D$3:$D$280,0))</f>
        <v>31</v>
      </c>
      <c r="G100" s="5">
        <f>INDEX(database!$F$3:$F$280,MATCH(K100,database!$D$3:$D$280,0))</f>
        <v>0</v>
      </c>
      <c r="H100" s="5">
        <f>INDEX(database!$G$3:$G$280,MATCH(K100,database!$D$3:$D$280,0))</f>
        <v>32</v>
      </c>
      <c r="I100" s="5" t="str">
        <f>INDEX(database!$P$3:$P$280,MATCH(K100,database!$D$3:$D$280,0))</f>
        <v>31 downto 0</v>
      </c>
      <c r="J100" s="8" t="str">
        <f>INDEX(database!$H$3:$H$280,MATCH(K100,database!$D$3:$D$280,0))</f>
        <v>06A</v>
      </c>
      <c r="K100" s="4" t="s">
        <v>230</v>
      </c>
      <c r="M100" s="3" t="str">
        <f t="shared" si="1"/>
        <v xml:space="preserve">when (16#06A#) =&gt;
-- AEB Housekeeping Area Register "REVISION_ID_2" : FPGA_TIME_H, "FPGA_TIME_M", "FPGA_SVN" Fields
v_ram_address                 := "1001100";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U100" s="3"/>
    </row>
    <row r="101" spans="2:21" x14ac:dyDescent="0.25">
      <c r="B101" s="19"/>
      <c r="D101" s="8"/>
      <c r="M101" s="3"/>
      <c r="U101" s="3"/>
    </row>
    <row r="102" spans="2:21" x14ac:dyDescent="0.25">
      <c r="B102" s="19"/>
      <c r="D102" s="8"/>
      <c r="M102" s="3"/>
      <c r="U102" s="3"/>
    </row>
    <row r="103" spans="2:21" x14ac:dyDescent="0.25">
      <c r="B103" s="19"/>
      <c r="D103" s="8"/>
      <c r="M103" s="3"/>
      <c r="U103" s="3"/>
    </row>
    <row r="104" spans="2:21" x14ac:dyDescent="0.25">
      <c r="B104" s="19"/>
      <c r="D104" s="8"/>
      <c r="M104" s="3"/>
      <c r="U104" s="3"/>
    </row>
    <row r="105" spans="2:21" x14ac:dyDescent="0.25">
      <c r="B105" s="19"/>
      <c r="D105" s="8"/>
      <c r="M105" s="3"/>
      <c r="U105" s="3"/>
    </row>
    <row r="106" spans="2:21" x14ac:dyDescent="0.25">
      <c r="B106" s="19"/>
      <c r="D106" s="8"/>
      <c r="M106" s="3"/>
      <c r="U106" s="3"/>
    </row>
    <row r="107" spans="2:21" x14ac:dyDescent="0.25">
      <c r="B107" s="19"/>
      <c r="D107" s="8"/>
      <c r="M107" s="3"/>
      <c r="U107" s="3"/>
    </row>
    <row r="108" spans="2:21" x14ac:dyDescent="0.25">
      <c r="B108" s="19"/>
      <c r="D108" s="8"/>
      <c r="M108" s="3"/>
      <c r="U108" s="3"/>
    </row>
    <row r="109" spans="2:21" x14ac:dyDescent="0.25">
      <c r="B109" s="19"/>
      <c r="D109" s="8"/>
      <c r="M109" s="3"/>
      <c r="U109" s="3"/>
    </row>
    <row r="110" spans="2:21" x14ac:dyDescent="0.25">
      <c r="B110" s="19"/>
      <c r="D110" s="8"/>
      <c r="M110" s="3"/>
      <c r="U110" s="3"/>
    </row>
    <row r="111" spans="2:21" x14ac:dyDescent="0.25">
      <c r="B111" s="19"/>
      <c r="D111" s="8"/>
      <c r="M111" s="3"/>
      <c r="U111" s="3"/>
    </row>
    <row r="112" spans="2:21" x14ac:dyDescent="0.25">
      <c r="B112" s="19"/>
      <c r="D112" s="8"/>
      <c r="M112" s="3"/>
      <c r="U112" s="3"/>
    </row>
    <row r="113" spans="2:21" x14ac:dyDescent="0.25">
      <c r="B113" s="19"/>
      <c r="D113" s="8"/>
      <c r="M113" s="3"/>
      <c r="U113" s="3"/>
    </row>
    <row r="114" spans="2:21" x14ac:dyDescent="0.25">
      <c r="B114" s="19"/>
      <c r="D114" s="8"/>
      <c r="M114" s="3"/>
    </row>
    <row r="115" spans="2:21" x14ac:dyDescent="0.25">
      <c r="B115" s="19"/>
      <c r="D115" s="8"/>
      <c r="M115" s="3"/>
    </row>
    <row r="116" spans="2:21" x14ac:dyDescent="0.25">
      <c r="B116" s="19"/>
      <c r="D116" s="8"/>
      <c r="M116" s="3"/>
    </row>
    <row r="117" spans="2:21" x14ac:dyDescent="0.25">
      <c r="B117" s="19"/>
      <c r="D117" s="8"/>
      <c r="M117" s="3"/>
    </row>
    <row r="118" spans="2:21" x14ac:dyDescent="0.25">
      <c r="B118" s="19"/>
      <c r="D118" s="8"/>
      <c r="M118" s="3"/>
    </row>
    <row r="119" spans="2:21" x14ac:dyDescent="0.25">
      <c r="B119" s="19"/>
      <c r="D119" s="8"/>
      <c r="M119" s="3"/>
    </row>
    <row r="120" spans="2:21" x14ac:dyDescent="0.25">
      <c r="B120" s="19"/>
      <c r="D120" s="8"/>
      <c r="M120" s="3"/>
    </row>
    <row r="121" spans="2:21" x14ac:dyDescent="0.25">
      <c r="B121" s="19"/>
      <c r="D121" s="8"/>
      <c r="M121" s="3"/>
    </row>
    <row r="122" spans="2:21" x14ac:dyDescent="0.25">
      <c r="B122" s="19"/>
      <c r="D122" s="8"/>
      <c r="M122" s="3"/>
    </row>
    <row r="123" spans="2:21" x14ac:dyDescent="0.25">
      <c r="B123" s="19"/>
      <c r="D123" s="8"/>
      <c r="M123" s="3"/>
    </row>
    <row r="124" spans="2:21" x14ac:dyDescent="0.25">
      <c r="B124" s="19"/>
      <c r="D124" s="8"/>
      <c r="M124" s="3"/>
    </row>
    <row r="125" spans="2:21" x14ac:dyDescent="0.25">
      <c r="B125" s="19"/>
      <c r="D125" s="8"/>
      <c r="M125" s="3"/>
    </row>
    <row r="126" spans="2:21" x14ac:dyDescent="0.25">
      <c r="B126" s="19"/>
      <c r="D126" s="8"/>
      <c r="M126" s="3"/>
    </row>
    <row r="127" spans="2:21" x14ac:dyDescent="0.25">
      <c r="B127" s="19"/>
      <c r="D127" s="8"/>
      <c r="M127" s="3"/>
    </row>
    <row r="128" spans="2:21" x14ac:dyDescent="0.25">
      <c r="B128" s="19"/>
      <c r="D128" s="8"/>
      <c r="M128" s="3"/>
    </row>
    <row r="129" spans="2:13" x14ac:dyDescent="0.25">
      <c r="B129" s="19"/>
      <c r="D129" s="8"/>
      <c r="M129" s="3"/>
    </row>
    <row r="130" spans="2:13" x14ac:dyDescent="0.25">
      <c r="B130" s="19"/>
      <c r="D130" s="8"/>
      <c r="M130" s="3"/>
    </row>
    <row r="131" spans="2:13" x14ac:dyDescent="0.25">
      <c r="B131" s="19"/>
      <c r="D131" s="8"/>
      <c r="M131" s="3"/>
    </row>
    <row r="132" spans="2:13" x14ac:dyDescent="0.25">
      <c r="B132" s="19"/>
      <c r="D132" s="8"/>
      <c r="M132" s="3"/>
    </row>
    <row r="133" spans="2:13" x14ac:dyDescent="0.25">
      <c r="B133" s="19"/>
      <c r="D133" s="8"/>
      <c r="M133" s="3"/>
    </row>
    <row r="134" spans="2:13" x14ac:dyDescent="0.25">
      <c r="B134" s="19"/>
      <c r="D134" s="8"/>
      <c r="M134" s="3"/>
    </row>
    <row r="135" spans="2:13" x14ac:dyDescent="0.25">
      <c r="B135" s="19"/>
      <c r="D135" s="8"/>
      <c r="M135" s="3"/>
    </row>
    <row r="136" spans="2:13" x14ac:dyDescent="0.25">
      <c r="B136" s="19"/>
      <c r="D136" s="8"/>
      <c r="M136" s="3"/>
    </row>
    <row r="137" spans="2:13" x14ac:dyDescent="0.25">
      <c r="B137" s="19"/>
      <c r="D137" s="8"/>
      <c r="M137" s="3"/>
    </row>
    <row r="138" spans="2:13" x14ac:dyDescent="0.25">
      <c r="B138" s="19"/>
      <c r="D138" s="8"/>
      <c r="M138" s="3"/>
    </row>
    <row r="139" spans="2:13" x14ac:dyDescent="0.25">
      <c r="B139" s="19"/>
      <c r="D139" s="8"/>
      <c r="M139" s="3"/>
    </row>
    <row r="140" spans="2:13" x14ac:dyDescent="0.25">
      <c r="B140" s="19"/>
      <c r="D140" s="8"/>
      <c r="M140" s="3"/>
    </row>
    <row r="141" spans="2:13" x14ac:dyDescent="0.25">
      <c r="B141" s="19"/>
      <c r="D141" s="8"/>
      <c r="M141" s="3"/>
    </row>
    <row r="142" spans="2:13" x14ac:dyDescent="0.25">
      <c r="B142" s="19"/>
      <c r="D142" s="8"/>
      <c r="M142" s="3"/>
    </row>
    <row r="143" spans="2:13" x14ac:dyDescent="0.25">
      <c r="B143" s="19"/>
      <c r="D143" s="8"/>
      <c r="M143" s="3"/>
    </row>
    <row r="144" spans="2:13" x14ac:dyDescent="0.25">
      <c r="B144" s="19"/>
      <c r="D144" s="8"/>
      <c r="M144" s="3"/>
    </row>
    <row r="145" spans="2:13" x14ac:dyDescent="0.25">
      <c r="B145" s="19"/>
      <c r="D145" s="8"/>
      <c r="M145" s="3"/>
    </row>
    <row r="146" spans="2:13" x14ac:dyDescent="0.25">
      <c r="B146" s="19"/>
      <c r="D146" s="8"/>
      <c r="M146" s="3"/>
    </row>
    <row r="147" spans="2:13" x14ac:dyDescent="0.25">
      <c r="B147" s="19"/>
      <c r="D147" s="8"/>
      <c r="M147" s="3"/>
    </row>
    <row r="148" spans="2:13" x14ac:dyDescent="0.25">
      <c r="B148" s="19"/>
      <c r="D148" s="8"/>
      <c r="M148" s="3"/>
    </row>
    <row r="149" spans="2:13" x14ac:dyDescent="0.25">
      <c r="B149" s="19"/>
      <c r="D149" s="8"/>
      <c r="M149" s="3"/>
    </row>
    <row r="150" spans="2:13" x14ac:dyDescent="0.25">
      <c r="B150" s="19"/>
      <c r="D150" s="8"/>
      <c r="M150" s="3"/>
    </row>
    <row r="151" spans="2:13" x14ac:dyDescent="0.25">
      <c r="B151" s="19"/>
      <c r="D151" s="8"/>
      <c r="M151" s="3"/>
    </row>
    <row r="152" spans="2:13" x14ac:dyDescent="0.25">
      <c r="B152" s="19"/>
      <c r="D152" s="8"/>
      <c r="M152" s="3"/>
    </row>
    <row r="153" spans="2:13" x14ac:dyDescent="0.25">
      <c r="B153" s="19"/>
      <c r="D153" s="8"/>
      <c r="M153" s="3"/>
    </row>
    <row r="154" spans="2:13" x14ac:dyDescent="0.25">
      <c r="B154" s="19"/>
      <c r="D154" s="8"/>
      <c r="M154" s="3"/>
    </row>
    <row r="155" spans="2:13" x14ac:dyDescent="0.25">
      <c r="B155" s="19"/>
      <c r="D155" s="8"/>
      <c r="M155" s="3"/>
    </row>
    <row r="156" spans="2:13" x14ac:dyDescent="0.25">
      <c r="B156" s="19"/>
      <c r="D156" s="8"/>
      <c r="M156" s="3"/>
    </row>
    <row r="157" spans="2:13" x14ac:dyDescent="0.25">
      <c r="B157" s="19"/>
      <c r="D157" s="8"/>
      <c r="M157" s="3"/>
    </row>
    <row r="158" spans="2:13" x14ac:dyDescent="0.25">
      <c r="B158" s="19"/>
      <c r="D158" s="8"/>
      <c r="M158" s="3"/>
    </row>
    <row r="159" spans="2:13" x14ac:dyDescent="0.25">
      <c r="B159" s="19"/>
      <c r="D159" s="8"/>
      <c r="M159" s="3"/>
    </row>
    <row r="160" spans="2:13" x14ac:dyDescent="0.25">
      <c r="B160" s="19"/>
      <c r="D160" s="8"/>
      <c r="M160" s="3"/>
    </row>
    <row r="161" spans="2:13" x14ac:dyDescent="0.25">
      <c r="B161" s="19"/>
      <c r="D161" s="8"/>
      <c r="M161" s="3"/>
    </row>
    <row r="162" spans="2:13" x14ac:dyDescent="0.25">
      <c r="B162" s="19"/>
      <c r="D162" s="8"/>
      <c r="M162" s="3"/>
    </row>
    <row r="163" spans="2:13" x14ac:dyDescent="0.25">
      <c r="B163" s="19"/>
      <c r="D163" s="8"/>
      <c r="M163" s="3"/>
    </row>
    <row r="164" spans="2:13" x14ac:dyDescent="0.25">
      <c r="B164" s="19"/>
      <c r="D164" s="8"/>
      <c r="M164" s="3"/>
    </row>
    <row r="165" spans="2:13" x14ac:dyDescent="0.25">
      <c r="B165" s="19"/>
      <c r="D165" s="8"/>
      <c r="M165" s="3"/>
    </row>
    <row r="166" spans="2:13" x14ac:dyDescent="0.25">
      <c r="B166" s="19"/>
      <c r="D166" s="8"/>
      <c r="M166" s="3"/>
    </row>
    <row r="167" spans="2:13" x14ac:dyDescent="0.25">
      <c r="B167" s="19"/>
      <c r="D167" s="8"/>
      <c r="M167" s="3"/>
    </row>
    <row r="168" spans="2:13" x14ac:dyDescent="0.25">
      <c r="B168" s="19"/>
      <c r="D168" s="8"/>
      <c r="M168" s="3"/>
    </row>
    <row r="169" spans="2:13" x14ac:dyDescent="0.25">
      <c r="B169" s="19"/>
      <c r="D169" s="8"/>
      <c r="M169" s="3"/>
    </row>
    <row r="170" spans="2:13" x14ac:dyDescent="0.25">
      <c r="B170" s="19"/>
      <c r="D170" s="8"/>
      <c r="M170" s="3"/>
    </row>
    <row r="171" spans="2:13" x14ac:dyDescent="0.25">
      <c r="B171" s="19"/>
      <c r="D171" s="8"/>
      <c r="M171" s="3"/>
    </row>
    <row r="172" spans="2:13" x14ac:dyDescent="0.25">
      <c r="B172" s="19"/>
      <c r="D172" s="8"/>
      <c r="M172" s="3"/>
    </row>
    <row r="173" spans="2:13" x14ac:dyDescent="0.25">
      <c r="B173" s="19"/>
      <c r="D173" s="8"/>
      <c r="M173" s="3"/>
    </row>
    <row r="174" spans="2:13" x14ac:dyDescent="0.25">
      <c r="B174" s="19"/>
      <c r="D174" s="8"/>
      <c r="M174" s="3"/>
    </row>
    <row r="175" spans="2:13" x14ac:dyDescent="0.25">
      <c r="B175" s="19"/>
      <c r="D175" s="8"/>
      <c r="M175" s="3"/>
    </row>
    <row r="176" spans="2:13" x14ac:dyDescent="0.25">
      <c r="B176" s="19"/>
      <c r="D176" s="8"/>
      <c r="M176" s="3"/>
    </row>
    <row r="177" spans="2:13" x14ac:dyDescent="0.25">
      <c r="B177" s="19"/>
      <c r="D177" s="8"/>
      <c r="M177" s="3"/>
    </row>
    <row r="178" spans="2:13" x14ac:dyDescent="0.25">
      <c r="B178" s="19"/>
      <c r="D178" s="8"/>
      <c r="M178" s="3"/>
    </row>
    <row r="179" spans="2:13" x14ac:dyDescent="0.25">
      <c r="B179" s="19"/>
      <c r="D179" s="8"/>
      <c r="M179" s="3"/>
    </row>
    <row r="180" spans="2:13" x14ac:dyDescent="0.25">
      <c r="B180" s="19"/>
      <c r="D180" s="8"/>
      <c r="M180" s="3"/>
    </row>
    <row r="181" spans="2:13" x14ac:dyDescent="0.25">
      <c r="B181" s="19"/>
      <c r="D181" s="8"/>
      <c r="M18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9344-2FC6-4464-8CAE-B231D4C55C92}">
  <dimension ref="A2:M26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9.140625" style="4"/>
    <col min="2" max="7" width="21.7109375" customWidth="1"/>
    <col min="9" max="9" width="9.140625" customWidth="1"/>
    <col min="13" max="13" width="82.7109375" customWidth="1"/>
  </cols>
  <sheetData>
    <row r="2" spans="1:13" x14ac:dyDescent="0.25">
      <c r="B2" t="s">
        <v>1</v>
      </c>
      <c r="C2" s="2" t="s">
        <v>2</v>
      </c>
      <c r="D2" t="s">
        <v>3</v>
      </c>
      <c r="E2" t="s">
        <v>4</v>
      </c>
      <c r="F2" t="s">
        <v>36</v>
      </c>
      <c r="G2" t="s">
        <v>37</v>
      </c>
      <c r="H2" t="s">
        <v>7</v>
      </c>
      <c r="I2" t="s">
        <v>38</v>
      </c>
      <c r="J2" s="1"/>
    </row>
    <row r="5" spans="1:13" x14ac:dyDescent="0.25">
      <c r="B5" s="15" t="s">
        <v>104</v>
      </c>
      <c r="C5" s="15" t="s">
        <v>111</v>
      </c>
      <c r="D5" s="15" t="s">
        <v>112</v>
      </c>
      <c r="E5" s="15" t="s">
        <v>113</v>
      </c>
      <c r="F5" s="15" t="s">
        <v>114</v>
      </c>
      <c r="G5" s="15" t="s">
        <v>106</v>
      </c>
    </row>
    <row r="6" spans="1:13" s="3" customFormat="1" x14ac:dyDescent="0.25">
      <c r="A6" s="4" t="s">
        <v>338</v>
      </c>
      <c r="B6" s="5">
        <f>HEX2DEC(A6)</f>
        <v>0</v>
      </c>
      <c r="C6" s="5">
        <f>INDEX(database!$I$3:$I$280,MATCH(B6,database!$B$3:$B$280,0))</f>
        <v>0</v>
      </c>
      <c r="D6" s="5">
        <f>INDEX(database!$K$3:$K$280,MATCH(B6,database!$B$3:$B$280,0))</f>
        <v>8</v>
      </c>
      <c r="E6" s="5">
        <f>INDEX(database!$L$3:$L$280,MATCH(B6,database!$B$3:$B$280,0))</f>
        <v>31</v>
      </c>
      <c r="F6" s="5">
        <f>INDEX(database!$M$3:$M$280,MATCH(B6,database!$B$3:$B$280,0))</f>
        <v>24</v>
      </c>
      <c r="G6" s="4" t="s">
        <v>407</v>
      </c>
      <c r="M6" s="3" t="str">
        <f>_xlfn.CONCAT($B$2,DEC2HEX(B6,8),$C$2,CHAR(10),G6,CHAR(10),$D$2,DEC2BIN(C6,7),$E$2,CHAR(10),$F$2,CHAR(10),$G$2,E6,$H$2,F6,$I$2,CHAR(10))</f>
        <v xml:space="preserve">when (x"00000000") =&gt;
-- AEB Critical Configuration Area Register "AEB_CONTROL" : "AEB_RESET" Field%%-- AEB Critical Configuration Area Register "AEB_CONTROL" : "SET_STATE" Field%%-- AEB Critical Configuration Area Register "AEB_CONTROL" : "NEW_STATE" Field%%-- AEB Critical Configuration Area Register "AEB_CONTROL" : "RESERVED" Field
v_ram_address    := "0000000";
p_rmap_ram_rd(v_ram_address, fee_rmap_o.waitrequest, v_ram_readdata);
fee_rmap_o.readdata &lt;= v_ram_readdata(31 downto 24);
</v>
      </c>
    </row>
    <row r="7" spans="1:13" x14ac:dyDescent="0.25">
      <c r="A7" s="4" t="s">
        <v>339</v>
      </c>
      <c r="B7" s="5">
        <f t="shared" ref="B7:B70" si="0">HEX2DEC(A7)</f>
        <v>1</v>
      </c>
      <c r="C7" s="5">
        <f>INDEX(database!$I$3:$I$280,MATCH(B7,database!$B$3:$B$280,0))</f>
        <v>0</v>
      </c>
      <c r="D7" s="5">
        <f>INDEX(database!$K$3:$K$280,MATCH(B7,database!$B$3:$B$280,0))</f>
        <v>4</v>
      </c>
      <c r="E7" s="5">
        <f>INDEX(database!$L$3:$L$280,MATCH(B7,database!$B$3:$B$280,0))</f>
        <v>23</v>
      </c>
      <c r="F7" s="5">
        <f>INDEX(database!$M$3:$M$280,MATCH(B7,database!$B$3:$B$280,0))</f>
        <v>16</v>
      </c>
      <c r="G7" s="4" t="s">
        <v>128</v>
      </c>
      <c r="M7" s="3" t="str">
        <f t="shared" ref="M7:M70" si="1">_xlfn.CONCAT($B$2,DEC2HEX(B7,8),$C$2,CHAR(10),G7,CHAR(10),$D$2,DEC2BIN(C7,7),$E$2,CHAR(10),$F$2,CHAR(10),$G$2,E7,$H$2,F7,$I$2,CHAR(10))</f>
        <v xml:space="preserve">when (x"00000001") =&gt;
-- AEB Critical Configuration Area Register "AEB_CONTROL" : RESERVED_1, "ADC_DATA_RD", "ADC_CFG_WR", "ADC_CFG_RD", "DAC_WR", "RESERVED_2" Fields
v_ram_address    := "0000000";
p_rmap_ram_rd(v_ram_address, fee_rmap_o.waitrequest, v_ram_readdata);
fee_rmap_o.readdata &lt;= v_ram_readdata(23 downto 16);
</v>
      </c>
    </row>
    <row r="8" spans="1:13" x14ac:dyDescent="0.25">
      <c r="A8" s="4" t="s">
        <v>340</v>
      </c>
      <c r="B8" s="5">
        <f t="shared" si="0"/>
        <v>2</v>
      </c>
      <c r="C8" s="5">
        <f>INDEX(database!$I$3:$I$280,MATCH(B8,database!$B$3:$B$280,0))</f>
        <v>0</v>
      </c>
      <c r="D8" s="5">
        <f>INDEX(database!$K$3:$K$280,MATCH(B8,database!$B$3:$B$280,0))</f>
        <v>2</v>
      </c>
      <c r="E8" s="5">
        <f>INDEX(database!$L$3:$L$280,MATCH(B8,database!$B$3:$B$280,0))</f>
        <v>15</v>
      </c>
      <c r="F8" s="5">
        <f>INDEX(database!$M$3:$M$280,MATCH(B8,database!$B$3:$B$280,0))</f>
        <v>8</v>
      </c>
      <c r="G8" s="4" t="s">
        <v>128</v>
      </c>
      <c r="M8" s="3" t="str">
        <f t="shared" si="1"/>
        <v xml:space="preserve">when (x"00000002") =&gt;
-- AEB Critical Configuration Area Register "AEB_CONTROL" : RESERVED_1, "ADC_DATA_RD", "ADC_CFG_WR", "ADC_CFG_RD", "DAC_WR", "RESERVED_2" Fields
v_ram_address    := "0000000";
p_rmap_ram_rd(v_ram_address, fee_rmap_o.waitrequest, v_ram_readdata);
fee_rmap_o.readdata &lt;= v_ram_readdata(15 downto 8);
</v>
      </c>
    </row>
    <row r="9" spans="1:13" x14ac:dyDescent="0.25">
      <c r="A9" s="4" t="s">
        <v>9</v>
      </c>
      <c r="B9" s="5">
        <f t="shared" si="0"/>
        <v>3</v>
      </c>
      <c r="C9" s="5">
        <f>INDEX(database!$I$3:$I$280,MATCH(B9,database!$B$3:$B$280,0))</f>
        <v>0</v>
      </c>
      <c r="D9" s="5">
        <f>INDEX(database!$K$3:$K$280,MATCH(B9,database!$B$3:$B$280,0))</f>
        <v>1</v>
      </c>
      <c r="E9" s="5">
        <f>INDEX(database!$L$3:$L$280,MATCH(B9,database!$B$3:$B$280,0))</f>
        <v>7</v>
      </c>
      <c r="F9" s="5">
        <f>INDEX(database!$M$3:$M$280,MATCH(B9,database!$B$3:$B$280,0))</f>
        <v>0</v>
      </c>
      <c r="G9" s="4" t="s">
        <v>128</v>
      </c>
      <c r="M9" s="3" t="str">
        <f t="shared" si="1"/>
        <v xml:space="preserve">when (x"00000003") =&gt;
-- AEB Critical Configuration Area Register "AEB_CONTROL" : RESERVED_1, "ADC_DATA_RD", "ADC_CFG_WR", "ADC_CFG_RD", "DAC_WR", "RESERVED_2" Fields
v_ram_address    := "0000000";
p_rmap_ram_rd(v_ram_address, fee_rmap_o.waitrequest, v_ram_readdata);
fee_rmap_o.readdata &lt;= v_ram_readdata(7 downto 0);
</v>
      </c>
    </row>
    <row r="10" spans="1:13" x14ac:dyDescent="0.25">
      <c r="A10" s="4" t="s">
        <v>10</v>
      </c>
      <c r="B10" s="5">
        <f t="shared" si="0"/>
        <v>4</v>
      </c>
      <c r="C10" s="5">
        <f>INDEX(database!$I$3:$I$280,MATCH(B10,database!$B$3:$B$280,0))</f>
        <v>1</v>
      </c>
      <c r="D10" s="5">
        <f>INDEX(database!$K$3:$K$280,MATCH(B10,database!$B$3:$B$280,0))</f>
        <v>8</v>
      </c>
      <c r="E10" s="5">
        <f>INDEX(database!$L$3:$L$280,MATCH(B10,database!$B$3:$B$280,0))</f>
        <v>31</v>
      </c>
      <c r="F10" s="5">
        <f>INDEX(database!$M$3:$M$280,MATCH(B10,database!$B$3:$B$280,0))</f>
        <v>24</v>
      </c>
      <c r="G10" s="4" t="s">
        <v>129</v>
      </c>
      <c r="M10" s="3" t="str">
        <f t="shared" si="1"/>
        <v xml:space="preserve">when (x"00000004") =&gt;
-- AEB Critical Configuration Area Register "AEB_CONFIG" : RESERVED_0, "WATCH-DOG_DIS", "INT_SYNC", "RESERVED_1", "VASP_CDS_EN", "VASP2_CAL_EN", "VASP1_CAL_EN", "RESERVED_2" Fields
v_ram_address    := "0000001";
p_rmap_ram_rd(v_ram_address, fee_rmap_o.waitrequest, v_ram_readdata);
fee_rmap_o.readdata &lt;= v_ram_readdata(31 downto 24);
</v>
      </c>
    </row>
    <row r="11" spans="1:13" x14ac:dyDescent="0.25">
      <c r="A11" s="4" t="s">
        <v>11</v>
      </c>
      <c r="B11" s="5">
        <f t="shared" si="0"/>
        <v>5</v>
      </c>
      <c r="C11" s="5">
        <f>INDEX(database!$I$3:$I$280,MATCH(B11,database!$B$3:$B$280,0))</f>
        <v>1</v>
      </c>
      <c r="D11" s="5">
        <f>INDEX(database!$K$3:$K$280,MATCH(B11,database!$B$3:$B$280,0))</f>
        <v>4</v>
      </c>
      <c r="E11" s="5">
        <f>INDEX(database!$L$3:$L$280,MATCH(B11,database!$B$3:$B$280,0))</f>
        <v>23</v>
      </c>
      <c r="F11" s="5">
        <f>INDEX(database!$M$3:$M$280,MATCH(B11,database!$B$3:$B$280,0))</f>
        <v>16</v>
      </c>
      <c r="G11" s="4" t="s">
        <v>129</v>
      </c>
      <c r="M11" s="3" t="str">
        <f t="shared" si="1"/>
        <v xml:space="preserve">when (x"00000005") =&gt;
-- AEB Critical Configuration Area Register "AEB_CONFIG" : RESERVED_0, "WATCH-DOG_DIS", "INT_SYNC", "RESERVED_1", "VASP_CDS_EN", "VASP2_CAL_EN", "VASP1_CAL_EN", "RESERVED_2" Fields
v_ram_address    := "0000001";
p_rmap_ram_rd(v_ram_address, fee_rmap_o.waitrequest, v_ram_readdata);
fee_rmap_o.readdata &lt;= v_ram_readdata(23 downto 16);
</v>
      </c>
    </row>
    <row r="12" spans="1:13" x14ac:dyDescent="0.25">
      <c r="A12" s="4" t="s">
        <v>12</v>
      </c>
      <c r="B12" s="5">
        <f t="shared" si="0"/>
        <v>6</v>
      </c>
      <c r="C12" s="5">
        <f>INDEX(database!$I$3:$I$280,MATCH(B12,database!$B$3:$B$280,0))</f>
        <v>1</v>
      </c>
      <c r="D12" s="5">
        <f>INDEX(database!$K$3:$K$280,MATCH(B12,database!$B$3:$B$280,0))</f>
        <v>2</v>
      </c>
      <c r="E12" s="5">
        <f>INDEX(database!$L$3:$L$280,MATCH(B12,database!$B$3:$B$280,0))</f>
        <v>15</v>
      </c>
      <c r="F12" s="5">
        <f>INDEX(database!$M$3:$M$280,MATCH(B12,database!$B$3:$B$280,0))</f>
        <v>8</v>
      </c>
      <c r="G12" s="4" t="s">
        <v>129</v>
      </c>
      <c r="M12" s="3" t="str">
        <f t="shared" si="1"/>
        <v xml:space="preserve">when (x"00000006") =&gt;
-- AEB Critical Configuration Area Register "AEB_CONFIG" : RESERVED_0, "WATCH-DOG_DIS", "INT_SYNC", "RESERVED_1", "VASP_CDS_EN", "VASP2_CAL_EN", "VASP1_CAL_EN", "RESERVED_2" Fields
v_ram_address    := "0000001";
p_rmap_ram_rd(v_ram_address, fee_rmap_o.waitrequest, v_ram_readdata);
fee_rmap_o.readdata &lt;= v_ram_readdata(15 downto 8);
</v>
      </c>
    </row>
    <row r="13" spans="1:13" x14ac:dyDescent="0.25">
      <c r="A13" s="4" t="s">
        <v>13</v>
      </c>
      <c r="B13" s="5">
        <f t="shared" si="0"/>
        <v>7</v>
      </c>
      <c r="C13" s="5">
        <f>INDEX(database!$I$3:$I$280,MATCH(B13,database!$B$3:$B$280,0))</f>
        <v>1</v>
      </c>
      <c r="D13" s="5">
        <f>INDEX(database!$K$3:$K$280,MATCH(B13,database!$B$3:$B$280,0))</f>
        <v>1</v>
      </c>
      <c r="E13" s="5">
        <f>INDEX(database!$L$3:$L$280,MATCH(B13,database!$B$3:$B$280,0))</f>
        <v>7</v>
      </c>
      <c r="F13" s="5">
        <f>INDEX(database!$M$3:$M$280,MATCH(B13,database!$B$3:$B$280,0))</f>
        <v>0</v>
      </c>
      <c r="G13" s="4" t="s">
        <v>129</v>
      </c>
      <c r="M13" s="3" t="str">
        <f t="shared" si="1"/>
        <v xml:space="preserve">when (x"00000007") =&gt;
-- AEB Critical Configuration Area Register "AEB_CONFIG" : RESERVED_0, "WATCH-DOG_DIS", "INT_SYNC", "RESERVED_1", "VASP_CDS_EN", "VASP2_CAL_EN", "VASP1_CAL_EN", "RESERVED_2" Fields
v_ram_address    := "0000001";
p_rmap_ram_rd(v_ram_address, fee_rmap_o.waitrequest, v_ram_readdata);
fee_rmap_o.readdata &lt;= v_ram_readdata(7 downto 0);
</v>
      </c>
    </row>
    <row r="14" spans="1:13" x14ac:dyDescent="0.25">
      <c r="A14" s="4" t="s">
        <v>14</v>
      </c>
      <c r="B14" s="5">
        <f t="shared" si="0"/>
        <v>8</v>
      </c>
      <c r="C14" s="5">
        <f>INDEX(database!$I$3:$I$280,MATCH(B14,database!$B$3:$B$280,0))</f>
        <v>2</v>
      </c>
      <c r="D14" s="5">
        <f>INDEX(database!$K$3:$K$280,MATCH(B14,database!$B$3:$B$280,0))</f>
        <v>8</v>
      </c>
      <c r="E14" s="5">
        <f>INDEX(database!$L$3:$L$280,MATCH(B14,database!$B$3:$B$280,0))</f>
        <v>31</v>
      </c>
      <c r="F14" s="5">
        <f>INDEX(database!$M$3:$M$280,MATCH(B14,database!$B$3:$B$280,0))</f>
        <v>24</v>
      </c>
      <c r="G14" s="4" t="s">
        <v>130</v>
      </c>
      <c r="M14" s="3" t="str">
        <f t="shared" si="1"/>
        <v xml:space="preserve">when (x"00000008") =&gt;
-- AEB Critical Configuration Area Register "AEB_CONFIG_KEY" : "KEY" Field
v_ram_address    := "0000010";
p_rmap_ram_rd(v_ram_address, fee_rmap_o.waitrequest, v_ram_readdata);
fee_rmap_o.readdata &lt;= v_ram_readdata(31 downto 24);
</v>
      </c>
    </row>
    <row r="15" spans="1:13" x14ac:dyDescent="0.25">
      <c r="A15" s="4" t="s">
        <v>15</v>
      </c>
      <c r="B15" s="5">
        <f t="shared" si="0"/>
        <v>9</v>
      </c>
      <c r="C15" s="5">
        <f>INDEX(database!$I$3:$I$280,MATCH(B15,database!$B$3:$B$280,0))</f>
        <v>2</v>
      </c>
      <c r="D15" s="5">
        <f>INDEX(database!$K$3:$K$280,MATCH(B15,database!$B$3:$B$280,0))</f>
        <v>4</v>
      </c>
      <c r="E15" s="5">
        <f>INDEX(database!$L$3:$L$280,MATCH(B15,database!$B$3:$B$280,0))</f>
        <v>23</v>
      </c>
      <c r="F15" s="5">
        <f>INDEX(database!$M$3:$M$280,MATCH(B15,database!$B$3:$B$280,0))</f>
        <v>16</v>
      </c>
      <c r="G15" s="4" t="s">
        <v>130</v>
      </c>
      <c r="M15" s="3" t="str">
        <f t="shared" si="1"/>
        <v xml:space="preserve">when (x"00000009") =&gt;
-- AEB Critical Configuration Area Register "AEB_CONFIG_KEY" : "KEY" Field
v_ram_address    := "0000010";
p_rmap_ram_rd(v_ram_address, fee_rmap_o.waitrequest, v_ram_readdata);
fee_rmap_o.readdata &lt;= v_ram_readdata(23 downto 16);
</v>
      </c>
    </row>
    <row r="16" spans="1:13" x14ac:dyDescent="0.25">
      <c r="A16" s="4" t="s">
        <v>16</v>
      </c>
      <c r="B16" s="5">
        <f t="shared" si="0"/>
        <v>10</v>
      </c>
      <c r="C16" s="5">
        <f>INDEX(database!$I$3:$I$280,MATCH(B16,database!$B$3:$B$280,0))</f>
        <v>2</v>
      </c>
      <c r="D16" s="5">
        <f>INDEX(database!$K$3:$K$280,MATCH(B16,database!$B$3:$B$280,0))</f>
        <v>2</v>
      </c>
      <c r="E16" s="5">
        <f>INDEX(database!$L$3:$L$280,MATCH(B16,database!$B$3:$B$280,0))</f>
        <v>15</v>
      </c>
      <c r="F16" s="5">
        <f>INDEX(database!$M$3:$M$280,MATCH(B16,database!$B$3:$B$280,0))</f>
        <v>8</v>
      </c>
      <c r="G16" s="4" t="s">
        <v>130</v>
      </c>
      <c r="M16" s="3" t="str">
        <f t="shared" si="1"/>
        <v xml:space="preserve">when (x"0000000A") =&gt;
-- AEB Critical Configuration Area Register "AEB_CONFIG_KEY" : "KEY" Field
v_ram_address    := "0000010";
p_rmap_ram_rd(v_ram_address, fee_rmap_o.waitrequest, v_ram_readdata);
fee_rmap_o.readdata &lt;= v_ram_readdata(15 downto 8);
</v>
      </c>
    </row>
    <row r="17" spans="1:13" x14ac:dyDescent="0.25">
      <c r="A17" s="4" t="s">
        <v>17</v>
      </c>
      <c r="B17" s="5">
        <f t="shared" si="0"/>
        <v>11</v>
      </c>
      <c r="C17" s="5">
        <f>INDEX(database!$I$3:$I$280,MATCH(B17,database!$B$3:$B$280,0))</f>
        <v>2</v>
      </c>
      <c r="D17" s="5">
        <f>INDEX(database!$K$3:$K$280,MATCH(B17,database!$B$3:$B$280,0))</f>
        <v>1</v>
      </c>
      <c r="E17" s="5">
        <f>INDEX(database!$L$3:$L$280,MATCH(B17,database!$B$3:$B$280,0))</f>
        <v>7</v>
      </c>
      <c r="F17" s="5">
        <f>INDEX(database!$M$3:$M$280,MATCH(B17,database!$B$3:$B$280,0))</f>
        <v>0</v>
      </c>
      <c r="G17" s="4" t="s">
        <v>130</v>
      </c>
      <c r="M17" s="3" t="str">
        <f t="shared" si="1"/>
        <v xml:space="preserve">when (x"0000000B") =&gt;
-- AEB Critical Configuration Area Register "AEB_CONFIG_KEY" : "KEY" Field
v_ram_address    := "0000010";
p_rmap_ram_rd(v_ram_address, fee_rmap_o.waitrequest, v_ram_readdata);
fee_rmap_o.readdata &lt;= v_ram_readdata(7 downto 0);
</v>
      </c>
    </row>
    <row r="18" spans="1:13" x14ac:dyDescent="0.25">
      <c r="A18" s="4" t="s">
        <v>18</v>
      </c>
      <c r="B18" s="5">
        <f t="shared" si="0"/>
        <v>12</v>
      </c>
      <c r="C18" s="5">
        <f>INDEX(database!$I$3:$I$280,MATCH(B18,database!$B$3:$B$280,0))</f>
        <v>3</v>
      </c>
      <c r="D18" s="5">
        <f>INDEX(database!$K$3:$K$280,MATCH(B18,database!$B$3:$B$280,0))</f>
        <v>8</v>
      </c>
      <c r="E18" s="5">
        <f>INDEX(database!$L$3:$L$280,MATCH(B18,database!$B$3:$B$280,0))</f>
        <v>31</v>
      </c>
      <c r="F18" s="5">
        <f>INDEX(database!$M$3:$M$280,MATCH(B18,database!$B$3:$B$280,0))</f>
        <v>24</v>
      </c>
      <c r="G18" s="4" t="s">
        <v>131</v>
      </c>
      <c r="M18" s="3" t="str">
        <f t="shared" si="1"/>
        <v xml:space="preserve">when (x"0000000C")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:= "0000011";
p_rmap_ram_rd(v_ram_address, fee_rmap_o.waitrequest, v_ram_readdata);
fee_rmap_o.readdata &lt;= v_ram_readdata(31 downto 24);
</v>
      </c>
    </row>
    <row r="19" spans="1:13" x14ac:dyDescent="0.25">
      <c r="A19" s="4" t="s">
        <v>19</v>
      </c>
      <c r="B19" s="5">
        <f t="shared" si="0"/>
        <v>13</v>
      </c>
      <c r="C19" s="5">
        <f>INDEX(database!$I$3:$I$280,MATCH(B19,database!$B$3:$B$280,0))</f>
        <v>3</v>
      </c>
      <c r="D19" s="5">
        <f>INDEX(database!$K$3:$K$280,MATCH(B19,database!$B$3:$B$280,0))</f>
        <v>4</v>
      </c>
      <c r="E19" s="5">
        <f>INDEX(database!$L$3:$L$280,MATCH(B19,database!$B$3:$B$280,0))</f>
        <v>23</v>
      </c>
      <c r="F19" s="5">
        <f>INDEX(database!$M$3:$M$280,MATCH(B19,database!$B$3:$B$280,0))</f>
        <v>16</v>
      </c>
      <c r="G19" s="4" t="s">
        <v>131</v>
      </c>
      <c r="M19" s="3" t="str">
        <f t="shared" si="1"/>
        <v xml:space="preserve">when (x"0000000D")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:= "0000011";
p_rmap_ram_rd(v_ram_address, fee_rmap_o.waitrequest, v_ram_readdata);
fee_rmap_o.readdata &lt;= v_ram_readdata(23 downto 16);
</v>
      </c>
    </row>
    <row r="20" spans="1:13" x14ac:dyDescent="0.25">
      <c r="A20" s="4" t="s">
        <v>20</v>
      </c>
      <c r="B20" s="5">
        <f t="shared" si="0"/>
        <v>14</v>
      </c>
      <c r="C20" s="5">
        <f>INDEX(database!$I$3:$I$280,MATCH(B20,database!$B$3:$B$280,0))</f>
        <v>3</v>
      </c>
      <c r="D20" s="5">
        <f>INDEX(database!$K$3:$K$280,MATCH(B20,database!$B$3:$B$280,0))</f>
        <v>2</v>
      </c>
      <c r="E20" s="5">
        <f>INDEX(database!$L$3:$L$280,MATCH(B20,database!$B$3:$B$280,0))</f>
        <v>15</v>
      </c>
      <c r="F20" s="5">
        <f>INDEX(database!$M$3:$M$280,MATCH(B20,database!$B$3:$B$280,0))</f>
        <v>8</v>
      </c>
      <c r="G20" s="4" t="s">
        <v>131</v>
      </c>
      <c r="M20" s="3" t="str">
        <f t="shared" si="1"/>
        <v xml:space="preserve">when (x"0000000E")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:= "0000011";
p_rmap_ram_rd(v_ram_address, fee_rmap_o.waitrequest, v_ram_readdata);
fee_rmap_o.readdata &lt;= v_ram_readdata(15 downto 8);
</v>
      </c>
    </row>
    <row r="21" spans="1:13" x14ac:dyDescent="0.25">
      <c r="A21" s="4" t="s">
        <v>21</v>
      </c>
      <c r="B21" s="5">
        <f t="shared" si="0"/>
        <v>15</v>
      </c>
      <c r="C21" s="5">
        <f>INDEX(database!$I$3:$I$280,MATCH(B21,database!$B$3:$B$280,0))</f>
        <v>3</v>
      </c>
      <c r="D21" s="5">
        <f>INDEX(database!$K$3:$K$280,MATCH(B21,database!$B$3:$B$280,0))</f>
        <v>1</v>
      </c>
      <c r="E21" s="5">
        <f>INDEX(database!$L$3:$L$280,MATCH(B21,database!$B$3:$B$280,0))</f>
        <v>7</v>
      </c>
      <c r="F21" s="5">
        <f>INDEX(database!$M$3:$M$280,MATCH(B21,database!$B$3:$B$280,0))</f>
        <v>0</v>
      </c>
      <c r="G21" s="4" t="s">
        <v>131</v>
      </c>
      <c r="M21" s="3" t="str">
        <f t="shared" si="1"/>
        <v xml:space="preserve">when (x"0000000F")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:= "0000011";
p_rmap_ram_rd(v_ram_address, fee_rmap_o.waitrequest, v_ram_readdata);
fee_rmap_o.readdata &lt;= v_ram_readdata(7 downto 0);
</v>
      </c>
    </row>
    <row r="22" spans="1:13" x14ac:dyDescent="0.25">
      <c r="A22" s="4" t="s">
        <v>22</v>
      </c>
      <c r="B22" s="5">
        <f t="shared" si="0"/>
        <v>16</v>
      </c>
      <c r="C22" s="5">
        <f>INDEX(database!$I$3:$I$280,MATCH(B22,database!$B$3:$B$280,0))</f>
        <v>4</v>
      </c>
      <c r="D22" s="5">
        <f>INDEX(database!$K$3:$K$280,MATCH(B22,database!$B$3:$B$280,0))</f>
        <v>8</v>
      </c>
      <c r="E22" s="5">
        <f>INDEX(database!$L$3:$L$280,MATCH(B22,database!$B$3:$B$280,0))</f>
        <v>31</v>
      </c>
      <c r="F22" s="5">
        <f>INDEX(database!$M$3:$M$280,MATCH(B22,database!$B$3:$B$280,0))</f>
        <v>24</v>
      </c>
      <c r="G22" s="4" t="s">
        <v>408</v>
      </c>
      <c r="M22" s="3" t="str">
        <f t="shared" si="1"/>
        <v xml:space="preserve">when (x"00000010") =&gt;
-- AEB Critical Configuration Area Register "AEB_CONFIG_PATTERN" : "PATTERN_COLS" Field%%-- AEB Critical Configuration Area Register "AEB_CONFIG_PATTERN" : "PATTERN_CCDID" Field
v_ram_address    := "0000100";
p_rmap_ram_rd(v_ram_address, fee_rmap_o.waitrequest, v_ram_readdata);
fee_rmap_o.readdata &lt;= v_ram_readdata(31 downto 24);
</v>
      </c>
    </row>
    <row r="23" spans="1:13" x14ac:dyDescent="0.25">
      <c r="A23" s="4" t="s">
        <v>23</v>
      </c>
      <c r="B23" s="5">
        <f t="shared" si="0"/>
        <v>17</v>
      </c>
      <c r="C23" s="5">
        <f>INDEX(database!$I$3:$I$280,MATCH(B23,database!$B$3:$B$280,0))</f>
        <v>4</v>
      </c>
      <c r="D23" s="5">
        <f>INDEX(database!$K$3:$K$280,MATCH(B23,database!$B$3:$B$280,0))</f>
        <v>4</v>
      </c>
      <c r="E23" s="5">
        <f>INDEX(database!$L$3:$L$280,MATCH(B23,database!$B$3:$B$280,0))</f>
        <v>23</v>
      </c>
      <c r="F23" s="5">
        <f>INDEX(database!$M$3:$M$280,MATCH(B23,database!$B$3:$B$280,0))</f>
        <v>16</v>
      </c>
      <c r="G23" s="4" t="s">
        <v>132</v>
      </c>
      <c r="M23" s="3" t="str">
        <f t="shared" si="1"/>
        <v xml:space="preserve">when (x"00000011") =&gt;
-- AEB Critical Configuration Area Register "AEB_CONFIG_PATTERN" : "PATTERN_COLS" Field
v_ram_address    := "0000100";
p_rmap_ram_rd(v_ram_address, fee_rmap_o.waitrequest, v_ram_readdata);
fee_rmap_o.readdata &lt;= v_ram_readdata(23 downto 16);
</v>
      </c>
    </row>
    <row r="24" spans="1:13" x14ac:dyDescent="0.25">
      <c r="A24" s="4" t="s">
        <v>24</v>
      </c>
      <c r="B24" s="5">
        <f t="shared" si="0"/>
        <v>18</v>
      </c>
      <c r="C24" s="5">
        <f>INDEX(database!$I$3:$I$280,MATCH(B24,database!$B$3:$B$280,0))</f>
        <v>4</v>
      </c>
      <c r="D24" s="5">
        <f>INDEX(database!$K$3:$K$280,MATCH(B24,database!$B$3:$B$280,0))</f>
        <v>2</v>
      </c>
      <c r="E24" s="5">
        <f>INDEX(database!$L$3:$L$280,MATCH(B24,database!$B$3:$B$280,0))</f>
        <v>15</v>
      </c>
      <c r="F24" s="5">
        <f>INDEX(database!$M$3:$M$280,MATCH(B24,database!$B$3:$B$280,0))</f>
        <v>8</v>
      </c>
      <c r="G24" s="4" t="s">
        <v>409</v>
      </c>
      <c r="M24" s="3" t="str">
        <f t="shared" si="1"/>
        <v xml:space="preserve">when (x"00000012") =&gt;
-- AEB Critical Configuration Area Register "AEB_CONFIG_PATTERN" : "PATTERN_ROWS" Field%%-- AEB Critical Configuration Area Register "AEB_CONFIG_PATTERN" : "RESERVED" Field
v_ram_address    := "0000100";
p_rmap_ram_rd(v_ram_address, fee_rmap_o.waitrequest, v_ram_readdata);
fee_rmap_o.readdata &lt;= v_ram_readdata(15 downto 8);
</v>
      </c>
    </row>
    <row r="25" spans="1:13" x14ac:dyDescent="0.25">
      <c r="A25" s="4" t="s">
        <v>25</v>
      </c>
      <c r="B25" s="5">
        <f t="shared" si="0"/>
        <v>19</v>
      </c>
      <c r="C25" s="5">
        <f>INDEX(database!$I$3:$I$280,MATCH(B25,database!$B$3:$B$280,0))</f>
        <v>4</v>
      </c>
      <c r="D25" s="5">
        <f>INDEX(database!$K$3:$K$280,MATCH(B25,database!$B$3:$B$280,0))</f>
        <v>1</v>
      </c>
      <c r="E25" s="5">
        <f>INDEX(database!$L$3:$L$280,MATCH(B25,database!$B$3:$B$280,0))</f>
        <v>7</v>
      </c>
      <c r="F25" s="5">
        <f>INDEX(database!$M$3:$M$280,MATCH(B25,database!$B$3:$B$280,0))</f>
        <v>0</v>
      </c>
      <c r="G25" s="4" t="s">
        <v>134</v>
      </c>
      <c r="M25" s="3" t="str">
        <f t="shared" si="1"/>
        <v xml:space="preserve">when (x"00000013") =&gt;
-- AEB Critical Configuration Area Register "AEB_CONFIG_PATTERN" : "PATTERN_ROWS" Field
v_ram_address    := "0000100";
p_rmap_ram_rd(v_ram_address, fee_rmap_o.waitrequest, v_ram_readdata);
fee_rmap_o.readdata &lt;= v_ram_readdata(7 downto 0);
</v>
      </c>
    </row>
    <row r="26" spans="1:13" x14ac:dyDescent="0.25">
      <c r="A26" s="4" t="s">
        <v>341</v>
      </c>
      <c r="B26" s="5">
        <f t="shared" si="0"/>
        <v>20</v>
      </c>
      <c r="C26" s="5">
        <f>INDEX(database!$I$3:$I$280,MATCH(B26,database!$B$3:$B$280,0))</f>
        <v>5</v>
      </c>
      <c r="D26" s="5">
        <f>INDEX(database!$K$3:$K$280,MATCH(B26,database!$B$3:$B$280,0))</f>
        <v>8</v>
      </c>
      <c r="E26" s="5">
        <f>INDEX(database!$L$3:$L$280,MATCH(B26,database!$B$3:$B$280,0))</f>
        <v>31</v>
      </c>
      <c r="F26" s="5">
        <f>INDEX(database!$M$3:$M$280,MATCH(B26,database!$B$3:$B$280,0))</f>
        <v>24</v>
      </c>
      <c r="G26" s="4" t="s">
        <v>136</v>
      </c>
      <c r="M26" s="3" t="str">
        <f t="shared" si="1"/>
        <v xml:space="preserve">when (x"00000014") =&gt;
-- AEB Critical Configuration Area Register "VASP_I2C_CONTROL" : VASP_CFG_ADDR, "VASP1_CFG_DATA", "VASP2_CFG_DATA", "RESERVED", "VASP2_SELECT", "VASP1_SELECT", "CALIBRATION_START", "I2C_READ_START", "I2C_WRITE_START" Fields
v_ram_address    := "0000101";
p_rmap_ram_rd(v_ram_address, fee_rmap_o.waitrequest, v_ram_readdata);
fee_rmap_o.readdata &lt;= v_ram_readdata(31 downto 24);
</v>
      </c>
    </row>
    <row r="27" spans="1:13" x14ac:dyDescent="0.25">
      <c r="A27" s="4" t="s">
        <v>342</v>
      </c>
      <c r="B27" s="5">
        <f t="shared" si="0"/>
        <v>21</v>
      </c>
      <c r="C27" s="5">
        <f>INDEX(database!$I$3:$I$280,MATCH(B27,database!$B$3:$B$280,0))</f>
        <v>5</v>
      </c>
      <c r="D27" s="5">
        <f>INDEX(database!$K$3:$K$280,MATCH(B27,database!$B$3:$B$280,0))</f>
        <v>4</v>
      </c>
      <c r="E27" s="5">
        <f>INDEX(database!$L$3:$L$280,MATCH(B27,database!$B$3:$B$280,0))</f>
        <v>23</v>
      </c>
      <c r="F27" s="5">
        <f>INDEX(database!$M$3:$M$280,MATCH(B27,database!$B$3:$B$280,0))</f>
        <v>16</v>
      </c>
      <c r="G27" s="4" t="s">
        <v>136</v>
      </c>
      <c r="M27" s="3" t="str">
        <f t="shared" si="1"/>
        <v xml:space="preserve">when (x"00000015") =&gt;
-- AEB Critical Configuration Area Register "VASP_I2C_CONTROL" : VASP_CFG_ADDR, "VASP1_CFG_DATA", "VASP2_CFG_DATA", "RESERVED", "VASP2_SELECT", "VASP1_SELECT", "CALIBRATION_START", "I2C_READ_START", "I2C_WRITE_START" Fields
v_ram_address    := "0000101";
p_rmap_ram_rd(v_ram_address, fee_rmap_o.waitrequest, v_ram_readdata);
fee_rmap_o.readdata &lt;= v_ram_readdata(23 downto 16);
</v>
      </c>
    </row>
    <row r="28" spans="1:13" x14ac:dyDescent="0.25">
      <c r="A28" s="4" t="s">
        <v>343</v>
      </c>
      <c r="B28" s="5">
        <f t="shared" si="0"/>
        <v>22</v>
      </c>
      <c r="C28" s="5">
        <f>INDEX(database!$I$3:$I$280,MATCH(B28,database!$B$3:$B$280,0))</f>
        <v>5</v>
      </c>
      <c r="D28" s="5">
        <f>INDEX(database!$K$3:$K$280,MATCH(B28,database!$B$3:$B$280,0))</f>
        <v>2</v>
      </c>
      <c r="E28" s="5">
        <f>INDEX(database!$L$3:$L$280,MATCH(B28,database!$B$3:$B$280,0))</f>
        <v>15</v>
      </c>
      <c r="F28" s="5">
        <f>INDEX(database!$M$3:$M$280,MATCH(B28,database!$B$3:$B$280,0))</f>
        <v>8</v>
      </c>
      <c r="G28" s="4" t="s">
        <v>136</v>
      </c>
      <c r="M28" s="3" t="str">
        <f t="shared" si="1"/>
        <v xml:space="preserve">when (x"00000016") =&gt;
-- AEB Critical Configuration Area Register "VASP_I2C_CONTROL" : VASP_CFG_ADDR, "VASP1_CFG_DATA", "VASP2_CFG_DATA", "RESERVED", "VASP2_SELECT", "VASP1_SELECT", "CALIBRATION_START", "I2C_READ_START", "I2C_WRITE_START" Fields
v_ram_address    := "0000101";
p_rmap_ram_rd(v_ram_address, fee_rmap_o.waitrequest, v_ram_readdata);
fee_rmap_o.readdata &lt;= v_ram_readdata(15 downto 8);
</v>
      </c>
    </row>
    <row r="29" spans="1:13" x14ac:dyDescent="0.25">
      <c r="A29" s="4" t="s">
        <v>26</v>
      </c>
      <c r="B29" s="5">
        <f t="shared" si="0"/>
        <v>23</v>
      </c>
      <c r="C29" s="5">
        <f>INDEX(database!$I$3:$I$280,MATCH(B29,database!$B$3:$B$280,0))</f>
        <v>5</v>
      </c>
      <c r="D29" s="5">
        <f>INDEX(database!$K$3:$K$280,MATCH(B29,database!$B$3:$B$280,0))</f>
        <v>1</v>
      </c>
      <c r="E29" s="5">
        <f>INDEX(database!$L$3:$L$280,MATCH(B29,database!$B$3:$B$280,0))</f>
        <v>7</v>
      </c>
      <c r="F29" s="5">
        <f>INDEX(database!$M$3:$M$280,MATCH(B29,database!$B$3:$B$280,0))</f>
        <v>0</v>
      </c>
      <c r="G29" s="4" t="s">
        <v>136</v>
      </c>
      <c r="M29" s="3" t="str">
        <f t="shared" si="1"/>
        <v xml:space="preserve">when (x"00000017") =&gt;
-- AEB Critical Configuration Area Register "VASP_I2C_CONTROL" : VASP_CFG_ADDR, "VASP1_CFG_DATA", "VASP2_CFG_DATA", "RESERVED", "VASP2_SELECT", "VASP1_SELECT", "CALIBRATION_START", "I2C_READ_START", "I2C_WRITE_START" Fields
v_ram_address    := "0000101";
p_rmap_ram_rd(v_ram_address, fee_rmap_o.waitrequest, v_ram_readdata);
fee_rmap_o.readdata &lt;= v_ram_readdata(7 downto 0);
</v>
      </c>
    </row>
    <row r="30" spans="1:13" x14ac:dyDescent="0.25">
      <c r="A30" s="4" t="s">
        <v>344</v>
      </c>
      <c r="B30" s="5">
        <f t="shared" si="0"/>
        <v>24</v>
      </c>
      <c r="C30" s="5">
        <f>INDEX(database!$I$3:$I$280,MATCH(B30,database!$B$3:$B$280,0))</f>
        <v>6</v>
      </c>
      <c r="D30" s="5">
        <f>INDEX(database!$K$3:$K$280,MATCH(B30,database!$B$3:$B$280,0))</f>
        <v>8</v>
      </c>
      <c r="E30" s="5">
        <f>INDEX(database!$L$3:$L$280,MATCH(B30,database!$B$3:$B$280,0))</f>
        <v>31</v>
      </c>
      <c r="F30" s="5">
        <f>INDEX(database!$M$3:$M$280,MATCH(B30,database!$B$3:$B$280,0))</f>
        <v>24</v>
      </c>
      <c r="G30" s="4" t="s">
        <v>137</v>
      </c>
      <c r="M30" s="3" t="str">
        <f t="shared" si="1"/>
        <v xml:space="preserve">when (x"00000018") =&gt;
-- AEB Critical Configuration Area Register "DAC_CONFIG_1" : RESERVED_0, "DAC_VOG", "RESERVED_1", "DAC_VRD" Fields
v_ram_address    := "0000110";
p_rmap_ram_rd(v_ram_address, fee_rmap_o.waitrequest, v_ram_readdata);
fee_rmap_o.readdata &lt;= v_ram_readdata(31 downto 24);
</v>
      </c>
    </row>
    <row r="31" spans="1:13" x14ac:dyDescent="0.25">
      <c r="A31" s="4" t="s">
        <v>345</v>
      </c>
      <c r="B31" s="5">
        <f t="shared" si="0"/>
        <v>25</v>
      </c>
      <c r="C31" s="5">
        <f>INDEX(database!$I$3:$I$280,MATCH(B31,database!$B$3:$B$280,0))</f>
        <v>6</v>
      </c>
      <c r="D31" s="5">
        <f>INDEX(database!$K$3:$K$280,MATCH(B31,database!$B$3:$B$280,0))</f>
        <v>4</v>
      </c>
      <c r="E31" s="5">
        <f>INDEX(database!$L$3:$L$280,MATCH(B31,database!$B$3:$B$280,0))</f>
        <v>23</v>
      </c>
      <c r="F31" s="5">
        <f>INDEX(database!$M$3:$M$280,MATCH(B31,database!$B$3:$B$280,0))</f>
        <v>16</v>
      </c>
      <c r="G31" s="4" t="s">
        <v>137</v>
      </c>
      <c r="M31" s="3" t="str">
        <f t="shared" si="1"/>
        <v xml:space="preserve">when (x"00000019") =&gt;
-- AEB Critical Configuration Area Register "DAC_CONFIG_1" : RESERVED_0, "DAC_VOG", "RESERVED_1", "DAC_VRD" Fields
v_ram_address    := "0000110";
p_rmap_ram_rd(v_ram_address, fee_rmap_o.waitrequest, v_ram_readdata);
fee_rmap_o.readdata &lt;= v_ram_readdata(23 downto 16);
</v>
      </c>
    </row>
    <row r="32" spans="1:13" x14ac:dyDescent="0.25">
      <c r="A32" s="4" t="s">
        <v>346</v>
      </c>
      <c r="B32" s="5">
        <f t="shared" si="0"/>
        <v>26</v>
      </c>
      <c r="C32" s="5">
        <f>INDEX(database!$I$3:$I$280,MATCH(B32,database!$B$3:$B$280,0))</f>
        <v>6</v>
      </c>
      <c r="D32" s="5">
        <f>INDEX(database!$K$3:$K$280,MATCH(B32,database!$B$3:$B$280,0))</f>
        <v>2</v>
      </c>
      <c r="E32" s="5">
        <f>INDEX(database!$L$3:$L$280,MATCH(B32,database!$B$3:$B$280,0))</f>
        <v>15</v>
      </c>
      <c r="F32" s="5">
        <f>INDEX(database!$M$3:$M$280,MATCH(B32,database!$B$3:$B$280,0))</f>
        <v>8</v>
      </c>
      <c r="G32" s="4" t="s">
        <v>137</v>
      </c>
      <c r="M32" s="3" t="str">
        <f t="shared" si="1"/>
        <v xml:space="preserve">when (x"0000001A") =&gt;
-- AEB Critical Configuration Area Register "DAC_CONFIG_1" : RESERVED_0, "DAC_VOG", "RESERVED_1", "DAC_VRD" Fields
v_ram_address    := "0000110";
p_rmap_ram_rd(v_ram_address, fee_rmap_o.waitrequest, v_ram_readdata);
fee_rmap_o.readdata &lt;= v_ram_readdata(15 downto 8);
</v>
      </c>
    </row>
    <row r="33" spans="1:13" x14ac:dyDescent="0.25">
      <c r="A33" s="4" t="s">
        <v>27</v>
      </c>
      <c r="B33" s="5">
        <f t="shared" si="0"/>
        <v>27</v>
      </c>
      <c r="C33" s="5">
        <f>INDEX(database!$I$3:$I$280,MATCH(B33,database!$B$3:$B$280,0))</f>
        <v>6</v>
      </c>
      <c r="D33" s="5">
        <f>INDEX(database!$K$3:$K$280,MATCH(B33,database!$B$3:$B$280,0))</f>
        <v>1</v>
      </c>
      <c r="E33" s="5">
        <f>INDEX(database!$L$3:$L$280,MATCH(B33,database!$B$3:$B$280,0))</f>
        <v>7</v>
      </c>
      <c r="F33" s="5">
        <f>INDEX(database!$M$3:$M$280,MATCH(B33,database!$B$3:$B$280,0))</f>
        <v>0</v>
      </c>
      <c r="G33" s="4" t="s">
        <v>137</v>
      </c>
      <c r="M33" s="3" t="str">
        <f t="shared" si="1"/>
        <v xml:space="preserve">when (x"0000001B") =&gt;
-- AEB Critical Configuration Area Register "DAC_CONFIG_1" : RESERVED_0, "DAC_VOG", "RESERVED_1", "DAC_VRD" Fields
v_ram_address    := "0000110";
p_rmap_ram_rd(v_ram_address, fee_rmap_o.waitrequest, v_ram_readdata);
fee_rmap_o.readdata &lt;= v_ram_readdata(7 downto 0);
</v>
      </c>
    </row>
    <row r="34" spans="1:13" x14ac:dyDescent="0.25">
      <c r="A34" s="4" t="s">
        <v>347</v>
      </c>
      <c r="B34" s="5">
        <f t="shared" si="0"/>
        <v>28</v>
      </c>
      <c r="C34" s="5">
        <f>INDEX(database!$I$3:$I$280,MATCH(B34,database!$B$3:$B$280,0))</f>
        <v>7</v>
      </c>
      <c r="D34" s="5">
        <f>INDEX(database!$K$3:$K$280,MATCH(B34,database!$B$3:$B$280,0))</f>
        <v>8</v>
      </c>
      <c r="E34" s="5">
        <f>INDEX(database!$L$3:$L$280,MATCH(B34,database!$B$3:$B$280,0))</f>
        <v>31</v>
      </c>
      <c r="F34" s="5">
        <f>INDEX(database!$M$3:$M$280,MATCH(B34,database!$B$3:$B$280,0))</f>
        <v>24</v>
      </c>
      <c r="G34" s="4" t="s">
        <v>138</v>
      </c>
      <c r="M34" s="3" t="str">
        <f t="shared" si="1"/>
        <v xml:space="preserve">when (x"0000001C") =&gt;
-- AEB Critical Configuration Area Register "DAC_CONFIG_2" : RESERVED_0, "DAC_VOD", "RESERVED_1" Fields
v_ram_address    := "0000111";
p_rmap_ram_rd(v_ram_address, fee_rmap_o.waitrequest, v_ram_readdata);
fee_rmap_o.readdata &lt;= v_ram_readdata(31 downto 24);
</v>
      </c>
    </row>
    <row r="35" spans="1:13" x14ac:dyDescent="0.25">
      <c r="A35" s="4" t="s">
        <v>348</v>
      </c>
      <c r="B35" s="5">
        <f t="shared" si="0"/>
        <v>29</v>
      </c>
      <c r="C35" s="5">
        <f>INDEX(database!$I$3:$I$280,MATCH(B35,database!$B$3:$B$280,0))</f>
        <v>7</v>
      </c>
      <c r="D35" s="5">
        <f>INDEX(database!$K$3:$K$280,MATCH(B35,database!$B$3:$B$280,0))</f>
        <v>4</v>
      </c>
      <c r="E35" s="5">
        <f>INDEX(database!$L$3:$L$280,MATCH(B35,database!$B$3:$B$280,0))</f>
        <v>23</v>
      </c>
      <c r="F35" s="5">
        <f>INDEX(database!$M$3:$M$280,MATCH(B35,database!$B$3:$B$280,0))</f>
        <v>16</v>
      </c>
      <c r="G35" s="4" t="s">
        <v>138</v>
      </c>
      <c r="M35" s="3" t="str">
        <f t="shared" si="1"/>
        <v xml:space="preserve">when (x"0000001D") =&gt;
-- AEB Critical Configuration Area Register "DAC_CONFIG_2" : RESERVED_0, "DAC_VOD", "RESERVED_1" Fields
v_ram_address    := "0000111";
p_rmap_ram_rd(v_ram_address, fee_rmap_o.waitrequest, v_ram_readdata);
fee_rmap_o.readdata &lt;= v_ram_readdata(23 downto 16);
</v>
      </c>
    </row>
    <row r="36" spans="1:13" x14ac:dyDescent="0.25">
      <c r="A36" s="4" t="s">
        <v>349</v>
      </c>
      <c r="B36" s="5">
        <f t="shared" si="0"/>
        <v>30</v>
      </c>
      <c r="C36" s="5">
        <f>INDEX(database!$I$3:$I$280,MATCH(B36,database!$B$3:$B$280,0))</f>
        <v>7</v>
      </c>
      <c r="D36" s="5">
        <f>INDEX(database!$K$3:$K$280,MATCH(B36,database!$B$3:$B$280,0))</f>
        <v>2</v>
      </c>
      <c r="E36" s="5">
        <f>INDEX(database!$L$3:$L$280,MATCH(B36,database!$B$3:$B$280,0))</f>
        <v>15</v>
      </c>
      <c r="F36" s="5">
        <f>INDEX(database!$M$3:$M$280,MATCH(B36,database!$B$3:$B$280,0))</f>
        <v>8</v>
      </c>
      <c r="G36" s="4" t="s">
        <v>138</v>
      </c>
      <c r="M36" s="3" t="str">
        <f t="shared" si="1"/>
        <v xml:space="preserve">when (x"0000001E") =&gt;
-- AEB Critical Configuration Area Register "DAC_CONFIG_2" : RESERVED_0, "DAC_VOD", "RESERVED_1" Fields
v_ram_address    := "0000111";
p_rmap_ram_rd(v_ram_address, fee_rmap_o.waitrequest, v_ram_readdata);
fee_rmap_o.readdata &lt;= v_ram_readdata(15 downto 8);
</v>
      </c>
    </row>
    <row r="37" spans="1:13" x14ac:dyDescent="0.25">
      <c r="A37" s="4" t="s">
        <v>350</v>
      </c>
      <c r="B37" s="5">
        <f t="shared" si="0"/>
        <v>31</v>
      </c>
      <c r="C37" s="5">
        <f>INDEX(database!$I$3:$I$280,MATCH(B37,database!$B$3:$B$280,0))</f>
        <v>7</v>
      </c>
      <c r="D37" s="5">
        <f>INDEX(database!$K$3:$K$280,MATCH(B37,database!$B$3:$B$280,0))</f>
        <v>1</v>
      </c>
      <c r="E37" s="5">
        <f>INDEX(database!$L$3:$L$280,MATCH(B37,database!$B$3:$B$280,0))</f>
        <v>7</v>
      </c>
      <c r="F37" s="5">
        <f>INDEX(database!$M$3:$M$280,MATCH(B37,database!$B$3:$B$280,0))</f>
        <v>0</v>
      </c>
      <c r="G37" s="4" t="s">
        <v>138</v>
      </c>
      <c r="M37" s="3" t="str">
        <f t="shared" si="1"/>
        <v xml:space="preserve">when (x"0000001F") =&gt;
-- AEB Critical Configuration Area Register "DAC_CONFIG_2" : RESERVED_0, "DAC_VOD", "RESERVED_1" Fields
v_ram_address    := "0000111";
p_rmap_ram_rd(v_ram_address, fee_rmap_o.waitrequest, v_ram_readdata);
fee_rmap_o.readdata &lt;= v_ram_readdata(7 downto 0);
</v>
      </c>
    </row>
    <row r="38" spans="1:13" x14ac:dyDescent="0.25">
      <c r="A38" s="4" t="s">
        <v>351</v>
      </c>
      <c r="B38" s="5">
        <f t="shared" si="0"/>
        <v>32</v>
      </c>
      <c r="C38" s="5">
        <f>INDEX(database!$I$3:$I$280,MATCH(B38,database!$B$3:$B$280,0))</f>
        <v>8</v>
      </c>
      <c r="D38" s="5">
        <f>INDEX(database!$K$3:$K$280,MATCH(B38,database!$B$3:$B$280,0))</f>
        <v>8</v>
      </c>
      <c r="E38" s="5">
        <f>INDEX(database!$L$3:$L$280,MATCH(B38,database!$B$3:$B$280,0))</f>
        <v>31</v>
      </c>
      <c r="F38" s="5">
        <f>INDEX(database!$M$3:$M$280,MATCH(B38,database!$B$3:$B$280,0))</f>
        <v>24</v>
      </c>
      <c r="G38" s="4" t="s">
        <v>139</v>
      </c>
      <c r="M38" s="3" t="str">
        <f t="shared" si="1"/>
        <v xml:space="preserve">when (x"00000020") =&gt;
-- AEB Critical Configuration Area Register "RESERVED_20" : "RESERVED" Field
v_ram_address    := "0001000";
p_rmap_ram_rd(v_ram_address, fee_rmap_o.waitrequest, v_ram_readdata);
fee_rmap_o.readdata &lt;= v_ram_readdata(31 downto 24);
</v>
      </c>
    </row>
    <row r="39" spans="1:13" x14ac:dyDescent="0.25">
      <c r="A39" s="4" t="s">
        <v>352</v>
      </c>
      <c r="B39" s="5">
        <f t="shared" si="0"/>
        <v>33</v>
      </c>
      <c r="C39" s="5">
        <f>INDEX(database!$I$3:$I$280,MATCH(B39,database!$B$3:$B$280,0))</f>
        <v>8</v>
      </c>
      <c r="D39" s="5">
        <f>INDEX(database!$K$3:$K$280,MATCH(B39,database!$B$3:$B$280,0))</f>
        <v>4</v>
      </c>
      <c r="E39" s="5">
        <f>INDEX(database!$L$3:$L$280,MATCH(B39,database!$B$3:$B$280,0))</f>
        <v>23</v>
      </c>
      <c r="F39" s="5">
        <f>INDEX(database!$M$3:$M$280,MATCH(B39,database!$B$3:$B$280,0))</f>
        <v>16</v>
      </c>
      <c r="G39" s="4" t="s">
        <v>139</v>
      </c>
      <c r="M39" s="3" t="str">
        <f t="shared" si="1"/>
        <v xml:space="preserve">when (x"00000021") =&gt;
-- AEB Critical Configuration Area Register "RESERVED_20" : "RESERVED" Field
v_ram_address    := "0001000";
p_rmap_ram_rd(v_ram_address, fee_rmap_o.waitrequest, v_ram_readdata);
fee_rmap_o.readdata &lt;= v_ram_readdata(23 downto 16);
</v>
      </c>
    </row>
    <row r="40" spans="1:13" x14ac:dyDescent="0.25">
      <c r="A40" s="4" t="s">
        <v>353</v>
      </c>
      <c r="B40" s="5">
        <f t="shared" si="0"/>
        <v>34</v>
      </c>
      <c r="C40" s="5">
        <f>INDEX(database!$I$3:$I$280,MATCH(B40,database!$B$3:$B$280,0))</f>
        <v>8</v>
      </c>
      <c r="D40" s="5">
        <f>INDEX(database!$K$3:$K$280,MATCH(B40,database!$B$3:$B$280,0))</f>
        <v>2</v>
      </c>
      <c r="E40" s="5">
        <f>INDEX(database!$L$3:$L$280,MATCH(B40,database!$B$3:$B$280,0))</f>
        <v>15</v>
      </c>
      <c r="F40" s="5">
        <f>INDEX(database!$M$3:$M$280,MATCH(B40,database!$B$3:$B$280,0))</f>
        <v>8</v>
      </c>
      <c r="G40" s="4" t="s">
        <v>139</v>
      </c>
      <c r="M40" s="3" t="str">
        <f t="shared" si="1"/>
        <v xml:space="preserve">when (x"00000022") =&gt;
-- AEB Critical Configuration Area Register "RESERVED_20" : "RESERVED" Field
v_ram_address    := "0001000";
p_rmap_ram_rd(v_ram_address, fee_rmap_o.waitrequest, v_ram_readdata);
fee_rmap_o.readdata &lt;= v_ram_readdata(15 downto 8);
</v>
      </c>
    </row>
    <row r="41" spans="1:13" x14ac:dyDescent="0.25">
      <c r="A41" s="4" t="s">
        <v>354</v>
      </c>
      <c r="B41" s="5">
        <f t="shared" si="0"/>
        <v>35</v>
      </c>
      <c r="C41" s="5">
        <f>INDEX(database!$I$3:$I$280,MATCH(B41,database!$B$3:$B$280,0))</f>
        <v>8</v>
      </c>
      <c r="D41" s="5">
        <f>INDEX(database!$K$3:$K$280,MATCH(B41,database!$B$3:$B$280,0))</f>
        <v>1</v>
      </c>
      <c r="E41" s="5">
        <f>INDEX(database!$L$3:$L$280,MATCH(B41,database!$B$3:$B$280,0))</f>
        <v>7</v>
      </c>
      <c r="F41" s="5">
        <f>INDEX(database!$M$3:$M$280,MATCH(B41,database!$B$3:$B$280,0))</f>
        <v>0</v>
      </c>
      <c r="G41" s="4" t="s">
        <v>139</v>
      </c>
      <c r="M41" s="3" t="str">
        <f t="shared" si="1"/>
        <v xml:space="preserve">when (x"00000023") =&gt;
-- AEB Critical Configuration Area Register "RESERVED_20" : "RESERVED" Field
v_ram_address    := "0001000";
p_rmap_ram_rd(v_ram_address, fee_rmap_o.waitrequest, v_ram_readdata);
fee_rmap_o.readdata &lt;= v_ram_readdata(7 downto 0);
</v>
      </c>
    </row>
    <row r="42" spans="1:13" x14ac:dyDescent="0.25">
      <c r="A42" s="4" t="s">
        <v>355</v>
      </c>
      <c r="B42" s="5">
        <f t="shared" si="0"/>
        <v>36</v>
      </c>
      <c r="C42" s="5">
        <f>INDEX(database!$I$3:$I$280,MATCH(B42,database!$B$3:$B$280,0))</f>
        <v>9</v>
      </c>
      <c r="D42" s="5">
        <f>INDEX(database!$K$3:$K$280,MATCH(B42,database!$B$3:$B$280,0))</f>
        <v>8</v>
      </c>
      <c r="E42" s="5">
        <f>INDEX(database!$L$3:$L$280,MATCH(B42,database!$B$3:$B$280,0))</f>
        <v>31</v>
      </c>
      <c r="F42" s="5">
        <f>INDEX(database!$M$3:$M$280,MATCH(B42,database!$B$3:$B$280,0))</f>
        <v>24</v>
      </c>
      <c r="G42" s="4" t="s">
        <v>140</v>
      </c>
      <c r="M42" s="3" t="str">
        <f t="shared" si="1"/>
        <v xml:space="preserve">when (x"00000024") =&gt;
-- AEB Critical Configuration Area Register "PWR_CONFIG1" : "TIME_VCCD_ON" Field
v_ram_address    := "0001001";
p_rmap_ram_rd(v_ram_address, fee_rmap_o.waitrequest, v_ram_readdata);
fee_rmap_o.readdata &lt;= v_ram_readdata(31 downto 24);
</v>
      </c>
    </row>
    <row r="43" spans="1:13" x14ac:dyDescent="0.25">
      <c r="A43" s="4" t="s">
        <v>356</v>
      </c>
      <c r="B43" s="5">
        <f t="shared" si="0"/>
        <v>37</v>
      </c>
      <c r="C43" s="5">
        <f>INDEX(database!$I$3:$I$280,MATCH(B43,database!$B$3:$B$280,0))</f>
        <v>9</v>
      </c>
      <c r="D43" s="5">
        <f>INDEX(database!$K$3:$K$280,MATCH(B43,database!$B$3:$B$280,0))</f>
        <v>4</v>
      </c>
      <c r="E43" s="5">
        <f>INDEX(database!$L$3:$L$280,MATCH(B43,database!$B$3:$B$280,0))</f>
        <v>23</v>
      </c>
      <c r="F43" s="5">
        <f>INDEX(database!$M$3:$M$280,MATCH(B43,database!$B$3:$B$280,0))</f>
        <v>16</v>
      </c>
      <c r="G43" s="4" t="s">
        <v>141</v>
      </c>
      <c r="M43" s="3" t="str">
        <f t="shared" si="1"/>
        <v xml:space="preserve">when (x"00000025") =&gt;
-- AEB Critical Configuration Area Register "PWR_CONFIG1" : "TIME_VCLK_ON" Field
v_ram_address    := "0001001";
p_rmap_ram_rd(v_ram_address, fee_rmap_o.waitrequest, v_ram_readdata);
fee_rmap_o.readdata &lt;= v_ram_readdata(23 downto 16);
</v>
      </c>
    </row>
    <row r="44" spans="1:13" x14ac:dyDescent="0.25">
      <c r="A44" s="4" t="s">
        <v>357</v>
      </c>
      <c r="B44" s="5">
        <f t="shared" si="0"/>
        <v>38</v>
      </c>
      <c r="C44" s="5">
        <f>INDEX(database!$I$3:$I$280,MATCH(B44,database!$B$3:$B$280,0))</f>
        <v>9</v>
      </c>
      <c r="D44" s="5">
        <f>INDEX(database!$K$3:$K$280,MATCH(B44,database!$B$3:$B$280,0))</f>
        <v>2</v>
      </c>
      <c r="E44" s="5">
        <f>INDEX(database!$L$3:$L$280,MATCH(B44,database!$B$3:$B$280,0))</f>
        <v>15</v>
      </c>
      <c r="F44" s="5">
        <f>INDEX(database!$M$3:$M$280,MATCH(B44,database!$B$3:$B$280,0))</f>
        <v>8</v>
      </c>
      <c r="G44" s="4" t="s">
        <v>142</v>
      </c>
      <c r="M44" s="3" t="str">
        <f t="shared" si="1"/>
        <v xml:space="preserve">when (x"00000026") =&gt;
-- AEB Critical Configuration Area Register "PWR_CONFIG1" : "TIME_VAN1_ON" Field
v_ram_address    := "0001001";
p_rmap_ram_rd(v_ram_address, fee_rmap_o.waitrequest, v_ram_readdata);
fee_rmap_o.readdata &lt;= v_ram_readdata(15 downto 8);
</v>
      </c>
    </row>
    <row r="45" spans="1:13" x14ac:dyDescent="0.25">
      <c r="A45" s="4" t="s">
        <v>358</v>
      </c>
      <c r="B45" s="5">
        <f t="shared" si="0"/>
        <v>39</v>
      </c>
      <c r="C45" s="5">
        <f>INDEX(database!$I$3:$I$280,MATCH(B45,database!$B$3:$B$280,0))</f>
        <v>9</v>
      </c>
      <c r="D45" s="5">
        <f>INDEX(database!$K$3:$K$280,MATCH(B45,database!$B$3:$B$280,0))</f>
        <v>1</v>
      </c>
      <c r="E45" s="5">
        <f>INDEX(database!$L$3:$L$280,MATCH(B45,database!$B$3:$B$280,0))</f>
        <v>7</v>
      </c>
      <c r="F45" s="5">
        <f>INDEX(database!$M$3:$M$280,MATCH(B45,database!$B$3:$B$280,0))</f>
        <v>0</v>
      </c>
      <c r="G45" s="4" t="s">
        <v>143</v>
      </c>
      <c r="M45" s="3" t="str">
        <f t="shared" si="1"/>
        <v xml:space="preserve">when (x"00000027") =&gt;
-- AEB Critical Configuration Area Register "PWR_CONFIG1" : "TIME_VAN2_ON" Field
v_ram_address    := "0001001";
p_rmap_ram_rd(v_ram_address, fee_rmap_o.waitrequest, v_ram_readdata);
fee_rmap_o.readdata &lt;= v_ram_readdata(7 downto 0);
</v>
      </c>
    </row>
    <row r="46" spans="1:13" x14ac:dyDescent="0.25">
      <c r="A46" s="4" t="s">
        <v>359</v>
      </c>
      <c r="B46" s="5">
        <f t="shared" si="0"/>
        <v>40</v>
      </c>
      <c r="C46" s="5">
        <f>INDEX(database!$I$3:$I$280,MATCH(B46,database!$B$3:$B$280,0))</f>
        <v>10</v>
      </c>
      <c r="D46" s="5">
        <f>INDEX(database!$K$3:$K$280,MATCH(B46,database!$B$3:$B$280,0))</f>
        <v>8</v>
      </c>
      <c r="E46" s="5">
        <f>INDEX(database!$L$3:$L$280,MATCH(B46,database!$B$3:$B$280,0))</f>
        <v>31</v>
      </c>
      <c r="F46" s="5">
        <f>INDEX(database!$M$3:$M$280,MATCH(B46,database!$B$3:$B$280,0))</f>
        <v>24</v>
      </c>
      <c r="G46" s="4" t="s">
        <v>144</v>
      </c>
      <c r="M46" s="3" t="str">
        <f t="shared" si="1"/>
        <v xml:space="preserve">when (x"00000028") =&gt;
-- AEB Critical Configuration Area Register "PWR_CONFIG2" : "TIME_VAN3_ON" Field
v_ram_address    := "0001010";
p_rmap_ram_rd(v_ram_address, fee_rmap_o.waitrequest, v_ram_readdata);
fee_rmap_o.readdata &lt;= v_ram_readdata(31 downto 24);
</v>
      </c>
    </row>
    <row r="47" spans="1:13" x14ac:dyDescent="0.25">
      <c r="A47" s="4" t="s">
        <v>360</v>
      </c>
      <c r="B47" s="5">
        <f t="shared" si="0"/>
        <v>41</v>
      </c>
      <c r="C47" s="5">
        <f>INDEX(database!$I$3:$I$280,MATCH(B47,database!$B$3:$B$280,0))</f>
        <v>10</v>
      </c>
      <c r="D47" s="5">
        <f>INDEX(database!$K$3:$K$280,MATCH(B47,database!$B$3:$B$280,0))</f>
        <v>4</v>
      </c>
      <c r="E47" s="5">
        <f>INDEX(database!$L$3:$L$280,MATCH(B47,database!$B$3:$B$280,0))</f>
        <v>23</v>
      </c>
      <c r="F47" s="5">
        <f>INDEX(database!$M$3:$M$280,MATCH(B47,database!$B$3:$B$280,0))</f>
        <v>16</v>
      </c>
      <c r="G47" s="4" t="s">
        <v>145</v>
      </c>
      <c r="M47" s="3" t="str">
        <f t="shared" si="1"/>
        <v xml:space="preserve">when (x"00000029") =&gt;
-- AEB Critical Configuration Area Register "PWR_CONFIG2" : "TIME_VCCD_OFF" Field
v_ram_address    := "0001010";
p_rmap_ram_rd(v_ram_address, fee_rmap_o.waitrequest, v_ram_readdata);
fee_rmap_o.readdata &lt;= v_ram_readdata(23 downto 16);
</v>
      </c>
    </row>
    <row r="48" spans="1:13" x14ac:dyDescent="0.25">
      <c r="A48" s="4" t="s">
        <v>361</v>
      </c>
      <c r="B48" s="5">
        <f t="shared" si="0"/>
        <v>42</v>
      </c>
      <c r="C48" s="5">
        <f>INDEX(database!$I$3:$I$280,MATCH(B48,database!$B$3:$B$280,0))</f>
        <v>10</v>
      </c>
      <c r="D48" s="5">
        <f>INDEX(database!$K$3:$K$280,MATCH(B48,database!$B$3:$B$280,0))</f>
        <v>2</v>
      </c>
      <c r="E48" s="5">
        <f>INDEX(database!$L$3:$L$280,MATCH(B48,database!$B$3:$B$280,0))</f>
        <v>15</v>
      </c>
      <c r="F48" s="5">
        <f>INDEX(database!$M$3:$M$280,MATCH(B48,database!$B$3:$B$280,0))</f>
        <v>8</v>
      </c>
      <c r="G48" s="4" t="s">
        <v>146</v>
      </c>
      <c r="M48" s="3" t="str">
        <f t="shared" si="1"/>
        <v xml:space="preserve">when (x"0000002A") =&gt;
-- AEB Critical Configuration Area Register "PWR_CONFIG2" : "TIME_VCLK_OFF" Field
v_ram_address    := "0001010";
p_rmap_ram_rd(v_ram_address, fee_rmap_o.waitrequest, v_ram_readdata);
fee_rmap_o.readdata &lt;= v_ram_readdata(15 downto 8);
</v>
      </c>
    </row>
    <row r="49" spans="1:13" x14ac:dyDescent="0.25">
      <c r="A49" s="4" t="s">
        <v>362</v>
      </c>
      <c r="B49" s="5">
        <f t="shared" si="0"/>
        <v>43</v>
      </c>
      <c r="C49" s="5">
        <f>INDEX(database!$I$3:$I$280,MATCH(B49,database!$B$3:$B$280,0))</f>
        <v>10</v>
      </c>
      <c r="D49" s="5">
        <f>INDEX(database!$K$3:$K$280,MATCH(B49,database!$B$3:$B$280,0))</f>
        <v>1</v>
      </c>
      <c r="E49" s="5">
        <f>INDEX(database!$L$3:$L$280,MATCH(B49,database!$B$3:$B$280,0))</f>
        <v>7</v>
      </c>
      <c r="F49" s="5">
        <f>INDEX(database!$M$3:$M$280,MATCH(B49,database!$B$3:$B$280,0))</f>
        <v>0</v>
      </c>
      <c r="G49" s="4" t="s">
        <v>147</v>
      </c>
      <c r="M49" s="3" t="str">
        <f t="shared" si="1"/>
        <v xml:space="preserve">when (x"0000002B") =&gt;
-- AEB Critical Configuration Area Register "PWR_CONFIG2" : "TIME_VAN1_OFF" Field
v_ram_address    := "0001010";
p_rmap_ram_rd(v_ram_address, fee_rmap_o.waitrequest, v_ram_readdata);
fee_rmap_o.readdata &lt;= v_ram_readdata(7 downto 0);
</v>
      </c>
    </row>
    <row r="50" spans="1:13" x14ac:dyDescent="0.25">
      <c r="A50" s="4" t="s">
        <v>363</v>
      </c>
      <c r="B50" s="5">
        <f t="shared" si="0"/>
        <v>44</v>
      </c>
      <c r="C50" s="5">
        <f>INDEX(database!$I$3:$I$280,MATCH(B50,database!$B$3:$B$280,0))</f>
        <v>11</v>
      </c>
      <c r="D50" s="5">
        <f>INDEX(database!$K$3:$K$280,MATCH(B50,database!$B$3:$B$280,0))</f>
        <v>8</v>
      </c>
      <c r="E50" s="5">
        <f>INDEX(database!$L$3:$L$280,MATCH(B50,database!$B$3:$B$280,0))</f>
        <v>31</v>
      </c>
      <c r="F50" s="5">
        <f>INDEX(database!$M$3:$M$280,MATCH(B50,database!$B$3:$B$280,0))</f>
        <v>24</v>
      </c>
      <c r="G50" s="4" t="s">
        <v>148</v>
      </c>
      <c r="M50" s="3" t="str">
        <f t="shared" si="1"/>
        <v xml:space="preserve">when (x"0000002C") =&gt;
-- AEB Critical Configuration Area Register "PWR_CONFIG3" : "TIME_VAN2_OFF" Field
v_ram_address    := "0001011";
p_rmap_ram_rd(v_ram_address, fee_rmap_o.waitrequest, v_ram_readdata);
fee_rmap_o.readdata &lt;= v_ram_readdata(31 downto 24);
</v>
      </c>
    </row>
    <row r="51" spans="1:13" x14ac:dyDescent="0.25">
      <c r="A51" s="4" t="s">
        <v>364</v>
      </c>
      <c r="B51" s="5">
        <f t="shared" si="0"/>
        <v>45</v>
      </c>
      <c r="C51" s="5">
        <f>INDEX(database!$I$3:$I$280,MATCH(B51,database!$B$3:$B$280,0))</f>
        <v>11</v>
      </c>
      <c r="D51" s="5">
        <f>INDEX(database!$K$3:$K$280,MATCH(B51,database!$B$3:$B$280,0))</f>
        <v>4</v>
      </c>
      <c r="E51" s="5">
        <f>INDEX(database!$L$3:$L$280,MATCH(B51,database!$B$3:$B$280,0))</f>
        <v>23</v>
      </c>
      <c r="F51" s="5">
        <f>INDEX(database!$M$3:$M$280,MATCH(B51,database!$B$3:$B$280,0))</f>
        <v>16</v>
      </c>
      <c r="G51" s="4" t="s">
        <v>149</v>
      </c>
      <c r="M51" s="3" t="str">
        <f t="shared" si="1"/>
        <v xml:space="preserve">when (x"0000002D") =&gt;
-- AEB Critical Configuration Area Register "PWR_CONFIG3" : "TIME_VAN3_OFF" Field
v_ram_address    := "0001011";
p_rmap_ram_rd(v_ram_address, fee_rmap_o.waitrequest, v_ram_readdata);
fee_rmap_o.readdata &lt;= v_ram_readdata(23 downto 16);
</v>
      </c>
    </row>
    <row r="52" spans="1:13" x14ac:dyDescent="0.25">
      <c r="A52" s="4" t="s">
        <v>365</v>
      </c>
      <c r="B52" s="5">
        <f t="shared" si="0"/>
        <v>256</v>
      </c>
      <c r="C52" s="5">
        <f>INDEX(database!$I$3:$I$280,MATCH(B52,database!$B$3:$B$280,0))</f>
        <v>12</v>
      </c>
      <c r="D52" s="5">
        <f>INDEX(database!$K$3:$K$280,MATCH(B52,database!$B$3:$B$280,0))</f>
        <v>8</v>
      </c>
      <c r="E52" s="5">
        <f>INDEX(database!$L$3:$L$280,MATCH(B52,database!$B$3:$B$280,0))</f>
        <v>31</v>
      </c>
      <c r="F52" s="5">
        <f>INDEX(database!$M$3:$M$280,MATCH(B52,database!$B$3:$B$280,0))</f>
        <v>24</v>
      </c>
      <c r="G52" s="4" t="s">
        <v>150</v>
      </c>
      <c r="M52" s="3" t="str">
        <f t="shared" si="1"/>
        <v xml:space="preserve">when (x"00000100") =&gt;
-- AEB General Configuration Area Register "ADC1_CONFIG_1" : RESERVED_0, "SPIRST", "MUXMOD", "BYPAS", "CLKENB", "CHOP", "STAT", "RESERVED_1", "IDLMOD", "DLY", "SBCS", "DRATE", "AINP", "AINN", "DIFF" Fields
v_ram_address    := "0001100";
p_rmap_ram_rd(v_ram_address, fee_rmap_o.waitrequest, v_ram_readdata);
fee_rmap_o.readdata &lt;= v_ram_readdata(31 downto 24);
</v>
      </c>
    </row>
    <row r="53" spans="1:13" x14ac:dyDescent="0.25">
      <c r="A53" s="4" t="s">
        <v>366</v>
      </c>
      <c r="B53" s="5">
        <f t="shared" si="0"/>
        <v>257</v>
      </c>
      <c r="C53" s="5">
        <f>INDEX(database!$I$3:$I$280,MATCH(B53,database!$B$3:$B$280,0))</f>
        <v>12</v>
      </c>
      <c r="D53" s="5">
        <f>INDEX(database!$K$3:$K$280,MATCH(B53,database!$B$3:$B$280,0))</f>
        <v>4</v>
      </c>
      <c r="E53" s="5">
        <f>INDEX(database!$L$3:$L$280,MATCH(B53,database!$B$3:$B$280,0))</f>
        <v>23</v>
      </c>
      <c r="F53" s="5">
        <f>INDEX(database!$M$3:$M$280,MATCH(B53,database!$B$3:$B$280,0))</f>
        <v>16</v>
      </c>
      <c r="G53" s="4" t="s">
        <v>150</v>
      </c>
      <c r="M53" s="3" t="str">
        <f t="shared" si="1"/>
        <v xml:space="preserve">when (x"00000101") =&gt;
-- AEB General Configuration Area Register "ADC1_CONFIG_1" : RESERVED_0, "SPIRST", "MUXMOD", "BYPAS", "CLKENB", "CHOP", "STAT", "RESERVED_1", "IDLMOD", "DLY", "SBCS", "DRATE", "AINP", "AINN", "DIFF" Fields
v_ram_address    := "0001100";
p_rmap_ram_rd(v_ram_address, fee_rmap_o.waitrequest, v_ram_readdata);
fee_rmap_o.readdata &lt;= v_ram_readdata(23 downto 16);
</v>
      </c>
    </row>
    <row r="54" spans="1:13" x14ac:dyDescent="0.25">
      <c r="A54" s="4" t="s">
        <v>367</v>
      </c>
      <c r="B54" s="5">
        <f t="shared" si="0"/>
        <v>258</v>
      </c>
      <c r="C54" s="5">
        <f>INDEX(database!$I$3:$I$280,MATCH(B54,database!$B$3:$B$280,0))</f>
        <v>12</v>
      </c>
      <c r="D54" s="5">
        <f>INDEX(database!$K$3:$K$280,MATCH(B54,database!$B$3:$B$280,0))</f>
        <v>2</v>
      </c>
      <c r="E54" s="5">
        <f>INDEX(database!$L$3:$L$280,MATCH(B54,database!$B$3:$B$280,0))</f>
        <v>15</v>
      </c>
      <c r="F54" s="5">
        <f>INDEX(database!$M$3:$M$280,MATCH(B54,database!$B$3:$B$280,0))</f>
        <v>8</v>
      </c>
      <c r="G54" s="4" t="s">
        <v>150</v>
      </c>
      <c r="M54" s="3" t="str">
        <f t="shared" si="1"/>
        <v xml:space="preserve">when (x"00000102") =&gt;
-- AEB General Configuration Area Register "ADC1_CONFIG_1" : RESERVED_0, "SPIRST", "MUXMOD", "BYPAS", "CLKENB", "CHOP", "STAT", "RESERVED_1", "IDLMOD", "DLY", "SBCS", "DRATE", "AINP", "AINN", "DIFF" Fields
v_ram_address    := "0001100";
p_rmap_ram_rd(v_ram_address, fee_rmap_o.waitrequest, v_ram_readdata);
fee_rmap_o.readdata &lt;= v_ram_readdata(15 downto 8);
</v>
      </c>
    </row>
    <row r="55" spans="1:13" x14ac:dyDescent="0.25">
      <c r="A55" s="4" t="s">
        <v>368</v>
      </c>
      <c r="B55" s="5">
        <f t="shared" si="0"/>
        <v>259</v>
      </c>
      <c r="C55" s="5">
        <f>INDEX(database!$I$3:$I$280,MATCH(B55,database!$B$3:$B$280,0))</f>
        <v>12</v>
      </c>
      <c r="D55" s="5">
        <f>INDEX(database!$K$3:$K$280,MATCH(B55,database!$B$3:$B$280,0))</f>
        <v>1</v>
      </c>
      <c r="E55" s="5">
        <f>INDEX(database!$L$3:$L$280,MATCH(B55,database!$B$3:$B$280,0))</f>
        <v>7</v>
      </c>
      <c r="F55" s="5">
        <f>INDEX(database!$M$3:$M$280,MATCH(B55,database!$B$3:$B$280,0))</f>
        <v>0</v>
      </c>
      <c r="G55" s="4" t="s">
        <v>150</v>
      </c>
      <c r="M55" s="3" t="str">
        <f t="shared" si="1"/>
        <v xml:space="preserve">when (x"00000103") =&gt;
-- AEB General Configuration Area Register "ADC1_CONFIG_1" : RESERVED_0, "SPIRST", "MUXMOD", "BYPAS", "CLKENB", "CHOP", "STAT", "RESERVED_1", "IDLMOD", "DLY", "SBCS", "DRATE", "AINP", "AINN", "DIFF" Fields
v_ram_address    := "0001100";
p_rmap_ram_rd(v_ram_address, fee_rmap_o.waitrequest, v_ram_readdata);
fee_rmap_o.readdata &lt;= v_ram_readdata(7 downto 0);
</v>
      </c>
    </row>
    <row r="56" spans="1:13" x14ac:dyDescent="0.25">
      <c r="A56" s="4" t="s">
        <v>41</v>
      </c>
      <c r="B56" s="5">
        <f t="shared" si="0"/>
        <v>260</v>
      </c>
      <c r="C56" s="5">
        <f>INDEX(database!$I$3:$I$280,MATCH(B56,database!$B$3:$B$280,0))</f>
        <v>13</v>
      </c>
      <c r="D56" s="5">
        <f>INDEX(database!$K$3:$K$280,MATCH(B56,database!$B$3:$B$280,0))</f>
        <v>8</v>
      </c>
      <c r="E56" s="5">
        <f>INDEX(database!$L$3:$L$280,MATCH(B56,database!$B$3:$B$280,0))</f>
        <v>31</v>
      </c>
      <c r="F56" s="5">
        <f>INDEX(database!$M$3:$M$280,MATCH(B56,database!$B$3:$B$280,0))</f>
        <v>24</v>
      </c>
      <c r="G56" s="4" t="s">
        <v>151</v>
      </c>
      <c r="M56" s="3" t="str">
        <f t="shared" si="1"/>
        <v xml:space="preserve">when (x"00000104")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"0001101";
p_rmap_ram_rd(v_ram_address, fee_rmap_o.waitrequest, v_ram_readdata);
fee_rmap_o.readdata &lt;= v_ram_readdata(31 downto 24);
</v>
      </c>
    </row>
    <row r="57" spans="1:13" x14ac:dyDescent="0.25">
      <c r="A57" s="4" t="s">
        <v>42</v>
      </c>
      <c r="B57" s="5">
        <f t="shared" si="0"/>
        <v>261</v>
      </c>
      <c r="C57" s="5">
        <f>INDEX(database!$I$3:$I$280,MATCH(B57,database!$B$3:$B$280,0))</f>
        <v>13</v>
      </c>
      <c r="D57" s="5">
        <f>INDEX(database!$K$3:$K$280,MATCH(B57,database!$B$3:$B$280,0))</f>
        <v>4</v>
      </c>
      <c r="E57" s="5">
        <f>INDEX(database!$L$3:$L$280,MATCH(B57,database!$B$3:$B$280,0))</f>
        <v>23</v>
      </c>
      <c r="F57" s="5">
        <f>INDEX(database!$M$3:$M$280,MATCH(B57,database!$B$3:$B$280,0))</f>
        <v>16</v>
      </c>
      <c r="G57" s="4" t="s">
        <v>151</v>
      </c>
      <c r="M57" s="3" t="str">
        <f t="shared" si="1"/>
        <v xml:space="preserve">when (x"00000105")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"0001101";
p_rmap_ram_rd(v_ram_address, fee_rmap_o.waitrequest, v_ram_readdata);
fee_rmap_o.readdata &lt;= v_ram_readdata(23 downto 16);
</v>
      </c>
    </row>
    <row r="58" spans="1:13" x14ac:dyDescent="0.25">
      <c r="A58" s="4" t="s">
        <v>43</v>
      </c>
      <c r="B58" s="5">
        <f t="shared" si="0"/>
        <v>262</v>
      </c>
      <c r="C58" s="5">
        <f>INDEX(database!$I$3:$I$280,MATCH(B58,database!$B$3:$B$280,0))</f>
        <v>13</v>
      </c>
      <c r="D58" s="5">
        <f>INDEX(database!$K$3:$K$280,MATCH(B58,database!$B$3:$B$280,0))</f>
        <v>2</v>
      </c>
      <c r="E58" s="5">
        <f>INDEX(database!$L$3:$L$280,MATCH(B58,database!$B$3:$B$280,0))</f>
        <v>15</v>
      </c>
      <c r="F58" s="5">
        <f>INDEX(database!$M$3:$M$280,MATCH(B58,database!$B$3:$B$280,0))</f>
        <v>8</v>
      </c>
      <c r="G58" s="4" t="s">
        <v>151</v>
      </c>
      <c r="M58" s="3" t="str">
        <f t="shared" si="1"/>
        <v xml:space="preserve">when (x"00000106")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"0001101";
p_rmap_ram_rd(v_ram_address, fee_rmap_o.waitrequest, v_ram_readdata);
fee_rmap_o.readdata &lt;= v_ram_readdata(15 downto 8);
</v>
      </c>
    </row>
    <row r="59" spans="1:13" x14ac:dyDescent="0.25">
      <c r="A59" s="4" t="s">
        <v>44</v>
      </c>
      <c r="B59" s="5">
        <f t="shared" si="0"/>
        <v>263</v>
      </c>
      <c r="C59" s="5">
        <f>INDEX(database!$I$3:$I$280,MATCH(B59,database!$B$3:$B$280,0))</f>
        <v>13</v>
      </c>
      <c r="D59" s="5">
        <f>INDEX(database!$K$3:$K$280,MATCH(B59,database!$B$3:$B$280,0))</f>
        <v>1</v>
      </c>
      <c r="E59" s="5">
        <f>INDEX(database!$L$3:$L$280,MATCH(B59,database!$B$3:$B$280,0))</f>
        <v>7</v>
      </c>
      <c r="F59" s="5">
        <f>INDEX(database!$M$3:$M$280,MATCH(B59,database!$B$3:$B$280,0))</f>
        <v>0</v>
      </c>
      <c r="G59" s="4" t="s">
        <v>151</v>
      </c>
      <c r="M59" s="3" t="str">
        <f t="shared" si="1"/>
        <v xml:space="preserve">when (x"00000107")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"0001101";
p_rmap_ram_rd(v_ram_address, fee_rmap_o.waitrequest, v_ram_readdata);
fee_rmap_o.readdata &lt;= v_ram_readdata(7 downto 0);
</v>
      </c>
    </row>
    <row r="60" spans="1:13" x14ac:dyDescent="0.25">
      <c r="A60" s="4" t="s">
        <v>45</v>
      </c>
      <c r="B60" s="5">
        <f t="shared" si="0"/>
        <v>264</v>
      </c>
      <c r="C60" s="5">
        <f>INDEX(database!$I$3:$I$280,MATCH(B60,database!$B$3:$B$280,0))</f>
        <v>14</v>
      </c>
      <c r="D60" s="5">
        <f>INDEX(database!$K$3:$K$280,MATCH(B60,database!$B$3:$B$280,0))</f>
        <v>8</v>
      </c>
      <c r="E60" s="5">
        <f>INDEX(database!$L$3:$L$280,MATCH(B60,database!$B$3:$B$280,0))</f>
        <v>31</v>
      </c>
      <c r="F60" s="5">
        <f>INDEX(database!$M$3:$M$280,MATCH(B60,database!$B$3:$B$280,0))</f>
        <v>24</v>
      </c>
      <c r="G60" s="4" t="s">
        <v>152</v>
      </c>
      <c r="M60" s="3" t="str">
        <f t="shared" si="1"/>
        <v xml:space="preserve">when (x"00000108") =&gt;
-- AEB General Configuration Area Register "ADC1_CONFIG_3" : DIO7, "DIO6", "DIO5", "DIO4", "DIO3", "DIO2", "DIO1", "DIO0", "RESERVED" Fields
v_ram_address    := "0001110";
p_rmap_ram_rd(v_ram_address, fee_rmap_o.waitrequest, v_ram_readdata);
fee_rmap_o.readdata &lt;= v_ram_readdata(31 downto 24);
</v>
      </c>
    </row>
    <row r="61" spans="1:13" x14ac:dyDescent="0.25">
      <c r="A61" s="4" t="s">
        <v>46</v>
      </c>
      <c r="B61" s="5">
        <f t="shared" si="0"/>
        <v>265</v>
      </c>
      <c r="C61" s="5">
        <f>INDEX(database!$I$3:$I$280,MATCH(B61,database!$B$3:$B$280,0))</f>
        <v>14</v>
      </c>
      <c r="D61" s="5">
        <f>INDEX(database!$K$3:$K$280,MATCH(B61,database!$B$3:$B$280,0))</f>
        <v>4</v>
      </c>
      <c r="E61" s="5">
        <f>INDEX(database!$L$3:$L$280,MATCH(B61,database!$B$3:$B$280,0))</f>
        <v>23</v>
      </c>
      <c r="F61" s="5">
        <f>INDEX(database!$M$3:$M$280,MATCH(B61,database!$B$3:$B$280,0))</f>
        <v>16</v>
      </c>
      <c r="G61" s="4" t="s">
        <v>152</v>
      </c>
      <c r="M61" s="3" t="str">
        <f t="shared" si="1"/>
        <v xml:space="preserve">when (x"00000109") =&gt;
-- AEB General Configuration Area Register "ADC1_CONFIG_3" : DIO7, "DIO6", "DIO5", "DIO4", "DIO3", "DIO2", "DIO1", "DIO0", "RESERVED" Fields
v_ram_address    := "0001110";
p_rmap_ram_rd(v_ram_address, fee_rmap_o.waitrequest, v_ram_readdata);
fee_rmap_o.readdata &lt;= v_ram_readdata(23 downto 16);
</v>
      </c>
    </row>
    <row r="62" spans="1:13" x14ac:dyDescent="0.25">
      <c r="A62" s="4" t="s">
        <v>47</v>
      </c>
      <c r="B62" s="5">
        <f t="shared" si="0"/>
        <v>266</v>
      </c>
      <c r="C62" s="5">
        <f>INDEX(database!$I$3:$I$280,MATCH(B62,database!$B$3:$B$280,0))</f>
        <v>14</v>
      </c>
      <c r="D62" s="5">
        <f>INDEX(database!$K$3:$K$280,MATCH(B62,database!$B$3:$B$280,0))</f>
        <v>2</v>
      </c>
      <c r="E62" s="5">
        <f>INDEX(database!$L$3:$L$280,MATCH(B62,database!$B$3:$B$280,0))</f>
        <v>15</v>
      </c>
      <c r="F62" s="5">
        <f>INDEX(database!$M$3:$M$280,MATCH(B62,database!$B$3:$B$280,0))</f>
        <v>8</v>
      </c>
      <c r="G62" s="4" t="s">
        <v>152</v>
      </c>
      <c r="M62" s="3" t="str">
        <f t="shared" si="1"/>
        <v xml:space="preserve">when (x"0000010A") =&gt;
-- AEB General Configuration Area Register "ADC1_CONFIG_3" : DIO7, "DIO6", "DIO5", "DIO4", "DIO3", "DIO2", "DIO1", "DIO0", "RESERVED" Fields
v_ram_address    := "0001110";
p_rmap_ram_rd(v_ram_address, fee_rmap_o.waitrequest, v_ram_readdata);
fee_rmap_o.readdata &lt;= v_ram_readdata(15 downto 8);
</v>
      </c>
    </row>
    <row r="63" spans="1:13" x14ac:dyDescent="0.25">
      <c r="A63" s="4" t="s">
        <v>48</v>
      </c>
      <c r="B63" s="5">
        <f t="shared" si="0"/>
        <v>267</v>
      </c>
      <c r="C63" s="5">
        <f>INDEX(database!$I$3:$I$280,MATCH(B63,database!$B$3:$B$280,0))</f>
        <v>14</v>
      </c>
      <c r="D63" s="5">
        <f>INDEX(database!$K$3:$K$280,MATCH(B63,database!$B$3:$B$280,0))</f>
        <v>1</v>
      </c>
      <c r="E63" s="5">
        <f>INDEX(database!$L$3:$L$280,MATCH(B63,database!$B$3:$B$280,0))</f>
        <v>7</v>
      </c>
      <c r="F63" s="5">
        <f>INDEX(database!$M$3:$M$280,MATCH(B63,database!$B$3:$B$280,0))</f>
        <v>0</v>
      </c>
      <c r="G63" s="4" t="s">
        <v>152</v>
      </c>
      <c r="M63" s="3" t="str">
        <f t="shared" si="1"/>
        <v xml:space="preserve">when (x"0000010B") =&gt;
-- AEB General Configuration Area Register "ADC1_CONFIG_3" : DIO7, "DIO6", "DIO5", "DIO4", "DIO3", "DIO2", "DIO1", "DIO0", "RESERVED" Fields
v_ram_address    := "0001110";
p_rmap_ram_rd(v_ram_address, fee_rmap_o.waitrequest, v_ram_readdata);
fee_rmap_o.readdata &lt;= v_ram_readdata(7 downto 0);
</v>
      </c>
    </row>
    <row r="64" spans="1:13" x14ac:dyDescent="0.25">
      <c r="A64" s="4" t="s">
        <v>369</v>
      </c>
      <c r="B64" s="5">
        <f t="shared" si="0"/>
        <v>268</v>
      </c>
      <c r="C64" s="5">
        <f>INDEX(database!$I$3:$I$280,MATCH(B64,database!$B$3:$B$280,0))</f>
        <v>15</v>
      </c>
      <c r="D64" s="5">
        <f>INDEX(database!$K$3:$K$280,MATCH(B64,database!$B$3:$B$280,0))</f>
        <v>8</v>
      </c>
      <c r="E64" s="5">
        <f>INDEX(database!$L$3:$L$280,MATCH(B64,database!$B$3:$B$280,0))</f>
        <v>31</v>
      </c>
      <c r="F64" s="5">
        <f>INDEX(database!$M$3:$M$280,MATCH(B64,database!$B$3:$B$280,0))</f>
        <v>24</v>
      </c>
      <c r="G64" s="4" t="s">
        <v>153</v>
      </c>
      <c r="M64" s="3" t="str">
        <f t="shared" si="1"/>
        <v xml:space="preserve">when (x"0000010C") =&gt;
-- AEB General Configuration Area Register "ADC2_CONFIG_1" : RESERVED_0, "SPIRST", "MUXMOD", "BYPAS", "CLKENB", "CHOP", "STAT", "RESERVED_1", "IDLMOD", "DLY", "SBCS", "DRATE", "AINP", "AINN", "DIFF" Fields
v_ram_address    := "0001111";
p_rmap_ram_rd(v_ram_address, fee_rmap_o.waitrequest, v_ram_readdata);
fee_rmap_o.readdata &lt;= v_ram_readdata(31 downto 24);
</v>
      </c>
    </row>
    <row r="65" spans="1:13" x14ac:dyDescent="0.25">
      <c r="A65" s="4" t="s">
        <v>370</v>
      </c>
      <c r="B65" s="5">
        <f t="shared" si="0"/>
        <v>269</v>
      </c>
      <c r="C65" s="5">
        <f>INDEX(database!$I$3:$I$280,MATCH(B65,database!$B$3:$B$280,0))</f>
        <v>15</v>
      </c>
      <c r="D65" s="5">
        <f>INDEX(database!$K$3:$K$280,MATCH(B65,database!$B$3:$B$280,0))</f>
        <v>4</v>
      </c>
      <c r="E65" s="5">
        <f>INDEX(database!$L$3:$L$280,MATCH(B65,database!$B$3:$B$280,0))</f>
        <v>23</v>
      </c>
      <c r="F65" s="5">
        <f>INDEX(database!$M$3:$M$280,MATCH(B65,database!$B$3:$B$280,0))</f>
        <v>16</v>
      </c>
      <c r="G65" s="4" t="s">
        <v>153</v>
      </c>
      <c r="M65" s="3" t="str">
        <f t="shared" si="1"/>
        <v xml:space="preserve">when (x"0000010D") =&gt;
-- AEB General Configuration Area Register "ADC2_CONFIG_1" : RESERVED_0, "SPIRST", "MUXMOD", "BYPAS", "CLKENB", "CHOP", "STAT", "RESERVED_1", "IDLMOD", "DLY", "SBCS", "DRATE", "AINP", "AINN", "DIFF" Fields
v_ram_address    := "0001111";
p_rmap_ram_rd(v_ram_address, fee_rmap_o.waitrequest, v_ram_readdata);
fee_rmap_o.readdata &lt;= v_ram_readdata(23 downto 16);
</v>
      </c>
    </row>
    <row r="66" spans="1:13" x14ac:dyDescent="0.25">
      <c r="A66" s="4" t="s">
        <v>49</v>
      </c>
      <c r="B66" s="5">
        <f t="shared" si="0"/>
        <v>270</v>
      </c>
      <c r="C66" s="5">
        <f>INDEX(database!$I$3:$I$280,MATCH(B66,database!$B$3:$B$280,0))</f>
        <v>15</v>
      </c>
      <c r="D66" s="5">
        <f>INDEX(database!$K$3:$K$280,MATCH(B66,database!$B$3:$B$280,0))</f>
        <v>2</v>
      </c>
      <c r="E66" s="5">
        <f>INDEX(database!$L$3:$L$280,MATCH(B66,database!$B$3:$B$280,0))</f>
        <v>15</v>
      </c>
      <c r="F66" s="5">
        <f>INDEX(database!$M$3:$M$280,MATCH(B66,database!$B$3:$B$280,0))</f>
        <v>8</v>
      </c>
      <c r="G66" s="4" t="s">
        <v>153</v>
      </c>
      <c r="M66" s="3" t="str">
        <f t="shared" si="1"/>
        <v xml:space="preserve">when (x"0000010E") =&gt;
-- AEB General Configuration Area Register "ADC2_CONFIG_1" : RESERVED_0, "SPIRST", "MUXMOD", "BYPAS", "CLKENB", "CHOP", "STAT", "RESERVED_1", "IDLMOD", "DLY", "SBCS", "DRATE", "AINP", "AINN", "DIFF" Fields
v_ram_address    := "0001111";
p_rmap_ram_rd(v_ram_address, fee_rmap_o.waitrequest, v_ram_readdata);
fee_rmap_o.readdata &lt;= v_ram_readdata(15 downto 8);
</v>
      </c>
    </row>
    <row r="67" spans="1:13" x14ac:dyDescent="0.25">
      <c r="A67" s="4" t="s">
        <v>50</v>
      </c>
      <c r="B67" s="5">
        <f t="shared" si="0"/>
        <v>271</v>
      </c>
      <c r="C67" s="5">
        <f>INDEX(database!$I$3:$I$280,MATCH(B67,database!$B$3:$B$280,0))</f>
        <v>15</v>
      </c>
      <c r="D67" s="5">
        <f>INDEX(database!$K$3:$K$280,MATCH(B67,database!$B$3:$B$280,0))</f>
        <v>1</v>
      </c>
      <c r="E67" s="5">
        <f>INDEX(database!$L$3:$L$280,MATCH(B67,database!$B$3:$B$280,0))</f>
        <v>7</v>
      </c>
      <c r="F67" s="5">
        <f>INDEX(database!$M$3:$M$280,MATCH(B67,database!$B$3:$B$280,0))</f>
        <v>0</v>
      </c>
      <c r="G67" s="4" t="s">
        <v>153</v>
      </c>
      <c r="M67" s="3" t="str">
        <f t="shared" si="1"/>
        <v xml:space="preserve">when (x"0000010F") =&gt;
-- AEB General Configuration Area Register "ADC2_CONFIG_1" : RESERVED_0, "SPIRST", "MUXMOD", "BYPAS", "CLKENB", "CHOP", "STAT", "RESERVED_1", "IDLMOD", "DLY", "SBCS", "DRATE", "AINP", "AINN", "DIFF" Fields
v_ram_address    := "0001111";
p_rmap_ram_rd(v_ram_address, fee_rmap_o.waitrequest, v_ram_readdata);
fee_rmap_o.readdata &lt;= v_ram_readdata(7 downto 0);
</v>
      </c>
    </row>
    <row r="68" spans="1:13" x14ac:dyDescent="0.25">
      <c r="A68" s="4" t="s">
        <v>51</v>
      </c>
      <c r="B68" s="5">
        <f t="shared" si="0"/>
        <v>272</v>
      </c>
      <c r="C68" s="5">
        <f>INDEX(database!$I$3:$I$280,MATCH(B68,database!$B$3:$B$280,0))</f>
        <v>16</v>
      </c>
      <c r="D68" s="5">
        <f>INDEX(database!$K$3:$K$280,MATCH(B68,database!$B$3:$B$280,0))</f>
        <v>8</v>
      </c>
      <c r="E68" s="5">
        <f>INDEX(database!$L$3:$L$280,MATCH(B68,database!$B$3:$B$280,0))</f>
        <v>31</v>
      </c>
      <c r="F68" s="5">
        <f>INDEX(database!$M$3:$M$280,MATCH(B68,database!$B$3:$B$280,0))</f>
        <v>24</v>
      </c>
      <c r="G68" s="4" t="s">
        <v>154</v>
      </c>
      <c r="M68" s="3" t="str">
        <f t="shared" si="1"/>
        <v xml:space="preserve">when (x"00000110")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"0010000";
p_rmap_ram_rd(v_ram_address, fee_rmap_o.waitrequest, v_ram_readdata);
fee_rmap_o.readdata &lt;= v_ram_readdata(31 downto 24);
</v>
      </c>
    </row>
    <row r="69" spans="1:13" x14ac:dyDescent="0.25">
      <c r="A69" s="4" t="s">
        <v>52</v>
      </c>
      <c r="B69" s="5">
        <f t="shared" si="0"/>
        <v>273</v>
      </c>
      <c r="C69" s="5">
        <f>INDEX(database!$I$3:$I$280,MATCH(B69,database!$B$3:$B$280,0))</f>
        <v>16</v>
      </c>
      <c r="D69" s="5">
        <f>INDEX(database!$K$3:$K$280,MATCH(B69,database!$B$3:$B$280,0))</f>
        <v>4</v>
      </c>
      <c r="E69" s="5">
        <f>INDEX(database!$L$3:$L$280,MATCH(B69,database!$B$3:$B$280,0))</f>
        <v>23</v>
      </c>
      <c r="F69" s="5">
        <f>INDEX(database!$M$3:$M$280,MATCH(B69,database!$B$3:$B$280,0))</f>
        <v>16</v>
      </c>
      <c r="G69" s="4" t="s">
        <v>154</v>
      </c>
      <c r="M69" s="3" t="str">
        <f t="shared" si="1"/>
        <v xml:space="preserve">when (x"00000111")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"0010000";
p_rmap_ram_rd(v_ram_address, fee_rmap_o.waitrequest, v_ram_readdata);
fee_rmap_o.readdata &lt;= v_ram_readdata(23 downto 16);
</v>
      </c>
    </row>
    <row r="70" spans="1:13" x14ac:dyDescent="0.25">
      <c r="A70" s="4" t="s">
        <v>53</v>
      </c>
      <c r="B70" s="5">
        <f t="shared" si="0"/>
        <v>274</v>
      </c>
      <c r="C70" s="5">
        <f>INDEX(database!$I$3:$I$280,MATCH(B70,database!$B$3:$B$280,0))</f>
        <v>16</v>
      </c>
      <c r="D70" s="5">
        <f>INDEX(database!$K$3:$K$280,MATCH(B70,database!$B$3:$B$280,0))</f>
        <v>2</v>
      </c>
      <c r="E70" s="5">
        <f>INDEX(database!$L$3:$L$280,MATCH(B70,database!$B$3:$B$280,0))</f>
        <v>15</v>
      </c>
      <c r="F70" s="5">
        <f>INDEX(database!$M$3:$M$280,MATCH(B70,database!$B$3:$B$280,0))</f>
        <v>8</v>
      </c>
      <c r="G70" s="4" t="s">
        <v>154</v>
      </c>
      <c r="M70" s="3" t="str">
        <f t="shared" si="1"/>
        <v xml:space="preserve">when (x"00000112")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"0010000";
p_rmap_ram_rd(v_ram_address, fee_rmap_o.waitrequest, v_ram_readdata);
fee_rmap_o.readdata &lt;= v_ram_readdata(15 downto 8);
</v>
      </c>
    </row>
    <row r="71" spans="1:13" x14ac:dyDescent="0.25">
      <c r="A71" s="4" t="s">
        <v>54</v>
      </c>
      <c r="B71" s="5">
        <f t="shared" ref="B71:B134" si="2">HEX2DEC(A71)</f>
        <v>275</v>
      </c>
      <c r="C71" s="5">
        <f>INDEX(database!$I$3:$I$280,MATCH(B71,database!$B$3:$B$280,0))</f>
        <v>16</v>
      </c>
      <c r="D71" s="5">
        <f>INDEX(database!$K$3:$K$280,MATCH(B71,database!$B$3:$B$280,0))</f>
        <v>1</v>
      </c>
      <c r="E71" s="5">
        <f>INDEX(database!$L$3:$L$280,MATCH(B71,database!$B$3:$B$280,0))</f>
        <v>7</v>
      </c>
      <c r="F71" s="5">
        <f>INDEX(database!$M$3:$M$280,MATCH(B71,database!$B$3:$B$280,0))</f>
        <v>0</v>
      </c>
      <c r="G71" s="4" t="s">
        <v>154</v>
      </c>
      <c r="M71" s="3" t="str">
        <f t="shared" ref="M71:M134" si="3">_xlfn.CONCAT($B$2,DEC2HEX(B71,8),$C$2,CHAR(10),G71,CHAR(10),$D$2,DEC2BIN(C71,7),$E$2,CHAR(10),$F$2,CHAR(10),$G$2,E71,$H$2,F71,$I$2,CHAR(10))</f>
        <v xml:space="preserve">when (x"00000113")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:= "0010000";
p_rmap_ram_rd(v_ram_address, fee_rmap_o.waitrequest, v_ram_readdata);
fee_rmap_o.readdata &lt;= v_ram_readdata(7 downto 0);
</v>
      </c>
    </row>
    <row r="72" spans="1:13" x14ac:dyDescent="0.25">
      <c r="A72" s="4" t="s">
        <v>55</v>
      </c>
      <c r="B72" s="5">
        <f t="shared" si="2"/>
        <v>276</v>
      </c>
      <c r="C72" s="5">
        <f>INDEX(database!$I$3:$I$280,MATCH(B72,database!$B$3:$B$280,0))</f>
        <v>17</v>
      </c>
      <c r="D72" s="5">
        <f>INDEX(database!$K$3:$K$280,MATCH(B72,database!$B$3:$B$280,0))</f>
        <v>8</v>
      </c>
      <c r="E72" s="5">
        <f>INDEX(database!$L$3:$L$280,MATCH(B72,database!$B$3:$B$280,0))</f>
        <v>31</v>
      </c>
      <c r="F72" s="5">
        <f>INDEX(database!$M$3:$M$280,MATCH(B72,database!$B$3:$B$280,0))</f>
        <v>24</v>
      </c>
      <c r="G72" s="4" t="s">
        <v>155</v>
      </c>
      <c r="M72" s="3" t="str">
        <f t="shared" si="3"/>
        <v xml:space="preserve">when (x"00000114") =&gt;
-- AEB General Configuration Area Register "ADC2_CONFIG_3" : DIO7, "DIO6", "DIO5", "DIO4", "DIO3", "DIO2", "DIO1", "DIO0", "RESERVED" Fields
v_ram_address    := "0010001";
p_rmap_ram_rd(v_ram_address, fee_rmap_o.waitrequest, v_ram_readdata);
fee_rmap_o.readdata &lt;= v_ram_readdata(31 downto 24);
</v>
      </c>
    </row>
    <row r="73" spans="1:13" x14ac:dyDescent="0.25">
      <c r="A73" s="4" t="s">
        <v>56</v>
      </c>
      <c r="B73" s="5">
        <f t="shared" si="2"/>
        <v>277</v>
      </c>
      <c r="C73" s="5">
        <f>INDEX(database!$I$3:$I$280,MATCH(B73,database!$B$3:$B$280,0))</f>
        <v>17</v>
      </c>
      <c r="D73" s="5">
        <f>INDEX(database!$K$3:$K$280,MATCH(B73,database!$B$3:$B$280,0))</f>
        <v>4</v>
      </c>
      <c r="E73" s="5">
        <f>INDEX(database!$L$3:$L$280,MATCH(B73,database!$B$3:$B$280,0))</f>
        <v>23</v>
      </c>
      <c r="F73" s="5">
        <f>INDEX(database!$M$3:$M$280,MATCH(B73,database!$B$3:$B$280,0))</f>
        <v>16</v>
      </c>
      <c r="G73" s="4" t="s">
        <v>155</v>
      </c>
      <c r="M73" s="3" t="str">
        <f t="shared" si="3"/>
        <v xml:space="preserve">when (x"00000115") =&gt;
-- AEB General Configuration Area Register "ADC2_CONFIG_3" : DIO7, "DIO6", "DIO5", "DIO4", "DIO3", "DIO2", "DIO1", "DIO0", "RESERVED" Fields
v_ram_address    := "0010001";
p_rmap_ram_rd(v_ram_address, fee_rmap_o.waitrequest, v_ram_readdata);
fee_rmap_o.readdata &lt;= v_ram_readdata(23 downto 16);
</v>
      </c>
    </row>
    <row r="74" spans="1:13" x14ac:dyDescent="0.25">
      <c r="A74" s="4" t="s">
        <v>57</v>
      </c>
      <c r="B74" s="5">
        <f t="shared" si="2"/>
        <v>278</v>
      </c>
      <c r="C74" s="5">
        <f>INDEX(database!$I$3:$I$280,MATCH(B74,database!$B$3:$B$280,0))</f>
        <v>17</v>
      </c>
      <c r="D74" s="5">
        <f>INDEX(database!$K$3:$K$280,MATCH(B74,database!$B$3:$B$280,0))</f>
        <v>2</v>
      </c>
      <c r="E74" s="5">
        <f>INDEX(database!$L$3:$L$280,MATCH(B74,database!$B$3:$B$280,0))</f>
        <v>15</v>
      </c>
      <c r="F74" s="5">
        <f>INDEX(database!$M$3:$M$280,MATCH(B74,database!$B$3:$B$280,0))</f>
        <v>8</v>
      </c>
      <c r="G74" s="4" t="s">
        <v>155</v>
      </c>
      <c r="M74" s="3" t="str">
        <f t="shared" si="3"/>
        <v xml:space="preserve">when (x"00000116") =&gt;
-- AEB General Configuration Area Register "ADC2_CONFIG_3" : DIO7, "DIO6", "DIO5", "DIO4", "DIO3", "DIO2", "DIO1", "DIO0", "RESERVED" Fields
v_ram_address    := "0010001";
p_rmap_ram_rd(v_ram_address, fee_rmap_o.waitrequest, v_ram_readdata);
fee_rmap_o.readdata &lt;= v_ram_readdata(15 downto 8);
</v>
      </c>
    </row>
    <row r="75" spans="1:13" x14ac:dyDescent="0.25">
      <c r="A75" s="4" t="s">
        <v>58</v>
      </c>
      <c r="B75" s="5">
        <f t="shared" si="2"/>
        <v>279</v>
      </c>
      <c r="C75" s="5">
        <f>INDEX(database!$I$3:$I$280,MATCH(B75,database!$B$3:$B$280,0))</f>
        <v>17</v>
      </c>
      <c r="D75" s="5">
        <f>INDEX(database!$K$3:$K$280,MATCH(B75,database!$B$3:$B$280,0))</f>
        <v>1</v>
      </c>
      <c r="E75" s="5">
        <f>INDEX(database!$L$3:$L$280,MATCH(B75,database!$B$3:$B$280,0))</f>
        <v>7</v>
      </c>
      <c r="F75" s="5">
        <f>INDEX(database!$M$3:$M$280,MATCH(B75,database!$B$3:$B$280,0))</f>
        <v>0</v>
      </c>
      <c r="G75" s="4" t="s">
        <v>155</v>
      </c>
      <c r="M75" s="3" t="str">
        <f t="shared" si="3"/>
        <v xml:space="preserve">when (x"00000117") =&gt;
-- AEB General Configuration Area Register "ADC2_CONFIG_3" : DIO7, "DIO6", "DIO5", "DIO4", "DIO3", "DIO2", "DIO1", "DIO0", "RESERVED" Fields
v_ram_address    := "0010001";
p_rmap_ram_rd(v_ram_address, fee_rmap_o.waitrequest, v_ram_readdata);
fee_rmap_o.readdata &lt;= v_ram_readdata(7 downto 0);
</v>
      </c>
    </row>
    <row r="76" spans="1:13" x14ac:dyDescent="0.25">
      <c r="A76" s="4" t="s">
        <v>59</v>
      </c>
      <c r="B76" s="5">
        <f t="shared" si="2"/>
        <v>280</v>
      </c>
      <c r="C76" s="5">
        <f>INDEX(database!$I$3:$I$280,MATCH(B76,database!$B$3:$B$280,0))</f>
        <v>18</v>
      </c>
      <c r="D76" s="5">
        <f>INDEX(database!$K$3:$K$280,MATCH(B76,database!$B$3:$B$280,0))</f>
        <v>8</v>
      </c>
      <c r="E76" s="5">
        <f>INDEX(database!$L$3:$L$280,MATCH(B76,database!$B$3:$B$280,0))</f>
        <v>31</v>
      </c>
      <c r="F76" s="5">
        <f>INDEX(database!$M$3:$M$280,MATCH(B76,database!$B$3:$B$280,0))</f>
        <v>24</v>
      </c>
      <c r="G76" s="4" t="s">
        <v>156</v>
      </c>
      <c r="M76" s="3" t="str">
        <f t="shared" si="3"/>
        <v xml:space="preserve">when (x"00000118") =&gt;
-- AEB General Configuration Area Register "RESERVED_118" : "RESERVED" Field
v_ram_address    := "0010010";
p_rmap_ram_rd(v_ram_address, fee_rmap_o.waitrequest, v_ram_readdata);
fee_rmap_o.readdata &lt;= v_ram_readdata(31 downto 24);
</v>
      </c>
    </row>
    <row r="77" spans="1:13" x14ac:dyDescent="0.25">
      <c r="A77" s="4" t="s">
        <v>60</v>
      </c>
      <c r="B77" s="5">
        <f t="shared" si="2"/>
        <v>281</v>
      </c>
      <c r="C77" s="5">
        <f>INDEX(database!$I$3:$I$280,MATCH(B77,database!$B$3:$B$280,0))</f>
        <v>18</v>
      </c>
      <c r="D77" s="5">
        <f>INDEX(database!$K$3:$K$280,MATCH(B77,database!$B$3:$B$280,0))</f>
        <v>4</v>
      </c>
      <c r="E77" s="5">
        <f>INDEX(database!$L$3:$L$280,MATCH(B77,database!$B$3:$B$280,0))</f>
        <v>23</v>
      </c>
      <c r="F77" s="5">
        <f>INDEX(database!$M$3:$M$280,MATCH(B77,database!$B$3:$B$280,0))</f>
        <v>16</v>
      </c>
      <c r="G77" s="4" t="s">
        <v>156</v>
      </c>
      <c r="M77" s="3" t="str">
        <f t="shared" si="3"/>
        <v xml:space="preserve">when (x"00000119") =&gt;
-- AEB General Configuration Area Register "RESERVED_118" : "RESERVED" Field
v_ram_address    := "0010010";
p_rmap_ram_rd(v_ram_address, fee_rmap_o.waitrequest, v_ram_readdata);
fee_rmap_o.readdata &lt;= v_ram_readdata(23 downto 16);
</v>
      </c>
    </row>
    <row r="78" spans="1:13" x14ac:dyDescent="0.25">
      <c r="A78" s="4" t="s">
        <v>61</v>
      </c>
      <c r="B78" s="5">
        <f t="shared" si="2"/>
        <v>282</v>
      </c>
      <c r="C78" s="5">
        <f>INDEX(database!$I$3:$I$280,MATCH(B78,database!$B$3:$B$280,0))</f>
        <v>18</v>
      </c>
      <c r="D78" s="5">
        <f>INDEX(database!$K$3:$K$280,MATCH(B78,database!$B$3:$B$280,0))</f>
        <v>2</v>
      </c>
      <c r="E78" s="5">
        <f>INDEX(database!$L$3:$L$280,MATCH(B78,database!$B$3:$B$280,0))</f>
        <v>15</v>
      </c>
      <c r="F78" s="5">
        <f>INDEX(database!$M$3:$M$280,MATCH(B78,database!$B$3:$B$280,0))</f>
        <v>8</v>
      </c>
      <c r="G78" s="4" t="s">
        <v>156</v>
      </c>
      <c r="M78" s="3" t="str">
        <f t="shared" si="3"/>
        <v xml:space="preserve">when (x"0000011A") =&gt;
-- AEB General Configuration Area Register "RESERVED_118" : "RESERVED" Field
v_ram_address    := "0010010";
p_rmap_ram_rd(v_ram_address, fee_rmap_o.waitrequest, v_ram_readdata);
fee_rmap_o.readdata &lt;= v_ram_readdata(15 downto 8);
</v>
      </c>
    </row>
    <row r="79" spans="1:13" x14ac:dyDescent="0.25">
      <c r="A79" s="4" t="s">
        <v>62</v>
      </c>
      <c r="B79" s="5">
        <f t="shared" si="2"/>
        <v>283</v>
      </c>
      <c r="C79" s="5">
        <f>INDEX(database!$I$3:$I$280,MATCH(B79,database!$B$3:$B$280,0))</f>
        <v>18</v>
      </c>
      <c r="D79" s="5">
        <f>INDEX(database!$K$3:$K$280,MATCH(B79,database!$B$3:$B$280,0))</f>
        <v>1</v>
      </c>
      <c r="E79" s="5">
        <f>INDEX(database!$L$3:$L$280,MATCH(B79,database!$B$3:$B$280,0))</f>
        <v>7</v>
      </c>
      <c r="F79" s="5">
        <f>INDEX(database!$M$3:$M$280,MATCH(B79,database!$B$3:$B$280,0))</f>
        <v>0</v>
      </c>
      <c r="G79" s="4" t="s">
        <v>156</v>
      </c>
      <c r="M79" s="3" t="str">
        <f t="shared" si="3"/>
        <v xml:space="preserve">when (x"0000011B") =&gt;
-- AEB General Configuration Area Register "RESERVED_118" : "RESERVED" Field
v_ram_address    := "0010010";
p_rmap_ram_rd(v_ram_address, fee_rmap_o.waitrequest, v_ram_readdata);
fee_rmap_o.readdata &lt;= v_ram_readdata(7 downto 0);
</v>
      </c>
    </row>
    <row r="80" spans="1:13" x14ac:dyDescent="0.25">
      <c r="A80" s="4" t="s">
        <v>63</v>
      </c>
      <c r="B80" s="5">
        <f t="shared" si="2"/>
        <v>284</v>
      </c>
      <c r="C80" s="5">
        <f>INDEX(database!$I$3:$I$280,MATCH(B80,database!$B$3:$B$280,0))</f>
        <v>19</v>
      </c>
      <c r="D80" s="5">
        <f>INDEX(database!$K$3:$K$280,MATCH(B80,database!$B$3:$B$280,0))</f>
        <v>8</v>
      </c>
      <c r="E80" s="5">
        <f>INDEX(database!$L$3:$L$280,MATCH(B80,database!$B$3:$B$280,0))</f>
        <v>31</v>
      </c>
      <c r="F80" s="5">
        <f>INDEX(database!$M$3:$M$280,MATCH(B80,database!$B$3:$B$280,0))</f>
        <v>24</v>
      </c>
      <c r="G80" s="4" t="s">
        <v>157</v>
      </c>
      <c r="M80" s="3" t="str">
        <f t="shared" si="3"/>
        <v xml:space="preserve">when (x"0000011C") =&gt;
-- AEB General Configuration Area Register "RESERVED_11C" : "RESERVED" Field
v_ram_address    := "0010011";
p_rmap_ram_rd(v_ram_address, fee_rmap_o.waitrequest, v_ram_readdata);
fee_rmap_o.readdata &lt;= v_ram_readdata(31 downto 24);
</v>
      </c>
    </row>
    <row r="81" spans="1:13" x14ac:dyDescent="0.25">
      <c r="A81" s="4" t="s">
        <v>64</v>
      </c>
      <c r="B81" s="5">
        <f t="shared" si="2"/>
        <v>285</v>
      </c>
      <c r="C81" s="5">
        <f>INDEX(database!$I$3:$I$280,MATCH(B81,database!$B$3:$B$280,0))</f>
        <v>19</v>
      </c>
      <c r="D81" s="5">
        <f>INDEX(database!$K$3:$K$280,MATCH(B81,database!$B$3:$B$280,0))</f>
        <v>4</v>
      </c>
      <c r="E81" s="5">
        <f>INDEX(database!$L$3:$L$280,MATCH(B81,database!$B$3:$B$280,0))</f>
        <v>23</v>
      </c>
      <c r="F81" s="5">
        <f>INDEX(database!$M$3:$M$280,MATCH(B81,database!$B$3:$B$280,0))</f>
        <v>16</v>
      </c>
      <c r="G81" s="4" t="s">
        <v>157</v>
      </c>
      <c r="M81" s="3" t="str">
        <f t="shared" si="3"/>
        <v xml:space="preserve">when (x"0000011D") =&gt;
-- AEB General Configuration Area Register "RESERVED_11C" : "RESERVED" Field
v_ram_address    := "0010011";
p_rmap_ram_rd(v_ram_address, fee_rmap_o.waitrequest, v_ram_readdata);
fee_rmap_o.readdata &lt;= v_ram_readdata(23 downto 16);
</v>
      </c>
    </row>
    <row r="82" spans="1:13" x14ac:dyDescent="0.25">
      <c r="A82" s="4" t="s">
        <v>65</v>
      </c>
      <c r="B82" s="5">
        <f t="shared" si="2"/>
        <v>286</v>
      </c>
      <c r="C82" s="5">
        <f>INDEX(database!$I$3:$I$280,MATCH(B82,database!$B$3:$B$280,0))</f>
        <v>19</v>
      </c>
      <c r="D82" s="5">
        <f>INDEX(database!$K$3:$K$280,MATCH(B82,database!$B$3:$B$280,0))</f>
        <v>2</v>
      </c>
      <c r="E82" s="5">
        <f>INDEX(database!$L$3:$L$280,MATCH(B82,database!$B$3:$B$280,0))</f>
        <v>15</v>
      </c>
      <c r="F82" s="5">
        <f>INDEX(database!$M$3:$M$280,MATCH(B82,database!$B$3:$B$280,0))</f>
        <v>8</v>
      </c>
      <c r="G82" s="4" t="s">
        <v>157</v>
      </c>
      <c r="M82" s="3" t="str">
        <f t="shared" si="3"/>
        <v xml:space="preserve">when (x"0000011E") =&gt;
-- AEB General Configuration Area Register "RESERVED_11C" : "RESERVED" Field
v_ram_address    := "0010011";
p_rmap_ram_rd(v_ram_address, fee_rmap_o.waitrequest, v_ram_readdata);
fee_rmap_o.readdata &lt;= v_ram_readdata(15 downto 8);
</v>
      </c>
    </row>
    <row r="83" spans="1:13" x14ac:dyDescent="0.25">
      <c r="A83" s="4" t="s">
        <v>66</v>
      </c>
      <c r="B83" s="5">
        <f t="shared" si="2"/>
        <v>287</v>
      </c>
      <c r="C83" s="5">
        <f>INDEX(database!$I$3:$I$280,MATCH(B83,database!$B$3:$B$280,0))</f>
        <v>19</v>
      </c>
      <c r="D83" s="5">
        <f>INDEX(database!$K$3:$K$280,MATCH(B83,database!$B$3:$B$280,0))</f>
        <v>1</v>
      </c>
      <c r="E83" s="5">
        <f>INDEX(database!$L$3:$L$280,MATCH(B83,database!$B$3:$B$280,0))</f>
        <v>7</v>
      </c>
      <c r="F83" s="5">
        <f>INDEX(database!$M$3:$M$280,MATCH(B83,database!$B$3:$B$280,0))</f>
        <v>0</v>
      </c>
      <c r="G83" s="4" t="s">
        <v>157</v>
      </c>
      <c r="M83" s="3" t="str">
        <f t="shared" si="3"/>
        <v xml:space="preserve">when (x"0000011F") =&gt;
-- AEB General Configuration Area Register "RESERVED_11C" : "RESERVED" Field
v_ram_address    := "0010011";
p_rmap_ram_rd(v_ram_address, fee_rmap_o.waitrequest, v_ram_readdata);
fee_rmap_o.readdata &lt;= v_ram_readdata(7 downto 0);
</v>
      </c>
    </row>
    <row r="84" spans="1:13" x14ac:dyDescent="0.25">
      <c r="A84" s="4" t="s">
        <v>371</v>
      </c>
      <c r="B84" s="5">
        <f t="shared" si="2"/>
        <v>288</v>
      </c>
      <c r="C84" s="5">
        <f>INDEX(database!$I$3:$I$280,MATCH(B84,database!$B$3:$B$280,0))</f>
        <v>20</v>
      </c>
      <c r="D84" s="5">
        <f>INDEX(database!$K$3:$K$280,MATCH(B84,database!$B$3:$B$280,0))</f>
        <v>8</v>
      </c>
      <c r="E84" s="5">
        <f>INDEX(database!$L$3:$L$280,MATCH(B84,database!$B$3:$B$280,0))</f>
        <v>31</v>
      </c>
      <c r="F84" s="5">
        <f>INDEX(database!$M$3:$M$280,MATCH(B84,database!$B$3:$B$280,0))</f>
        <v>24</v>
      </c>
      <c r="G84" s="4" t="s">
        <v>158</v>
      </c>
      <c r="M84" s="3" t="str">
        <f t="shared" si="3"/>
        <v xml:space="preserve">when (x"00000120")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:= "0010100";
p_rmap_ram_rd(v_ram_address, fee_rmap_o.waitrequest, v_ram_readdata);
fee_rmap_o.readdata &lt;= v_ram_readdata(31 downto 24);
</v>
      </c>
    </row>
    <row r="85" spans="1:13" x14ac:dyDescent="0.25">
      <c r="A85" s="4" t="s">
        <v>372</v>
      </c>
      <c r="B85" s="5">
        <f t="shared" si="2"/>
        <v>289</v>
      </c>
      <c r="C85" s="5">
        <f>INDEX(database!$I$3:$I$280,MATCH(B85,database!$B$3:$B$280,0))</f>
        <v>20</v>
      </c>
      <c r="D85" s="5">
        <f>INDEX(database!$K$3:$K$280,MATCH(B85,database!$B$3:$B$280,0))</f>
        <v>4</v>
      </c>
      <c r="E85" s="5">
        <f>INDEX(database!$L$3:$L$280,MATCH(B85,database!$B$3:$B$280,0))</f>
        <v>23</v>
      </c>
      <c r="F85" s="5">
        <f>INDEX(database!$M$3:$M$280,MATCH(B85,database!$B$3:$B$280,0))</f>
        <v>16</v>
      </c>
      <c r="G85" s="4" t="s">
        <v>158</v>
      </c>
      <c r="M85" s="3" t="str">
        <f t="shared" si="3"/>
        <v xml:space="preserve">when (x"00000121")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:= "0010100";
p_rmap_ram_rd(v_ram_address, fee_rmap_o.waitrequest, v_ram_readdata);
fee_rmap_o.readdata &lt;= v_ram_readdata(23 downto 16);
</v>
      </c>
    </row>
    <row r="86" spans="1:13" x14ac:dyDescent="0.25">
      <c r="A86" s="4" t="s">
        <v>373</v>
      </c>
      <c r="B86" s="5">
        <f t="shared" si="2"/>
        <v>290</v>
      </c>
      <c r="C86" s="5">
        <f>INDEX(database!$I$3:$I$280,MATCH(B86,database!$B$3:$B$280,0))</f>
        <v>20</v>
      </c>
      <c r="D86" s="5">
        <f>INDEX(database!$K$3:$K$280,MATCH(B86,database!$B$3:$B$280,0))</f>
        <v>2</v>
      </c>
      <c r="E86" s="5">
        <f>INDEX(database!$L$3:$L$280,MATCH(B86,database!$B$3:$B$280,0))</f>
        <v>15</v>
      </c>
      <c r="F86" s="5">
        <f>INDEX(database!$M$3:$M$280,MATCH(B86,database!$B$3:$B$280,0))</f>
        <v>8</v>
      </c>
      <c r="G86" s="4" t="s">
        <v>158</v>
      </c>
      <c r="M86" s="3" t="str">
        <f t="shared" si="3"/>
        <v xml:space="preserve">when (x"00000122")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:= "0010100";
p_rmap_ram_rd(v_ram_address, fee_rmap_o.waitrequest, v_ram_readdata);
fee_rmap_o.readdata &lt;= v_ram_readdata(15 downto 8);
</v>
      </c>
    </row>
    <row r="87" spans="1:13" x14ac:dyDescent="0.25">
      <c r="A87" s="4" t="s">
        <v>67</v>
      </c>
      <c r="B87" s="5">
        <f t="shared" si="2"/>
        <v>291</v>
      </c>
      <c r="C87" s="5">
        <f>INDEX(database!$I$3:$I$280,MATCH(B87,database!$B$3:$B$280,0))</f>
        <v>20</v>
      </c>
      <c r="D87" s="5">
        <f>INDEX(database!$K$3:$K$280,MATCH(B87,database!$B$3:$B$280,0))</f>
        <v>1</v>
      </c>
      <c r="E87" s="5">
        <f>INDEX(database!$L$3:$L$280,MATCH(B87,database!$B$3:$B$280,0))</f>
        <v>7</v>
      </c>
      <c r="F87" s="5">
        <f>INDEX(database!$M$3:$M$280,MATCH(B87,database!$B$3:$B$280,0))</f>
        <v>0</v>
      </c>
      <c r="G87" s="4" t="s">
        <v>158</v>
      </c>
      <c r="M87" s="3" t="str">
        <f t="shared" si="3"/>
        <v xml:space="preserve">when (x"00000123")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:= "0010100";
p_rmap_ram_rd(v_ram_address, fee_rmap_o.waitrequest, v_ram_readdata);
fee_rmap_o.readdata &lt;= v_ram_readdata(7 downto 0);
</v>
      </c>
    </row>
    <row r="88" spans="1:13" x14ac:dyDescent="0.25">
      <c r="A88" s="4" t="s">
        <v>68</v>
      </c>
      <c r="B88" s="5">
        <f t="shared" si="2"/>
        <v>292</v>
      </c>
      <c r="C88" s="5">
        <f>INDEX(database!$I$3:$I$280,MATCH(B88,database!$B$3:$B$280,0))</f>
        <v>21</v>
      </c>
      <c r="D88" s="5">
        <f>INDEX(database!$K$3:$K$280,MATCH(B88,database!$B$3:$B$280,0))</f>
        <v>8</v>
      </c>
      <c r="E88" s="5">
        <f>INDEX(database!$L$3:$L$280,MATCH(B88,database!$B$3:$B$280,0))</f>
        <v>31</v>
      </c>
      <c r="F88" s="5">
        <f>INDEX(database!$M$3:$M$280,MATCH(B88,database!$B$3:$B$280,0))</f>
        <v>24</v>
      </c>
      <c r="G88" s="4" t="s">
        <v>159</v>
      </c>
      <c r="M88" s="3" t="str">
        <f t="shared" si="3"/>
        <v xml:space="preserve">when (x"00000124") =&gt;
-- AEB General Configuration Area Register "SEQ_CONFIG_2" : ADC_CLK_LOW_POS, "ADC_CLK_HIGH_POS", "CDS_CLK_LOW_POS", "CDS_CLK_HIGH_POS" Fields
v_ram_address    := "0010101";
p_rmap_ram_rd(v_ram_address, fee_rmap_o.waitrequest, v_ram_readdata);
fee_rmap_o.readdata &lt;= v_ram_readdata(31 downto 24);
</v>
      </c>
    </row>
    <row r="89" spans="1:13" x14ac:dyDescent="0.25">
      <c r="A89" s="4" t="s">
        <v>69</v>
      </c>
      <c r="B89" s="5">
        <f t="shared" si="2"/>
        <v>293</v>
      </c>
      <c r="C89" s="5">
        <f>INDEX(database!$I$3:$I$280,MATCH(B89,database!$B$3:$B$280,0))</f>
        <v>21</v>
      </c>
      <c r="D89" s="5">
        <f>INDEX(database!$K$3:$K$280,MATCH(B89,database!$B$3:$B$280,0))</f>
        <v>4</v>
      </c>
      <c r="E89" s="5">
        <f>INDEX(database!$L$3:$L$280,MATCH(B89,database!$B$3:$B$280,0))</f>
        <v>23</v>
      </c>
      <c r="F89" s="5">
        <f>INDEX(database!$M$3:$M$280,MATCH(B89,database!$B$3:$B$280,0))</f>
        <v>16</v>
      </c>
      <c r="G89" s="4" t="s">
        <v>159</v>
      </c>
      <c r="M89" s="3" t="str">
        <f t="shared" si="3"/>
        <v xml:space="preserve">when (x"00000125") =&gt;
-- AEB General Configuration Area Register "SEQ_CONFIG_2" : ADC_CLK_LOW_POS, "ADC_CLK_HIGH_POS", "CDS_CLK_LOW_POS", "CDS_CLK_HIGH_POS" Fields
v_ram_address    := "0010101";
p_rmap_ram_rd(v_ram_address, fee_rmap_o.waitrequest, v_ram_readdata);
fee_rmap_o.readdata &lt;= v_ram_readdata(23 downto 16);
</v>
      </c>
    </row>
    <row r="90" spans="1:13" x14ac:dyDescent="0.25">
      <c r="A90" s="4" t="s">
        <v>70</v>
      </c>
      <c r="B90" s="5">
        <f t="shared" si="2"/>
        <v>294</v>
      </c>
      <c r="C90" s="5">
        <f>INDEX(database!$I$3:$I$280,MATCH(B90,database!$B$3:$B$280,0))</f>
        <v>21</v>
      </c>
      <c r="D90" s="5">
        <f>INDEX(database!$K$3:$K$280,MATCH(B90,database!$B$3:$B$280,0))</f>
        <v>2</v>
      </c>
      <c r="E90" s="5">
        <f>INDEX(database!$L$3:$L$280,MATCH(B90,database!$B$3:$B$280,0))</f>
        <v>15</v>
      </c>
      <c r="F90" s="5">
        <f>INDEX(database!$M$3:$M$280,MATCH(B90,database!$B$3:$B$280,0))</f>
        <v>8</v>
      </c>
      <c r="G90" s="4" t="s">
        <v>159</v>
      </c>
      <c r="M90" s="3" t="str">
        <f t="shared" si="3"/>
        <v xml:space="preserve">when (x"00000126") =&gt;
-- AEB General Configuration Area Register "SEQ_CONFIG_2" : ADC_CLK_LOW_POS, "ADC_CLK_HIGH_POS", "CDS_CLK_LOW_POS", "CDS_CLK_HIGH_POS" Fields
v_ram_address    := "0010101";
p_rmap_ram_rd(v_ram_address, fee_rmap_o.waitrequest, v_ram_readdata);
fee_rmap_o.readdata &lt;= v_ram_readdata(15 downto 8);
</v>
      </c>
    </row>
    <row r="91" spans="1:13" x14ac:dyDescent="0.25">
      <c r="A91" s="4" t="s">
        <v>71</v>
      </c>
      <c r="B91" s="5">
        <f t="shared" si="2"/>
        <v>295</v>
      </c>
      <c r="C91" s="5">
        <f>INDEX(database!$I$3:$I$280,MATCH(B91,database!$B$3:$B$280,0))</f>
        <v>21</v>
      </c>
      <c r="D91" s="5">
        <f>INDEX(database!$K$3:$K$280,MATCH(B91,database!$B$3:$B$280,0))</f>
        <v>1</v>
      </c>
      <c r="E91" s="5">
        <f>INDEX(database!$L$3:$L$280,MATCH(B91,database!$B$3:$B$280,0))</f>
        <v>7</v>
      </c>
      <c r="F91" s="5">
        <f>INDEX(database!$M$3:$M$280,MATCH(B91,database!$B$3:$B$280,0))</f>
        <v>0</v>
      </c>
      <c r="G91" s="4" t="s">
        <v>159</v>
      </c>
      <c r="M91" s="3" t="str">
        <f t="shared" si="3"/>
        <v xml:space="preserve">when (x"00000127") =&gt;
-- AEB General Configuration Area Register "SEQ_CONFIG_2" : ADC_CLK_LOW_POS, "ADC_CLK_HIGH_POS", "CDS_CLK_LOW_POS", "CDS_CLK_HIGH_POS" Fields
v_ram_address    := "0010101";
p_rmap_ram_rd(v_ram_address, fee_rmap_o.waitrequest, v_ram_readdata);
fee_rmap_o.readdata &lt;= v_ram_readdata(7 downto 0);
</v>
      </c>
    </row>
    <row r="92" spans="1:13" x14ac:dyDescent="0.25">
      <c r="A92" s="4" t="s">
        <v>374</v>
      </c>
      <c r="B92" s="5">
        <f t="shared" si="2"/>
        <v>296</v>
      </c>
      <c r="C92" s="5">
        <f>INDEX(database!$I$3:$I$280,MATCH(B92,database!$B$3:$B$280,0))</f>
        <v>22</v>
      </c>
      <c r="D92" s="5">
        <f>INDEX(database!$K$3:$K$280,MATCH(B92,database!$B$3:$B$280,0))</f>
        <v>8</v>
      </c>
      <c r="E92" s="5">
        <f>INDEX(database!$L$3:$L$280,MATCH(B92,database!$B$3:$B$280,0))</f>
        <v>31</v>
      </c>
      <c r="F92" s="5">
        <f>INDEX(database!$M$3:$M$280,MATCH(B92,database!$B$3:$B$280,0))</f>
        <v>24</v>
      </c>
      <c r="G92" s="4" t="s">
        <v>160</v>
      </c>
      <c r="M92" s="3" t="str">
        <f t="shared" si="3"/>
        <v xml:space="preserve">when (x"00000128") =&gt;
-- AEB General Configuration Area Register "SEQ_CONFIG_3" : RPHIR_CLK_LOW_POS, "RPHIR_CLK_HIGH_POS", "RPHI1_CLK_LOW_POS", "RPHI1_CLK_HIGH_POS" Fields
v_ram_address    := "0010110";
p_rmap_ram_rd(v_ram_address, fee_rmap_o.waitrequest, v_ram_readdata);
fee_rmap_o.readdata &lt;= v_ram_readdata(31 downto 24);
</v>
      </c>
    </row>
    <row r="93" spans="1:13" x14ac:dyDescent="0.25">
      <c r="A93" s="4" t="s">
        <v>375</v>
      </c>
      <c r="B93" s="5">
        <f t="shared" si="2"/>
        <v>297</v>
      </c>
      <c r="C93" s="5">
        <f>INDEX(database!$I$3:$I$280,MATCH(B93,database!$B$3:$B$280,0))</f>
        <v>22</v>
      </c>
      <c r="D93" s="5">
        <f>INDEX(database!$K$3:$K$280,MATCH(B93,database!$B$3:$B$280,0))</f>
        <v>4</v>
      </c>
      <c r="E93" s="5">
        <f>INDEX(database!$L$3:$L$280,MATCH(B93,database!$B$3:$B$280,0))</f>
        <v>23</v>
      </c>
      <c r="F93" s="5">
        <f>INDEX(database!$M$3:$M$280,MATCH(B93,database!$B$3:$B$280,0))</f>
        <v>16</v>
      </c>
      <c r="G93" s="4" t="s">
        <v>160</v>
      </c>
      <c r="M93" s="3" t="str">
        <f t="shared" si="3"/>
        <v xml:space="preserve">when (x"00000129") =&gt;
-- AEB General Configuration Area Register "SEQ_CONFIG_3" : RPHIR_CLK_LOW_POS, "RPHIR_CLK_HIGH_POS", "RPHI1_CLK_LOW_POS", "RPHI1_CLK_HIGH_POS" Fields
v_ram_address    := "0010110";
p_rmap_ram_rd(v_ram_address, fee_rmap_o.waitrequest, v_ram_readdata);
fee_rmap_o.readdata &lt;= v_ram_readdata(23 downto 16);
</v>
      </c>
    </row>
    <row r="94" spans="1:13" x14ac:dyDescent="0.25">
      <c r="A94" s="4" t="s">
        <v>376</v>
      </c>
      <c r="B94" s="5">
        <f t="shared" si="2"/>
        <v>298</v>
      </c>
      <c r="C94" s="5">
        <f>INDEX(database!$I$3:$I$280,MATCH(B94,database!$B$3:$B$280,0))</f>
        <v>22</v>
      </c>
      <c r="D94" s="5">
        <f>INDEX(database!$K$3:$K$280,MATCH(B94,database!$B$3:$B$280,0))</f>
        <v>2</v>
      </c>
      <c r="E94" s="5">
        <f>INDEX(database!$L$3:$L$280,MATCH(B94,database!$B$3:$B$280,0))</f>
        <v>15</v>
      </c>
      <c r="F94" s="5">
        <f>INDEX(database!$M$3:$M$280,MATCH(B94,database!$B$3:$B$280,0))</f>
        <v>8</v>
      </c>
      <c r="G94" s="4" t="s">
        <v>160</v>
      </c>
      <c r="M94" s="3" t="str">
        <f t="shared" si="3"/>
        <v xml:space="preserve">when (x"0000012A") =&gt;
-- AEB General Configuration Area Register "SEQ_CONFIG_3" : RPHIR_CLK_LOW_POS, "RPHIR_CLK_HIGH_POS", "RPHI1_CLK_LOW_POS", "RPHI1_CLK_HIGH_POS" Fields
v_ram_address    := "0010110";
p_rmap_ram_rd(v_ram_address, fee_rmap_o.waitrequest, v_ram_readdata);
fee_rmap_o.readdata &lt;= v_ram_readdata(15 downto 8);
</v>
      </c>
    </row>
    <row r="95" spans="1:13" x14ac:dyDescent="0.25">
      <c r="A95" s="4" t="s">
        <v>72</v>
      </c>
      <c r="B95" s="5">
        <f t="shared" si="2"/>
        <v>299</v>
      </c>
      <c r="C95" s="5">
        <f>INDEX(database!$I$3:$I$280,MATCH(B95,database!$B$3:$B$280,0))</f>
        <v>22</v>
      </c>
      <c r="D95" s="5">
        <f>INDEX(database!$K$3:$K$280,MATCH(B95,database!$B$3:$B$280,0))</f>
        <v>1</v>
      </c>
      <c r="E95" s="5">
        <f>INDEX(database!$L$3:$L$280,MATCH(B95,database!$B$3:$B$280,0))</f>
        <v>7</v>
      </c>
      <c r="F95" s="5">
        <f>INDEX(database!$M$3:$M$280,MATCH(B95,database!$B$3:$B$280,0))</f>
        <v>0</v>
      </c>
      <c r="G95" s="4" t="s">
        <v>160</v>
      </c>
      <c r="M95" s="3" t="str">
        <f t="shared" si="3"/>
        <v xml:space="preserve">when (x"0000012B") =&gt;
-- AEB General Configuration Area Register "SEQ_CONFIG_3" : RPHIR_CLK_LOW_POS, "RPHIR_CLK_HIGH_POS", "RPHI1_CLK_LOW_POS", "RPHI1_CLK_HIGH_POS" Fields
v_ram_address    := "0010110";
p_rmap_ram_rd(v_ram_address, fee_rmap_o.waitrequest, v_ram_readdata);
fee_rmap_o.readdata &lt;= v_ram_readdata(7 downto 0);
</v>
      </c>
    </row>
    <row r="96" spans="1:13" x14ac:dyDescent="0.25">
      <c r="A96" s="4" t="s">
        <v>377</v>
      </c>
      <c r="B96" s="5">
        <f t="shared" si="2"/>
        <v>300</v>
      </c>
      <c r="C96" s="5">
        <f>INDEX(database!$I$3:$I$280,MATCH(B96,database!$B$3:$B$280,0))</f>
        <v>23</v>
      </c>
      <c r="D96" s="5">
        <f>INDEX(database!$K$3:$K$280,MATCH(B96,database!$B$3:$B$280,0))</f>
        <v>8</v>
      </c>
      <c r="E96" s="5">
        <f>INDEX(database!$L$3:$L$280,MATCH(B96,database!$B$3:$B$280,0))</f>
        <v>31</v>
      </c>
      <c r="F96" s="5">
        <f>INDEX(database!$M$3:$M$280,MATCH(B96,database!$B$3:$B$280,0))</f>
        <v>24</v>
      </c>
      <c r="G96" s="4" t="s">
        <v>161</v>
      </c>
      <c r="M96" s="3" t="str">
        <f t="shared" si="3"/>
        <v xml:space="preserve">when (x"0000012C") =&gt;
-- AEB General Configuration Area Register "SEQ_CONFIG_4" : RPHI2_CLK_LOW_POS, "RPHI2_CLK_HIGH_POS", "RPHI3_CLK_LOW_POS", "RPHI3_CLK_HIGH_POS" Fields
v_ram_address    := "0010111";
p_rmap_ram_rd(v_ram_address, fee_rmap_o.waitrequest, v_ram_readdata);
fee_rmap_o.readdata &lt;= v_ram_readdata(31 downto 24);
</v>
      </c>
    </row>
    <row r="97" spans="1:13" x14ac:dyDescent="0.25">
      <c r="A97" s="4" t="s">
        <v>378</v>
      </c>
      <c r="B97" s="5">
        <f t="shared" si="2"/>
        <v>301</v>
      </c>
      <c r="C97" s="5">
        <f>INDEX(database!$I$3:$I$280,MATCH(B97,database!$B$3:$B$280,0))</f>
        <v>23</v>
      </c>
      <c r="D97" s="5">
        <f>INDEX(database!$K$3:$K$280,MATCH(B97,database!$B$3:$B$280,0))</f>
        <v>4</v>
      </c>
      <c r="E97" s="5">
        <f>INDEX(database!$L$3:$L$280,MATCH(B97,database!$B$3:$B$280,0))</f>
        <v>23</v>
      </c>
      <c r="F97" s="5">
        <f>INDEX(database!$M$3:$M$280,MATCH(B97,database!$B$3:$B$280,0))</f>
        <v>16</v>
      </c>
      <c r="G97" s="4" t="s">
        <v>161</v>
      </c>
      <c r="M97" s="3" t="str">
        <f t="shared" si="3"/>
        <v xml:space="preserve">when (x"0000012D") =&gt;
-- AEB General Configuration Area Register "SEQ_CONFIG_4" : RPHI2_CLK_LOW_POS, "RPHI2_CLK_HIGH_POS", "RPHI3_CLK_LOW_POS", "RPHI3_CLK_HIGH_POS" Fields
v_ram_address    := "0010111";
p_rmap_ram_rd(v_ram_address, fee_rmap_o.waitrequest, v_ram_readdata);
fee_rmap_o.readdata &lt;= v_ram_readdata(23 downto 16);
</v>
      </c>
    </row>
    <row r="98" spans="1:13" x14ac:dyDescent="0.25">
      <c r="A98" s="4" t="s">
        <v>379</v>
      </c>
      <c r="B98" s="5">
        <f t="shared" si="2"/>
        <v>302</v>
      </c>
      <c r="C98" s="5">
        <f>INDEX(database!$I$3:$I$280,MATCH(B98,database!$B$3:$B$280,0))</f>
        <v>23</v>
      </c>
      <c r="D98" s="5">
        <f>INDEX(database!$K$3:$K$280,MATCH(B98,database!$B$3:$B$280,0))</f>
        <v>2</v>
      </c>
      <c r="E98" s="5">
        <f>INDEX(database!$L$3:$L$280,MATCH(B98,database!$B$3:$B$280,0))</f>
        <v>15</v>
      </c>
      <c r="F98" s="5">
        <f>INDEX(database!$M$3:$M$280,MATCH(B98,database!$B$3:$B$280,0))</f>
        <v>8</v>
      </c>
      <c r="G98" s="4" t="s">
        <v>161</v>
      </c>
      <c r="M98" s="3" t="str">
        <f t="shared" si="3"/>
        <v xml:space="preserve">when (x"0000012E") =&gt;
-- AEB General Configuration Area Register "SEQ_CONFIG_4" : RPHI2_CLK_LOW_POS, "RPHI2_CLK_HIGH_POS", "RPHI3_CLK_LOW_POS", "RPHI3_CLK_HIGH_POS" Fields
v_ram_address    := "0010111";
p_rmap_ram_rd(v_ram_address, fee_rmap_o.waitrequest, v_ram_readdata);
fee_rmap_o.readdata &lt;= v_ram_readdata(15 downto 8);
</v>
      </c>
    </row>
    <row r="99" spans="1:13" x14ac:dyDescent="0.25">
      <c r="A99" s="4" t="s">
        <v>73</v>
      </c>
      <c r="B99" s="5">
        <f t="shared" si="2"/>
        <v>303</v>
      </c>
      <c r="C99" s="5">
        <f>INDEX(database!$I$3:$I$280,MATCH(B99,database!$B$3:$B$280,0))</f>
        <v>23</v>
      </c>
      <c r="D99" s="5">
        <f>INDEX(database!$K$3:$K$280,MATCH(B99,database!$B$3:$B$280,0))</f>
        <v>1</v>
      </c>
      <c r="E99" s="5">
        <f>INDEX(database!$L$3:$L$280,MATCH(B99,database!$B$3:$B$280,0))</f>
        <v>7</v>
      </c>
      <c r="F99" s="5">
        <f>INDEX(database!$M$3:$M$280,MATCH(B99,database!$B$3:$B$280,0))</f>
        <v>0</v>
      </c>
      <c r="G99" s="4" t="s">
        <v>161</v>
      </c>
      <c r="M99" s="3" t="str">
        <f t="shared" si="3"/>
        <v xml:space="preserve">when (x"0000012F") =&gt;
-- AEB General Configuration Area Register "SEQ_CONFIG_4" : RPHI2_CLK_LOW_POS, "RPHI2_CLK_HIGH_POS", "RPHI3_CLK_LOW_POS", "RPHI3_CLK_HIGH_POS" Fields
v_ram_address    := "0010111";
p_rmap_ram_rd(v_ram_address, fee_rmap_o.waitrequest, v_ram_readdata);
fee_rmap_o.readdata &lt;= v_ram_readdata(7 downto 0);
</v>
      </c>
    </row>
    <row r="100" spans="1:13" x14ac:dyDescent="0.25">
      <c r="A100" s="4" t="s">
        <v>380</v>
      </c>
      <c r="B100" s="5">
        <f t="shared" si="2"/>
        <v>304</v>
      </c>
      <c r="C100" s="5">
        <f>INDEX(database!$I$3:$I$280,MATCH(B100,database!$B$3:$B$280,0))</f>
        <v>24</v>
      </c>
      <c r="D100" s="5">
        <f>INDEX(database!$K$3:$K$280,MATCH(B100,database!$B$3:$B$280,0))</f>
        <v>8</v>
      </c>
      <c r="E100" s="5">
        <f>INDEX(database!$L$3:$L$280,MATCH(B100,database!$B$3:$B$280,0))</f>
        <v>31</v>
      </c>
      <c r="F100" s="5">
        <f>INDEX(database!$M$3:$M$280,MATCH(B100,database!$B$3:$B$280,0))</f>
        <v>24</v>
      </c>
      <c r="G100" s="4" t="s">
        <v>162</v>
      </c>
      <c r="M100" s="3" t="str">
        <f t="shared" si="3"/>
        <v xml:space="preserve">when (x"00000130") =&gt;
-- AEB General Configuration Area Register "SEQ_CONFIG_5" : SW_CLK_LOW_POS, "SW_CLK_HIGH_POS", "VASP_OUT_CTRL", "RESERVED", "VASP_OUT_EN_POS" Fields
v_ram_address    := "0011000";
p_rmap_ram_rd(v_ram_address, fee_rmap_o.waitrequest, v_ram_readdata);
fee_rmap_o.readdata &lt;= v_ram_readdata(31 downto 24);
</v>
      </c>
    </row>
    <row r="101" spans="1:13" x14ac:dyDescent="0.25">
      <c r="A101" s="4" t="s">
        <v>381</v>
      </c>
      <c r="B101" s="5">
        <f t="shared" si="2"/>
        <v>305</v>
      </c>
      <c r="C101" s="5">
        <f>INDEX(database!$I$3:$I$280,MATCH(B101,database!$B$3:$B$280,0))</f>
        <v>24</v>
      </c>
      <c r="D101" s="5">
        <f>INDEX(database!$K$3:$K$280,MATCH(B101,database!$B$3:$B$280,0))</f>
        <v>4</v>
      </c>
      <c r="E101" s="5">
        <f>INDEX(database!$L$3:$L$280,MATCH(B101,database!$B$3:$B$280,0))</f>
        <v>23</v>
      </c>
      <c r="F101" s="5">
        <f>INDEX(database!$M$3:$M$280,MATCH(B101,database!$B$3:$B$280,0))</f>
        <v>16</v>
      </c>
      <c r="G101" s="4" t="s">
        <v>162</v>
      </c>
      <c r="M101" s="3" t="str">
        <f t="shared" si="3"/>
        <v xml:space="preserve">when (x"00000131") =&gt;
-- AEB General Configuration Area Register "SEQ_CONFIG_5" : SW_CLK_LOW_POS, "SW_CLK_HIGH_POS", "VASP_OUT_CTRL", "RESERVED", "VASP_OUT_EN_POS" Fields
v_ram_address    := "0011000";
p_rmap_ram_rd(v_ram_address, fee_rmap_o.waitrequest, v_ram_readdata);
fee_rmap_o.readdata &lt;= v_ram_readdata(23 downto 16);
</v>
      </c>
    </row>
    <row r="102" spans="1:13" x14ac:dyDescent="0.25">
      <c r="A102" s="4" t="s">
        <v>74</v>
      </c>
      <c r="B102" s="5">
        <f t="shared" si="2"/>
        <v>306</v>
      </c>
      <c r="C102" s="5">
        <f>INDEX(database!$I$3:$I$280,MATCH(B102,database!$B$3:$B$280,0))</f>
        <v>24</v>
      </c>
      <c r="D102" s="5">
        <f>INDEX(database!$K$3:$K$280,MATCH(B102,database!$B$3:$B$280,0))</f>
        <v>2</v>
      </c>
      <c r="E102" s="5">
        <f>INDEX(database!$L$3:$L$280,MATCH(B102,database!$B$3:$B$280,0))</f>
        <v>15</v>
      </c>
      <c r="F102" s="5">
        <f>INDEX(database!$M$3:$M$280,MATCH(B102,database!$B$3:$B$280,0))</f>
        <v>8</v>
      </c>
      <c r="G102" s="4" t="s">
        <v>162</v>
      </c>
      <c r="M102" s="3" t="str">
        <f t="shared" si="3"/>
        <v xml:space="preserve">when (x"00000132") =&gt;
-- AEB General Configuration Area Register "SEQ_CONFIG_5" : SW_CLK_LOW_POS, "SW_CLK_HIGH_POS", "VASP_OUT_CTRL", "RESERVED", "VASP_OUT_EN_POS" Fields
v_ram_address    := "0011000";
p_rmap_ram_rd(v_ram_address, fee_rmap_o.waitrequest, v_ram_readdata);
fee_rmap_o.readdata &lt;= v_ram_readdata(15 downto 8);
</v>
      </c>
    </row>
    <row r="103" spans="1:13" x14ac:dyDescent="0.25">
      <c r="A103" s="4" t="s">
        <v>75</v>
      </c>
      <c r="B103" s="5">
        <f t="shared" si="2"/>
        <v>307</v>
      </c>
      <c r="C103" s="5">
        <f>INDEX(database!$I$3:$I$280,MATCH(B103,database!$B$3:$B$280,0))</f>
        <v>24</v>
      </c>
      <c r="D103" s="5">
        <f>INDEX(database!$K$3:$K$280,MATCH(B103,database!$B$3:$B$280,0))</f>
        <v>1</v>
      </c>
      <c r="E103" s="5">
        <f>INDEX(database!$L$3:$L$280,MATCH(B103,database!$B$3:$B$280,0))</f>
        <v>7</v>
      </c>
      <c r="F103" s="5">
        <f>INDEX(database!$M$3:$M$280,MATCH(B103,database!$B$3:$B$280,0))</f>
        <v>0</v>
      </c>
      <c r="G103" s="4" t="s">
        <v>162</v>
      </c>
      <c r="M103" s="3" t="str">
        <f t="shared" si="3"/>
        <v xml:space="preserve">when (x"00000133") =&gt;
-- AEB General Configuration Area Register "SEQ_CONFIG_5" : SW_CLK_LOW_POS, "SW_CLK_HIGH_POS", "VASP_OUT_CTRL", "RESERVED", "VASP_OUT_EN_POS" Fields
v_ram_address    := "0011000";
p_rmap_ram_rd(v_ram_address, fee_rmap_o.waitrequest, v_ram_readdata);
fee_rmap_o.readdata &lt;= v_ram_readdata(7 downto 0);
</v>
      </c>
    </row>
    <row r="104" spans="1:13" x14ac:dyDescent="0.25">
      <c r="A104" s="4" t="s">
        <v>382</v>
      </c>
      <c r="B104" s="5">
        <f t="shared" si="2"/>
        <v>308</v>
      </c>
      <c r="C104" s="5">
        <f>INDEX(database!$I$3:$I$280,MATCH(B104,database!$B$3:$B$280,0))</f>
        <v>25</v>
      </c>
      <c r="D104" s="5">
        <f>INDEX(database!$K$3:$K$280,MATCH(B104,database!$B$3:$B$280,0))</f>
        <v>8</v>
      </c>
      <c r="E104" s="5">
        <f>INDEX(database!$L$3:$L$280,MATCH(B104,database!$B$3:$B$280,0))</f>
        <v>31</v>
      </c>
      <c r="F104" s="5">
        <f>INDEX(database!$M$3:$M$280,MATCH(B104,database!$B$3:$B$280,0))</f>
        <v>24</v>
      </c>
      <c r="G104" s="4" t="s">
        <v>163</v>
      </c>
      <c r="M104" s="3" t="str">
        <f t="shared" si="3"/>
        <v xml:space="preserve">when (x"00000134") =&gt;
-- AEB General Configuration Area Register "SEQ_CONFIG_6" : VASP_OUT_CTRL_INV, "RESERVED_0", "VASP_OUT_DIS_POS", "RESERVED_1" Fields
v_ram_address    := "0011001";
p_rmap_ram_rd(v_ram_address, fee_rmap_o.waitrequest, v_ram_readdata);
fee_rmap_o.readdata &lt;= v_ram_readdata(31 downto 24);
</v>
      </c>
    </row>
    <row r="105" spans="1:13" x14ac:dyDescent="0.25">
      <c r="A105" s="4" t="s">
        <v>383</v>
      </c>
      <c r="B105" s="5">
        <f t="shared" si="2"/>
        <v>309</v>
      </c>
      <c r="C105" s="5">
        <f>INDEX(database!$I$3:$I$280,MATCH(B105,database!$B$3:$B$280,0))</f>
        <v>25</v>
      </c>
      <c r="D105" s="5">
        <f>INDEX(database!$K$3:$K$280,MATCH(B105,database!$B$3:$B$280,0))</f>
        <v>4</v>
      </c>
      <c r="E105" s="5">
        <f>INDEX(database!$L$3:$L$280,MATCH(B105,database!$B$3:$B$280,0))</f>
        <v>23</v>
      </c>
      <c r="F105" s="5">
        <f>INDEX(database!$M$3:$M$280,MATCH(B105,database!$B$3:$B$280,0))</f>
        <v>16</v>
      </c>
      <c r="G105" s="4" t="s">
        <v>163</v>
      </c>
      <c r="M105" s="3" t="str">
        <f t="shared" si="3"/>
        <v xml:space="preserve">when (x"00000135") =&gt;
-- AEB General Configuration Area Register "SEQ_CONFIG_6" : VASP_OUT_CTRL_INV, "RESERVED_0", "VASP_OUT_DIS_POS", "RESERVED_1" Fields
v_ram_address    := "0011001";
p_rmap_ram_rd(v_ram_address, fee_rmap_o.waitrequest, v_ram_readdata);
fee_rmap_o.readdata &lt;= v_ram_readdata(23 downto 16);
</v>
      </c>
    </row>
    <row r="106" spans="1:13" x14ac:dyDescent="0.25">
      <c r="A106" s="4" t="s">
        <v>384</v>
      </c>
      <c r="B106" s="5">
        <f t="shared" si="2"/>
        <v>310</v>
      </c>
      <c r="C106" s="5">
        <f>INDEX(database!$I$3:$I$280,MATCH(B106,database!$B$3:$B$280,0))</f>
        <v>25</v>
      </c>
      <c r="D106" s="5">
        <f>INDEX(database!$K$3:$K$280,MATCH(B106,database!$B$3:$B$280,0))</f>
        <v>2</v>
      </c>
      <c r="E106" s="5">
        <f>INDEX(database!$L$3:$L$280,MATCH(B106,database!$B$3:$B$280,0))</f>
        <v>15</v>
      </c>
      <c r="F106" s="5">
        <f>INDEX(database!$M$3:$M$280,MATCH(B106,database!$B$3:$B$280,0))</f>
        <v>8</v>
      </c>
      <c r="G106" s="4" t="s">
        <v>163</v>
      </c>
      <c r="M106" s="3" t="str">
        <f t="shared" si="3"/>
        <v xml:space="preserve">when (x"00000136") =&gt;
-- AEB General Configuration Area Register "SEQ_CONFIG_6" : VASP_OUT_CTRL_INV, "RESERVED_0", "VASP_OUT_DIS_POS", "RESERVED_1" Fields
v_ram_address    := "0011001";
p_rmap_ram_rd(v_ram_address, fee_rmap_o.waitrequest, v_ram_readdata);
fee_rmap_o.readdata &lt;= v_ram_readdata(15 downto 8);
</v>
      </c>
    </row>
    <row r="107" spans="1:13" x14ac:dyDescent="0.25">
      <c r="A107" s="4" t="s">
        <v>76</v>
      </c>
      <c r="B107" s="5">
        <f t="shared" si="2"/>
        <v>311</v>
      </c>
      <c r="C107" s="5">
        <f>INDEX(database!$I$3:$I$280,MATCH(B107,database!$B$3:$B$280,0))</f>
        <v>25</v>
      </c>
      <c r="D107" s="5">
        <f>INDEX(database!$K$3:$K$280,MATCH(B107,database!$B$3:$B$280,0))</f>
        <v>1</v>
      </c>
      <c r="E107" s="5">
        <f>INDEX(database!$L$3:$L$280,MATCH(B107,database!$B$3:$B$280,0))</f>
        <v>7</v>
      </c>
      <c r="F107" s="5">
        <f>INDEX(database!$M$3:$M$280,MATCH(B107,database!$B$3:$B$280,0))</f>
        <v>0</v>
      </c>
      <c r="G107" s="4" t="s">
        <v>163</v>
      </c>
      <c r="M107" s="3" t="str">
        <f t="shared" si="3"/>
        <v xml:space="preserve">when (x"00000137") =&gt;
-- AEB General Configuration Area Register "SEQ_CONFIG_6" : VASP_OUT_CTRL_INV, "RESERVED_0", "VASP_OUT_DIS_POS", "RESERVED_1" Fields
v_ram_address    := "0011001";
p_rmap_ram_rd(v_ram_address, fee_rmap_o.waitrequest, v_ram_readdata);
fee_rmap_o.readdata &lt;= v_ram_readdata(7 downto 0);
</v>
      </c>
    </row>
    <row r="108" spans="1:13" x14ac:dyDescent="0.25">
      <c r="A108" s="4" t="s">
        <v>385</v>
      </c>
      <c r="B108" s="5">
        <f t="shared" si="2"/>
        <v>312</v>
      </c>
      <c r="C108" s="5">
        <f>INDEX(database!$I$3:$I$280,MATCH(B108,database!$B$3:$B$280,0))</f>
        <v>26</v>
      </c>
      <c r="D108" s="5">
        <f>INDEX(database!$K$3:$K$280,MATCH(B108,database!$B$3:$B$280,0))</f>
        <v>8</v>
      </c>
      <c r="E108" s="5">
        <f>INDEX(database!$L$3:$L$280,MATCH(B108,database!$B$3:$B$280,0))</f>
        <v>31</v>
      </c>
      <c r="F108" s="5">
        <f>INDEX(database!$M$3:$M$280,MATCH(B108,database!$B$3:$B$280,0))</f>
        <v>24</v>
      </c>
      <c r="G108" s="4" t="s">
        <v>164</v>
      </c>
      <c r="M108" s="3" t="str">
        <f t="shared" si="3"/>
        <v xml:space="preserve">when (x"00000138") =&gt;
-- AEB General Configuration Area Register "SEQ_CONFIG_7" : "RESERVED" Field
v_ram_address    := "0011010";
p_rmap_ram_rd(v_ram_address, fee_rmap_o.waitrequest, v_ram_readdata);
fee_rmap_o.readdata &lt;= v_ram_readdata(31 downto 24);
</v>
      </c>
    </row>
    <row r="109" spans="1:13" x14ac:dyDescent="0.25">
      <c r="A109" s="4" t="s">
        <v>77</v>
      </c>
      <c r="B109" s="5">
        <f t="shared" si="2"/>
        <v>313</v>
      </c>
      <c r="C109" s="5">
        <f>INDEX(database!$I$3:$I$280,MATCH(B109,database!$B$3:$B$280,0))</f>
        <v>26</v>
      </c>
      <c r="D109" s="5">
        <f>INDEX(database!$K$3:$K$280,MATCH(B109,database!$B$3:$B$280,0))</f>
        <v>4</v>
      </c>
      <c r="E109" s="5">
        <f>INDEX(database!$L$3:$L$280,MATCH(B109,database!$B$3:$B$280,0))</f>
        <v>23</v>
      </c>
      <c r="F109" s="5">
        <f>INDEX(database!$M$3:$M$280,MATCH(B109,database!$B$3:$B$280,0))</f>
        <v>16</v>
      </c>
      <c r="G109" s="4" t="s">
        <v>164</v>
      </c>
      <c r="M109" s="3" t="str">
        <f t="shared" si="3"/>
        <v xml:space="preserve">when (x"00000139") =&gt;
-- AEB General Configuration Area Register "SEQ_CONFIG_7" : "RESERVED" Field
v_ram_address    := "0011010";
p_rmap_ram_rd(v_ram_address, fee_rmap_o.waitrequest, v_ram_readdata);
fee_rmap_o.readdata &lt;= v_ram_readdata(23 downto 16);
</v>
      </c>
    </row>
    <row r="110" spans="1:13" x14ac:dyDescent="0.25">
      <c r="A110" s="4" t="s">
        <v>78</v>
      </c>
      <c r="B110" s="5">
        <f t="shared" si="2"/>
        <v>314</v>
      </c>
      <c r="C110" s="5">
        <f>INDEX(database!$I$3:$I$280,MATCH(B110,database!$B$3:$B$280,0))</f>
        <v>26</v>
      </c>
      <c r="D110" s="5">
        <f>INDEX(database!$K$3:$K$280,MATCH(B110,database!$B$3:$B$280,0))</f>
        <v>2</v>
      </c>
      <c r="E110" s="5">
        <f>INDEX(database!$L$3:$L$280,MATCH(B110,database!$B$3:$B$280,0))</f>
        <v>15</v>
      </c>
      <c r="F110" s="5">
        <f>INDEX(database!$M$3:$M$280,MATCH(B110,database!$B$3:$B$280,0))</f>
        <v>8</v>
      </c>
      <c r="G110" s="4" t="s">
        <v>164</v>
      </c>
      <c r="M110" s="3" t="str">
        <f t="shared" si="3"/>
        <v xml:space="preserve">when (x"0000013A") =&gt;
-- AEB General Configuration Area Register "SEQ_CONFIG_7" : "RESERVED" Field
v_ram_address    := "0011010";
p_rmap_ram_rd(v_ram_address, fee_rmap_o.waitrequest, v_ram_readdata);
fee_rmap_o.readdata &lt;= v_ram_readdata(15 downto 8);
</v>
      </c>
    </row>
    <row r="111" spans="1:13" x14ac:dyDescent="0.25">
      <c r="A111" s="4" t="s">
        <v>386</v>
      </c>
      <c r="B111" s="5">
        <f t="shared" si="2"/>
        <v>315</v>
      </c>
      <c r="C111" s="5">
        <f>INDEX(database!$I$3:$I$280,MATCH(B111,database!$B$3:$B$280,0))</f>
        <v>26</v>
      </c>
      <c r="D111" s="5">
        <f>INDEX(database!$K$3:$K$280,MATCH(B111,database!$B$3:$B$280,0))</f>
        <v>1</v>
      </c>
      <c r="E111" s="5">
        <f>INDEX(database!$L$3:$L$280,MATCH(B111,database!$B$3:$B$280,0))</f>
        <v>7</v>
      </c>
      <c r="F111" s="5">
        <f>INDEX(database!$M$3:$M$280,MATCH(B111,database!$B$3:$B$280,0))</f>
        <v>0</v>
      </c>
      <c r="G111" s="4" t="s">
        <v>164</v>
      </c>
      <c r="M111" s="3" t="str">
        <f t="shared" si="3"/>
        <v xml:space="preserve">when (x"0000013B") =&gt;
-- AEB General Configuration Area Register "SEQ_CONFIG_7" : "RESERVED" Field
v_ram_address    := "0011010";
p_rmap_ram_rd(v_ram_address, fee_rmap_o.waitrequest, v_ram_readdata);
fee_rmap_o.readdata &lt;= v_ram_readdata(7 downto 0);
</v>
      </c>
    </row>
    <row r="112" spans="1:13" x14ac:dyDescent="0.25">
      <c r="A112" s="4" t="s">
        <v>387</v>
      </c>
      <c r="B112" s="5">
        <f t="shared" si="2"/>
        <v>316</v>
      </c>
      <c r="C112" s="5">
        <f>INDEX(database!$I$3:$I$280,MATCH(B112,database!$B$3:$B$280,0))</f>
        <v>27</v>
      </c>
      <c r="D112" s="5">
        <f>INDEX(database!$K$3:$K$280,MATCH(B112,database!$B$3:$B$280,0))</f>
        <v>8</v>
      </c>
      <c r="E112" s="5">
        <f>INDEX(database!$L$3:$L$280,MATCH(B112,database!$B$3:$B$280,0))</f>
        <v>31</v>
      </c>
      <c r="F112" s="5">
        <f>INDEX(database!$M$3:$M$280,MATCH(B112,database!$B$3:$B$280,0))</f>
        <v>24</v>
      </c>
      <c r="G112" s="4" t="s">
        <v>165</v>
      </c>
      <c r="M112" s="3" t="str">
        <f t="shared" si="3"/>
        <v xml:space="preserve">when (x"0000013C") =&gt;
-- AEB General Configuration Area Register "SEQ_CONFIG_8" : "RESERVED" Field
v_ram_address    := "0011011";
p_rmap_ram_rd(v_ram_address, fee_rmap_o.waitrequest, v_ram_readdata);
fee_rmap_o.readdata &lt;= v_ram_readdata(31 downto 24);
</v>
      </c>
    </row>
    <row r="113" spans="1:13" x14ac:dyDescent="0.25">
      <c r="A113" s="4" t="s">
        <v>79</v>
      </c>
      <c r="B113" s="5">
        <f t="shared" si="2"/>
        <v>317</v>
      </c>
      <c r="C113" s="5">
        <f>INDEX(database!$I$3:$I$280,MATCH(B113,database!$B$3:$B$280,0))</f>
        <v>27</v>
      </c>
      <c r="D113" s="5">
        <f>INDEX(database!$K$3:$K$280,MATCH(B113,database!$B$3:$B$280,0))</f>
        <v>4</v>
      </c>
      <c r="E113" s="5">
        <f>INDEX(database!$L$3:$L$280,MATCH(B113,database!$B$3:$B$280,0))</f>
        <v>23</v>
      </c>
      <c r="F113" s="5">
        <f>INDEX(database!$M$3:$M$280,MATCH(B113,database!$B$3:$B$280,0))</f>
        <v>16</v>
      </c>
      <c r="G113" s="4" t="s">
        <v>165</v>
      </c>
      <c r="M113" s="3" t="str">
        <f t="shared" si="3"/>
        <v xml:space="preserve">when (x"0000013D") =&gt;
-- AEB General Configuration Area Register "SEQ_CONFIG_8" : "RESERVED" Field
v_ram_address    := "0011011";
p_rmap_ram_rd(v_ram_address, fee_rmap_o.waitrequest, v_ram_readdata);
fee_rmap_o.readdata &lt;= v_ram_readdata(23 downto 16);
</v>
      </c>
    </row>
    <row r="114" spans="1:13" x14ac:dyDescent="0.25">
      <c r="A114" s="4" t="s">
        <v>80</v>
      </c>
      <c r="B114" s="5">
        <f t="shared" si="2"/>
        <v>318</v>
      </c>
      <c r="C114" s="5">
        <f>INDEX(database!$I$3:$I$280,MATCH(B114,database!$B$3:$B$280,0))</f>
        <v>27</v>
      </c>
      <c r="D114" s="5">
        <f>INDEX(database!$K$3:$K$280,MATCH(B114,database!$B$3:$B$280,0))</f>
        <v>2</v>
      </c>
      <c r="E114" s="5">
        <f>INDEX(database!$L$3:$L$280,MATCH(B114,database!$B$3:$B$280,0))</f>
        <v>15</v>
      </c>
      <c r="F114" s="5">
        <f>INDEX(database!$M$3:$M$280,MATCH(B114,database!$B$3:$B$280,0))</f>
        <v>8</v>
      </c>
      <c r="G114" s="4" t="s">
        <v>165</v>
      </c>
      <c r="M114" s="3" t="str">
        <f t="shared" si="3"/>
        <v xml:space="preserve">when (x"0000013E") =&gt;
-- AEB General Configuration Area Register "SEQ_CONFIG_8" : "RESERVED" Field
v_ram_address    := "0011011";
p_rmap_ram_rd(v_ram_address, fee_rmap_o.waitrequest, v_ram_readdata);
fee_rmap_o.readdata &lt;= v_ram_readdata(15 downto 8);
</v>
      </c>
    </row>
    <row r="115" spans="1:13" x14ac:dyDescent="0.25">
      <c r="A115" s="4" t="s">
        <v>81</v>
      </c>
      <c r="B115" s="5">
        <f t="shared" si="2"/>
        <v>319</v>
      </c>
      <c r="C115" s="5">
        <f>INDEX(database!$I$3:$I$280,MATCH(B115,database!$B$3:$B$280,0))</f>
        <v>27</v>
      </c>
      <c r="D115" s="5">
        <f>INDEX(database!$K$3:$K$280,MATCH(B115,database!$B$3:$B$280,0))</f>
        <v>1</v>
      </c>
      <c r="E115" s="5">
        <f>INDEX(database!$L$3:$L$280,MATCH(B115,database!$B$3:$B$280,0))</f>
        <v>7</v>
      </c>
      <c r="F115" s="5">
        <f>INDEX(database!$M$3:$M$280,MATCH(B115,database!$B$3:$B$280,0))</f>
        <v>0</v>
      </c>
      <c r="G115" s="4" t="s">
        <v>165</v>
      </c>
      <c r="M115" s="3" t="str">
        <f t="shared" si="3"/>
        <v xml:space="preserve">when (x"0000013F") =&gt;
-- AEB General Configuration Area Register "SEQ_CONFIG_8" : "RESERVED" Field
v_ram_address    := "0011011";
p_rmap_ram_rd(v_ram_address, fee_rmap_o.waitrequest, v_ram_readdata);
fee_rmap_o.readdata &lt;= v_ram_readdata(7 downto 0);
</v>
      </c>
    </row>
    <row r="116" spans="1:13" x14ac:dyDescent="0.25">
      <c r="A116" s="4" t="s">
        <v>82</v>
      </c>
      <c r="B116" s="5">
        <f t="shared" si="2"/>
        <v>320</v>
      </c>
      <c r="C116" s="5">
        <f>INDEX(database!$I$3:$I$280,MATCH(B116,database!$B$3:$B$280,0))</f>
        <v>28</v>
      </c>
      <c r="D116" s="5">
        <f>INDEX(database!$K$3:$K$280,MATCH(B116,database!$B$3:$B$280,0))</f>
        <v>8</v>
      </c>
      <c r="E116" s="5">
        <f>INDEX(database!$L$3:$L$280,MATCH(B116,database!$B$3:$B$280,0))</f>
        <v>31</v>
      </c>
      <c r="F116" s="5">
        <f>INDEX(database!$M$3:$M$280,MATCH(B116,database!$B$3:$B$280,0))</f>
        <v>24</v>
      </c>
      <c r="G116" s="4" t="s">
        <v>410</v>
      </c>
      <c r="M116" s="3" t="str">
        <f t="shared" si="3"/>
        <v xml:space="preserve">when (x"00000140") =&gt;
-- AEB General Configuration Area Register "SEQ_CONFIG_9" : "FT_LOOP_CNT" Field%%-- AEB General Configuration Area Register "SEQ_CONFIG_9" : "RESERVED_0" Field
v_ram_address    := "0011100";
p_rmap_ram_rd(v_ram_address, fee_rmap_o.waitrequest, v_ram_readdata);
fee_rmap_o.readdata &lt;= v_ram_readdata(31 downto 24);
</v>
      </c>
    </row>
    <row r="117" spans="1:13" x14ac:dyDescent="0.25">
      <c r="A117" s="4" t="s">
        <v>83</v>
      </c>
      <c r="B117" s="5">
        <f t="shared" si="2"/>
        <v>321</v>
      </c>
      <c r="C117" s="5">
        <f>INDEX(database!$I$3:$I$280,MATCH(B117,database!$B$3:$B$280,0))</f>
        <v>28</v>
      </c>
      <c r="D117" s="5">
        <f>INDEX(database!$K$3:$K$280,MATCH(B117,database!$B$3:$B$280,0))</f>
        <v>4</v>
      </c>
      <c r="E117" s="5">
        <f>INDEX(database!$L$3:$L$280,MATCH(B117,database!$B$3:$B$280,0))</f>
        <v>23</v>
      </c>
      <c r="F117" s="5">
        <f>INDEX(database!$M$3:$M$280,MATCH(B117,database!$B$3:$B$280,0))</f>
        <v>16</v>
      </c>
      <c r="G117" s="4" t="s">
        <v>166</v>
      </c>
      <c r="M117" s="3" t="str">
        <f t="shared" si="3"/>
        <v xml:space="preserve">when (x"00000141") =&gt;
-- AEB General Configuration Area Register "SEQ_CONFIG_9" : "FT_LOOP_CNT" Field
v_ram_address    := "0011100";
p_rmap_ram_rd(v_ram_address, fee_rmap_o.waitrequest, v_ram_readdata);
fee_rmap_o.readdata &lt;= v_ram_readdata(23 downto 16);
</v>
      </c>
    </row>
    <row r="118" spans="1:13" x14ac:dyDescent="0.25">
      <c r="A118" s="4" t="s">
        <v>84</v>
      </c>
      <c r="B118" s="5">
        <f t="shared" si="2"/>
        <v>322</v>
      </c>
      <c r="C118" s="5">
        <f>INDEX(database!$I$3:$I$280,MATCH(B118,database!$B$3:$B$280,0))</f>
        <v>28</v>
      </c>
      <c r="D118" s="5">
        <f>INDEX(database!$K$3:$K$280,MATCH(B118,database!$B$3:$B$280,0))</f>
        <v>2</v>
      </c>
      <c r="E118" s="5">
        <f>INDEX(database!$L$3:$L$280,MATCH(B118,database!$B$3:$B$280,0))</f>
        <v>15</v>
      </c>
      <c r="F118" s="5">
        <f>INDEX(database!$M$3:$M$280,MATCH(B118,database!$B$3:$B$280,0))</f>
        <v>8</v>
      </c>
      <c r="G118" s="4" t="s">
        <v>411</v>
      </c>
      <c r="M118" s="3" t="str">
        <f t="shared" si="3"/>
        <v xml:space="preserve">when (x"00000142") =&gt;
-- AEB General Configuration Area Register "SEQ_CONFIG_9" : "LT0_LOOP_CNT" Field%%-- AEB General Configuration Area Register "SEQ_CONFIG_9" : "RESERVED_1" Field%%-- AEB General Configuration Area Register "SEQ_CONFIG_9" : "LT0_ENABLED" Field
v_ram_address    := "0011100";
p_rmap_ram_rd(v_ram_address, fee_rmap_o.waitrequest, v_ram_readdata);
fee_rmap_o.readdata &lt;= v_ram_readdata(15 downto 8);
</v>
      </c>
    </row>
    <row r="119" spans="1:13" x14ac:dyDescent="0.25">
      <c r="A119" s="4" t="s">
        <v>85</v>
      </c>
      <c r="B119" s="5">
        <f t="shared" si="2"/>
        <v>323</v>
      </c>
      <c r="C119" s="5">
        <f>INDEX(database!$I$3:$I$280,MATCH(B119,database!$B$3:$B$280,0))</f>
        <v>28</v>
      </c>
      <c r="D119" s="5">
        <f>INDEX(database!$K$3:$K$280,MATCH(B119,database!$B$3:$B$280,0))</f>
        <v>1</v>
      </c>
      <c r="E119" s="5">
        <f>INDEX(database!$L$3:$L$280,MATCH(B119,database!$B$3:$B$280,0))</f>
        <v>7</v>
      </c>
      <c r="F119" s="5">
        <f>INDEX(database!$M$3:$M$280,MATCH(B119,database!$B$3:$B$280,0))</f>
        <v>0</v>
      </c>
      <c r="G119" s="4" t="s">
        <v>168</v>
      </c>
      <c r="M119" s="3" t="str">
        <f t="shared" si="3"/>
        <v xml:space="preserve">when (x"00000143") =&gt;
-- AEB General Configuration Area Register "SEQ_CONFIG_9" : "LT0_LOOP_CNT" Field
v_ram_address    := "0011100";
p_rmap_ram_rd(v_ram_address, fee_rmap_o.waitrequest, v_ram_readdata);
fee_rmap_o.readdata &lt;= v_ram_readdata(7 downto 0);
</v>
      </c>
    </row>
    <row r="120" spans="1:13" x14ac:dyDescent="0.25">
      <c r="A120" s="4" t="s">
        <v>388</v>
      </c>
      <c r="B120" s="5">
        <f t="shared" si="2"/>
        <v>324</v>
      </c>
      <c r="C120" s="5">
        <f>INDEX(database!$I$3:$I$280,MATCH(B120,database!$B$3:$B$280,0))</f>
        <v>29</v>
      </c>
      <c r="D120" s="5">
        <f>INDEX(database!$K$3:$K$280,MATCH(B120,database!$B$3:$B$280,0))</f>
        <v>8</v>
      </c>
      <c r="E120" s="5">
        <f>INDEX(database!$L$3:$L$280,MATCH(B120,database!$B$3:$B$280,0))</f>
        <v>31</v>
      </c>
      <c r="F120" s="5">
        <f>INDEX(database!$M$3:$M$280,MATCH(B120,database!$B$3:$B$280,0))</f>
        <v>24</v>
      </c>
      <c r="G120" s="4" t="s">
        <v>412</v>
      </c>
      <c r="M120" s="3" t="str">
        <f t="shared" si="3"/>
        <v xml:space="preserve">when (x"00000144") =&gt;
-- AEB General Configuration Area Register "SEQ_CONFIG_10" : "LT1_LOOP_CNT" Field%%-- AEB General Configuration Area Register "SEQ_CONFIG_10" : "RESERVED_0" Field%%-- AEB General Configuration Area Register "SEQ_CONFIG_10" : "LT1_ENABLED" Field
v_ram_address    := "0011101";
p_rmap_ram_rd(v_ram_address, fee_rmap_o.waitrequest, v_ram_readdata);
fee_rmap_o.readdata &lt;= v_ram_readdata(31 downto 24);
</v>
      </c>
    </row>
    <row r="121" spans="1:13" x14ac:dyDescent="0.25">
      <c r="A121" s="4" t="s">
        <v>389</v>
      </c>
      <c r="B121" s="5">
        <f t="shared" si="2"/>
        <v>325</v>
      </c>
      <c r="C121" s="5">
        <f>INDEX(database!$I$3:$I$280,MATCH(B121,database!$B$3:$B$280,0))</f>
        <v>29</v>
      </c>
      <c r="D121" s="5">
        <f>INDEX(database!$K$3:$K$280,MATCH(B121,database!$B$3:$B$280,0))</f>
        <v>4</v>
      </c>
      <c r="E121" s="5">
        <f>INDEX(database!$L$3:$L$280,MATCH(B121,database!$B$3:$B$280,0))</f>
        <v>23</v>
      </c>
      <c r="F121" s="5">
        <f>INDEX(database!$M$3:$M$280,MATCH(B121,database!$B$3:$B$280,0))</f>
        <v>16</v>
      </c>
      <c r="G121" s="4" t="s">
        <v>171</v>
      </c>
      <c r="M121" s="3" t="str">
        <f t="shared" si="3"/>
        <v xml:space="preserve">when (x"00000145") =&gt;
-- AEB General Configuration Area Register "SEQ_CONFIG_10" : "LT1_LOOP_CNT" Field
v_ram_address    := "0011101";
p_rmap_ram_rd(v_ram_address, fee_rmap_o.waitrequest, v_ram_readdata);
fee_rmap_o.readdata &lt;= v_ram_readdata(23 downto 16);
</v>
      </c>
    </row>
    <row r="122" spans="1:13" x14ac:dyDescent="0.25">
      <c r="A122" s="4" t="s">
        <v>390</v>
      </c>
      <c r="B122" s="5">
        <f t="shared" si="2"/>
        <v>326</v>
      </c>
      <c r="C122" s="5">
        <f>INDEX(database!$I$3:$I$280,MATCH(B122,database!$B$3:$B$280,0))</f>
        <v>29</v>
      </c>
      <c r="D122" s="5">
        <f>INDEX(database!$K$3:$K$280,MATCH(B122,database!$B$3:$B$280,0))</f>
        <v>2</v>
      </c>
      <c r="E122" s="5">
        <f>INDEX(database!$L$3:$L$280,MATCH(B122,database!$B$3:$B$280,0))</f>
        <v>15</v>
      </c>
      <c r="F122" s="5">
        <f>INDEX(database!$M$3:$M$280,MATCH(B122,database!$B$3:$B$280,0))</f>
        <v>8</v>
      </c>
      <c r="G122" s="4" t="s">
        <v>413</v>
      </c>
      <c r="M122" s="3" t="str">
        <f t="shared" si="3"/>
        <v xml:space="preserve">when (x"00000146") =&gt;
-- AEB General Configuration Area Register "SEQ_CONFIG_10" : "LT2_LOOP_CNT" Field%%-- AEB General Configuration Area Register "SEQ_CONFIG_10" : "RESERVED_1" Field%%-- AEB General Configuration Area Register "SEQ_CONFIG_10" : "LT2_ENABLED" Field
v_ram_address    := "0011101";
p_rmap_ram_rd(v_ram_address, fee_rmap_o.waitrequest, v_ram_readdata);
fee_rmap_o.readdata &lt;= v_ram_readdata(15 downto 8);
</v>
      </c>
    </row>
    <row r="123" spans="1:13" x14ac:dyDescent="0.25">
      <c r="A123" s="4" t="s">
        <v>86</v>
      </c>
      <c r="B123" s="5">
        <f t="shared" si="2"/>
        <v>327</v>
      </c>
      <c r="C123" s="5">
        <f>INDEX(database!$I$3:$I$280,MATCH(B123,database!$B$3:$B$280,0))</f>
        <v>29</v>
      </c>
      <c r="D123" s="5">
        <f>INDEX(database!$K$3:$K$280,MATCH(B123,database!$B$3:$B$280,0))</f>
        <v>1</v>
      </c>
      <c r="E123" s="5">
        <f>INDEX(database!$L$3:$L$280,MATCH(B123,database!$B$3:$B$280,0))</f>
        <v>7</v>
      </c>
      <c r="F123" s="5">
        <f>INDEX(database!$M$3:$M$280,MATCH(B123,database!$B$3:$B$280,0))</f>
        <v>0</v>
      </c>
      <c r="G123" s="4" t="s">
        <v>174</v>
      </c>
      <c r="M123" s="3" t="str">
        <f t="shared" si="3"/>
        <v xml:space="preserve">when (x"00000147") =&gt;
-- AEB General Configuration Area Register "SEQ_CONFIG_10" : "LT2_LOOP_CNT" Field
v_ram_address    := "0011101";
p_rmap_ram_rd(v_ram_address, fee_rmap_o.waitrequest, v_ram_readdata);
fee_rmap_o.readdata &lt;= v_ram_readdata(7 downto 0);
</v>
      </c>
    </row>
    <row r="124" spans="1:13" x14ac:dyDescent="0.25">
      <c r="A124" s="4" t="s">
        <v>391</v>
      </c>
      <c r="B124" s="5">
        <f t="shared" si="2"/>
        <v>328</v>
      </c>
      <c r="C124" s="5">
        <f>INDEX(database!$I$3:$I$280,MATCH(B124,database!$B$3:$B$280,0))</f>
        <v>30</v>
      </c>
      <c r="D124" s="5">
        <f>INDEX(database!$K$3:$K$280,MATCH(B124,database!$B$3:$B$280,0))</f>
        <v>8</v>
      </c>
      <c r="E124" s="5">
        <f>INDEX(database!$L$3:$L$280,MATCH(B124,database!$B$3:$B$280,0))</f>
        <v>31</v>
      </c>
      <c r="F124" s="5">
        <f>INDEX(database!$M$3:$M$280,MATCH(B124,database!$B$3:$B$280,0))</f>
        <v>24</v>
      </c>
      <c r="G124" s="4" t="s">
        <v>414</v>
      </c>
      <c r="M124" s="3" t="str">
        <f t="shared" si="3"/>
        <v xml:space="preserve">when (x"00000148") =&gt;
-- AEB General Configuration Area Register "SEQ_CONFIG_11" : "LT3_LOOP_CNT" Field%%-- AEB General Configuration Area Register "SEQ_CONFIG_11" : "RESERVED" Field%%-- AEB General Configuration Area Register "SEQ_CONFIG_11" : "LT3_ENABLED" Field
v_ram_address    := "0011110";
p_rmap_ram_rd(v_ram_address, fee_rmap_o.waitrequest, v_ram_readdata);
fee_rmap_o.readdata &lt;= v_ram_readdata(31 downto 24);
</v>
      </c>
    </row>
    <row r="125" spans="1:13" x14ac:dyDescent="0.25">
      <c r="A125" s="4" t="s">
        <v>392</v>
      </c>
      <c r="B125" s="5">
        <f t="shared" si="2"/>
        <v>329</v>
      </c>
      <c r="C125" s="5">
        <f>INDEX(database!$I$3:$I$280,MATCH(B125,database!$B$3:$B$280,0))</f>
        <v>30</v>
      </c>
      <c r="D125" s="5">
        <f>INDEX(database!$K$3:$K$280,MATCH(B125,database!$B$3:$B$280,0))</f>
        <v>4</v>
      </c>
      <c r="E125" s="5">
        <f>INDEX(database!$L$3:$L$280,MATCH(B125,database!$B$3:$B$280,0))</f>
        <v>23</v>
      </c>
      <c r="F125" s="5">
        <f>INDEX(database!$M$3:$M$280,MATCH(B125,database!$B$3:$B$280,0))</f>
        <v>16</v>
      </c>
      <c r="G125" s="4" t="s">
        <v>177</v>
      </c>
      <c r="M125" s="3" t="str">
        <f t="shared" si="3"/>
        <v xml:space="preserve">when (x"00000149") =&gt;
-- AEB General Configuration Area Register "SEQ_CONFIG_11" : "LT3_LOOP_CNT" Field
v_ram_address    := "0011110";
p_rmap_ram_rd(v_ram_address, fee_rmap_o.waitrequest, v_ram_readdata);
fee_rmap_o.readdata &lt;= v_ram_readdata(23 downto 16);
</v>
      </c>
    </row>
    <row r="126" spans="1:13" x14ac:dyDescent="0.25">
      <c r="A126" s="4" t="s">
        <v>393</v>
      </c>
      <c r="B126" s="5">
        <f t="shared" si="2"/>
        <v>330</v>
      </c>
      <c r="C126" s="5">
        <f>INDEX(database!$I$3:$I$280,MATCH(B126,database!$B$3:$B$280,0))</f>
        <v>30</v>
      </c>
      <c r="D126" s="5">
        <f>INDEX(database!$K$3:$K$280,MATCH(B126,database!$B$3:$B$280,0))</f>
        <v>2</v>
      </c>
      <c r="E126" s="5">
        <f>INDEX(database!$L$3:$L$280,MATCH(B126,database!$B$3:$B$280,0))</f>
        <v>15</v>
      </c>
      <c r="F126" s="5">
        <f>INDEX(database!$M$3:$M$280,MATCH(B126,database!$B$3:$B$280,0))</f>
        <v>8</v>
      </c>
      <c r="G126" s="4" t="s">
        <v>180</v>
      </c>
      <c r="M126" s="3" t="str">
        <f t="shared" si="3"/>
        <v xml:space="preserve">when (x"0000014A") =&gt;
-- AEB General Configuration Area Register "SEQ_CONFIG_11" : "PIX_LOOP_CNT_WORD_1" Field
v_ram_address    := "0011110";
p_rmap_ram_rd(v_ram_address, fee_rmap_o.waitrequest, v_ram_readdata);
fee_rmap_o.readdata &lt;= v_ram_readdata(15 downto 8);
</v>
      </c>
    </row>
    <row r="127" spans="1:13" x14ac:dyDescent="0.25">
      <c r="A127" s="4" t="s">
        <v>394</v>
      </c>
      <c r="B127" s="5">
        <f t="shared" si="2"/>
        <v>331</v>
      </c>
      <c r="C127" s="5">
        <f>INDEX(database!$I$3:$I$280,MATCH(B127,database!$B$3:$B$280,0))</f>
        <v>30</v>
      </c>
      <c r="D127" s="5">
        <f>INDEX(database!$K$3:$K$280,MATCH(B127,database!$B$3:$B$280,0))</f>
        <v>1</v>
      </c>
      <c r="E127" s="5">
        <f>INDEX(database!$L$3:$L$280,MATCH(B127,database!$B$3:$B$280,0))</f>
        <v>7</v>
      </c>
      <c r="F127" s="5">
        <f>INDEX(database!$M$3:$M$280,MATCH(B127,database!$B$3:$B$280,0))</f>
        <v>0</v>
      </c>
      <c r="G127" s="4" t="s">
        <v>180</v>
      </c>
      <c r="M127" s="3" t="str">
        <f t="shared" si="3"/>
        <v xml:space="preserve">when (x"0000014B") =&gt;
-- AEB General Configuration Area Register "SEQ_CONFIG_11" : "PIX_LOOP_CNT_WORD_1" Field
v_ram_address    := "0011110";
p_rmap_ram_rd(v_ram_address, fee_rmap_o.waitrequest, v_ram_readdata);
fee_rmap_o.readdata &lt;= v_ram_readdata(7 downto 0);
</v>
      </c>
    </row>
    <row r="128" spans="1:13" x14ac:dyDescent="0.25">
      <c r="A128" s="4" t="s">
        <v>395</v>
      </c>
      <c r="B128" s="5">
        <f t="shared" si="2"/>
        <v>332</v>
      </c>
      <c r="C128" s="5">
        <f>INDEX(database!$I$3:$I$280,MATCH(B128,database!$B$3:$B$280,0))</f>
        <v>31</v>
      </c>
      <c r="D128" s="5">
        <f>INDEX(database!$K$3:$K$280,MATCH(B128,database!$B$3:$B$280,0))</f>
        <v>8</v>
      </c>
      <c r="E128" s="5">
        <f>INDEX(database!$L$3:$L$280,MATCH(B128,database!$B$3:$B$280,0))</f>
        <v>31</v>
      </c>
      <c r="F128" s="5">
        <f>INDEX(database!$M$3:$M$280,MATCH(B128,database!$B$3:$B$280,0))</f>
        <v>24</v>
      </c>
      <c r="G128" s="4" t="s">
        <v>181</v>
      </c>
      <c r="M128" s="3" t="str">
        <f t="shared" si="3"/>
        <v xml:space="preserve">when (x"0000014C") =&gt;
-- AEB General Configuration Area Register "SEQ_CONFIG_12" : "PIX_LOOP_CNT_WORD_0" Field
v_ram_address    := "0011111";
p_rmap_ram_rd(v_ram_address, fee_rmap_o.waitrequest, v_ram_readdata);
fee_rmap_o.readdata &lt;= v_ram_readdata(31 downto 24);
</v>
      </c>
    </row>
    <row r="129" spans="1:13" x14ac:dyDescent="0.25">
      <c r="A129" s="4" t="s">
        <v>396</v>
      </c>
      <c r="B129" s="5">
        <f t="shared" si="2"/>
        <v>333</v>
      </c>
      <c r="C129" s="5">
        <f>INDEX(database!$I$3:$I$280,MATCH(B129,database!$B$3:$B$280,0))</f>
        <v>31</v>
      </c>
      <c r="D129" s="5">
        <f>INDEX(database!$K$3:$K$280,MATCH(B129,database!$B$3:$B$280,0))</f>
        <v>4</v>
      </c>
      <c r="E129" s="5">
        <f>INDEX(database!$L$3:$L$280,MATCH(B129,database!$B$3:$B$280,0))</f>
        <v>23</v>
      </c>
      <c r="F129" s="5">
        <f>INDEX(database!$M$3:$M$280,MATCH(B129,database!$B$3:$B$280,0))</f>
        <v>16</v>
      </c>
      <c r="G129" s="4" t="s">
        <v>181</v>
      </c>
      <c r="M129" s="3" t="str">
        <f t="shared" si="3"/>
        <v xml:space="preserve">when (x"0000014D") =&gt;
-- AEB General Configuration Area Register "SEQ_CONFIG_12" : "PIX_LOOP_CNT_WORD_0" Field
v_ram_address    := "0011111";
p_rmap_ram_rd(v_ram_address, fee_rmap_o.waitrequest, v_ram_readdata);
fee_rmap_o.readdata &lt;= v_ram_readdata(23 downto 16);
</v>
      </c>
    </row>
    <row r="130" spans="1:13" x14ac:dyDescent="0.25">
      <c r="A130" s="4" t="s">
        <v>397</v>
      </c>
      <c r="B130" s="5">
        <f t="shared" si="2"/>
        <v>334</v>
      </c>
      <c r="C130" s="5">
        <f>INDEX(database!$I$3:$I$280,MATCH(B130,database!$B$3:$B$280,0))</f>
        <v>31</v>
      </c>
      <c r="D130" s="5">
        <f>INDEX(database!$K$3:$K$280,MATCH(B130,database!$B$3:$B$280,0))</f>
        <v>2</v>
      </c>
      <c r="E130" s="5">
        <f>INDEX(database!$L$3:$L$280,MATCH(B130,database!$B$3:$B$280,0))</f>
        <v>15</v>
      </c>
      <c r="F130" s="5">
        <f>INDEX(database!$M$3:$M$280,MATCH(B130,database!$B$3:$B$280,0))</f>
        <v>8</v>
      </c>
      <c r="G130" s="4" t="s">
        <v>415</v>
      </c>
      <c r="M130" s="3" t="str">
        <f t="shared" si="3"/>
        <v xml:space="preserve">when (x"0000014E") =&gt;
-- AEB General Configuration Area Register "SEQ_CONFIG_12" : "PC_LOOP_CNT" Field%%-- AEB General Configuration Area Register "SEQ_CONFIG_12" : "RESERVED" Field%%-- AEB General Configuration Area Register "SEQ_CONFIG_12" : "PC_ENABLED" Field
v_ram_address    := "0011111";
p_rmap_ram_rd(v_ram_address, fee_rmap_o.waitrequest, v_ram_readdata);
fee_rmap_o.readdata &lt;= v_ram_readdata(15 downto 8);
</v>
      </c>
    </row>
    <row r="131" spans="1:13" x14ac:dyDescent="0.25">
      <c r="A131" s="4" t="s">
        <v>398</v>
      </c>
      <c r="B131" s="5">
        <f t="shared" si="2"/>
        <v>335</v>
      </c>
      <c r="C131" s="5">
        <f>INDEX(database!$I$3:$I$280,MATCH(B131,database!$B$3:$B$280,0))</f>
        <v>31</v>
      </c>
      <c r="D131" s="5">
        <f>INDEX(database!$K$3:$K$280,MATCH(B131,database!$B$3:$B$280,0))</f>
        <v>1</v>
      </c>
      <c r="E131" s="5">
        <f>INDEX(database!$L$3:$L$280,MATCH(B131,database!$B$3:$B$280,0))</f>
        <v>7</v>
      </c>
      <c r="F131" s="5">
        <f>INDEX(database!$M$3:$M$280,MATCH(B131,database!$B$3:$B$280,0))</f>
        <v>0</v>
      </c>
      <c r="G131" s="4" t="s">
        <v>182</v>
      </c>
      <c r="M131" s="3" t="str">
        <f t="shared" si="3"/>
        <v xml:space="preserve">when (x"0000014F") =&gt;
-- AEB General Configuration Area Register "SEQ_CONFIG_12" : "PC_LOOP_CNT" Field
v_ram_address    := "0011111";
p_rmap_ram_rd(v_ram_address, fee_rmap_o.waitrequest, v_ram_readdata);
fee_rmap_o.readdata &lt;= v_ram_readdata(7 downto 0);
</v>
      </c>
    </row>
    <row r="132" spans="1:13" x14ac:dyDescent="0.25">
      <c r="A132" s="4" t="s">
        <v>399</v>
      </c>
      <c r="B132" s="5">
        <f t="shared" si="2"/>
        <v>336</v>
      </c>
      <c r="C132" s="5">
        <f>INDEX(database!$I$3:$I$280,MATCH(B132,database!$B$3:$B$280,0))</f>
        <v>32</v>
      </c>
      <c r="D132" s="5">
        <f>INDEX(database!$K$3:$K$280,MATCH(B132,database!$B$3:$B$280,0))</f>
        <v>8</v>
      </c>
      <c r="E132" s="5">
        <f>INDEX(database!$L$3:$L$280,MATCH(B132,database!$B$3:$B$280,0))</f>
        <v>31</v>
      </c>
      <c r="F132" s="5">
        <f>INDEX(database!$M$3:$M$280,MATCH(B132,database!$B$3:$B$280,0))</f>
        <v>24</v>
      </c>
      <c r="G132" s="4" t="s">
        <v>416</v>
      </c>
      <c r="M132" s="3" t="str">
        <f t="shared" si="3"/>
        <v xml:space="preserve">when (x"00000150") =&gt;
-- AEB General Configuration Area Register "SEQ_CONFIG_13" : "INT1_LOOP_CNT" Field%%-- AEB General Configuration Area Register "SEQ_CONFIG_13" : "RESERVED_0" Field
v_ram_address    := "0100000";
p_rmap_ram_rd(v_ram_address, fee_rmap_o.waitrequest, v_ram_readdata);
fee_rmap_o.readdata &lt;= v_ram_readdata(31 downto 24);
</v>
      </c>
    </row>
    <row r="133" spans="1:13" x14ac:dyDescent="0.25">
      <c r="A133" s="4" t="s">
        <v>400</v>
      </c>
      <c r="B133" s="5">
        <f t="shared" si="2"/>
        <v>337</v>
      </c>
      <c r="C133" s="5">
        <f>INDEX(database!$I$3:$I$280,MATCH(B133,database!$B$3:$B$280,0))</f>
        <v>32</v>
      </c>
      <c r="D133" s="5">
        <f>INDEX(database!$K$3:$K$280,MATCH(B133,database!$B$3:$B$280,0))</f>
        <v>4</v>
      </c>
      <c r="E133" s="5">
        <f>INDEX(database!$L$3:$L$280,MATCH(B133,database!$B$3:$B$280,0))</f>
        <v>23</v>
      </c>
      <c r="F133" s="5">
        <f>INDEX(database!$M$3:$M$280,MATCH(B133,database!$B$3:$B$280,0))</f>
        <v>16</v>
      </c>
      <c r="G133" s="4" t="s">
        <v>185</v>
      </c>
      <c r="M133" s="3" t="str">
        <f t="shared" si="3"/>
        <v xml:space="preserve">when (x"00000151") =&gt;
-- AEB General Configuration Area Register "SEQ_CONFIG_13" : "INT1_LOOP_CNT" Field
v_ram_address    := "0100000";
p_rmap_ram_rd(v_ram_address, fee_rmap_o.waitrequest, v_ram_readdata);
fee_rmap_o.readdata &lt;= v_ram_readdata(23 downto 16);
</v>
      </c>
    </row>
    <row r="134" spans="1:13" x14ac:dyDescent="0.25">
      <c r="A134" s="4" t="s">
        <v>401</v>
      </c>
      <c r="B134" s="5">
        <f t="shared" si="2"/>
        <v>338</v>
      </c>
      <c r="C134" s="5">
        <f>INDEX(database!$I$3:$I$280,MATCH(B134,database!$B$3:$B$280,0))</f>
        <v>32</v>
      </c>
      <c r="D134" s="5">
        <f>INDEX(database!$K$3:$K$280,MATCH(B134,database!$B$3:$B$280,0))</f>
        <v>2</v>
      </c>
      <c r="E134" s="5">
        <f>INDEX(database!$L$3:$L$280,MATCH(B134,database!$B$3:$B$280,0))</f>
        <v>15</v>
      </c>
      <c r="F134" s="5">
        <f>INDEX(database!$M$3:$M$280,MATCH(B134,database!$B$3:$B$280,0))</f>
        <v>8</v>
      </c>
      <c r="G134" s="4" t="s">
        <v>417</v>
      </c>
      <c r="M134" s="3" t="str">
        <f t="shared" si="3"/>
        <v xml:space="preserve">when (x"00000152") =&gt;
-- AEB General Configuration Area Register "SEQ_CONFIG_13" : "INT2_LOOP_CNT" Field%%-- AEB General Configuration Area Register "SEQ_CONFIG_13" : "RESERVED_1" Field
v_ram_address    := "0100000";
p_rmap_ram_rd(v_ram_address, fee_rmap_o.waitrequest, v_ram_readdata);
fee_rmap_o.readdata &lt;= v_ram_readdata(15 downto 8);
</v>
      </c>
    </row>
    <row r="135" spans="1:13" x14ac:dyDescent="0.25">
      <c r="A135" s="4" t="s">
        <v>402</v>
      </c>
      <c r="B135" s="5">
        <f t="shared" ref="B135:B198" si="4">HEX2DEC(A135)</f>
        <v>339</v>
      </c>
      <c r="C135" s="5">
        <f>INDEX(database!$I$3:$I$280,MATCH(B135,database!$B$3:$B$280,0))</f>
        <v>32</v>
      </c>
      <c r="D135" s="5">
        <f>INDEX(database!$K$3:$K$280,MATCH(B135,database!$B$3:$B$280,0))</f>
        <v>1</v>
      </c>
      <c r="E135" s="5">
        <f>INDEX(database!$L$3:$L$280,MATCH(B135,database!$B$3:$B$280,0))</f>
        <v>7</v>
      </c>
      <c r="F135" s="5">
        <f>INDEX(database!$M$3:$M$280,MATCH(B135,database!$B$3:$B$280,0))</f>
        <v>0</v>
      </c>
      <c r="G135" s="4" t="s">
        <v>187</v>
      </c>
      <c r="M135" s="3" t="str">
        <f t="shared" ref="M135:M198" si="5">_xlfn.CONCAT($B$2,DEC2HEX(B135,8),$C$2,CHAR(10),G135,CHAR(10),$D$2,DEC2BIN(C135,7),$E$2,CHAR(10),$F$2,CHAR(10),$G$2,E135,$H$2,F135,$I$2,CHAR(10))</f>
        <v xml:space="preserve">when (x"00000153") =&gt;
-- AEB General Configuration Area Register "SEQ_CONFIG_13" : "INT2_LOOP_CNT" Field
v_ram_address    := "0100000";
p_rmap_ram_rd(v_ram_address, fee_rmap_o.waitrequest, v_ram_readdata);
fee_rmap_o.readdata &lt;= v_ram_readdata(7 downto 0);
</v>
      </c>
    </row>
    <row r="136" spans="1:13" x14ac:dyDescent="0.25">
      <c r="A136" s="4" t="s">
        <v>403</v>
      </c>
      <c r="B136" s="5">
        <f t="shared" si="4"/>
        <v>340</v>
      </c>
      <c r="C136" s="5">
        <f>INDEX(database!$I$3:$I$280,MATCH(B136,database!$B$3:$B$280,0))</f>
        <v>33</v>
      </c>
      <c r="D136" s="5">
        <f>INDEX(database!$K$3:$K$280,MATCH(B136,database!$B$3:$B$280,0))</f>
        <v>8</v>
      </c>
      <c r="E136" s="5">
        <f>INDEX(database!$L$3:$L$280,MATCH(B136,database!$B$3:$B$280,0))</f>
        <v>31</v>
      </c>
      <c r="F136" s="5">
        <f>INDEX(database!$M$3:$M$280,MATCH(B136,database!$B$3:$B$280,0))</f>
        <v>24</v>
      </c>
      <c r="G136" s="4" t="s">
        <v>189</v>
      </c>
      <c r="M136" s="3" t="str">
        <f t="shared" si="5"/>
        <v xml:space="preserve">when (x"00000154") =&gt;
-- AEB General Configuration Area Register "SEQ_CONFIG_14" : RESERVED_0, "SPHI_INV", "RESERVED_1", "RPHI_INV", "RESERVED_2" Fields
v_ram_address    := "0100001";
p_rmap_ram_rd(v_ram_address, fee_rmap_o.waitrequest, v_ram_readdata);
fee_rmap_o.readdata &lt;= v_ram_readdata(31 downto 24);
</v>
      </c>
    </row>
    <row r="137" spans="1:13" x14ac:dyDescent="0.25">
      <c r="A137" s="4" t="s">
        <v>404</v>
      </c>
      <c r="B137" s="5">
        <f t="shared" si="4"/>
        <v>341</v>
      </c>
      <c r="C137" s="5">
        <f>INDEX(database!$I$3:$I$280,MATCH(B137,database!$B$3:$B$280,0))</f>
        <v>33</v>
      </c>
      <c r="D137" s="5">
        <f>INDEX(database!$K$3:$K$280,MATCH(B137,database!$B$3:$B$280,0))</f>
        <v>4</v>
      </c>
      <c r="E137" s="5">
        <f>INDEX(database!$L$3:$L$280,MATCH(B137,database!$B$3:$B$280,0))</f>
        <v>23</v>
      </c>
      <c r="F137" s="5">
        <f>INDEX(database!$M$3:$M$280,MATCH(B137,database!$B$3:$B$280,0))</f>
        <v>16</v>
      </c>
      <c r="G137" s="4" t="s">
        <v>189</v>
      </c>
      <c r="M137" s="3" t="str">
        <f t="shared" si="5"/>
        <v xml:space="preserve">when (x"00000155") =&gt;
-- AEB General Configuration Area Register "SEQ_CONFIG_14" : RESERVED_0, "SPHI_INV", "RESERVED_1", "RPHI_INV", "RESERVED_2" Fields
v_ram_address    := "0100001";
p_rmap_ram_rd(v_ram_address, fee_rmap_o.waitrequest, v_ram_readdata);
fee_rmap_o.readdata &lt;= v_ram_readdata(23 downto 16);
</v>
      </c>
    </row>
    <row r="138" spans="1:13" x14ac:dyDescent="0.25">
      <c r="A138" s="4" t="s">
        <v>405</v>
      </c>
      <c r="B138" s="5">
        <f t="shared" si="4"/>
        <v>342</v>
      </c>
      <c r="C138" s="5">
        <f>INDEX(database!$I$3:$I$280,MATCH(B138,database!$B$3:$B$280,0))</f>
        <v>33</v>
      </c>
      <c r="D138" s="5">
        <f>INDEX(database!$K$3:$K$280,MATCH(B138,database!$B$3:$B$280,0))</f>
        <v>2</v>
      </c>
      <c r="E138" s="5">
        <f>INDEX(database!$L$3:$L$280,MATCH(B138,database!$B$3:$B$280,0))</f>
        <v>15</v>
      </c>
      <c r="F138" s="5">
        <f>INDEX(database!$M$3:$M$280,MATCH(B138,database!$B$3:$B$280,0))</f>
        <v>8</v>
      </c>
      <c r="G138" s="4" t="s">
        <v>189</v>
      </c>
      <c r="M138" s="3" t="str">
        <f t="shared" si="5"/>
        <v xml:space="preserve">when (x"00000156") =&gt;
-- AEB General Configuration Area Register "SEQ_CONFIG_14" : RESERVED_0, "SPHI_INV", "RESERVED_1", "RPHI_INV", "RESERVED_2" Fields
v_ram_address    := "0100001";
p_rmap_ram_rd(v_ram_address, fee_rmap_o.waitrequest, v_ram_readdata);
fee_rmap_o.readdata &lt;= v_ram_readdata(15 downto 8);
</v>
      </c>
    </row>
    <row r="139" spans="1:13" x14ac:dyDescent="0.25">
      <c r="A139" s="4" t="s">
        <v>406</v>
      </c>
      <c r="B139" s="5">
        <f t="shared" si="4"/>
        <v>343</v>
      </c>
      <c r="C139" s="5">
        <f>INDEX(database!$I$3:$I$280,MATCH(B139,database!$B$3:$B$280,0))</f>
        <v>33</v>
      </c>
      <c r="D139" s="5">
        <f>INDEX(database!$K$3:$K$280,MATCH(B139,database!$B$3:$B$280,0))</f>
        <v>1</v>
      </c>
      <c r="E139" s="5">
        <f>INDEX(database!$L$3:$L$280,MATCH(B139,database!$B$3:$B$280,0))</f>
        <v>7</v>
      </c>
      <c r="F139" s="5">
        <f>INDEX(database!$M$3:$M$280,MATCH(B139,database!$B$3:$B$280,0))</f>
        <v>0</v>
      </c>
      <c r="G139" s="4" t="s">
        <v>189</v>
      </c>
      <c r="M139" s="3" t="str">
        <f t="shared" si="5"/>
        <v xml:space="preserve">when (x"00000157") =&gt;
-- AEB General Configuration Area Register "SEQ_CONFIG_14" : RESERVED_0, "SPHI_INV", "RESERVED_1", "RPHI_INV", "RESERVED_2" Fields
v_ram_address    := "0100001";
p_rmap_ram_rd(v_ram_address, fee_rmap_o.waitrequest, v_ram_readdata);
fee_rmap_o.readdata &lt;= v_ram_readdata(7 downto 0);
</v>
      </c>
    </row>
    <row r="140" spans="1:13" x14ac:dyDescent="0.25">
      <c r="A140" s="4" t="s">
        <v>87</v>
      </c>
      <c r="B140" s="5">
        <f t="shared" si="4"/>
        <v>4096</v>
      </c>
      <c r="C140" s="5">
        <f>INDEX(database!$I$3:$I$280,MATCH(B140,database!$B$3:$B$280,0))</f>
        <v>34</v>
      </c>
      <c r="D140" s="5">
        <f>INDEX(database!$K$3:$K$280,MATCH(B140,database!$B$3:$B$280,0))</f>
        <v>8</v>
      </c>
      <c r="E140" s="5">
        <f>INDEX(database!$L$3:$L$280,MATCH(B140,database!$B$3:$B$280,0))</f>
        <v>31</v>
      </c>
      <c r="F140" s="5">
        <f>INDEX(database!$M$3:$M$280,MATCH(B140,database!$B$3:$B$280,0))</f>
        <v>24</v>
      </c>
      <c r="G140" s="4" t="s">
        <v>190</v>
      </c>
      <c r="M140" s="3" t="str">
        <f t="shared" si="5"/>
        <v xml:space="preserve">when (x"00001000") =&gt;
-- AEB Housekeeping Area Register "AEB_STATUS" : "AEB_STATUS" Field
v_ram_address    := "0100010";
p_rmap_ram_rd(v_ram_address, fee_rmap_o.waitrequest, v_ram_readdata);
fee_rmap_o.readdata &lt;= v_ram_readdata(31 downto 24);
</v>
      </c>
    </row>
    <row r="141" spans="1:13" x14ac:dyDescent="0.25">
      <c r="A141" s="4" t="s">
        <v>88</v>
      </c>
      <c r="B141" s="5">
        <f t="shared" si="4"/>
        <v>4097</v>
      </c>
      <c r="C141" s="5">
        <f>INDEX(database!$I$3:$I$280,MATCH(B141,database!$B$3:$B$280,0))</f>
        <v>34</v>
      </c>
      <c r="D141" s="5">
        <f>INDEX(database!$K$3:$K$280,MATCH(B141,database!$B$3:$B$280,0))</f>
        <v>4</v>
      </c>
      <c r="E141" s="5">
        <f>INDEX(database!$L$3:$L$280,MATCH(B141,database!$B$3:$B$280,0))</f>
        <v>23</v>
      </c>
      <c r="F141" s="5">
        <f>INDEX(database!$M$3:$M$280,MATCH(B141,database!$B$3:$B$280,0))</f>
        <v>16</v>
      </c>
      <c r="G141" s="4" t="s">
        <v>524</v>
      </c>
      <c r="M141" s="3" t="str">
        <f t="shared" si="5"/>
        <v xml:space="preserve">when (x"00001001") =&gt;
-- AEB Housekeeping Area Register "AEB_STATUS" : DAC_CFG_WR_RUN, "ADC_CFG_RD_RUN", "ADC_CFG_WR_RUN", "ADC_DAT_RD_RUN", "ADC_ERROR", "ADC2_LU", "ADC1_LU", "ADC_DAT_RD", "ADC_CFG_RD", "ADC_CFG_WR", "ADC2_BUSY", "ADC1_BUSY" Fields%%-- AEB Housekeeping Area Register "AEB_STATUS" : VASP2_CFG_RUN, "VASP1_CFG_RUN" Fields
v_ram_address    := "0100010";
p_rmap_ram_rd(v_ram_address, fee_rmap_o.waitrequest, v_ram_readdata);
fee_rmap_o.readdata &lt;= v_ram_readdata(23 downto 16);
</v>
      </c>
    </row>
    <row r="142" spans="1:13" x14ac:dyDescent="0.25">
      <c r="A142" s="4" t="s">
        <v>89</v>
      </c>
      <c r="B142" s="5">
        <f t="shared" si="4"/>
        <v>4098</v>
      </c>
      <c r="C142" s="5">
        <f>INDEX(database!$I$3:$I$280,MATCH(B142,database!$B$3:$B$280,0))</f>
        <v>34</v>
      </c>
      <c r="D142" s="5">
        <f>INDEX(database!$K$3:$K$280,MATCH(B142,database!$B$3:$B$280,0))</f>
        <v>2</v>
      </c>
      <c r="E142" s="5">
        <f>INDEX(database!$L$3:$L$280,MATCH(B142,database!$B$3:$B$280,0))</f>
        <v>15</v>
      </c>
      <c r="F142" s="5">
        <f>INDEX(database!$M$3:$M$280,MATCH(B142,database!$B$3:$B$280,0))</f>
        <v>8</v>
      </c>
      <c r="G142" s="4" t="s">
        <v>191</v>
      </c>
      <c r="M142" s="3" t="str">
        <f t="shared" si="5"/>
        <v xml:space="preserve">when (x"00001002") =&gt;
-- AEB Housekeeping Area Register "AEB_STATUS" : DAC_CFG_WR_RUN, "ADC_CFG_RD_RUN", "ADC_CFG_WR_RUN", "ADC_DAT_RD_RUN", "ADC_ERROR", "ADC2_LU", "ADC1_LU", "ADC_DAT_RD", "ADC_CFG_RD", "ADC_CFG_WR", "ADC2_BUSY", "ADC1_BUSY" Fields
v_ram_address    := "0100010";
p_rmap_ram_rd(v_ram_address, fee_rmap_o.waitrequest, v_ram_readdata);
fee_rmap_o.readdata &lt;= v_ram_readdata(15 downto 8);
</v>
      </c>
    </row>
    <row r="143" spans="1:13" x14ac:dyDescent="0.25">
      <c r="A143" s="4" t="s">
        <v>90</v>
      </c>
      <c r="B143" s="5">
        <f t="shared" si="4"/>
        <v>4104</v>
      </c>
      <c r="C143" s="5">
        <f>INDEX(database!$I$3:$I$280,MATCH(B143,database!$B$3:$B$280,0))</f>
        <v>36</v>
      </c>
      <c r="D143" s="5">
        <f>INDEX(database!$K$3:$K$280,MATCH(B143,database!$B$3:$B$280,0))</f>
        <v>8</v>
      </c>
      <c r="E143" s="5">
        <f>INDEX(database!$L$3:$L$280,MATCH(B143,database!$B$3:$B$280,0))</f>
        <v>31</v>
      </c>
      <c r="F143" s="5">
        <f>INDEX(database!$M$3:$M$280,MATCH(B143,database!$B$3:$B$280,0))</f>
        <v>24</v>
      </c>
      <c r="G143" s="4" t="s">
        <v>193</v>
      </c>
      <c r="M143" s="3" t="str">
        <f t="shared" si="5"/>
        <v xml:space="preserve">when (x"00001008") =&gt;
-- AEB Housekeeping Area Register "TIMESTAMP_1" : "TIMESTAMP_DWORD_1" Field
v_ram_address    := "0100100";
p_rmap_ram_rd(v_ram_address, fee_rmap_o.waitrequest, v_ram_readdata);
fee_rmap_o.readdata &lt;= v_ram_readdata(31 downto 24);
</v>
      </c>
    </row>
    <row r="144" spans="1:13" x14ac:dyDescent="0.25">
      <c r="A144" s="4" t="s">
        <v>91</v>
      </c>
      <c r="B144" s="5">
        <f t="shared" si="4"/>
        <v>4105</v>
      </c>
      <c r="C144" s="5">
        <f>INDEX(database!$I$3:$I$280,MATCH(B144,database!$B$3:$B$280,0))</f>
        <v>36</v>
      </c>
      <c r="D144" s="5">
        <f>INDEX(database!$K$3:$K$280,MATCH(B144,database!$B$3:$B$280,0))</f>
        <v>4</v>
      </c>
      <c r="E144" s="5">
        <f>INDEX(database!$L$3:$L$280,MATCH(B144,database!$B$3:$B$280,0))</f>
        <v>23</v>
      </c>
      <c r="F144" s="5">
        <f>INDEX(database!$M$3:$M$280,MATCH(B144,database!$B$3:$B$280,0))</f>
        <v>16</v>
      </c>
      <c r="G144" s="4" t="s">
        <v>193</v>
      </c>
      <c r="M144" s="3" t="str">
        <f t="shared" si="5"/>
        <v xml:space="preserve">when (x"00001009") =&gt;
-- AEB Housekeeping Area Register "TIMESTAMP_1" : "TIMESTAMP_DWORD_1" Field
v_ram_address    := "0100100";
p_rmap_ram_rd(v_ram_address, fee_rmap_o.waitrequest, v_ram_readdata);
fee_rmap_o.readdata &lt;= v_ram_readdata(23 downto 16);
</v>
      </c>
    </row>
    <row r="145" spans="1:13" x14ac:dyDescent="0.25">
      <c r="A145" s="4" t="s">
        <v>92</v>
      </c>
      <c r="B145" s="5">
        <f t="shared" si="4"/>
        <v>4106</v>
      </c>
      <c r="C145" s="5">
        <f>INDEX(database!$I$3:$I$280,MATCH(B145,database!$B$3:$B$280,0))</f>
        <v>36</v>
      </c>
      <c r="D145" s="5">
        <f>INDEX(database!$K$3:$K$280,MATCH(B145,database!$B$3:$B$280,0))</f>
        <v>2</v>
      </c>
      <c r="E145" s="5">
        <f>INDEX(database!$L$3:$L$280,MATCH(B145,database!$B$3:$B$280,0))</f>
        <v>15</v>
      </c>
      <c r="F145" s="5">
        <f>INDEX(database!$M$3:$M$280,MATCH(B145,database!$B$3:$B$280,0))</f>
        <v>8</v>
      </c>
      <c r="G145" s="4" t="s">
        <v>193</v>
      </c>
      <c r="M145" s="3" t="str">
        <f t="shared" si="5"/>
        <v xml:space="preserve">when (x"0000100A") =&gt;
-- AEB Housekeeping Area Register "TIMESTAMP_1" : "TIMESTAMP_DWORD_1" Field
v_ram_address    := "0100100";
p_rmap_ram_rd(v_ram_address, fee_rmap_o.waitrequest, v_ram_readdata);
fee_rmap_o.readdata &lt;= v_ram_readdata(15 downto 8);
</v>
      </c>
    </row>
    <row r="146" spans="1:13" x14ac:dyDescent="0.25">
      <c r="A146" s="4" t="s">
        <v>93</v>
      </c>
      <c r="B146" s="5">
        <f t="shared" si="4"/>
        <v>4107</v>
      </c>
      <c r="C146" s="5">
        <f>INDEX(database!$I$3:$I$280,MATCH(B146,database!$B$3:$B$280,0))</f>
        <v>36</v>
      </c>
      <c r="D146" s="5">
        <f>INDEX(database!$K$3:$K$280,MATCH(B146,database!$B$3:$B$280,0))</f>
        <v>1</v>
      </c>
      <c r="E146" s="5">
        <f>INDEX(database!$L$3:$L$280,MATCH(B146,database!$B$3:$B$280,0))</f>
        <v>7</v>
      </c>
      <c r="F146" s="5">
        <f>INDEX(database!$M$3:$M$280,MATCH(B146,database!$B$3:$B$280,0))</f>
        <v>0</v>
      </c>
      <c r="G146" s="4" t="s">
        <v>193</v>
      </c>
      <c r="M146" s="3" t="str">
        <f t="shared" si="5"/>
        <v xml:space="preserve">when (x"0000100B") =&gt;
-- AEB Housekeeping Area Register "TIMESTAMP_1" : "TIMESTAMP_DWORD_1" Field
v_ram_address    := "0100100";
p_rmap_ram_rd(v_ram_address, fee_rmap_o.waitrequest, v_ram_readdata);
fee_rmap_o.readdata &lt;= v_ram_readdata(7 downto 0);
</v>
      </c>
    </row>
    <row r="147" spans="1:13" x14ac:dyDescent="0.25">
      <c r="A147" s="4" t="s">
        <v>94</v>
      </c>
      <c r="B147" s="5">
        <f t="shared" si="4"/>
        <v>4108</v>
      </c>
      <c r="C147" s="5">
        <f>INDEX(database!$I$3:$I$280,MATCH(B147,database!$B$3:$B$280,0))</f>
        <v>37</v>
      </c>
      <c r="D147" s="5">
        <f>INDEX(database!$K$3:$K$280,MATCH(B147,database!$B$3:$B$280,0))</f>
        <v>8</v>
      </c>
      <c r="E147" s="5">
        <f>INDEX(database!$L$3:$L$280,MATCH(B147,database!$B$3:$B$280,0))</f>
        <v>31</v>
      </c>
      <c r="F147" s="5">
        <f>INDEX(database!$M$3:$M$280,MATCH(B147,database!$B$3:$B$280,0))</f>
        <v>24</v>
      </c>
      <c r="G147" s="4" t="s">
        <v>194</v>
      </c>
      <c r="M147" s="3" t="str">
        <f t="shared" si="5"/>
        <v xml:space="preserve">when (x"0000100C") =&gt;
-- AEB Housekeeping Area Register "TIMESTAMP_2" : "TIMESTAMP_DWORD_0" Field
v_ram_address    := "0100101";
p_rmap_ram_rd(v_ram_address, fee_rmap_o.waitrequest, v_ram_readdata);
fee_rmap_o.readdata &lt;= v_ram_readdata(31 downto 24);
</v>
      </c>
    </row>
    <row r="148" spans="1:13" x14ac:dyDescent="0.25">
      <c r="A148" s="4" t="s">
        <v>95</v>
      </c>
      <c r="B148" s="5">
        <f t="shared" si="4"/>
        <v>4109</v>
      </c>
      <c r="C148" s="5">
        <f>INDEX(database!$I$3:$I$280,MATCH(B148,database!$B$3:$B$280,0))</f>
        <v>37</v>
      </c>
      <c r="D148" s="5">
        <f>INDEX(database!$K$3:$K$280,MATCH(B148,database!$B$3:$B$280,0))</f>
        <v>4</v>
      </c>
      <c r="E148" s="5">
        <f>INDEX(database!$L$3:$L$280,MATCH(B148,database!$B$3:$B$280,0))</f>
        <v>23</v>
      </c>
      <c r="F148" s="5">
        <f>INDEX(database!$M$3:$M$280,MATCH(B148,database!$B$3:$B$280,0))</f>
        <v>16</v>
      </c>
      <c r="G148" s="4" t="s">
        <v>194</v>
      </c>
      <c r="M148" s="3" t="str">
        <f t="shared" si="5"/>
        <v xml:space="preserve">when (x"0000100D") =&gt;
-- AEB Housekeeping Area Register "TIMESTAMP_2" : "TIMESTAMP_DWORD_0" Field
v_ram_address    := "0100101";
p_rmap_ram_rd(v_ram_address, fee_rmap_o.waitrequest, v_ram_readdata);
fee_rmap_o.readdata &lt;= v_ram_readdata(23 downto 16);
</v>
      </c>
    </row>
    <row r="149" spans="1:13" x14ac:dyDescent="0.25">
      <c r="A149" s="4" t="s">
        <v>96</v>
      </c>
      <c r="B149" s="5">
        <f t="shared" si="4"/>
        <v>4110</v>
      </c>
      <c r="C149" s="5">
        <f>INDEX(database!$I$3:$I$280,MATCH(B149,database!$B$3:$B$280,0))</f>
        <v>37</v>
      </c>
      <c r="D149" s="5">
        <f>INDEX(database!$K$3:$K$280,MATCH(B149,database!$B$3:$B$280,0))</f>
        <v>2</v>
      </c>
      <c r="E149" s="5">
        <f>INDEX(database!$L$3:$L$280,MATCH(B149,database!$B$3:$B$280,0))</f>
        <v>15</v>
      </c>
      <c r="F149" s="5">
        <f>INDEX(database!$M$3:$M$280,MATCH(B149,database!$B$3:$B$280,0))</f>
        <v>8</v>
      </c>
      <c r="G149" s="4" t="s">
        <v>194</v>
      </c>
      <c r="M149" s="3" t="str">
        <f t="shared" si="5"/>
        <v xml:space="preserve">when (x"0000100E") =&gt;
-- AEB Housekeeping Area Register "TIMESTAMP_2" : "TIMESTAMP_DWORD_0" Field
v_ram_address    := "0100101";
p_rmap_ram_rd(v_ram_address, fee_rmap_o.waitrequest, v_ram_readdata);
fee_rmap_o.readdata &lt;= v_ram_readdata(15 downto 8);
</v>
      </c>
    </row>
    <row r="150" spans="1:13" x14ac:dyDescent="0.25">
      <c r="A150" s="4" t="s">
        <v>97</v>
      </c>
      <c r="B150" s="5">
        <f t="shared" si="4"/>
        <v>4111</v>
      </c>
      <c r="C150" s="5">
        <f>INDEX(database!$I$3:$I$280,MATCH(B150,database!$B$3:$B$280,0))</f>
        <v>37</v>
      </c>
      <c r="D150" s="5">
        <f>INDEX(database!$K$3:$K$280,MATCH(B150,database!$B$3:$B$280,0))</f>
        <v>1</v>
      </c>
      <c r="E150" s="5">
        <f>INDEX(database!$L$3:$L$280,MATCH(B150,database!$B$3:$B$280,0))</f>
        <v>7</v>
      </c>
      <c r="F150" s="5">
        <f>INDEX(database!$M$3:$M$280,MATCH(B150,database!$B$3:$B$280,0))</f>
        <v>0</v>
      </c>
      <c r="G150" s="4" t="s">
        <v>194</v>
      </c>
      <c r="M150" s="3" t="str">
        <f t="shared" si="5"/>
        <v xml:space="preserve">when (x"0000100F") =&gt;
-- AEB Housekeeping Area Register "TIMESTAMP_2" : "TIMESTAMP_DWORD_0" Field
v_ram_address    := "0100101";
p_rmap_ram_rd(v_ram_address, fee_rmap_o.waitrequest, v_ram_readdata);
fee_rmap_o.readdata &lt;= v_ram_readdata(7 downto 0);
</v>
      </c>
    </row>
    <row r="151" spans="1:13" x14ac:dyDescent="0.25">
      <c r="A151" s="4" t="s">
        <v>98</v>
      </c>
      <c r="B151" s="5">
        <f t="shared" si="4"/>
        <v>4112</v>
      </c>
      <c r="C151" s="5">
        <f>INDEX(database!$I$3:$I$280,MATCH(B151,database!$B$3:$B$280,0))</f>
        <v>38</v>
      </c>
      <c r="D151" s="5">
        <f>INDEX(database!$K$3:$K$280,MATCH(B151,database!$B$3:$B$280,0))</f>
        <v>8</v>
      </c>
      <c r="E151" s="5">
        <f>INDEX(database!$L$3:$L$280,MATCH(B151,database!$B$3:$B$280,0))</f>
        <v>31</v>
      </c>
      <c r="F151" s="5">
        <f>INDEX(database!$M$3:$M$280,MATCH(B151,database!$B$3:$B$280,0))</f>
        <v>24</v>
      </c>
      <c r="G151" s="4" t="s">
        <v>195</v>
      </c>
      <c r="M151" s="3" t="str">
        <f t="shared" si="5"/>
        <v xml:space="preserve">when (x"00001010") =&gt;
-- AEB Housekeeping Area Register "ADC_RD_DATA_T_VASP_L" : NEW, "OVF", "SUPPLY", "CHID", "ADC_CHX_DATA_T_VASP_L" Fields
v_ram_address    := "0100110";
p_rmap_ram_rd(v_ram_address, fee_rmap_o.waitrequest, v_ram_readdata);
fee_rmap_o.readdata &lt;= v_ram_readdata(31 downto 24);
</v>
      </c>
    </row>
    <row r="152" spans="1:13" x14ac:dyDescent="0.25">
      <c r="A152" s="4" t="s">
        <v>99</v>
      </c>
      <c r="B152" s="5">
        <f t="shared" si="4"/>
        <v>4113</v>
      </c>
      <c r="C152" s="5">
        <f>INDEX(database!$I$3:$I$280,MATCH(B152,database!$B$3:$B$280,0))</f>
        <v>38</v>
      </c>
      <c r="D152" s="5">
        <f>INDEX(database!$K$3:$K$280,MATCH(B152,database!$B$3:$B$280,0))</f>
        <v>4</v>
      </c>
      <c r="E152" s="5">
        <f>INDEX(database!$L$3:$L$280,MATCH(B152,database!$B$3:$B$280,0))</f>
        <v>23</v>
      </c>
      <c r="F152" s="5">
        <f>INDEX(database!$M$3:$M$280,MATCH(B152,database!$B$3:$B$280,0))</f>
        <v>16</v>
      </c>
      <c r="G152" s="4" t="s">
        <v>195</v>
      </c>
      <c r="M152" s="3" t="str">
        <f t="shared" si="5"/>
        <v xml:space="preserve">when (x"00001011") =&gt;
-- AEB Housekeeping Area Register "ADC_RD_DATA_T_VASP_L" : NEW, "OVF", "SUPPLY", "CHID", "ADC_CHX_DATA_T_VASP_L" Fields
v_ram_address    := "0100110";
p_rmap_ram_rd(v_ram_address, fee_rmap_o.waitrequest, v_ram_readdata);
fee_rmap_o.readdata &lt;= v_ram_readdata(23 downto 16);
</v>
      </c>
    </row>
    <row r="153" spans="1:13" x14ac:dyDescent="0.25">
      <c r="A153" s="4" t="s">
        <v>100</v>
      </c>
      <c r="B153" s="5">
        <f t="shared" si="4"/>
        <v>4114</v>
      </c>
      <c r="C153" s="5">
        <f>INDEX(database!$I$3:$I$280,MATCH(B153,database!$B$3:$B$280,0))</f>
        <v>38</v>
      </c>
      <c r="D153" s="5">
        <f>INDEX(database!$K$3:$K$280,MATCH(B153,database!$B$3:$B$280,0))</f>
        <v>2</v>
      </c>
      <c r="E153" s="5">
        <f>INDEX(database!$L$3:$L$280,MATCH(B153,database!$B$3:$B$280,0))</f>
        <v>15</v>
      </c>
      <c r="F153" s="5">
        <f>INDEX(database!$M$3:$M$280,MATCH(B153,database!$B$3:$B$280,0))</f>
        <v>8</v>
      </c>
      <c r="G153" s="4" t="s">
        <v>195</v>
      </c>
      <c r="M153" s="3" t="str">
        <f t="shared" si="5"/>
        <v xml:space="preserve">when (x"00001012") =&gt;
-- AEB Housekeeping Area Register "ADC_RD_DATA_T_VASP_L" : NEW, "OVF", "SUPPLY", "CHID", "ADC_CHX_DATA_T_VASP_L" Fields
v_ram_address    := "0100110";
p_rmap_ram_rd(v_ram_address, fee_rmap_o.waitrequest, v_ram_readdata);
fee_rmap_o.readdata &lt;= v_ram_readdata(15 downto 8);
</v>
      </c>
    </row>
    <row r="154" spans="1:13" x14ac:dyDescent="0.25">
      <c r="A154" s="4" t="s">
        <v>101</v>
      </c>
      <c r="B154" s="5">
        <f t="shared" si="4"/>
        <v>4115</v>
      </c>
      <c r="C154" s="5">
        <f>INDEX(database!$I$3:$I$280,MATCH(B154,database!$B$3:$B$280,0))</f>
        <v>38</v>
      </c>
      <c r="D154" s="5">
        <f>INDEX(database!$K$3:$K$280,MATCH(B154,database!$B$3:$B$280,0))</f>
        <v>1</v>
      </c>
      <c r="E154" s="5">
        <f>INDEX(database!$L$3:$L$280,MATCH(B154,database!$B$3:$B$280,0))</f>
        <v>7</v>
      </c>
      <c r="F154" s="5">
        <f>INDEX(database!$M$3:$M$280,MATCH(B154,database!$B$3:$B$280,0))</f>
        <v>0</v>
      </c>
      <c r="G154" s="4" t="s">
        <v>195</v>
      </c>
      <c r="M154" s="3" t="str">
        <f t="shared" si="5"/>
        <v xml:space="preserve">when (x"00001013") =&gt;
-- AEB Housekeeping Area Register "ADC_RD_DATA_T_VASP_L" : NEW, "OVF", "SUPPLY", "CHID", "ADC_CHX_DATA_T_VASP_L" Fields
v_ram_address    := "0100110";
p_rmap_ram_rd(v_ram_address, fee_rmap_o.waitrequest, v_ram_readdata);
fee_rmap_o.readdata &lt;= v_ram_readdata(7 downto 0);
</v>
      </c>
    </row>
    <row r="155" spans="1:13" x14ac:dyDescent="0.25">
      <c r="A155" s="4" t="s">
        <v>418</v>
      </c>
      <c r="B155" s="5">
        <f t="shared" si="4"/>
        <v>4116</v>
      </c>
      <c r="C155" s="5">
        <f>INDEX(database!$I$3:$I$280,MATCH(B155,database!$B$3:$B$280,0))</f>
        <v>39</v>
      </c>
      <c r="D155" s="5">
        <f>INDEX(database!$K$3:$K$280,MATCH(B155,database!$B$3:$B$280,0))</f>
        <v>8</v>
      </c>
      <c r="E155" s="5">
        <f>INDEX(database!$L$3:$L$280,MATCH(B155,database!$B$3:$B$280,0))</f>
        <v>31</v>
      </c>
      <c r="F155" s="5">
        <f>INDEX(database!$M$3:$M$280,MATCH(B155,database!$B$3:$B$280,0))</f>
        <v>24</v>
      </c>
      <c r="G155" s="4" t="s">
        <v>196</v>
      </c>
      <c r="M155" s="3" t="str">
        <f t="shared" si="5"/>
        <v xml:space="preserve">when (x"00001014") =&gt;
-- AEB Housekeeping Area Register "ADC_RD_DATA_T_VASP_R" : NEW, "OVF", "SUPPLY", "CHID", "ADC_CHX_DATA_T_VASP_R" Fields
v_ram_address    := "0100111";
p_rmap_ram_rd(v_ram_address, fee_rmap_o.waitrequest, v_ram_readdata);
fee_rmap_o.readdata &lt;= v_ram_readdata(31 downto 24);
</v>
      </c>
    </row>
    <row r="156" spans="1:13" x14ac:dyDescent="0.25">
      <c r="A156" s="4" t="s">
        <v>419</v>
      </c>
      <c r="B156" s="5">
        <f t="shared" si="4"/>
        <v>4117</v>
      </c>
      <c r="C156" s="5">
        <f>INDEX(database!$I$3:$I$280,MATCH(B156,database!$B$3:$B$280,0))</f>
        <v>39</v>
      </c>
      <c r="D156" s="5">
        <f>INDEX(database!$K$3:$K$280,MATCH(B156,database!$B$3:$B$280,0))</f>
        <v>4</v>
      </c>
      <c r="E156" s="5">
        <f>INDEX(database!$L$3:$L$280,MATCH(B156,database!$B$3:$B$280,0))</f>
        <v>23</v>
      </c>
      <c r="F156" s="5">
        <f>INDEX(database!$M$3:$M$280,MATCH(B156,database!$B$3:$B$280,0))</f>
        <v>16</v>
      </c>
      <c r="G156" s="4" t="s">
        <v>196</v>
      </c>
      <c r="M156" s="3" t="str">
        <f t="shared" si="5"/>
        <v xml:space="preserve">when (x"00001015") =&gt;
-- AEB Housekeeping Area Register "ADC_RD_DATA_T_VASP_R" : NEW, "OVF", "SUPPLY", "CHID", "ADC_CHX_DATA_T_VASP_R" Fields
v_ram_address    := "0100111";
p_rmap_ram_rd(v_ram_address, fee_rmap_o.waitrequest, v_ram_readdata);
fee_rmap_o.readdata &lt;= v_ram_readdata(23 downto 16);
</v>
      </c>
    </row>
    <row r="157" spans="1:13" x14ac:dyDescent="0.25">
      <c r="A157" s="4" t="s">
        <v>102</v>
      </c>
      <c r="B157" s="5">
        <f t="shared" si="4"/>
        <v>4118</v>
      </c>
      <c r="C157" s="5">
        <f>INDEX(database!$I$3:$I$280,MATCH(B157,database!$B$3:$B$280,0))</f>
        <v>39</v>
      </c>
      <c r="D157" s="5">
        <f>INDEX(database!$K$3:$K$280,MATCH(B157,database!$B$3:$B$280,0))</f>
        <v>2</v>
      </c>
      <c r="E157" s="5">
        <f>INDEX(database!$L$3:$L$280,MATCH(B157,database!$B$3:$B$280,0))</f>
        <v>15</v>
      </c>
      <c r="F157" s="5">
        <f>INDEX(database!$M$3:$M$280,MATCH(B157,database!$B$3:$B$280,0))</f>
        <v>8</v>
      </c>
      <c r="G157" s="4" t="s">
        <v>196</v>
      </c>
      <c r="M157" s="3" t="str">
        <f t="shared" si="5"/>
        <v xml:space="preserve">when (x"00001016") =&gt;
-- AEB Housekeeping Area Register "ADC_RD_DATA_T_VASP_R" : NEW, "OVF", "SUPPLY", "CHID", "ADC_CHX_DATA_T_VASP_R" Fields
v_ram_address    := "0100111";
p_rmap_ram_rd(v_ram_address, fee_rmap_o.waitrequest, v_ram_readdata);
fee_rmap_o.readdata &lt;= v_ram_readdata(15 downto 8);
</v>
      </c>
    </row>
    <row r="158" spans="1:13" x14ac:dyDescent="0.25">
      <c r="A158" s="4" t="s">
        <v>103</v>
      </c>
      <c r="B158" s="5">
        <f t="shared" si="4"/>
        <v>4119</v>
      </c>
      <c r="C158" s="5">
        <f>INDEX(database!$I$3:$I$280,MATCH(B158,database!$B$3:$B$280,0))</f>
        <v>39</v>
      </c>
      <c r="D158" s="5">
        <f>INDEX(database!$K$3:$K$280,MATCH(B158,database!$B$3:$B$280,0))</f>
        <v>1</v>
      </c>
      <c r="E158" s="5">
        <f>INDEX(database!$L$3:$L$280,MATCH(B158,database!$B$3:$B$280,0))</f>
        <v>7</v>
      </c>
      <c r="F158" s="5">
        <f>INDEX(database!$M$3:$M$280,MATCH(B158,database!$B$3:$B$280,0))</f>
        <v>0</v>
      </c>
      <c r="G158" s="4" t="s">
        <v>196</v>
      </c>
      <c r="M158" s="3" t="str">
        <f t="shared" si="5"/>
        <v xml:space="preserve">when (x"00001017") =&gt;
-- AEB Housekeeping Area Register "ADC_RD_DATA_T_VASP_R" : NEW, "OVF", "SUPPLY", "CHID", "ADC_CHX_DATA_T_VASP_R" Fields
v_ram_address    := "0100111";
p_rmap_ram_rd(v_ram_address, fee_rmap_o.waitrequest, v_ram_readdata);
fee_rmap_o.readdata &lt;= v_ram_readdata(7 downto 0);
</v>
      </c>
    </row>
    <row r="159" spans="1:13" x14ac:dyDescent="0.25">
      <c r="A159" s="4" t="s">
        <v>420</v>
      </c>
      <c r="B159" s="5">
        <f t="shared" si="4"/>
        <v>4120</v>
      </c>
      <c r="C159" s="5">
        <f>INDEX(database!$I$3:$I$280,MATCH(B159,database!$B$3:$B$280,0))</f>
        <v>40</v>
      </c>
      <c r="D159" s="5">
        <f>INDEX(database!$K$3:$K$280,MATCH(B159,database!$B$3:$B$280,0))</f>
        <v>8</v>
      </c>
      <c r="E159" s="5">
        <f>INDEX(database!$L$3:$L$280,MATCH(B159,database!$B$3:$B$280,0))</f>
        <v>31</v>
      </c>
      <c r="F159" s="5">
        <f>INDEX(database!$M$3:$M$280,MATCH(B159,database!$B$3:$B$280,0))</f>
        <v>24</v>
      </c>
      <c r="G159" s="4" t="s">
        <v>197</v>
      </c>
      <c r="M159" s="3" t="str">
        <f t="shared" si="5"/>
        <v xml:space="preserve">when (x"00001018") =&gt;
-- AEB Housekeeping Area Register "ADC_RD_DATA_T_BIAS_P" : NEW, "OVF", "SUPPLY", "CHID", "ADC_CHX_DATA_T_BIAS_P" Fields
v_ram_address    := "0101000";
p_rmap_ram_rd(v_ram_address, fee_rmap_o.waitrequest, v_ram_readdata);
fee_rmap_o.readdata &lt;= v_ram_readdata(31 downto 24);
</v>
      </c>
    </row>
    <row r="160" spans="1:13" x14ac:dyDescent="0.25">
      <c r="A160" s="4" t="s">
        <v>421</v>
      </c>
      <c r="B160" s="5">
        <f t="shared" si="4"/>
        <v>4121</v>
      </c>
      <c r="C160" s="5">
        <f>INDEX(database!$I$3:$I$280,MATCH(B160,database!$B$3:$B$280,0))</f>
        <v>40</v>
      </c>
      <c r="D160" s="5">
        <f>INDEX(database!$K$3:$K$280,MATCH(B160,database!$B$3:$B$280,0))</f>
        <v>4</v>
      </c>
      <c r="E160" s="5">
        <f>INDEX(database!$L$3:$L$280,MATCH(B160,database!$B$3:$B$280,0))</f>
        <v>23</v>
      </c>
      <c r="F160" s="5">
        <f>INDEX(database!$M$3:$M$280,MATCH(B160,database!$B$3:$B$280,0))</f>
        <v>16</v>
      </c>
      <c r="G160" s="4" t="s">
        <v>197</v>
      </c>
      <c r="M160" s="3" t="str">
        <f t="shared" si="5"/>
        <v xml:space="preserve">when (x"00001019") =&gt;
-- AEB Housekeeping Area Register "ADC_RD_DATA_T_BIAS_P" : NEW, "OVF", "SUPPLY", "CHID", "ADC_CHX_DATA_T_BIAS_P" Fields
v_ram_address    := "0101000";
p_rmap_ram_rd(v_ram_address, fee_rmap_o.waitrequest, v_ram_readdata);
fee_rmap_o.readdata &lt;= v_ram_readdata(23 downto 16);
</v>
      </c>
    </row>
    <row r="161" spans="1:13" x14ac:dyDescent="0.25">
      <c r="A161" s="4" t="s">
        <v>422</v>
      </c>
      <c r="B161" s="5">
        <f t="shared" si="4"/>
        <v>4122</v>
      </c>
      <c r="C161" s="5">
        <f>INDEX(database!$I$3:$I$280,MATCH(B161,database!$B$3:$B$280,0))</f>
        <v>40</v>
      </c>
      <c r="D161" s="5">
        <f>INDEX(database!$K$3:$K$280,MATCH(B161,database!$B$3:$B$280,0))</f>
        <v>2</v>
      </c>
      <c r="E161" s="5">
        <f>INDEX(database!$L$3:$L$280,MATCH(B161,database!$B$3:$B$280,0))</f>
        <v>15</v>
      </c>
      <c r="F161" s="5">
        <f>INDEX(database!$M$3:$M$280,MATCH(B161,database!$B$3:$B$280,0))</f>
        <v>8</v>
      </c>
      <c r="G161" s="4" t="s">
        <v>197</v>
      </c>
      <c r="M161" s="3" t="str">
        <f t="shared" si="5"/>
        <v xml:space="preserve">when (x"0000101A") =&gt;
-- AEB Housekeeping Area Register "ADC_RD_DATA_T_BIAS_P" : NEW, "OVF", "SUPPLY", "CHID", "ADC_CHX_DATA_T_BIAS_P" Fields
v_ram_address    := "0101000";
p_rmap_ram_rd(v_ram_address, fee_rmap_o.waitrequest, v_ram_readdata);
fee_rmap_o.readdata &lt;= v_ram_readdata(15 downto 8);
</v>
      </c>
    </row>
    <row r="162" spans="1:13" x14ac:dyDescent="0.25">
      <c r="A162" s="4" t="s">
        <v>423</v>
      </c>
      <c r="B162" s="5">
        <f t="shared" si="4"/>
        <v>4123</v>
      </c>
      <c r="C162" s="5">
        <f>INDEX(database!$I$3:$I$280,MATCH(B162,database!$B$3:$B$280,0))</f>
        <v>40</v>
      </c>
      <c r="D162" s="5">
        <f>INDEX(database!$K$3:$K$280,MATCH(B162,database!$B$3:$B$280,0))</f>
        <v>1</v>
      </c>
      <c r="E162" s="5">
        <f>INDEX(database!$L$3:$L$280,MATCH(B162,database!$B$3:$B$280,0))</f>
        <v>7</v>
      </c>
      <c r="F162" s="5">
        <f>INDEX(database!$M$3:$M$280,MATCH(B162,database!$B$3:$B$280,0))</f>
        <v>0</v>
      </c>
      <c r="G162" s="4" t="s">
        <v>197</v>
      </c>
      <c r="M162" s="3" t="str">
        <f t="shared" si="5"/>
        <v xml:space="preserve">when (x"0000101B") =&gt;
-- AEB Housekeeping Area Register "ADC_RD_DATA_T_BIAS_P" : NEW, "OVF", "SUPPLY", "CHID", "ADC_CHX_DATA_T_BIAS_P" Fields
v_ram_address    := "0101000";
p_rmap_ram_rd(v_ram_address, fee_rmap_o.waitrequest, v_ram_readdata);
fee_rmap_o.readdata &lt;= v_ram_readdata(7 downto 0);
</v>
      </c>
    </row>
    <row r="163" spans="1:13" x14ac:dyDescent="0.25">
      <c r="A163" s="4" t="s">
        <v>424</v>
      </c>
      <c r="B163" s="5">
        <f t="shared" si="4"/>
        <v>4124</v>
      </c>
      <c r="C163" s="5">
        <f>INDEX(database!$I$3:$I$280,MATCH(B163,database!$B$3:$B$280,0))</f>
        <v>41</v>
      </c>
      <c r="D163" s="5">
        <f>INDEX(database!$K$3:$K$280,MATCH(B163,database!$B$3:$B$280,0))</f>
        <v>8</v>
      </c>
      <c r="E163" s="5">
        <f>INDEX(database!$L$3:$L$280,MATCH(B163,database!$B$3:$B$280,0))</f>
        <v>31</v>
      </c>
      <c r="F163" s="5">
        <f>INDEX(database!$M$3:$M$280,MATCH(B163,database!$B$3:$B$280,0))</f>
        <v>24</v>
      </c>
      <c r="G163" s="4" t="s">
        <v>198</v>
      </c>
      <c r="M163" s="3" t="str">
        <f t="shared" si="5"/>
        <v xml:space="preserve">when (x"0000101C") =&gt;
-- AEB Housekeeping Area Register "ADC_RD_DATA_T_HK_P" : NEW, "OVF", "SUPPLY", "CHID", "ADC_CHX_DATA_T_HK_P" Fields
v_ram_address    := "0101001";
p_rmap_ram_rd(v_ram_address, fee_rmap_o.waitrequest, v_ram_readdata);
fee_rmap_o.readdata &lt;= v_ram_readdata(31 downto 24);
</v>
      </c>
    </row>
    <row r="164" spans="1:13" x14ac:dyDescent="0.25">
      <c r="A164" s="4" t="s">
        <v>425</v>
      </c>
      <c r="B164" s="5">
        <f t="shared" si="4"/>
        <v>4125</v>
      </c>
      <c r="C164" s="5">
        <f>INDEX(database!$I$3:$I$280,MATCH(B164,database!$B$3:$B$280,0))</f>
        <v>41</v>
      </c>
      <c r="D164" s="5">
        <f>INDEX(database!$K$3:$K$280,MATCH(B164,database!$B$3:$B$280,0))</f>
        <v>4</v>
      </c>
      <c r="E164" s="5">
        <f>INDEX(database!$L$3:$L$280,MATCH(B164,database!$B$3:$B$280,0))</f>
        <v>23</v>
      </c>
      <c r="F164" s="5">
        <f>INDEX(database!$M$3:$M$280,MATCH(B164,database!$B$3:$B$280,0))</f>
        <v>16</v>
      </c>
      <c r="G164" s="4" t="s">
        <v>198</v>
      </c>
      <c r="M164" s="3" t="str">
        <f t="shared" si="5"/>
        <v xml:space="preserve">when (x"0000101D") =&gt;
-- AEB Housekeeping Area Register "ADC_RD_DATA_T_HK_P" : NEW, "OVF", "SUPPLY", "CHID", "ADC_CHX_DATA_T_HK_P" Fields
v_ram_address    := "0101001";
p_rmap_ram_rd(v_ram_address, fee_rmap_o.waitrequest, v_ram_readdata);
fee_rmap_o.readdata &lt;= v_ram_readdata(23 downto 16);
</v>
      </c>
    </row>
    <row r="165" spans="1:13" x14ac:dyDescent="0.25">
      <c r="A165" s="4" t="s">
        <v>426</v>
      </c>
      <c r="B165" s="5">
        <f t="shared" si="4"/>
        <v>4126</v>
      </c>
      <c r="C165" s="5">
        <f>INDEX(database!$I$3:$I$280,MATCH(B165,database!$B$3:$B$280,0))</f>
        <v>41</v>
      </c>
      <c r="D165" s="5">
        <f>INDEX(database!$K$3:$K$280,MATCH(B165,database!$B$3:$B$280,0))</f>
        <v>2</v>
      </c>
      <c r="E165" s="5">
        <f>INDEX(database!$L$3:$L$280,MATCH(B165,database!$B$3:$B$280,0))</f>
        <v>15</v>
      </c>
      <c r="F165" s="5">
        <f>INDEX(database!$M$3:$M$280,MATCH(B165,database!$B$3:$B$280,0))</f>
        <v>8</v>
      </c>
      <c r="G165" s="4" t="s">
        <v>198</v>
      </c>
      <c r="M165" s="3" t="str">
        <f t="shared" si="5"/>
        <v xml:space="preserve">when (x"0000101E") =&gt;
-- AEB Housekeeping Area Register "ADC_RD_DATA_T_HK_P" : NEW, "OVF", "SUPPLY", "CHID", "ADC_CHX_DATA_T_HK_P" Fields
v_ram_address    := "0101001";
p_rmap_ram_rd(v_ram_address, fee_rmap_o.waitrequest, v_ram_readdata);
fee_rmap_o.readdata &lt;= v_ram_readdata(15 downto 8);
</v>
      </c>
    </row>
    <row r="166" spans="1:13" x14ac:dyDescent="0.25">
      <c r="A166" s="4" t="s">
        <v>427</v>
      </c>
      <c r="B166" s="5">
        <f t="shared" si="4"/>
        <v>4127</v>
      </c>
      <c r="C166" s="5">
        <f>INDEX(database!$I$3:$I$280,MATCH(B166,database!$B$3:$B$280,0))</f>
        <v>41</v>
      </c>
      <c r="D166" s="5">
        <f>INDEX(database!$K$3:$K$280,MATCH(B166,database!$B$3:$B$280,0))</f>
        <v>1</v>
      </c>
      <c r="E166" s="5">
        <f>INDEX(database!$L$3:$L$280,MATCH(B166,database!$B$3:$B$280,0))</f>
        <v>7</v>
      </c>
      <c r="F166" s="5">
        <f>INDEX(database!$M$3:$M$280,MATCH(B166,database!$B$3:$B$280,0))</f>
        <v>0</v>
      </c>
      <c r="G166" s="4" t="s">
        <v>198</v>
      </c>
      <c r="M166" s="3" t="str">
        <f t="shared" si="5"/>
        <v xml:space="preserve">when (x"0000101F") =&gt;
-- AEB Housekeeping Area Register "ADC_RD_DATA_T_HK_P" : NEW, "OVF", "SUPPLY", "CHID", "ADC_CHX_DATA_T_HK_P" Fields
v_ram_address    := "0101001";
p_rmap_ram_rd(v_ram_address, fee_rmap_o.waitrequest, v_ram_readdata);
fee_rmap_o.readdata &lt;= v_ram_readdata(7 downto 0);
</v>
      </c>
    </row>
    <row r="167" spans="1:13" x14ac:dyDescent="0.25">
      <c r="A167" s="4" t="s">
        <v>428</v>
      </c>
      <c r="B167" s="5">
        <f t="shared" si="4"/>
        <v>4128</v>
      </c>
      <c r="C167" s="5">
        <f>INDEX(database!$I$3:$I$280,MATCH(B167,database!$B$3:$B$280,0))</f>
        <v>42</v>
      </c>
      <c r="D167" s="5">
        <f>INDEX(database!$K$3:$K$280,MATCH(B167,database!$B$3:$B$280,0))</f>
        <v>8</v>
      </c>
      <c r="E167" s="5">
        <f>INDEX(database!$L$3:$L$280,MATCH(B167,database!$B$3:$B$280,0))</f>
        <v>31</v>
      </c>
      <c r="F167" s="5">
        <f>INDEX(database!$M$3:$M$280,MATCH(B167,database!$B$3:$B$280,0))</f>
        <v>24</v>
      </c>
      <c r="G167" s="4" t="s">
        <v>199</v>
      </c>
      <c r="M167" s="3" t="str">
        <f t="shared" si="5"/>
        <v xml:space="preserve">when (x"00001020") =&gt;
-- AEB Housekeeping Area Register "ADC_RD_DATA_T_TOU_1_P" : NEW, "OVF", "SUPPLY", "CHID", "ADC_CHX_DATA_T_TOU_1_P" Fields
v_ram_address    := "0101010";
p_rmap_ram_rd(v_ram_address, fee_rmap_o.waitrequest, v_ram_readdata);
fee_rmap_o.readdata &lt;= v_ram_readdata(31 downto 24);
</v>
      </c>
    </row>
    <row r="168" spans="1:13" x14ac:dyDescent="0.25">
      <c r="A168" s="4" t="s">
        <v>429</v>
      </c>
      <c r="B168" s="5">
        <f t="shared" si="4"/>
        <v>4129</v>
      </c>
      <c r="C168" s="5">
        <f>INDEX(database!$I$3:$I$280,MATCH(B168,database!$B$3:$B$280,0))</f>
        <v>42</v>
      </c>
      <c r="D168" s="5">
        <f>INDEX(database!$K$3:$K$280,MATCH(B168,database!$B$3:$B$280,0))</f>
        <v>4</v>
      </c>
      <c r="E168" s="5">
        <f>INDEX(database!$L$3:$L$280,MATCH(B168,database!$B$3:$B$280,0))</f>
        <v>23</v>
      </c>
      <c r="F168" s="5">
        <f>INDEX(database!$M$3:$M$280,MATCH(B168,database!$B$3:$B$280,0))</f>
        <v>16</v>
      </c>
      <c r="G168" s="4" t="s">
        <v>199</v>
      </c>
      <c r="M168" s="3" t="str">
        <f t="shared" si="5"/>
        <v xml:space="preserve">when (x"00001021") =&gt;
-- AEB Housekeeping Area Register "ADC_RD_DATA_T_TOU_1_P" : NEW, "OVF", "SUPPLY", "CHID", "ADC_CHX_DATA_T_TOU_1_P" Fields
v_ram_address    := "0101010";
p_rmap_ram_rd(v_ram_address, fee_rmap_o.waitrequest, v_ram_readdata);
fee_rmap_o.readdata &lt;= v_ram_readdata(23 downto 16);
</v>
      </c>
    </row>
    <row r="169" spans="1:13" x14ac:dyDescent="0.25">
      <c r="A169" s="4" t="s">
        <v>430</v>
      </c>
      <c r="B169" s="5">
        <f t="shared" si="4"/>
        <v>4130</v>
      </c>
      <c r="C169" s="5">
        <f>INDEX(database!$I$3:$I$280,MATCH(B169,database!$B$3:$B$280,0))</f>
        <v>42</v>
      </c>
      <c r="D169" s="5">
        <f>INDEX(database!$K$3:$K$280,MATCH(B169,database!$B$3:$B$280,0))</f>
        <v>2</v>
      </c>
      <c r="E169" s="5">
        <f>INDEX(database!$L$3:$L$280,MATCH(B169,database!$B$3:$B$280,0))</f>
        <v>15</v>
      </c>
      <c r="F169" s="5">
        <f>INDEX(database!$M$3:$M$280,MATCH(B169,database!$B$3:$B$280,0))</f>
        <v>8</v>
      </c>
      <c r="G169" s="4" t="s">
        <v>199</v>
      </c>
      <c r="M169" s="3" t="str">
        <f t="shared" si="5"/>
        <v xml:space="preserve">when (x"00001022") =&gt;
-- AEB Housekeeping Area Register "ADC_RD_DATA_T_TOU_1_P" : NEW, "OVF", "SUPPLY", "CHID", "ADC_CHX_DATA_T_TOU_1_P" Fields
v_ram_address    := "0101010";
p_rmap_ram_rd(v_ram_address, fee_rmap_o.waitrequest, v_ram_readdata);
fee_rmap_o.readdata &lt;= v_ram_readdata(15 downto 8);
</v>
      </c>
    </row>
    <row r="170" spans="1:13" x14ac:dyDescent="0.25">
      <c r="A170" s="4" t="s">
        <v>431</v>
      </c>
      <c r="B170" s="5">
        <f t="shared" si="4"/>
        <v>4131</v>
      </c>
      <c r="C170" s="5">
        <f>INDEX(database!$I$3:$I$280,MATCH(B170,database!$B$3:$B$280,0))</f>
        <v>42</v>
      </c>
      <c r="D170" s="5">
        <f>INDEX(database!$K$3:$K$280,MATCH(B170,database!$B$3:$B$280,0))</f>
        <v>1</v>
      </c>
      <c r="E170" s="5">
        <f>INDEX(database!$L$3:$L$280,MATCH(B170,database!$B$3:$B$280,0))</f>
        <v>7</v>
      </c>
      <c r="F170" s="5">
        <f>INDEX(database!$M$3:$M$280,MATCH(B170,database!$B$3:$B$280,0))</f>
        <v>0</v>
      </c>
      <c r="G170" s="4" t="s">
        <v>199</v>
      </c>
      <c r="M170" s="3" t="str">
        <f t="shared" si="5"/>
        <v xml:space="preserve">when (x"00001023") =&gt;
-- AEB Housekeeping Area Register "ADC_RD_DATA_T_TOU_1_P" : NEW, "OVF", "SUPPLY", "CHID", "ADC_CHX_DATA_T_TOU_1_P" Fields
v_ram_address    := "0101010";
p_rmap_ram_rd(v_ram_address, fee_rmap_o.waitrequest, v_ram_readdata);
fee_rmap_o.readdata &lt;= v_ram_readdata(7 downto 0);
</v>
      </c>
    </row>
    <row r="171" spans="1:13" x14ac:dyDescent="0.25">
      <c r="A171" s="4" t="s">
        <v>432</v>
      </c>
      <c r="B171" s="5">
        <f t="shared" si="4"/>
        <v>4132</v>
      </c>
      <c r="C171" s="5">
        <f>INDEX(database!$I$3:$I$280,MATCH(B171,database!$B$3:$B$280,0))</f>
        <v>43</v>
      </c>
      <c r="D171" s="5">
        <f>INDEX(database!$K$3:$K$280,MATCH(B171,database!$B$3:$B$280,0))</f>
        <v>8</v>
      </c>
      <c r="E171" s="5">
        <f>INDEX(database!$L$3:$L$280,MATCH(B171,database!$B$3:$B$280,0))</f>
        <v>31</v>
      </c>
      <c r="F171" s="5">
        <f>INDEX(database!$M$3:$M$280,MATCH(B171,database!$B$3:$B$280,0))</f>
        <v>24</v>
      </c>
      <c r="G171" s="4" t="s">
        <v>200</v>
      </c>
      <c r="M171" s="3" t="str">
        <f t="shared" si="5"/>
        <v xml:space="preserve">when (x"00001024") =&gt;
-- AEB Housekeeping Area Register "ADC_RD_DATA_T_TOU_2_P" : NEW, "OVF", "SUPPLY", "CHID", "ADC_CHX_DATA_T_TOU_2_P" Fields
v_ram_address    := "0101011";
p_rmap_ram_rd(v_ram_address, fee_rmap_o.waitrequest, v_ram_readdata);
fee_rmap_o.readdata &lt;= v_ram_readdata(31 downto 24);
</v>
      </c>
    </row>
    <row r="172" spans="1:13" x14ac:dyDescent="0.25">
      <c r="A172" s="4" t="s">
        <v>433</v>
      </c>
      <c r="B172" s="5">
        <f t="shared" si="4"/>
        <v>4133</v>
      </c>
      <c r="C172" s="5">
        <f>INDEX(database!$I$3:$I$280,MATCH(B172,database!$B$3:$B$280,0))</f>
        <v>43</v>
      </c>
      <c r="D172" s="5">
        <f>INDEX(database!$K$3:$K$280,MATCH(B172,database!$B$3:$B$280,0))</f>
        <v>4</v>
      </c>
      <c r="E172" s="5">
        <f>INDEX(database!$L$3:$L$280,MATCH(B172,database!$B$3:$B$280,0))</f>
        <v>23</v>
      </c>
      <c r="F172" s="5">
        <f>INDEX(database!$M$3:$M$280,MATCH(B172,database!$B$3:$B$280,0))</f>
        <v>16</v>
      </c>
      <c r="G172" s="4" t="s">
        <v>200</v>
      </c>
      <c r="M172" s="3" t="str">
        <f t="shared" si="5"/>
        <v xml:space="preserve">when (x"00001025") =&gt;
-- AEB Housekeeping Area Register "ADC_RD_DATA_T_TOU_2_P" : NEW, "OVF", "SUPPLY", "CHID", "ADC_CHX_DATA_T_TOU_2_P" Fields
v_ram_address    := "0101011";
p_rmap_ram_rd(v_ram_address, fee_rmap_o.waitrequest, v_ram_readdata);
fee_rmap_o.readdata &lt;= v_ram_readdata(23 downto 16);
</v>
      </c>
    </row>
    <row r="173" spans="1:13" x14ac:dyDescent="0.25">
      <c r="A173" s="4" t="s">
        <v>434</v>
      </c>
      <c r="B173" s="5">
        <f t="shared" si="4"/>
        <v>4134</v>
      </c>
      <c r="C173" s="5">
        <f>INDEX(database!$I$3:$I$280,MATCH(B173,database!$B$3:$B$280,0))</f>
        <v>43</v>
      </c>
      <c r="D173" s="5">
        <f>INDEX(database!$K$3:$K$280,MATCH(B173,database!$B$3:$B$280,0))</f>
        <v>2</v>
      </c>
      <c r="E173" s="5">
        <f>INDEX(database!$L$3:$L$280,MATCH(B173,database!$B$3:$B$280,0))</f>
        <v>15</v>
      </c>
      <c r="F173" s="5">
        <f>INDEX(database!$M$3:$M$280,MATCH(B173,database!$B$3:$B$280,0))</f>
        <v>8</v>
      </c>
      <c r="G173" s="4" t="s">
        <v>200</v>
      </c>
      <c r="M173" s="3" t="str">
        <f t="shared" si="5"/>
        <v xml:space="preserve">when (x"00001026") =&gt;
-- AEB Housekeeping Area Register "ADC_RD_DATA_T_TOU_2_P" : NEW, "OVF", "SUPPLY", "CHID", "ADC_CHX_DATA_T_TOU_2_P" Fields
v_ram_address    := "0101011";
p_rmap_ram_rd(v_ram_address, fee_rmap_o.waitrequest, v_ram_readdata);
fee_rmap_o.readdata &lt;= v_ram_readdata(15 downto 8);
</v>
      </c>
    </row>
    <row r="174" spans="1:13" x14ac:dyDescent="0.25">
      <c r="A174" s="4" t="s">
        <v>435</v>
      </c>
      <c r="B174" s="5">
        <f t="shared" si="4"/>
        <v>4135</v>
      </c>
      <c r="C174" s="5">
        <f>INDEX(database!$I$3:$I$280,MATCH(B174,database!$B$3:$B$280,0))</f>
        <v>43</v>
      </c>
      <c r="D174" s="5">
        <f>INDEX(database!$K$3:$K$280,MATCH(B174,database!$B$3:$B$280,0))</f>
        <v>1</v>
      </c>
      <c r="E174" s="5">
        <f>INDEX(database!$L$3:$L$280,MATCH(B174,database!$B$3:$B$280,0))</f>
        <v>7</v>
      </c>
      <c r="F174" s="5">
        <f>INDEX(database!$M$3:$M$280,MATCH(B174,database!$B$3:$B$280,0))</f>
        <v>0</v>
      </c>
      <c r="G174" s="4" t="s">
        <v>200</v>
      </c>
      <c r="M174" s="3" t="str">
        <f t="shared" si="5"/>
        <v xml:space="preserve">when (x"00001027") =&gt;
-- AEB Housekeeping Area Register "ADC_RD_DATA_T_TOU_2_P" : NEW, "OVF", "SUPPLY", "CHID", "ADC_CHX_DATA_T_TOU_2_P" Fields
v_ram_address    := "0101011";
p_rmap_ram_rd(v_ram_address, fee_rmap_o.waitrequest, v_ram_readdata);
fee_rmap_o.readdata &lt;= v_ram_readdata(7 downto 0);
</v>
      </c>
    </row>
    <row r="175" spans="1:13" x14ac:dyDescent="0.25">
      <c r="A175" s="4" t="s">
        <v>436</v>
      </c>
      <c r="B175" s="5">
        <f t="shared" si="4"/>
        <v>4136</v>
      </c>
      <c r="C175" s="5">
        <f>INDEX(database!$I$3:$I$280,MATCH(B175,database!$B$3:$B$280,0))</f>
        <v>44</v>
      </c>
      <c r="D175" s="5">
        <f>INDEX(database!$K$3:$K$280,MATCH(B175,database!$B$3:$B$280,0))</f>
        <v>8</v>
      </c>
      <c r="E175" s="5">
        <f>INDEX(database!$L$3:$L$280,MATCH(B175,database!$B$3:$B$280,0))</f>
        <v>31</v>
      </c>
      <c r="F175" s="5">
        <f>INDEX(database!$M$3:$M$280,MATCH(B175,database!$B$3:$B$280,0))</f>
        <v>24</v>
      </c>
      <c r="G175" s="4" t="s">
        <v>201</v>
      </c>
      <c r="M175" s="3" t="str">
        <f t="shared" si="5"/>
        <v xml:space="preserve">when (x"00001028") =&gt;
-- AEB Housekeeping Area Register "ADC_RD_DATA_HK_VODE" : NEW, "OVF", "SUPPLY", "CHID", "ADC_CHX_DATA_HK_VODE" Fields
v_ram_address    := "0101100";
p_rmap_ram_rd(v_ram_address, fee_rmap_o.waitrequest, v_ram_readdata);
fee_rmap_o.readdata &lt;= v_ram_readdata(31 downto 24);
</v>
      </c>
    </row>
    <row r="176" spans="1:13" x14ac:dyDescent="0.25">
      <c r="A176" s="4" t="s">
        <v>437</v>
      </c>
      <c r="B176" s="5">
        <f t="shared" si="4"/>
        <v>4137</v>
      </c>
      <c r="C176" s="5">
        <f>INDEX(database!$I$3:$I$280,MATCH(B176,database!$B$3:$B$280,0))</f>
        <v>44</v>
      </c>
      <c r="D176" s="5">
        <f>INDEX(database!$K$3:$K$280,MATCH(B176,database!$B$3:$B$280,0))</f>
        <v>4</v>
      </c>
      <c r="E176" s="5">
        <f>INDEX(database!$L$3:$L$280,MATCH(B176,database!$B$3:$B$280,0))</f>
        <v>23</v>
      </c>
      <c r="F176" s="5">
        <f>INDEX(database!$M$3:$M$280,MATCH(B176,database!$B$3:$B$280,0))</f>
        <v>16</v>
      </c>
      <c r="G176" s="4" t="s">
        <v>201</v>
      </c>
      <c r="M176" s="3" t="str">
        <f t="shared" si="5"/>
        <v xml:space="preserve">when (x"00001029") =&gt;
-- AEB Housekeeping Area Register "ADC_RD_DATA_HK_VODE" : NEW, "OVF", "SUPPLY", "CHID", "ADC_CHX_DATA_HK_VODE" Fields
v_ram_address    := "0101100";
p_rmap_ram_rd(v_ram_address, fee_rmap_o.waitrequest, v_ram_readdata);
fee_rmap_o.readdata &lt;= v_ram_readdata(23 downto 16);
</v>
      </c>
    </row>
    <row r="177" spans="1:13" x14ac:dyDescent="0.25">
      <c r="A177" s="4" t="s">
        <v>438</v>
      </c>
      <c r="B177" s="5">
        <f t="shared" si="4"/>
        <v>4138</v>
      </c>
      <c r="C177" s="5">
        <f>INDEX(database!$I$3:$I$280,MATCH(B177,database!$B$3:$B$280,0))</f>
        <v>44</v>
      </c>
      <c r="D177" s="5">
        <f>INDEX(database!$K$3:$K$280,MATCH(B177,database!$B$3:$B$280,0))</f>
        <v>2</v>
      </c>
      <c r="E177" s="5">
        <f>INDEX(database!$L$3:$L$280,MATCH(B177,database!$B$3:$B$280,0))</f>
        <v>15</v>
      </c>
      <c r="F177" s="5">
        <f>INDEX(database!$M$3:$M$280,MATCH(B177,database!$B$3:$B$280,0))</f>
        <v>8</v>
      </c>
      <c r="G177" s="4" t="s">
        <v>201</v>
      </c>
      <c r="M177" s="3" t="str">
        <f t="shared" si="5"/>
        <v xml:space="preserve">when (x"0000102A") =&gt;
-- AEB Housekeeping Area Register "ADC_RD_DATA_HK_VODE" : NEW, "OVF", "SUPPLY", "CHID", "ADC_CHX_DATA_HK_VODE" Fields
v_ram_address    := "0101100";
p_rmap_ram_rd(v_ram_address, fee_rmap_o.waitrequest, v_ram_readdata);
fee_rmap_o.readdata &lt;= v_ram_readdata(15 downto 8);
</v>
      </c>
    </row>
    <row r="178" spans="1:13" x14ac:dyDescent="0.25">
      <c r="A178" s="4" t="s">
        <v>439</v>
      </c>
      <c r="B178" s="5">
        <f t="shared" si="4"/>
        <v>4139</v>
      </c>
      <c r="C178" s="5">
        <f>INDEX(database!$I$3:$I$280,MATCH(B178,database!$B$3:$B$280,0))</f>
        <v>44</v>
      </c>
      <c r="D178" s="5">
        <f>INDEX(database!$K$3:$K$280,MATCH(B178,database!$B$3:$B$280,0))</f>
        <v>1</v>
      </c>
      <c r="E178" s="5">
        <f>INDEX(database!$L$3:$L$280,MATCH(B178,database!$B$3:$B$280,0))</f>
        <v>7</v>
      </c>
      <c r="F178" s="5">
        <f>INDEX(database!$M$3:$M$280,MATCH(B178,database!$B$3:$B$280,0))</f>
        <v>0</v>
      </c>
      <c r="G178" s="4" t="s">
        <v>201</v>
      </c>
      <c r="M178" s="3" t="str">
        <f t="shared" si="5"/>
        <v xml:space="preserve">when (x"0000102B") =&gt;
-- AEB Housekeeping Area Register "ADC_RD_DATA_HK_VODE" : NEW, "OVF", "SUPPLY", "CHID", "ADC_CHX_DATA_HK_VODE" Fields
v_ram_address    := "0101100";
p_rmap_ram_rd(v_ram_address, fee_rmap_o.waitrequest, v_ram_readdata);
fee_rmap_o.readdata &lt;= v_ram_readdata(7 downto 0);
</v>
      </c>
    </row>
    <row r="179" spans="1:13" x14ac:dyDescent="0.25">
      <c r="A179" s="4" t="s">
        <v>440</v>
      </c>
      <c r="B179" s="5">
        <f t="shared" si="4"/>
        <v>4140</v>
      </c>
      <c r="C179" s="5">
        <f>INDEX(database!$I$3:$I$280,MATCH(B179,database!$B$3:$B$280,0))</f>
        <v>45</v>
      </c>
      <c r="D179" s="5">
        <f>INDEX(database!$K$3:$K$280,MATCH(B179,database!$B$3:$B$280,0))</f>
        <v>8</v>
      </c>
      <c r="E179" s="5">
        <f>INDEX(database!$L$3:$L$280,MATCH(B179,database!$B$3:$B$280,0))</f>
        <v>31</v>
      </c>
      <c r="F179" s="5">
        <f>INDEX(database!$M$3:$M$280,MATCH(B179,database!$B$3:$B$280,0))</f>
        <v>24</v>
      </c>
      <c r="G179" s="4" t="s">
        <v>202</v>
      </c>
      <c r="M179" s="3" t="str">
        <f t="shared" si="5"/>
        <v xml:space="preserve">when (x"0000102C") =&gt;
-- AEB Housekeeping Area Register "ADC_RD_DATA_HK_VODF" : NEW, "OVF", "SUPPLY", "CHID", "ADC_CHX_DATA_HK_VODF" Fields
v_ram_address    := "0101101";
p_rmap_ram_rd(v_ram_address, fee_rmap_o.waitrequest, v_ram_readdata);
fee_rmap_o.readdata &lt;= v_ram_readdata(31 downto 24);
</v>
      </c>
    </row>
    <row r="180" spans="1:13" x14ac:dyDescent="0.25">
      <c r="A180" s="4" t="s">
        <v>441</v>
      </c>
      <c r="B180" s="5">
        <f t="shared" si="4"/>
        <v>4141</v>
      </c>
      <c r="C180" s="5">
        <f>INDEX(database!$I$3:$I$280,MATCH(B180,database!$B$3:$B$280,0))</f>
        <v>45</v>
      </c>
      <c r="D180" s="5">
        <f>INDEX(database!$K$3:$K$280,MATCH(B180,database!$B$3:$B$280,0))</f>
        <v>4</v>
      </c>
      <c r="E180" s="5">
        <f>INDEX(database!$L$3:$L$280,MATCH(B180,database!$B$3:$B$280,0))</f>
        <v>23</v>
      </c>
      <c r="F180" s="5">
        <f>INDEX(database!$M$3:$M$280,MATCH(B180,database!$B$3:$B$280,0))</f>
        <v>16</v>
      </c>
      <c r="G180" s="4" t="s">
        <v>202</v>
      </c>
      <c r="M180" s="3" t="str">
        <f t="shared" si="5"/>
        <v xml:space="preserve">when (x"0000102D") =&gt;
-- AEB Housekeeping Area Register "ADC_RD_DATA_HK_VODF" : NEW, "OVF", "SUPPLY", "CHID", "ADC_CHX_DATA_HK_VODF" Fields
v_ram_address    := "0101101";
p_rmap_ram_rd(v_ram_address, fee_rmap_o.waitrequest, v_ram_readdata);
fee_rmap_o.readdata &lt;= v_ram_readdata(23 downto 16);
</v>
      </c>
    </row>
    <row r="181" spans="1:13" x14ac:dyDescent="0.25">
      <c r="A181" s="4" t="s">
        <v>442</v>
      </c>
      <c r="B181" s="5">
        <f t="shared" si="4"/>
        <v>4142</v>
      </c>
      <c r="C181" s="5">
        <f>INDEX(database!$I$3:$I$280,MATCH(B181,database!$B$3:$B$280,0))</f>
        <v>45</v>
      </c>
      <c r="D181" s="5">
        <f>INDEX(database!$K$3:$K$280,MATCH(B181,database!$B$3:$B$280,0))</f>
        <v>2</v>
      </c>
      <c r="E181" s="5">
        <f>INDEX(database!$L$3:$L$280,MATCH(B181,database!$B$3:$B$280,0))</f>
        <v>15</v>
      </c>
      <c r="F181" s="5">
        <f>INDEX(database!$M$3:$M$280,MATCH(B181,database!$B$3:$B$280,0))</f>
        <v>8</v>
      </c>
      <c r="G181" s="4" t="s">
        <v>202</v>
      </c>
      <c r="M181" s="3" t="str">
        <f t="shared" si="5"/>
        <v xml:space="preserve">when (x"0000102E") =&gt;
-- AEB Housekeeping Area Register "ADC_RD_DATA_HK_VODF" : NEW, "OVF", "SUPPLY", "CHID", "ADC_CHX_DATA_HK_VODF" Fields
v_ram_address    := "0101101";
p_rmap_ram_rd(v_ram_address, fee_rmap_o.waitrequest, v_ram_readdata);
fee_rmap_o.readdata &lt;= v_ram_readdata(15 downto 8);
</v>
      </c>
    </row>
    <row r="182" spans="1:13" x14ac:dyDescent="0.25">
      <c r="A182" s="4" t="s">
        <v>443</v>
      </c>
      <c r="B182" s="5">
        <f t="shared" si="4"/>
        <v>4143</v>
      </c>
      <c r="C182" s="5">
        <f>INDEX(database!$I$3:$I$280,MATCH(B182,database!$B$3:$B$280,0))</f>
        <v>45</v>
      </c>
      <c r="D182" s="5">
        <f>INDEX(database!$K$3:$K$280,MATCH(B182,database!$B$3:$B$280,0))</f>
        <v>1</v>
      </c>
      <c r="E182" s="5">
        <f>INDEX(database!$L$3:$L$280,MATCH(B182,database!$B$3:$B$280,0))</f>
        <v>7</v>
      </c>
      <c r="F182" s="5">
        <f>INDEX(database!$M$3:$M$280,MATCH(B182,database!$B$3:$B$280,0))</f>
        <v>0</v>
      </c>
      <c r="G182" s="4" t="s">
        <v>202</v>
      </c>
      <c r="M182" s="3" t="str">
        <f t="shared" si="5"/>
        <v xml:space="preserve">when (x"0000102F") =&gt;
-- AEB Housekeeping Area Register "ADC_RD_DATA_HK_VODF" : NEW, "OVF", "SUPPLY", "CHID", "ADC_CHX_DATA_HK_VODF" Fields
v_ram_address    := "0101101";
p_rmap_ram_rd(v_ram_address, fee_rmap_o.waitrequest, v_ram_readdata);
fee_rmap_o.readdata &lt;= v_ram_readdata(7 downto 0);
</v>
      </c>
    </row>
    <row r="183" spans="1:13" x14ac:dyDescent="0.25">
      <c r="A183" s="4" t="s">
        <v>444</v>
      </c>
      <c r="B183" s="5">
        <f t="shared" si="4"/>
        <v>4144</v>
      </c>
      <c r="C183" s="5">
        <f>INDEX(database!$I$3:$I$280,MATCH(B183,database!$B$3:$B$280,0))</f>
        <v>46</v>
      </c>
      <c r="D183" s="5">
        <f>INDEX(database!$K$3:$K$280,MATCH(B183,database!$B$3:$B$280,0))</f>
        <v>8</v>
      </c>
      <c r="E183" s="5">
        <f>INDEX(database!$L$3:$L$280,MATCH(B183,database!$B$3:$B$280,0))</f>
        <v>31</v>
      </c>
      <c r="F183" s="5">
        <f>INDEX(database!$M$3:$M$280,MATCH(B183,database!$B$3:$B$280,0))</f>
        <v>24</v>
      </c>
      <c r="G183" s="4" t="s">
        <v>203</v>
      </c>
      <c r="M183" s="3" t="str">
        <f t="shared" si="5"/>
        <v xml:space="preserve">when (x"00001030") =&gt;
-- AEB Housekeeping Area Register "ADC_RD_DATA_HK_VRD" : NEW, "OVF", "SUPPLY", "CHID", "ADC_CHX_DATA_HK_VRD" Fields
v_ram_address    := "0101110";
p_rmap_ram_rd(v_ram_address, fee_rmap_o.waitrequest, v_ram_readdata);
fee_rmap_o.readdata &lt;= v_ram_readdata(31 downto 24);
</v>
      </c>
    </row>
    <row r="184" spans="1:13" x14ac:dyDescent="0.25">
      <c r="A184" s="4" t="s">
        <v>445</v>
      </c>
      <c r="B184" s="5">
        <f t="shared" si="4"/>
        <v>4145</v>
      </c>
      <c r="C184" s="5">
        <f>INDEX(database!$I$3:$I$280,MATCH(B184,database!$B$3:$B$280,0))</f>
        <v>46</v>
      </c>
      <c r="D184" s="5">
        <f>INDEX(database!$K$3:$K$280,MATCH(B184,database!$B$3:$B$280,0))</f>
        <v>4</v>
      </c>
      <c r="E184" s="5">
        <f>INDEX(database!$L$3:$L$280,MATCH(B184,database!$B$3:$B$280,0))</f>
        <v>23</v>
      </c>
      <c r="F184" s="5">
        <f>INDEX(database!$M$3:$M$280,MATCH(B184,database!$B$3:$B$280,0))</f>
        <v>16</v>
      </c>
      <c r="G184" s="4" t="s">
        <v>203</v>
      </c>
      <c r="M184" s="3" t="str">
        <f t="shared" si="5"/>
        <v xml:space="preserve">when (x"00001031") =&gt;
-- AEB Housekeeping Area Register "ADC_RD_DATA_HK_VRD" : NEW, "OVF", "SUPPLY", "CHID", "ADC_CHX_DATA_HK_VRD" Fields
v_ram_address    := "0101110";
p_rmap_ram_rd(v_ram_address, fee_rmap_o.waitrequest, v_ram_readdata);
fee_rmap_o.readdata &lt;= v_ram_readdata(23 downto 16);
</v>
      </c>
    </row>
    <row r="185" spans="1:13" x14ac:dyDescent="0.25">
      <c r="A185" s="4" t="s">
        <v>446</v>
      </c>
      <c r="B185" s="5">
        <f t="shared" si="4"/>
        <v>4146</v>
      </c>
      <c r="C185" s="5">
        <f>INDEX(database!$I$3:$I$280,MATCH(B185,database!$B$3:$B$280,0))</f>
        <v>46</v>
      </c>
      <c r="D185" s="5">
        <f>INDEX(database!$K$3:$K$280,MATCH(B185,database!$B$3:$B$280,0))</f>
        <v>2</v>
      </c>
      <c r="E185" s="5">
        <f>INDEX(database!$L$3:$L$280,MATCH(B185,database!$B$3:$B$280,0))</f>
        <v>15</v>
      </c>
      <c r="F185" s="5">
        <f>INDEX(database!$M$3:$M$280,MATCH(B185,database!$B$3:$B$280,0))</f>
        <v>8</v>
      </c>
      <c r="G185" s="4" t="s">
        <v>203</v>
      </c>
      <c r="M185" s="3" t="str">
        <f t="shared" si="5"/>
        <v xml:space="preserve">when (x"00001032") =&gt;
-- AEB Housekeeping Area Register "ADC_RD_DATA_HK_VRD" : NEW, "OVF", "SUPPLY", "CHID", "ADC_CHX_DATA_HK_VRD" Fields
v_ram_address    := "0101110";
p_rmap_ram_rd(v_ram_address, fee_rmap_o.waitrequest, v_ram_readdata);
fee_rmap_o.readdata &lt;= v_ram_readdata(15 downto 8);
</v>
      </c>
    </row>
    <row r="186" spans="1:13" x14ac:dyDescent="0.25">
      <c r="A186" s="4" t="s">
        <v>447</v>
      </c>
      <c r="B186" s="5">
        <f t="shared" si="4"/>
        <v>4147</v>
      </c>
      <c r="C186" s="5">
        <f>INDEX(database!$I$3:$I$280,MATCH(B186,database!$B$3:$B$280,0))</f>
        <v>46</v>
      </c>
      <c r="D186" s="5">
        <f>INDEX(database!$K$3:$K$280,MATCH(B186,database!$B$3:$B$280,0))</f>
        <v>1</v>
      </c>
      <c r="E186" s="5">
        <f>INDEX(database!$L$3:$L$280,MATCH(B186,database!$B$3:$B$280,0))</f>
        <v>7</v>
      </c>
      <c r="F186" s="5">
        <f>INDEX(database!$M$3:$M$280,MATCH(B186,database!$B$3:$B$280,0))</f>
        <v>0</v>
      </c>
      <c r="G186" s="4" t="s">
        <v>203</v>
      </c>
      <c r="M186" s="3" t="str">
        <f t="shared" si="5"/>
        <v xml:space="preserve">when (x"00001033") =&gt;
-- AEB Housekeeping Area Register "ADC_RD_DATA_HK_VRD" : NEW, "OVF", "SUPPLY", "CHID", "ADC_CHX_DATA_HK_VRD" Fields
v_ram_address    := "0101110";
p_rmap_ram_rd(v_ram_address, fee_rmap_o.waitrequest, v_ram_readdata);
fee_rmap_o.readdata &lt;= v_ram_readdata(7 downto 0);
</v>
      </c>
    </row>
    <row r="187" spans="1:13" x14ac:dyDescent="0.25">
      <c r="A187" s="4" t="s">
        <v>448</v>
      </c>
      <c r="B187" s="5">
        <f t="shared" si="4"/>
        <v>4148</v>
      </c>
      <c r="C187" s="5">
        <f>INDEX(database!$I$3:$I$280,MATCH(B187,database!$B$3:$B$280,0))</f>
        <v>47</v>
      </c>
      <c r="D187" s="5">
        <f>INDEX(database!$K$3:$K$280,MATCH(B187,database!$B$3:$B$280,0))</f>
        <v>8</v>
      </c>
      <c r="E187" s="5">
        <f>INDEX(database!$L$3:$L$280,MATCH(B187,database!$B$3:$B$280,0))</f>
        <v>31</v>
      </c>
      <c r="F187" s="5">
        <f>INDEX(database!$M$3:$M$280,MATCH(B187,database!$B$3:$B$280,0))</f>
        <v>24</v>
      </c>
      <c r="G187" s="4" t="s">
        <v>204</v>
      </c>
      <c r="M187" s="3" t="str">
        <f t="shared" si="5"/>
        <v xml:space="preserve">when (x"00001034") =&gt;
-- AEB Housekeeping Area Register "ADC_RD_DATA_HK_VOG" : NEW, "OVF", "SUPPLY", "CHID", "ADC_CHX_DATA_HK_VOG" Fields
v_ram_address    := "0101111";
p_rmap_ram_rd(v_ram_address, fee_rmap_o.waitrequest, v_ram_readdata);
fee_rmap_o.readdata &lt;= v_ram_readdata(31 downto 24);
</v>
      </c>
    </row>
    <row r="188" spans="1:13" x14ac:dyDescent="0.25">
      <c r="A188" s="4" t="s">
        <v>449</v>
      </c>
      <c r="B188" s="5">
        <f t="shared" si="4"/>
        <v>4149</v>
      </c>
      <c r="C188" s="5">
        <f>INDEX(database!$I$3:$I$280,MATCH(B188,database!$B$3:$B$280,0))</f>
        <v>47</v>
      </c>
      <c r="D188" s="5">
        <f>INDEX(database!$K$3:$K$280,MATCH(B188,database!$B$3:$B$280,0))</f>
        <v>4</v>
      </c>
      <c r="E188" s="5">
        <f>INDEX(database!$L$3:$L$280,MATCH(B188,database!$B$3:$B$280,0))</f>
        <v>23</v>
      </c>
      <c r="F188" s="5">
        <f>INDEX(database!$M$3:$M$280,MATCH(B188,database!$B$3:$B$280,0))</f>
        <v>16</v>
      </c>
      <c r="G188" s="4" t="s">
        <v>204</v>
      </c>
      <c r="M188" s="3" t="str">
        <f t="shared" si="5"/>
        <v xml:space="preserve">when (x"00001035") =&gt;
-- AEB Housekeeping Area Register "ADC_RD_DATA_HK_VOG" : NEW, "OVF", "SUPPLY", "CHID", "ADC_CHX_DATA_HK_VOG" Fields
v_ram_address    := "0101111";
p_rmap_ram_rd(v_ram_address, fee_rmap_o.waitrequest, v_ram_readdata);
fee_rmap_o.readdata &lt;= v_ram_readdata(23 downto 16);
</v>
      </c>
    </row>
    <row r="189" spans="1:13" x14ac:dyDescent="0.25">
      <c r="A189" s="4" t="s">
        <v>450</v>
      </c>
      <c r="B189" s="5">
        <f t="shared" si="4"/>
        <v>4150</v>
      </c>
      <c r="C189" s="5">
        <f>INDEX(database!$I$3:$I$280,MATCH(B189,database!$B$3:$B$280,0))</f>
        <v>47</v>
      </c>
      <c r="D189" s="5">
        <f>INDEX(database!$K$3:$K$280,MATCH(B189,database!$B$3:$B$280,0))</f>
        <v>2</v>
      </c>
      <c r="E189" s="5">
        <f>INDEX(database!$L$3:$L$280,MATCH(B189,database!$B$3:$B$280,0))</f>
        <v>15</v>
      </c>
      <c r="F189" s="5">
        <f>INDEX(database!$M$3:$M$280,MATCH(B189,database!$B$3:$B$280,0))</f>
        <v>8</v>
      </c>
      <c r="G189" s="4" t="s">
        <v>204</v>
      </c>
      <c r="M189" s="3" t="str">
        <f t="shared" si="5"/>
        <v xml:space="preserve">when (x"00001036") =&gt;
-- AEB Housekeeping Area Register "ADC_RD_DATA_HK_VOG" : NEW, "OVF", "SUPPLY", "CHID", "ADC_CHX_DATA_HK_VOG" Fields
v_ram_address    := "0101111";
p_rmap_ram_rd(v_ram_address, fee_rmap_o.waitrequest, v_ram_readdata);
fee_rmap_o.readdata &lt;= v_ram_readdata(15 downto 8);
</v>
      </c>
    </row>
    <row r="190" spans="1:13" x14ac:dyDescent="0.25">
      <c r="A190" s="4" t="s">
        <v>451</v>
      </c>
      <c r="B190" s="5">
        <f t="shared" si="4"/>
        <v>4151</v>
      </c>
      <c r="C190" s="5">
        <f>INDEX(database!$I$3:$I$280,MATCH(B190,database!$B$3:$B$280,0))</f>
        <v>47</v>
      </c>
      <c r="D190" s="5">
        <f>INDEX(database!$K$3:$K$280,MATCH(B190,database!$B$3:$B$280,0))</f>
        <v>1</v>
      </c>
      <c r="E190" s="5">
        <f>INDEX(database!$L$3:$L$280,MATCH(B190,database!$B$3:$B$280,0))</f>
        <v>7</v>
      </c>
      <c r="F190" s="5">
        <f>INDEX(database!$M$3:$M$280,MATCH(B190,database!$B$3:$B$280,0))</f>
        <v>0</v>
      </c>
      <c r="G190" s="4" t="s">
        <v>204</v>
      </c>
      <c r="M190" s="3" t="str">
        <f t="shared" si="5"/>
        <v xml:space="preserve">when (x"00001037") =&gt;
-- AEB Housekeeping Area Register "ADC_RD_DATA_HK_VOG" : NEW, "OVF", "SUPPLY", "CHID", "ADC_CHX_DATA_HK_VOG" Fields
v_ram_address    := "0101111";
p_rmap_ram_rd(v_ram_address, fee_rmap_o.waitrequest, v_ram_readdata);
fee_rmap_o.readdata &lt;= v_ram_readdata(7 downto 0);
</v>
      </c>
    </row>
    <row r="191" spans="1:13" x14ac:dyDescent="0.25">
      <c r="A191" s="4" t="s">
        <v>452</v>
      </c>
      <c r="B191" s="5">
        <f t="shared" si="4"/>
        <v>4152</v>
      </c>
      <c r="C191" s="5">
        <f>INDEX(database!$I$3:$I$280,MATCH(B191,database!$B$3:$B$280,0))</f>
        <v>48</v>
      </c>
      <c r="D191" s="5">
        <f>INDEX(database!$K$3:$K$280,MATCH(B191,database!$B$3:$B$280,0))</f>
        <v>8</v>
      </c>
      <c r="E191" s="5">
        <f>INDEX(database!$L$3:$L$280,MATCH(B191,database!$B$3:$B$280,0))</f>
        <v>31</v>
      </c>
      <c r="F191" s="5">
        <f>INDEX(database!$M$3:$M$280,MATCH(B191,database!$B$3:$B$280,0))</f>
        <v>24</v>
      </c>
      <c r="G191" s="4" t="s">
        <v>205</v>
      </c>
      <c r="M191" s="3" t="str">
        <f t="shared" si="5"/>
        <v xml:space="preserve">when (x"00001038") =&gt;
-- AEB Housekeeping Area Register "ADC_RD_DATA_T_CCD" : NEW, "OVF", "SUPPLY", "CHID", "ADC_CHX_DATA_T_CCD" Fields
v_ram_address    := "0110000";
p_rmap_ram_rd(v_ram_address, fee_rmap_o.waitrequest, v_ram_readdata);
fee_rmap_o.readdata &lt;= v_ram_readdata(31 downto 24);
</v>
      </c>
    </row>
    <row r="192" spans="1:13" x14ac:dyDescent="0.25">
      <c r="A192" s="4" t="s">
        <v>453</v>
      </c>
      <c r="B192" s="5">
        <f t="shared" si="4"/>
        <v>4153</v>
      </c>
      <c r="C192" s="5">
        <f>INDEX(database!$I$3:$I$280,MATCH(B192,database!$B$3:$B$280,0))</f>
        <v>48</v>
      </c>
      <c r="D192" s="5">
        <f>INDEX(database!$K$3:$K$280,MATCH(B192,database!$B$3:$B$280,0))</f>
        <v>4</v>
      </c>
      <c r="E192" s="5">
        <f>INDEX(database!$L$3:$L$280,MATCH(B192,database!$B$3:$B$280,0))</f>
        <v>23</v>
      </c>
      <c r="F192" s="5">
        <f>INDEX(database!$M$3:$M$280,MATCH(B192,database!$B$3:$B$280,0))</f>
        <v>16</v>
      </c>
      <c r="G192" s="4" t="s">
        <v>205</v>
      </c>
      <c r="M192" s="3" t="str">
        <f t="shared" si="5"/>
        <v xml:space="preserve">when (x"00001039") =&gt;
-- AEB Housekeeping Area Register "ADC_RD_DATA_T_CCD" : NEW, "OVF", "SUPPLY", "CHID", "ADC_CHX_DATA_T_CCD" Fields
v_ram_address    := "0110000";
p_rmap_ram_rd(v_ram_address, fee_rmap_o.waitrequest, v_ram_readdata);
fee_rmap_o.readdata &lt;= v_ram_readdata(23 downto 16);
</v>
      </c>
    </row>
    <row r="193" spans="1:13" x14ac:dyDescent="0.25">
      <c r="A193" s="4" t="s">
        <v>454</v>
      </c>
      <c r="B193" s="5">
        <f t="shared" si="4"/>
        <v>4154</v>
      </c>
      <c r="C193" s="5">
        <f>INDEX(database!$I$3:$I$280,MATCH(B193,database!$B$3:$B$280,0))</f>
        <v>48</v>
      </c>
      <c r="D193" s="5">
        <f>INDEX(database!$K$3:$K$280,MATCH(B193,database!$B$3:$B$280,0))</f>
        <v>2</v>
      </c>
      <c r="E193" s="5">
        <f>INDEX(database!$L$3:$L$280,MATCH(B193,database!$B$3:$B$280,0))</f>
        <v>15</v>
      </c>
      <c r="F193" s="5">
        <f>INDEX(database!$M$3:$M$280,MATCH(B193,database!$B$3:$B$280,0))</f>
        <v>8</v>
      </c>
      <c r="G193" s="4" t="s">
        <v>205</v>
      </c>
      <c r="M193" s="3" t="str">
        <f t="shared" si="5"/>
        <v xml:space="preserve">when (x"0000103A") =&gt;
-- AEB Housekeeping Area Register "ADC_RD_DATA_T_CCD" : NEW, "OVF", "SUPPLY", "CHID", "ADC_CHX_DATA_T_CCD" Fields
v_ram_address    := "0110000";
p_rmap_ram_rd(v_ram_address, fee_rmap_o.waitrequest, v_ram_readdata);
fee_rmap_o.readdata &lt;= v_ram_readdata(15 downto 8);
</v>
      </c>
    </row>
    <row r="194" spans="1:13" x14ac:dyDescent="0.25">
      <c r="A194" s="4" t="s">
        <v>455</v>
      </c>
      <c r="B194" s="5">
        <f t="shared" si="4"/>
        <v>4155</v>
      </c>
      <c r="C194" s="5">
        <f>INDEX(database!$I$3:$I$280,MATCH(B194,database!$B$3:$B$280,0))</f>
        <v>48</v>
      </c>
      <c r="D194" s="5">
        <f>INDEX(database!$K$3:$K$280,MATCH(B194,database!$B$3:$B$280,0))</f>
        <v>1</v>
      </c>
      <c r="E194" s="5">
        <f>INDEX(database!$L$3:$L$280,MATCH(B194,database!$B$3:$B$280,0))</f>
        <v>7</v>
      </c>
      <c r="F194" s="5">
        <f>INDEX(database!$M$3:$M$280,MATCH(B194,database!$B$3:$B$280,0))</f>
        <v>0</v>
      </c>
      <c r="G194" s="4" t="s">
        <v>205</v>
      </c>
      <c r="M194" s="3" t="str">
        <f t="shared" si="5"/>
        <v xml:space="preserve">when (x"0000103B") =&gt;
-- AEB Housekeeping Area Register "ADC_RD_DATA_T_CCD" : NEW, "OVF", "SUPPLY", "CHID", "ADC_CHX_DATA_T_CCD" Fields
v_ram_address    := "0110000";
p_rmap_ram_rd(v_ram_address, fee_rmap_o.waitrequest, v_ram_readdata);
fee_rmap_o.readdata &lt;= v_ram_readdata(7 downto 0);
</v>
      </c>
    </row>
    <row r="195" spans="1:13" x14ac:dyDescent="0.25">
      <c r="A195" s="4" t="s">
        <v>456</v>
      </c>
      <c r="B195" s="5">
        <f t="shared" si="4"/>
        <v>4156</v>
      </c>
      <c r="C195" s="5">
        <f>INDEX(database!$I$3:$I$280,MATCH(B195,database!$B$3:$B$280,0))</f>
        <v>49</v>
      </c>
      <c r="D195" s="5">
        <f>INDEX(database!$K$3:$K$280,MATCH(B195,database!$B$3:$B$280,0))</f>
        <v>8</v>
      </c>
      <c r="E195" s="5">
        <f>INDEX(database!$L$3:$L$280,MATCH(B195,database!$B$3:$B$280,0))</f>
        <v>31</v>
      </c>
      <c r="F195" s="5">
        <f>INDEX(database!$M$3:$M$280,MATCH(B195,database!$B$3:$B$280,0))</f>
        <v>24</v>
      </c>
      <c r="G195" s="4" t="s">
        <v>206</v>
      </c>
      <c r="M195" s="3" t="str">
        <f t="shared" si="5"/>
        <v xml:space="preserve">when (x"0000103C") =&gt;
-- AEB Housekeeping Area Register "ADC_RD_DATA_T_REF1K_MEA" : NEW, "OVF", "SUPPLY", "CHID", "ADC_CHX_DATA_T_REF1K_MEA" Fields
v_ram_address    := "0110001";
p_rmap_ram_rd(v_ram_address, fee_rmap_o.waitrequest, v_ram_readdata);
fee_rmap_o.readdata &lt;= v_ram_readdata(31 downto 24);
</v>
      </c>
    </row>
    <row r="196" spans="1:13" x14ac:dyDescent="0.25">
      <c r="A196" s="4" t="s">
        <v>457</v>
      </c>
      <c r="B196" s="5">
        <f t="shared" si="4"/>
        <v>4157</v>
      </c>
      <c r="C196" s="5">
        <f>INDEX(database!$I$3:$I$280,MATCH(B196,database!$B$3:$B$280,0))</f>
        <v>49</v>
      </c>
      <c r="D196" s="5">
        <f>INDEX(database!$K$3:$K$280,MATCH(B196,database!$B$3:$B$280,0))</f>
        <v>4</v>
      </c>
      <c r="E196" s="5">
        <f>INDEX(database!$L$3:$L$280,MATCH(B196,database!$B$3:$B$280,0))</f>
        <v>23</v>
      </c>
      <c r="F196" s="5">
        <f>INDEX(database!$M$3:$M$280,MATCH(B196,database!$B$3:$B$280,0))</f>
        <v>16</v>
      </c>
      <c r="G196" s="4" t="s">
        <v>206</v>
      </c>
      <c r="M196" s="3" t="str">
        <f t="shared" si="5"/>
        <v xml:space="preserve">when (x"0000103D") =&gt;
-- AEB Housekeeping Area Register "ADC_RD_DATA_T_REF1K_MEA" : NEW, "OVF", "SUPPLY", "CHID", "ADC_CHX_DATA_T_REF1K_MEA" Fields
v_ram_address    := "0110001";
p_rmap_ram_rd(v_ram_address, fee_rmap_o.waitrequest, v_ram_readdata);
fee_rmap_o.readdata &lt;= v_ram_readdata(23 downto 16);
</v>
      </c>
    </row>
    <row r="197" spans="1:13" x14ac:dyDescent="0.25">
      <c r="A197" s="4" t="s">
        <v>458</v>
      </c>
      <c r="B197" s="5">
        <f t="shared" si="4"/>
        <v>4158</v>
      </c>
      <c r="C197" s="5">
        <f>INDEX(database!$I$3:$I$280,MATCH(B197,database!$B$3:$B$280,0))</f>
        <v>49</v>
      </c>
      <c r="D197" s="5">
        <f>INDEX(database!$K$3:$K$280,MATCH(B197,database!$B$3:$B$280,0))</f>
        <v>2</v>
      </c>
      <c r="E197" s="5">
        <f>INDEX(database!$L$3:$L$280,MATCH(B197,database!$B$3:$B$280,0))</f>
        <v>15</v>
      </c>
      <c r="F197" s="5">
        <f>INDEX(database!$M$3:$M$280,MATCH(B197,database!$B$3:$B$280,0))</f>
        <v>8</v>
      </c>
      <c r="G197" s="4" t="s">
        <v>206</v>
      </c>
      <c r="M197" s="3" t="str">
        <f t="shared" si="5"/>
        <v xml:space="preserve">when (x"0000103E") =&gt;
-- AEB Housekeeping Area Register "ADC_RD_DATA_T_REF1K_MEA" : NEW, "OVF", "SUPPLY", "CHID", "ADC_CHX_DATA_T_REF1K_MEA" Fields
v_ram_address    := "0110001";
p_rmap_ram_rd(v_ram_address, fee_rmap_o.waitrequest, v_ram_readdata);
fee_rmap_o.readdata &lt;= v_ram_readdata(15 downto 8);
</v>
      </c>
    </row>
    <row r="198" spans="1:13" x14ac:dyDescent="0.25">
      <c r="A198" s="4" t="s">
        <v>459</v>
      </c>
      <c r="B198" s="5">
        <f t="shared" si="4"/>
        <v>4159</v>
      </c>
      <c r="C198" s="5">
        <f>INDEX(database!$I$3:$I$280,MATCH(B198,database!$B$3:$B$280,0))</f>
        <v>49</v>
      </c>
      <c r="D198" s="5">
        <f>INDEX(database!$K$3:$K$280,MATCH(B198,database!$B$3:$B$280,0))</f>
        <v>1</v>
      </c>
      <c r="E198" s="5">
        <f>INDEX(database!$L$3:$L$280,MATCH(B198,database!$B$3:$B$280,0))</f>
        <v>7</v>
      </c>
      <c r="F198" s="5">
        <f>INDEX(database!$M$3:$M$280,MATCH(B198,database!$B$3:$B$280,0))</f>
        <v>0</v>
      </c>
      <c r="G198" s="4" t="s">
        <v>206</v>
      </c>
      <c r="M198" s="3" t="str">
        <f t="shared" si="5"/>
        <v xml:space="preserve">when (x"0000103F") =&gt;
-- AEB Housekeeping Area Register "ADC_RD_DATA_T_REF1K_MEA" : NEW, "OVF", "SUPPLY", "CHID", "ADC_CHX_DATA_T_REF1K_MEA" Fields
v_ram_address    := "0110001";
p_rmap_ram_rd(v_ram_address, fee_rmap_o.waitrequest, v_ram_readdata);
fee_rmap_o.readdata &lt;= v_ram_readdata(7 downto 0);
</v>
      </c>
    </row>
    <row r="199" spans="1:13" x14ac:dyDescent="0.25">
      <c r="A199" s="4" t="s">
        <v>460</v>
      </c>
      <c r="B199" s="5">
        <f t="shared" ref="B199:B262" si="6">HEX2DEC(A199)</f>
        <v>4160</v>
      </c>
      <c r="C199" s="5">
        <f>INDEX(database!$I$3:$I$280,MATCH(B199,database!$B$3:$B$280,0))</f>
        <v>50</v>
      </c>
      <c r="D199" s="5">
        <f>INDEX(database!$K$3:$K$280,MATCH(B199,database!$B$3:$B$280,0))</f>
        <v>8</v>
      </c>
      <c r="E199" s="5">
        <f>INDEX(database!$L$3:$L$280,MATCH(B199,database!$B$3:$B$280,0))</f>
        <v>31</v>
      </c>
      <c r="F199" s="5">
        <f>INDEX(database!$M$3:$M$280,MATCH(B199,database!$B$3:$B$280,0))</f>
        <v>24</v>
      </c>
      <c r="G199" s="4" t="s">
        <v>207</v>
      </c>
      <c r="M199" s="3" t="str">
        <f t="shared" ref="M199:M262" si="7">_xlfn.CONCAT($B$2,DEC2HEX(B199,8),$C$2,CHAR(10),G199,CHAR(10),$D$2,DEC2BIN(C199,7),$E$2,CHAR(10),$F$2,CHAR(10),$G$2,E199,$H$2,F199,$I$2,CHAR(10))</f>
        <v xml:space="preserve">when (x"00001040") =&gt;
-- AEB Housekeeping Area Register "ADC_RD_DATA_T_REF649R_MEA" : NEW, "OVF", "SUPPLY", "CHID", "ADC_CHX_DATA_T_REF649R_MEA" Fields
v_ram_address    := "0110010";
p_rmap_ram_rd(v_ram_address, fee_rmap_o.waitrequest, v_ram_readdata);
fee_rmap_o.readdata &lt;= v_ram_readdata(31 downto 24);
</v>
      </c>
    </row>
    <row r="200" spans="1:13" x14ac:dyDescent="0.25">
      <c r="A200" s="4" t="s">
        <v>461</v>
      </c>
      <c r="B200" s="5">
        <f t="shared" si="6"/>
        <v>4161</v>
      </c>
      <c r="C200" s="5">
        <f>INDEX(database!$I$3:$I$280,MATCH(B200,database!$B$3:$B$280,0))</f>
        <v>50</v>
      </c>
      <c r="D200" s="5">
        <f>INDEX(database!$K$3:$K$280,MATCH(B200,database!$B$3:$B$280,0))</f>
        <v>4</v>
      </c>
      <c r="E200" s="5">
        <f>INDEX(database!$L$3:$L$280,MATCH(B200,database!$B$3:$B$280,0))</f>
        <v>23</v>
      </c>
      <c r="F200" s="5">
        <f>INDEX(database!$M$3:$M$280,MATCH(B200,database!$B$3:$B$280,0))</f>
        <v>16</v>
      </c>
      <c r="G200" s="4" t="s">
        <v>207</v>
      </c>
      <c r="M200" s="3" t="str">
        <f t="shared" si="7"/>
        <v xml:space="preserve">when (x"00001041") =&gt;
-- AEB Housekeeping Area Register "ADC_RD_DATA_T_REF649R_MEA" : NEW, "OVF", "SUPPLY", "CHID", "ADC_CHX_DATA_T_REF649R_MEA" Fields
v_ram_address    := "0110010";
p_rmap_ram_rd(v_ram_address, fee_rmap_o.waitrequest, v_ram_readdata);
fee_rmap_o.readdata &lt;= v_ram_readdata(23 downto 16);
</v>
      </c>
    </row>
    <row r="201" spans="1:13" x14ac:dyDescent="0.25">
      <c r="A201" s="4" t="s">
        <v>462</v>
      </c>
      <c r="B201" s="5">
        <f t="shared" si="6"/>
        <v>4162</v>
      </c>
      <c r="C201" s="5">
        <f>INDEX(database!$I$3:$I$280,MATCH(B201,database!$B$3:$B$280,0))</f>
        <v>50</v>
      </c>
      <c r="D201" s="5">
        <f>INDEX(database!$K$3:$K$280,MATCH(B201,database!$B$3:$B$280,0))</f>
        <v>2</v>
      </c>
      <c r="E201" s="5">
        <f>INDEX(database!$L$3:$L$280,MATCH(B201,database!$B$3:$B$280,0))</f>
        <v>15</v>
      </c>
      <c r="F201" s="5">
        <f>INDEX(database!$M$3:$M$280,MATCH(B201,database!$B$3:$B$280,0))</f>
        <v>8</v>
      </c>
      <c r="G201" s="4" t="s">
        <v>207</v>
      </c>
      <c r="M201" s="3" t="str">
        <f t="shared" si="7"/>
        <v xml:space="preserve">when (x"00001042") =&gt;
-- AEB Housekeeping Area Register "ADC_RD_DATA_T_REF649R_MEA" : NEW, "OVF", "SUPPLY", "CHID", "ADC_CHX_DATA_T_REF649R_MEA" Fields
v_ram_address    := "0110010";
p_rmap_ram_rd(v_ram_address, fee_rmap_o.waitrequest, v_ram_readdata);
fee_rmap_o.readdata &lt;= v_ram_readdata(15 downto 8);
</v>
      </c>
    </row>
    <row r="202" spans="1:13" x14ac:dyDescent="0.25">
      <c r="A202" s="4" t="s">
        <v>463</v>
      </c>
      <c r="B202" s="5">
        <f t="shared" si="6"/>
        <v>4163</v>
      </c>
      <c r="C202" s="5">
        <f>INDEX(database!$I$3:$I$280,MATCH(B202,database!$B$3:$B$280,0))</f>
        <v>50</v>
      </c>
      <c r="D202" s="5">
        <f>INDEX(database!$K$3:$K$280,MATCH(B202,database!$B$3:$B$280,0))</f>
        <v>1</v>
      </c>
      <c r="E202" s="5">
        <f>INDEX(database!$L$3:$L$280,MATCH(B202,database!$B$3:$B$280,0))</f>
        <v>7</v>
      </c>
      <c r="F202" s="5">
        <f>INDEX(database!$M$3:$M$280,MATCH(B202,database!$B$3:$B$280,0))</f>
        <v>0</v>
      </c>
      <c r="G202" s="4" t="s">
        <v>207</v>
      </c>
      <c r="M202" s="3" t="str">
        <f t="shared" si="7"/>
        <v xml:space="preserve">when (x"00001043") =&gt;
-- AEB Housekeeping Area Register "ADC_RD_DATA_T_REF649R_MEA" : NEW, "OVF", "SUPPLY", "CHID", "ADC_CHX_DATA_T_REF649R_MEA" Fields
v_ram_address    := "0110010";
p_rmap_ram_rd(v_ram_address, fee_rmap_o.waitrequest, v_ram_readdata);
fee_rmap_o.readdata &lt;= v_ram_readdata(7 downto 0);
</v>
      </c>
    </row>
    <row r="203" spans="1:13" x14ac:dyDescent="0.25">
      <c r="A203" s="4" t="s">
        <v>464</v>
      </c>
      <c r="B203" s="5">
        <f t="shared" si="6"/>
        <v>4164</v>
      </c>
      <c r="C203" s="5">
        <f>INDEX(database!$I$3:$I$280,MATCH(B203,database!$B$3:$B$280,0))</f>
        <v>51</v>
      </c>
      <c r="D203" s="5">
        <f>INDEX(database!$K$3:$K$280,MATCH(B203,database!$B$3:$B$280,0))</f>
        <v>8</v>
      </c>
      <c r="E203" s="5">
        <f>INDEX(database!$L$3:$L$280,MATCH(B203,database!$B$3:$B$280,0))</f>
        <v>31</v>
      </c>
      <c r="F203" s="5">
        <f>INDEX(database!$M$3:$M$280,MATCH(B203,database!$B$3:$B$280,0))</f>
        <v>24</v>
      </c>
      <c r="G203" s="4" t="s">
        <v>208</v>
      </c>
      <c r="M203" s="3" t="str">
        <f t="shared" si="7"/>
        <v xml:space="preserve">when (x"00001044") =&gt;
-- AEB Housekeeping Area Register "ADC_RD_DATA_HK_ANA_N5V" : NEW, "OVF", "SUPPLY", "CHID", "ADC_CHX_DATA_HK_ANA_N5V" Fields
v_ram_address    := "0110011";
p_rmap_ram_rd(v_ram_address, fee_rmap_o.waitrequest, v_ram_readdata);
fee_rmap_o.readdata &lt;= v_ram_readdata(31 downto 24);
</v>
      </c>
    </row>
    <row r="204" spans="1:13" x14ac:dyDescent="0.25">
      <c r="A204" s="4" t="s">
        <v>465</v>
      </c>
      <c r="B204" s="5">
        <f t="shared" si="6"/>
        <v>4165</v>
      </c>
      <c r="C204" s="5">
        <f>INDEX(database!$I$3:$I$280,MATCH(B204,database!$B$3:$B$280,0))</f>
        <v>51</v>
      </c>
      <c r="D204" s="5">
        <f>INDEX(database!$K$3:$K$280,MATCH(B204,database!$B$3:$B$280,0))</f>
        <v>4</v>
      </c>
      <c r="E204" s="5">
        <f>INDEX(database!$L$3:$L$280,MATCH(B204,database!$B$3:$B$280,0))</f>
        <v>23</v>
      </c>
      <c r="F204" s="5">
        <f>INDEX(database!$M$3:$M$280,MATCH(B204,database!$B$3:$B$280,0))</f>
        <v>16</v>
      </c>
      <c r="G204" s="4" t="s">
        <v>208</v>
      </c>
      <c r="M204" s="3" t="str">
        <f t="shared" si="7"/>
        <v xml:space="preserve">when (x"00001045") =&gt;
-- AEB Housekeeping Area Register "ADC_RD_DATA_HK_ANA_N5V" : NEW, "OVF", "SUPPLY", "CHID", "ADC_CHX_DATA_HK_ANA_N5V" Fields
v_ram_address    := "0110011";
p_rmap_ram_rd(v_ram_address, fee_rmap_o.waitrequest, v_ram_readdata);
fee_rmap_o.readdata &lt;= v_ram_readdata(23 downto 16);
</v>
      </c>
    </row>
    <row r="205" spans="1:13" x14ac:dyDescent="0.25">
      <c r="A205" s="4" t="s">
        <v>466</v>
      </c>
      <c r="B205" s="5">
        <f t="shared" si="6"/>
        <v>4166</v>
      </c>
      <c r="C205" s="5">
        <f>INDEX(database!$I$3:$I$280,MATCH(B205,database!$B$3:$B$280,0))</f>
        <v>51</v>
      </c>
      <c r="D205" s="5">
        <f>INDEX(database!$K$3:$K$280,MATCH(B205,database!$B$3:$B$280,0))</f>
        <v>2</v>
      </c>
      <c r="E205" s="5">
        <f>INDEX(database!$L$3:$L$280,MATCH(B205,database!$B$3:$B$280,0))</f>
        <v>15</v>
      </c>
      <c r="F205" s="5">
        <f>INDEX(database!$M$3:$M$280,MATCH(B205,database!$B$3:$B$280,0))</f>
        <v>8</v>
      </c>
      <c r="G205" s="4" t="s">
        <v>208</v>
      </c>
      <c r="M205" s="3" t="str">
        <f t="shared" si="7"/>
        <v xml:space="preserve">when (x"00001046") =&gt;
-- AEB Housekeeping Area Register "ADC_RD_DATA_HK_ANA_N5V" : NEW, "OVF", "SUPPLY", "CHID", "ADC_CHX_DATA_HK_ANA_N5V" Fields
v_ram_address    := "0110011";
p_rmap_ram_rd(v_ram_address, fee_rmap_o.waitrequest, v_ram_readdata);
fee_rmap_o.readdata &lt;= v_ram_readdata(15 downto 8);
</v>
      </c>
    </row>
    <row r="206" spans="1:13" x14ac:dyDescent="0.25">
      <c r="A206" s="4" t="s">
        <v>467</v>
      </c>
      <c r="B206" s="5">
        <f t="shared" si="6"/>
        <v>4167</v>
      </c>
      <c r="C206" s="5">
        <f>INDEX(database!$I$3:$I$280,MATCH(B206,database!$B$3:$B$280,0))</f>
        <v>51</v>
      </c>
      <c r="D206" s="5">
        <f>INDEX(database!$K$3:$K$280,MATCH(B206,database!$B$3:$B$280,0))</f>
        <v>1</v>
      </c>
      <c r="E206" s="5">
        <f>INDEX(database!$L$3:$L$280,MATCH(B206,database!$B$3:$B$280,0))</f>
        <v>7</v>
      </c>
      <c r="F206" s="5">
        <f>INDEX(database!$M$3:$M$280,MATCH(B206,database!$B$3:$B$280,0))</f>
        <v>0</v>
      </c>
      <c r="G206" s="4" t="s">
        <v>208</v>
      </c>
      <c r="M206" s="3" t="str">
        <f t="shared" si="7"/>
        <v xml:space="preserve">when (x"00001047") =&gt;
-- AEB Housekeeping Area Register "ADC_RD_DATA_HK_ANA_N5V" : NEW, "OVF", "SUPPLY", "CHID", "ADC_CHX_DATA_HK_ANA_N5V" Fields
v_ram_address    := "0110011";
p_rmap_ram_rd(v_ram_address, fee_rmap_o.waitrequest, v_ram_readdata);
fee_rmap_o.readdata &lt;= v_ram_readdata(7 downto 0);
</v>
      </c>
    </row>
    <row r="207" spans="1:13" x14ac:dyDescent="0.25">
      <c r="A207" s="4" t="s">
        <v>468</v>
      </c>
      <c r="B207" s="5">
        <f t="shared" si="6"/>
        <v>4168</v>
      </c>
      <c r="C207" s="5">
        <f>INDEX(database!$I$3:$I$280,MATCH(B207,database!$B$3:$B$280,0))</f>
        <v>52</v>
      </c>
      <c r="D207" s="5">
        <f>INDEX(database!$K$3:$K$280,MATCH(B207,database!$B$3:$B$280,0))</f>
        <v>8</v>
      </c>
      <c r="E207" s="5">
        <f>INDEX(database!$L$3:$L$280,MATCH(B207,database!$B$3:$B$280,0))</f>
        <v>31</v>
      </c>
      <c r="F207" s="5">
        <f>INDEX(database!$M$3:$M$280,MATCH(B207,database!$B$3:$B$280,0))</f>
        <v>24</v>
      </c>
      <c r="G207" s="4" t="s">
        <v>209</v>
      </c>
      <c r="M207" s="3" t="str">
        <f t="shared" si="7"/>
        <v xml:space="preserve">when (x"00001048") =&gt;
-- AEB Housekeeping Area Register "ADC_RD_DATA_S_REF" : NEW, "OVF", "SUPPLY", "CHID", "ADC_CHX_DATA_S_REF" Fields
v_ram_address    := "0110100";
p_rmap_ram_rd(v_ram_address, fee_rmap_o.waitrequest, v_ram_readdata);
fee_rmap_o.readdata &lt;= v_ram_readdata(31 downto 24);
</v>
      </c>
    </row>
    <row r="208" spans="1:13" x14ac:dyDescent="0.25">
      <c r="A208" s="4" t="s">
        <v>469</v>
      </c>
      <c r="B208" s="5">
        <f t="shared" si="6"/>
        <v>4169</v>
      </c>
      <c r="C208" s="5">
        <f>INDEX(database!$I$3:$I$280,MATCH(B208,database!$B$3:$B$280,0))</f>
        <v>52</v>
      </c>
      <c r="D208" s="5">
        <f>INDEX(database!$K$3:$K$280,MATCH(B208,database!$B$3:$B$280,0))</f>
        <v>4</v>
      </c>
      <c r="E208" s="5">
        <f>INDEX(database!$L$3:$L$280,MATCH(B208,database!$B$3:$B$280,0))</f>
        <v>23</v>
      </c>
      <c r="F208" s="5">
        <f>INDEX(database!$M$3:$M$280,MATCH(B208,database!$B$3:$B$280,0))</f>
        <v>16</v>
      </c>
      <c r="G208" s="4" t="s">
        <v>209</v>
      </c>
      <c r="M208" s="3" t="str">
        <f t="shared" si="7"/>
        <v xml:space="preserve">when (x"00001049") =&gt;
-- AEB Housekeeping Area Register "ADC_RD_DATA_S_REF" : NEW, "OVF", "SUPPLY", "CHID", "ADC_CHX_DATA_S_REF" Fields
v_ram_address    := "0110100";
p_rmap_ram_rd(v_ram_address, fee_rmap_o.waitrequest, v_ram_readdata);
fee_rmap_o.readdata &lt;= v_ram_readdata(23 downto 16);
</v>
      </c>
    </row>
    <row r="209" spans="1:13" x14ac:dyDescent="0.25">
      <c r="A209" s="4" t="s">
        <v>470</v>
      </c>
      <c r="B209" s="5">
        <f t="shared" si="6"/>
        <v>4170</v>
      </c>
      <c r="C209" s="5">
        <f>INDEX(database!$I$3:$I$280,MATCH(B209,database!$B$3:$B$280,0))</f>
        <v>52</v>
      </c>
      <c r="D209" s="5">
        <f>INDEX(database!$K$3:$K$280,MATCH(B209,database!$B$3:$B$280,0))</f>
        <v>2</v>
      </c>
      <c r="E209" s="5">
        <f>INDEX(database!$L$3:$L$280,MATCH(B209,database!$B$3:$B$280,0))</f>
        <v>15</v>
      </c>
      <c r="F209" s="5">
        <f>INDEX(database!$M$3:$M$280,MATCH(B209,database!$B$3:$B$280,0))</f>
        <v>8</v>
      </c>
      <c r="G209" s="4" t="s">
        <v>209</v>
      </c>
      <c r="M209" s="3" t="str">
        <f t="shared" si="7"/>
        <v xml:space="preserve">when (x"0000104A") =&gt;
-- AEB Housekeeping Area Register "ADC_RD_DATA_S_REF" : NEW, "OVF", "SUPPLY", "CHID", "ADC_CHX_DATA_S_REF" Fields
v_ram_address    := "0110100";
p_rmap_ram_rd(v_ram_address, fee_rmap_o.waitrequest, v_ram_readdata);
fee_rmap_o.readdata &lt;= v_ram_readdata(15 downto 8);
</v>
      </c>
    </row>
    <row r="210" spans="1:13" x14ac:dyDescent="0.25">
      <c r="A210" s="4" t="s">
        <v>471</v>
      </c>
      <c r="B210" s="5">
        <f t="shared" si="6"/>
        <v>4171</v>
      </c>
      <c r="C210" s="5">
        <f>INDEX(database!$I$3:$I$280,MATCH(B210,database!$B$3:$B$280,0))</f>
        <v>52</v>
      </c>
      <c r="D210" s="5">
        <f>INDEX(database!$K$3:$K$280,MATCH(B210,database!$B$3:$B$280,0))</f>
        <v>1</v>
      </c>
      <c r="E210" s="5">
        <f>INDEX(database!$L$3:$L$280,MATCH(B210,database!$B$3:$B$280,0))</f>
        <v>7</v>
      </c>
      <c r="F210" s="5">
        <f>INDEX(database!$M$3:$M$280,MATCH(B210,database!$B$3:$B$280,0))</f>
        <v>0</v>
      </c>
      <c r="G210" s="4" t="s">
        <v>209</v>
      </c>
      <c r="M210" s="3" t="str">
        <f t="shared" si="7"/>
        <v xml:space="preserve">when (x"0000104B") =&gt;
-- AEB Housekeeping Area Register "ADC_RD_DATA_S_REF" : NEW, "OVF", "SUPPLY", "CHID", "ADC_CHX_DATA_S_REF" Fields
v_ram_address    := "0110100";
p_rmap_ram_rd(v_ram_address, fee_rmap_o.waitrequest, v_ram_readdata);
fee_rmap_o.readdata &lt;= v_ram_readdata(7 downto 0);
</v>
      </c>
    </row>
    <row r="211" spans="1:13" x14ac:dyDescent="0.25">
      <c r="A211" s="4" t="s">
        <v>472</v>
      </c>
      <c r="B211" s="5">
        <f t="shared" si="6"/>
        <v>4172</v>
      </c>
      <c r="C211" s="5">
        <f>INDEX(database!$I$3:$I$280,MATCH(B211,database!$B$3:$B$280,0))</f>
        <v>53</v>
      </c>
      <c r="D211" s="5">
        <f>INDEX(database!$K$3:$K$280,MATCH(B211,database!$B$3:$B$280,0))</f>
        <v>8</v>
      </c>
      <c r="E211" s="5">
        <f>INDEX(database!$L$3:$L$280,MATCH(B211,database!$B$3:$B$280,0))</f>
        <v>31</v>
      </c>
      <c r="F211" s="5">
        <f>INDEX(database!$M$3:$M$280,MATCH(B211,database!$B$3:$B$280,0))</f>
        <v>24</v>
      </c>
      <c r="G211" s="4" t="s">
        <v>210</v>
      </c>
      <c r="M211" s="3" t="str">
        <f t="shared" si="7"/>
        <v xml:space="preserve">when (x"0000104C") =&gt;
-- AEB Housekeeping Area Register "ADC_RD_DATA_HK_CCD_P31V" : NEW, "OVF", "SUPPLY", "CHID", "ADC_CHX_DATA_HK_CCD_P31V" Fields
v_ram_address    := "0110101";
p_rmap_ram_rd(v_ram_address, fee_rmap_o.waitrequest, v_ram_readdata);
fee_rmap_o.readdata &lt;= v_ram_readdata(31 downto 24);
</v>
      </c>
    </row>
    <row r="212" spans="1:13" x14ac:dyDescent="0.25">
      <c r="A212" s="4" t="s">
        <v>473</v>
      </c>
      <c r="B212" s="5">
        <f t="shared" si="6"/>
        <v>4173</v>
      </c>
      <c r="C212" s="5">
        <f>INDEX(database!$I$3:$I$280,MATCH(B212,database!$B$3:$B$280,0))</f>
        <v>53</v>
      </c>
      <c r="D212" s="5">
        <f>INDEX(database!$K$3:$K$280,MATCH(B212,database!$B$3:$B$280,0))</f>
        <v>4</v>
      </c>
      <c r="E212" s="5">
        <f>INDEX(database!$L$3:$L$280,MATCH(B212,database!$B$3:$B$280,0))</f>
        <v>23</v>
      </c>
      <c r="F212" s="5">
        <f>INDEX(database!$M$3:$M$280,MATCH(B212,database!$B$3:$B$280,0))</f>
        <v>16</v>
      </c>
      <c r="G212" s="4" t="s">
        <v>210</v>
      </c>
      <c r="M212" s="3" t="str">
        <f t="shared" si="7"/>
        <v xml:space="preserve">when (x"0000104D") =&gt;
-- AEB Housekeeping Area Register "ADC_RD_DATA_HK_CCD_P31V" : NEW, "OVF", "SUPPLY", "CHID", "ADC_CHX_DATA_HK_CCD_P31V" Fields
v_ram_address    := "0110101";
p_rmap_ram_rd(v_ram_address, fee_rmap_o.waitrequest, v_ram_readdata);
fee_rmap_o.readdata &lt;= v_ram_readdata(23 downto 16);
</v>
      </c>
    </row>
    <row r="213" spans="1:13" x14ac:dyDescent="0.25">
      <c r="A213" s="4" t="s">
        <v>474</v>
      </c>
      <c r="B213" s="5">
        <f t="shared" si="6"/>
        <v>4174</v>
      </c>
      <c r="C213" s="5">
        <f>INDEX(database!$I$3:$I$280,MATCH(B213,database!$B$3:$B$280,0))</f>
        <v>53</v>
      </c>
      <c r="D213" s="5">
        <f>INDEX(database!$K$3:$K$280,MATCH(B213,database!$B$3:$B$280,0))</f>
        <v>2</v>
      </c>
      <c r="E213" s="5">
        <f>INDEX(database!$L$3:$L$280,MATCH(B213,database!$B$3:$B$280,0))</f>
        <v>15</v>
      </c>
      <c r="F213" s="5">
        <f>INDEX(database!$M$3:$M$280,MATCH(B213,database!$B$3:$B$280,0))</f>
        <v>8</v>
      </c>
      <c r="G213" s="4" t="s">
        <v>210</v>
      </c>
      <c r="M213" s="3" t="str">
        <f t="shared" si="7"/>
        <v xml:space="preserve">when (x"0000104E") =&gt;
-- AEB Housekeeping Area Register "ADC_RD_DATA_HK_CCD_P31V" : NEW, "OVF", "SUPPLY", "CHID", "ADC_CHX_DATA_HK_CCD_P31V" Fields
v_ram_address    := "0110101";
p_rmap_ram_rd(v_ram_address, fee_rmap_o.waitrequest, v_ram_readdata);
fee_rmap_o.readdata &lt;= v_ram_readdata(15 downto 8);
</v>
      </c>
    </row>
    <row r="214" spans="1:13" x14ac:dyDescent="0.25">
      <c r="A214" s="4" t="s">
        <v>475</v>
      </c>
      <c r="B214" s="5">
        <f t="shared" si="6"/>
        <v>4175</v>
      </c>
      <c r="C214" s="5">
        <f>INDEX(database!$I$3:$I$280,MATCH(B214,database!$B$3:$B$280,0))</f>
        <v>53</v>
      </c>
      <c r="D214" s="5">
        <f>INDEX(database!$K$3:$K$280,MATCH(B214,database!$B$3:$B$280,0))</f>
        <v>1</v>
      </c>
      <c r="E214" s="5">
        <f>INDEX(database!$L$3:$L$280,MATCH(B214,database!$B$3:$B$280,0))</f>
        <v>7</v>
      </c>
      <c r="F214" s="5">
        <f>INDEX(database!$M$3:$M$280,MATCH(B214,database!$B$3:$B$280,0))</f>
        <v>0</v>
      </c>
      <c r="G214" s="4" t="s">
        <v>210</v>
      </c>
      <c r="M214" s="3" t="str">
        <f t="shared" si="7"/>
        <v xml:space="preserve">when (x"0000104F") =&gt;
-- AEB Housekeeping Area Register "ADC_RD_DATA_HK_CCD_P31V" : NEW, "OVF", "SUPPLY", "CHID", "ADC_CHX_DATA_HK_CCD_P31V" Fields
v_ram_address    := "0110101";
p_rmap_ram_rd(v_ram_address, fee_rmap_o.waitrequest, v_ram_readdata);
fee_rmap_o.readdata &lt;= v_ram_readdata(7 downto 0);
</v>
      </c>
    </row>
    <row r="215" spans="1:13" x14ac:dyDescent="0.25">
      <c r="A215" s="4" t="s">
        <v>476</v>
      </c>
      <c r="B215" s="5">
        <f t="shared" si="6"/>
        <v>4176</v>
      </c>
      <c r="C215" s="5">
        <f>INDEX(database!$I$3:$I$280,MATCH(B215,database!$B$3:$B$280,0))</f>
        <v>54</v>
      </c>
      <c r="D215" s="5">
        <f>INDEX(database!$K$3:$K$280,MATCH(B215,database!$B$3:$B$280,0))</f>
        <v>8</v>
      </c>
      <c r="E215" s="5">
        <f>INDEX(database!$L$3:$L$280,MATCH(B215,database!$B$3:$B$280,0))</f>
        <v>31</v>
      </c>
      <c r="F215" s="5">
        <f>INDEX(database!$M$3:$M$280,MATCH(B215,database!$B$3:$B$280,0))</f>
        <v>24</v>
      </c>
      <c r="G215" s="4" t="s">
        <v>211</v>
      </c>
      <c r="M215" s="3" t="str">
        <f t="shared" si="7"/>
        <v xml:space="preserve">when (x"00001050") =&gt;
-- AEB Housekeeping Area Register "ADC_RD_DATA_HK_CLK_P15V" : NEW, "OVF", "SUPPLY", "CHID", "ADC_CHX_DATA_HK_CLK_P15V" Fields
v_ram_address    := "0110110";
p_rmap_ram_rd(v_ram_address, fee_rmap_o.waitrequest, v_ram_readdata);
fee_rmap_o.readdata &lt;= v_ram_readdata(31 downto 24);
</v>
      </c>
    </row>
    <row r="216" spans="1:13" x14ac:dyDescent="0.25">
      <c r="A216" s="4" t="s">
        <v>477</v>
      </c>
      <c r="B216" s="5">
        <f t="shared" si="6"/>
        <v>4177</v>
      </c>
      <c r="C216" s="5">
        <f>INDEX(database!$I$3:$I$280,MATCH(B216,database!$B$3:$B$280,0))</f>
        <v>54</v>
      </c>
      <c r="D216" s="5">
        <f>INDEX(database!$K$3:$K$280,MATCH(B216,database!$B$3:$B$280,0))</f>
        <v>4</v>
      </c>
      <c r="E216" s="5">
        <f>INDEX(database!$L$3:$L$280,MATCH(B216,database!$B$3:$B$280,0))</f>
        <v>23</v>
      </c>
      <c r="F216" s="5">
        <f>INDEX(database!$M$3:$M$280,MATCH(B216,database!$B$3:$B$280,0))</f>
        <v>16</v>
      </c>
      <c r="G216" s="4" t="s">
        <v>211</v>
      </c>
      <c r="M216" s="3" t="str">
        <f t="shared" si="7"/>
        <v xml:space="preserve">when (x"00001051") =&gt;
-- AEB Housekeeping Area Register "ADC_RD_DATA_HK_CLK_P15V" : NEW, "OVF", "SUPPLY", "CHID", "ADC_CHX_DATA_HK_CLK_P15V" Fields
v_ram_address    := "0110110";
p_rmap_ram_rd(v_ram_address, fee_rmap_o.waitrequest, v_ram_readdata);
fee_rmap_o.readdata &lt;= v_ram_readdata(23 downto 16);
</v>
      </c>
    </row>
    <row r="217" spans="1:13" x14ac:dyDescent="0.25">
      <c r="A217" s="4" t="s">
        <v>478</v>
      </c>
      <c r="B217" s="5">
        <f t="shared" si="6"/>
        <v>4178</v>
      </c>
      <c r="C217" s="5">
        <f>INDEX(database!$I$3:$I$280,MATCH(B217,database!$B$3:$B$280,0))</f>
        <v>54</v>
      </c>
      <c r="D217" s="5">
        <f>INDEX(database!$K$3:$K$280,MATCH(B217,database!$B$3:$B$280,0))</f>
        <v>2</v>
      </c>
      <c r="E217" s="5">
        <f>INDEX(database!$L$3:$L$280,MATCH(B217,database!$B$3:$B$280,0))</f>
        <v>15</v>
      </c>
      <c r="F217" s="5">
        <f>INDEX(database!$M$3:$M$280,MATCH(B217,database!$B$3:$B$280,0))</f>
        <v>8</v>
      </c>
      <c r="G217" s="4" t="s">
        <v>211</v>
      </c>
      <c r="M217" s="3" t="str">
        <f t="shared" si="7"/>
        <v xml:space="preserve">when (x"00001052") =&gt;
-- AEB Housekeeping Area Register "ADC_RD_DATA_HK_CLK_P15V" : NEW, "OVF", "SUPPLY", "CHID", "ADC_CHX_DATA_HK_CLK_P15V" Fields
v_ram_address    := "0110110";
p_rmap_ram_rd(v_ram_address, fee_rmap_o.waitrequest, v_ram_readdata);
fee_rmap_o.readdata &lt;= v_ram_readdata(15 downto 8);
</v>
      </c>
    </row>
    <row r="218" spans="1:13" x14ac:dyDescent="0.25">
      <c r="A218" s="4" t="s">
        <v>479</v>
      </c>
      <c r="B218" s="5">
        <f t="shared" si="6"/>
        <v>4179</v>
      </c>
      <c r="C218" s="5">
        <f>INDEX(database!$I$3:$I$280,MATCH(B218,database!$B$3:$B$280,0))</f>
        <v>54</v>
      </c>
      <c r="D218" s="5">
        <f>INDEX(database!$K$3:$K$280,MATCH(B218,database!$B$3:$B$280,0))</f>
        <v>1</v>
      </c>
      <c r="E218" s="5">
        <f>INDEX(database!$L$3:$L$280,MATCH(B218,database!$B$3:$B$280,0))</f>
        <v>7</v>
      </c>
      <c r="F218" s="5">
        <f>INDEX(database!$M$3:$M$280,MATCH(B218,database!$B$3:$B$280,0))</f>
        <v>0</v>
      </c>
      <c r="G218" s="4" t="s">
        <v>211</v>
      </c>
      <c r="M218" s="3" t="str">
        <f t="shared" si="7"/>
        <v xml:space="preserve">when (x"00001053") =&gt;
-- AEB Housekeeping Area Register "ADC_RD_DATA_HK_CLK_P15V" : NEW, "OVF", "SUPPLY", "CHID", "ADC_CHX_DATA_HK_CLK_P15V" Fields
v_ram_address    := "0110110";
p_rmap_ram_rd(v_ram_address, fee_rmap_o.waitrequest, v_ram_readdata);
fee_rmap_o.readdata &lt;= v_ram_readdata(7 downto 0);
</v>
      </c>
    </row>
    <row r="219" spans="1:13" x14ac:dyDescent="0.25">
      <c r="A219" s="4" t="s">
        <v>480</v>
      </c>
      <c r="B219" s="5">
        <f t="shared" si="6"/>
        <v>4180</v>
      </c>
      <c r="C219" s="5">
        <f>INDEX(database!$I$3:$I$280,MATCH(B219,database!$B$3:$B$280,0))</f>
        <v>55</v>
      </c>
      <c r="D219" s="5">
        <f>INDEX(database!$K$3:$K$280,MATCH(B219,database!$B$3:$B$280,0))</f>
        <v>8</v>
      </c>
      <c r="E219" s="5">
        <f>INDEX(database!$L$3:$L$280,MATCH(B219,database!$B$3:$B$280,0))</f>
        <v>31</v>
      </c>
      <c r="F219" s="5">
        <f>INDEX(database!$M$3:$M$280,MATCH(B219,database!$B$3:$B$280,0))</f>
        <v>24</v>
      </c>
      <c r="G219" s="4" t="s">
        <v>212</v>
      </c>
      <c r="M219" s="3" t="str">
        <f t="shared" si="7"/>
        <v xml:space="preserve">when (x"00001054") =&gt;
-- AEB Housekeeping Area Register "ADC_RD_DATA_HK_ANA_P5V" : NEW, "OVF", "SUPPLY", "CHID", "ADC_CHX_DATA_HK_ANA_P5V" Fields
v_ram_address    := "0110111";
p_rmap_ram_rd(v_ram_address, fee_rmap_o.waitrequest, v_ram_readdata);
fee_rmap_o.readdata &lt;= v_ram_readdata(31 downto 24);
</v>
      </c>
    </row>
    <row r="220" spans="1:13" x14ac:dyDescent="0.25">
      <c r="A220" s="4" t="s">
        <v>481</v>
      </c>
      <c r="B220" s="5">
        <f t="shared" si="6"/>
        <v>4181</v>
      </c>
      <c r="C220" s="5">
        <f>INDEX(database!$I$3:$I$280,MATCH(B220,database!$B$3:$B$280,0))</f>
        <v>55</v>
      </c>
      <c r="D220" s="5">
        <f>INDEX(database!$K$3:$K$280,MATCH(B220,database!$B$3:$B$280,0))</f>
        <v>4</v>
      </c>
      <c r="E220" s="5">
        <f>INDEX(database!$L$3:$L$280,MATCH(B220,database!$B$3:$B$280,0))</f>
        <v>23</v>
      </c>
      <c r="F220" s="5">
        <f>INDEX(database!$M$3:$M$280,MATCH(B220,database!$B$3:$B$280,0))</f>
        <v>16</v>
      </c>
      <c r="G220" s="4" t="s">
        <v>212</v>
      </c>
      <c r="M220" s="3" t="str">
        <f t="shared" si="7"/>
        <v xml:space="preserve">when (x"00001055") =&gt;
-- AEB Housekeeping Area Register "ADC_RD_DATA_HK_ANA_P5V" : NEW, "OVF", "SUPPLY", "CHID", "ADC_CHX_DATA_HK_ANA_P5V" Fields
v_ram_address    := "0110111";
p_rmap_ram_rd(v_ram_address, fee_rmap_o.waitrequest, v_ram_readdata);
fee_rmap_o.readdata &lt;= v_ram_readdata(23 downto 16);
</v>
      </c>
    </row>
    <row r="221" spans="1:13" x14ac:dyDescent="0.25">
      <c r="A221" s="4" t="s">
        <v>482</v>
      </c>
      <c r="B221" s="5">
        <f t="shared" si="6"/>
        <v>4182</v>
      </c>
      <c r="C221" s="5">
        <f>INDEX(database!$I$3:$I$280,MATCH(B221,database!$B$3:$B$280,0))</f>
        <v>55</v>
      </c>
      <c r="D221" s="5">
        <f>INDEX(database!$K$3:$K$280,MATCH(B221,database!$B$3:$B$280,0))</f>
        <v>2</v>
      </c>
      <c r="E221" s="5">
        <f>INDEX(database!$L$3:$L$280,MATCH(B221,database!$B$3:$B$280,0))</f>
        <v>15</v>
      </c>
      <c r="F221" s="5">
        <f>INDEX(database!$M$3:$M$280,MATCH(B221,database!$B$3:$B$280,0))</f>
        <v>8</v>
      </c>
      <c r="G221" s="4" t="s">
        <v>212</v>
      </c>
      <c r="M221" s="3" t="str">
        <f t="shared" si="7"/>
        <v xml:space="preserve">when (x"00001056") =&gt;
-- AEB Housekeeping Area Register "ADC_RD_DATA_HK_ANA_P5V" : NEW, "OVF", "SUPPLY", "CHID", "ADC_CHX_DATA_HK_ANA_P5V" Fields
v_ram_address    := "0110111";
p_rmap_ram_rd(v_ram_address, fee_rmap_o.waitrequest, v_ram_readdata);
fee_rmap_o.readdata &lt;= v_ram_readdata(15 downto 8);
</v>
      </c>
    </row>
    <row r="222" spans="1:13" x14ac:dyDescent="0.25">
      <c r="A222" s="4" t="s">
        <v>483</v>
      </c>
      <c r="B222" s="5">
        <f t="shared" si="6"/>
        <v>4183</v>
      </c>
      <c r="C222" s="5">
        <f>INDEX(database!$I$3:$I$280,MATCH(B222,database!$B$3:$B$280,0))</f>
        <v>55</v>
      </c>
      <c r="D222" s="5">
        <f>INDEX(database!$K$3:$K$280,MATCH(B222,database!$B$3:$B$280,0))</f>
        <v>1</v>
      </c>
      <c r="E222" s="5">
        <f>INDEX(database!$L$3:$L$280,MATCH(B222,database!$B$3:$B$280,0))</f>
        <v>7</v>
      </c>
      <c r="F222" s="5">
        <f>INDEX(database!$M$3:$M$280,MATCH(B222,database!$B$3:$B$280,0))</f>
        <v>0</v>
      </c>
      <c r="G222" s="4" t="s">
        <v>212</v>
      </c>
      <c r="M222" s="3" t="str">
        <f t="shared" si="7"/>
        <v xml:space="preserve">when (x"00001057") =&gt;
-- AEB Housekeeping Area Register "ADC_RD_DATA_HK_ANA_P5V" : NEW, "OVF", "SUPPLY", "CHID", "ADC_CHX_DATA_HK_ANA_P5V" Fields
v_ram_address    := "0110111";
p_rmap_ram_rd(v_ram_address, fee_rmap_o.waitrequest, v_ram_readdata);
fee_rmap_o.readdata &lt;= v_ram_readdata(7 downto 0);
</v>
      </c>
    </row>
    <row r="223" spans="1:13" x14ac:dyDescent="0.25">
      <c r="A223" s="4" t="s">
        <v>484</v>
      </c>
      <c r="B223" s="5">
        <f t="shared" si="6"/>
        <v>4184</v>
      </c>
      <c r="C223" s="5">
        <f>INDEX(database!$I$3:$I$280,MATCH(B223,database!$B$3:$B$280,0))</f>
        <v>56</v>
      </c>
      <c r="D223" s="5">
        <f>INDEX(database!$K$3:$K$280,MATCH(B223,database!$B$3:$B$280,0))</f>
        <v>8</v>
      </c>
      <c r="E223" s="5">
        <f>INDEX(database!$L$3:$L$280,MATCH(B223,database!$B$3:$B$280,0))</f>
        <v>31</v>
      </c>
      <c r="F223" s="5">
        <f>INDEX(database!$M$3:$M$280,MATCH(B223,database!$B$3:$B$280,0))</f>
        <v>24</v>
      </c>
      <c r="G223" s="4" t="s">
        <v>213</v>
      </c>
      <c r="M223" s="3" t="str">
        <f t="shared" si="7"/>
        <v xml:space="preserve">when (x"00001058") =&gt;
-- AEB Housekeeping Area Register "ADC_RD_DATA_HK_ANA_P3V3" : NEW, "OVF", "SUPPLY", "CHID", "ADC_CHX_DATA_HK_ANA_P3V3" Fields
v_ram_address    := "0111000";
p_rmap_ram_rd(v_ram_address, fee_rmap_o.waitrequest, v_ram_readdata);
fee_rmap_o.readdata &lt;= v_ram_readdata(31 downto 24);
</v>
      </c>
    </row>
    <row r="224" spans="1:13" x14ac:dyDescent="0.25">
      <c r="A224" s="4" t="s">
        <v>485</v>
      </c>
      <c r="B224" s="5">
        <f t="shared" si="6"/>
        <v>4185</v>
      </c>
      <c r="C224" s="5">
        <f>INDEX(database!$I$3:$I$280,MATCH(B224,database!$B$3:$B$280,0))</f>
        <v>56</v>
      </c>
      <c r="D224" s="5">
        <f>INDEX(database!$K$3:$K$280,MATCH(B224,database!$B$3:$B$280,0))</f>
        <v>4</v>
      </c>
      <c r="E224" s="5">
        <f>INDEX(database!$L$3:$L$280,MATCH(B224,database!$B$3:$B$280,0))</f>
        <v>23</v>
      </c>
      <c r="F224" s="5">
        <f>INDEX(database!$M$3:$M$280,MATCH(B224,database!$B$3:$B$280,0))</f>
        <v>16</v>
      </c>
      <c r="G224" s="4" t="s">
        <v>213</v>
      </c>
      <c r="M224" s="3" t="str">
        <f t="shared" si="7"/>
        <v xml:space="preserve">when (x"00001059") =&gt;
-- AEB Housekeeping Area Register "ADC_RD_DATA_HK_ANA_P3V3" : NEW, "OVF", "SUPPLY", "CHID", "ADC_CHX_DATA_HK_ANA_P3V3" Fields
v_ram_address    := "0111000";
p_rmap_ram_rd(v_ram_address, fee_rmap_o.waitrequest, v_ram_readdata);
fee_rmap_o.readdata &lt;= v_ram_readdata(23 downto 16);
</v>
      </c>
    </row>
    <row r="225" spans="1:13" x14ac:dyDescent="0.25">
      <c r="A225" s="4" t="s">
        <v>486</v>
      </c>
      <c r="B225" s="5">
        <f t="shared" si="6"/>
        <v>4186</v>
      </c>
      <c r="C225" s="5">
        <f>INDEX(database!$I$3:$I$280,MATCH(B225,database!$B$3:$B$280,0))</f>
        <v>56</v>
      </c>
      <c r="D225" s="5">
        <f>INDEX(database!$K$3:$K$280,MATCH(B225,database!$B$3:$B$280,0))</f>
        <v>2</v>
      </c>
      <c r="E225" s="5">
        <f>INDEX(database!$L$3:$L$280,MATCH(B225,database!$B$3:$B$280,0))</f>
        <v>15</v>
      </c>
      <c r="F225" s="5">
        <f>INDEX(database!$M$3:$M$280,MATCH(B225,database!$B$3:$B$280,0))</f>
        <v>8</v>
      </c>
      <c r="G225" s="4" t="s">
        <v>213</v>
      </c>
      <c r="M225" s="3" t="str">
        <f t="shared" si="7"/>
        <v xml:space="preserve">when (x"0000105A") =&gt;
-- AEB Housekeeping Area Register "ADC_RD_DATA_HK_ANA_P3V3" : NEW, "OVF", "SUPPLY", "CHID", "ADC_CHX_DATA_HK_ANA_P3V3" Fields
v_ram_address    := "0111000";
p_rmap_ram_rd(v_ram_address, fee_rmap_o.waitrequest, v_ram_readdata);
fee_rmap_o.readdata &lt;= v_ram_readdata(15 downto 8);
</v>
      </c>
    </row>
    <row r="226" spans="1:13" x14ac:dyDescent="0.25">
      <c r="A226" s="4" t="s">
        <v>487</v>
      </c>
      <c r="B226" s="5">
        <f t="shared" si="6"/>
        <v>4187</v>
      </c>
      <c r="C226" s="5">
        <f>INDEX(database!$I$3:$I$280,MATCH(B226,database!$B$3:$B$280,0))</f>
        <v>56</v>
      </c>
      <c r="D226" s="5">
        <f>INDEX(database!$K$3:$K$280,MATCH(B226,database!$B$3:$B$280,0))</f>
        <v>1</v>
      </c>
      <c r="E226" s="5">
        <f>INDEX(database!$L$3:$L$280,MATCH(B226,database!$B$3:$B$280,0))</f>
        <v>7</v>
      </c>
      <c r="F226" s="5">
        <f>INDEX(database!$M$3:$M$280,MATCH(B226,database!$B$3:$B$280,0))</f>
        <v>0</v>
      </c>
      <c r="G226" s="4" t="s">
        <v>213</v>
      </c>
      <c r="M226" s="3" t="str">
        <f t="shared" si="7"/>
        <v xml:space="preserve">when (x"0000105B") =&gt;
-- AEB Housekeeping Area Register "ADC_RD_DATA_HK_ANA_P3V3" : NEW, "OVF", "SUPPLY", "CHID", "ADC_CHX_DATA_HK_ANA_P3V3" Fields
v_ram_address    := "0111000";
p_rmap_ram_rd(v_ram_address, fee_rmap_o.waitrequest, v_ram_readdata);
fee_rmap_o.readdata &lt;= v_ram_readdata(7 downto 0);
</v>
      </c>
    </row>
    <row r="227" spans="1:13" x14ac:dyDescent="0.25">
      <c r="A227" s="4" t="s">
        <v>488</v>
      </c>
      <c r="B227" s="5">
        <f t="shared" si="6"/>
        <v>4188</v>
      </c>
      <c r="C227" s="5">
        <f>INDEX(database!$I$3:$I$280,MATCH(B227,database!$B$3:$B$280,0))</f>
        <v>57</v>
      </c>
      <c r="D227" s="5">
        <f>INDEX(database!$K$3:$K$280,MATCH(B227,database!$B$3:$B$280,0))</f>
        <v>8</v>
      </c>
      <c r="E227" s="5">
        <f>INDEX(database!$L$3:$L$280,MATCH(B227,database!$B$3:$B$280,0))</f>
        <v>31</v>
      </c>
      <c r="F227" s="5">
        <f>INDEX(database!$M$3:$M$280,MATCH(B227,database!$B$3:$B$280,0))</f>
        <v>24</v>
      </c>
      <c r="G227" s="4" t="s">
        <v>214</v>
      </c>
      <c r="M227" s="3" t="str">
        <f t="shared" si="7"/>
        <v xml:space="preserve">when (x"0000105C") =&gt;
-- AEB Housekeeping Area Register "ADC_RD_DATA_HK_DIG_P3V3" : NEW, "OVF", "SUPPLY", "CHID", "ADC_CHX_DATA_HK_DIG_P3V3" Fields
v_ram_address    := "0111001";
p_rmap_ram_rd(v_ram_address, fee_rmap_o.waitrequest, v_ram_readdata);
fee_rmap_o.readdata &lt;= v_ram_readdata(31 downto 24);
</v>
      </c>
    </row>
    <row r="228" spans="1:13" x14ac:dyDescent="0.25">
      <c r="A228" s="4" t="s">
        <v>489</v>
      </c>
      <c r="B228" s="5">
        <f t="shared" si="6"/>
        <v>4189</v>
      </c>
      <c r="C228" s="5">
        <f>INDEX(database!$I$3:$I$280,MATCH(B228,database!$B$3:$B$280,0))</f>
        <v>57</v>
      </c>
      <c r="D228" s="5">
        <f>INDEX(database!$K$3:$K$280,MATCH(B228,database!$B$3:$B$280,0))</f>
        <v>4</v>
      </c>
      <c r="E228" s="5">
        <f>INDEX(database!$L$3:$L$280,MATCH(B228,database!$B$3:$B$280,0))</f>
        <v>23</v>
      </c>
      <c r="F228" s="5">
        <f>INDEX(database!$M$3:$M$280,MATCH(B228,database!$B$3:$B$280,0))</f>
        <v>16</v>
      </c>
      <c r="G228" s="4" t="s">
        <v>214</v>
      </c>
      <c r="M228" s="3" t="str">
        <f t="shared" si="7"/>
        <v xml:space="preserve">when (x"0000105D") =&gt;
-- AEB Housekeeping Area Register "ADC_RD_DATA_HK_DIG_P3V3" : NEW, "OVF", "SUPPLY", "CHID", "ADC_CHX_DATA_HK_DIG_P3V3" Fields
v_ram_address    := "0111001";
p_rmap_ram_rd(v_ram_address, fee_rmap_o.waitrequest, v_ram_readdata);
fee_rmap_o.readdata &lt;= v_ram_readdata(23 downto 16);
</v>
      </c>
    </row>
    <row r="229" spans="1:13" x14ac:dyDescent="0.25">
      <c r="A229" s="4" t="s">
        <v>490</v>
      </c>
      <c r="B229" s="5">
        <f t="shared" si="6"/>
        <v>4190</v>
      </c>
      <c r="C229" s="5">
        <f>INDEX(database!$I$3:$I$280,MATCH(B229,database!$B$3:$B$280,0))</f>
        <v>57</v>
      </c>
      <c r="D229" s="5">
        <f>INDEX(database!$K$3:$K$280,MATCH(B229,database!$B$3:$B$280,0))</f>
        <v>2</v>
      </c>
      <c r="E229" s="5">
        <f>INDEX(database!$L$3:$L$280,MATCH(B229,database!$B$3:$B$280,0))</f>
        <v>15</v>
      </c>
      <c r="F229" s="5">
        <f>INDEX(database!$M$3:$M$280,MATCH(B229,database!$B$3:$B$280,0))</f>
        <v>8</v>
      </c>
      <c r="G229" s="4" t="s">
        <v>214</v>
      </c>
      <c r="M229" s="3" t="str">
        <f t="shared" si="7"/>
        <v xml:space="preserve">when (x"0000105E") =&gt;
-- AEB Housekeeping Area Register "ADC_RD_DATA_HK_DIG_P3V3" : NEW, "OVF", "SUPPLY", "CHID", "ADC_CHX_DATA_HK_DIG_P3V3" Fields
v_ram_address    := "0111001";
p_rmap_ram_rd(v_ram_address, fee_rmap_o.waitrequest, v_ram_readdata);
fee_rmap_o.readdata &lt;= v_ram_readdata(15 downto 8);
</v>
      </c>
    </row>
    <row r="230" spans="1:13" x14ac:dyDescent="0.25">
      <c r="A230" s="4" t="s">
        <v>491</v>
      </c>
      <c r="B230" s="5">
        <f t="shared" si="6"/>
        <v>4191</v>
      </c>
      <c r="C230" s="5">
        <f>INDEX(database!$I$3:$I$280,MATCH(B230,database!$B$3:$B$280,0))</f>
        <v>57</v>
      </c>
      <c r="D230" s="5">
        <f>INDEX(database!$K$3:$K$280,MATCH(B230,database!$B$3:$B$280,0))</f>
        <v>1</v>
      </c>
      <c r="E230" s="5">
        <f>INDEX(database!$L$3:$L$280,MATCH(B230,database!$B$3:$B$280,0))</f>
        <v>7</v>
      </c>
      <c r="F230" s="5">
        <f>INDEX(database!$M$3:$M$280,MATCH(B230,database!$B$3:$B$280,0))</f>
        <v>0</v>
      </c>
      <c r="G230" s="4" t="s">
        <v>214</v>
      </c>
      <c r="M230" s="3" t="str">
        <f t="shared" si="7"/>
        <v xml:space="preserve">when (x"0000105F") =&gt;
-- AEB Housekeeping Area Register "ADC_RD_DATA_HK_DIG_P3V3" : NEW, "OVF", "SUPPLY", "CHID", "ADC_CHX_DATA_HK_DIG_P3V3" Fields
v_ram_address    := "0111001";
p_rmap_ram_rd(v_ram_address, fee_rmap_o.waitrequest, v_ram_readdata);
fee_rmap_o.readdata &lt;= v_ram_readdata(7 downto 0);
</v>
      </c>
    </row>
    <row r="231" spans="1:13" x14ac:dyDescent="0.25">
      <c r="A231" s="4" t="s">
        <v>492</v>
      </c>
      <c r="B231" s="5">
        <f t="shared" si="6"/>
        <v>4192</v>
      </c>
      <c r="C231" s="5">
        <f>INDEX(database!$I$3:$I$280,MATCH(B231,database!$B$3:$B$280,0))</f>
        <v>58</v>
      </c>
      <c r="D231" s="5">
        <f>INDEX(database!$K$3:$K$280,MATCH(B231,database!$B$3:$B$280,0))</f>
        <v>8</v>
      </c>
      <c r="E231" s="5">
        <f>INDEX(database!$L$3:$L$280,MATCH(B231,database!$B$3:$B$280,0))</f>
        <v>31</v>
      </c>
      <c r="F231" s="5">
        <f>INDEX(database!$M$3:$M$280,MATCH(B231,database!$B$3:$B$280,0))</f>
        <v>24</v>
      </c>
      <c r="G231" s="4" t="s">
        <v>215</v>
      </c>
      <c r="M231" s="3" t="str">
        <f t="shared" si="7"/>
        <v xml:space="preserve">when (x"00001060") =&gt;
-- AEB Housekeeping Area Register "ADC_RD_DATA_ADC_REF_BUF_2" : NEW, "OVF", "SUPPLY", "CHID", "ADC_CHX_DATA_ADC_REF_BUF_2" Fields
v_ram_address    := "0111010";
p_rmap_ram_rd(v_ram_address, fee_rmap_o.waitrequest, v_ram_readdata);
fee_rmap_o.readdata &lt;= v_ram_readdata(31 downto 24);
</v>
      </c>
    </row>
    <row r="232" spans="1:13" x14ac:dyDescent="0.25">
      <c r="A232" s="4" t="s">
        <v>493</v>
      </c>
      <c r="B232" s="5">
        <f t="shared" si="6"/>
        <v>4193</v>
      </c>
      <c r="C232" s="5">
        <f>INDEX(database!$I$3:$I$280,MATCH(B232,database!$B$3:$B$280,0))</f>
        <v>58</v>
      </c>
      <c r="D232" s="5">
        <f>INDEX(database!$K$3:$K$280,MATCH(B232,database!$B$3:$B$280,0))</f>
        <v>4</v>
      </c>
      <c r="E232" s="5">
        <f>INDEX(database!$L$3:$L$280,MATCH(B232,database!$B$3:$B$280,0))</f>
        <v>23</v>
      </c>
      <c r="F232" s="5">
        <f>INDEX(database!$M$3:$M$280,MATCH(B232,database!$B$3:$B$280,0))</f>
        <v>16</v>
      </c>
      <c r="G232" s="4" t="s">
        <v>215</v>
      </c>
      <c r="M232" s="3" t="str">
        <f t="shared" si="7"/>
        <v xml:space="preserve">when (x"00001061") =&gt;
-- AEB Housekeeping Area Register "ADC_RD_DATA_ADC_REF_BUF_2" : NEW, "OVF", "SUPPLY", "CHID", "ADC_CHX_DATA_ADC_REF_BUF_2" Fields
v_ram_address    := "0111010";
p_rmap_ram_rd(v_ram_address, fee_rmap_o.waitrequest, v_ram_readdata);
fee_rmap_o.readdata &lt;= v_ram_readdata(23 downto 16);
</v>
      </c>
    </row>
    <row r="233" spans="1:13" x14ac:dyDescent="0.25">
      <c r="A233" s="4" t="s">
        <v>494</v>
      </c>
      <c r="B233" s="5">
        <f t="shared" si="6"/>
        <v>4194</v>
      </c>
      <c r="C233" s="5">
        <f>INDEX(database!$I$3:$I$280,MATCH(B233,database!$B$3:$B$280,0))</f>
        <v>58</v>
      </c>
      <c r="D233" s="5">
        <f>INDEX(database!$K$3:$K$280,MATCH(B233,database!$B$3:$B$280,0))</f>
        <v>2</v>
      </c>
      <c r="E233" s="5">
        <f>INDEX(database!$L$3:$L$280,MATCH(B233,database!$B$3:$B$280,0))</f>
        <v>15</v>
      </c>
      <c r="F233" s="5">
        <f>INDEX(database!$M$3:$M$280,MATCH(B233,database!$B$3:$B$280,0))</f>
        <v>8</v>
      </c>
      <c r="G233" s="4" t="s">
        <v>215</v>
      </c>
      <c r="M233" s="3" t="str">
        <f t="shared" si="7"/>
        <v xml:space="preserve">when (x"00001062") =&gt;
-- AEB Housekeeping Area Register "ADC_RD_DATA_ADC_REF_BUF_2" : NEW, "OVF", "SUPPLY", "CHID", "ADC_CHX_DATA_ADC_REF_BUF_2" Fields
v_ram_address    := "0111010";
p_rmap_ram_rd(v_ram_address, fee_rmap_o.waitrequest, v_ram_readdata);
fee_rmap_o.readdata &lt;= v_ram_readdata(15 downto 8);
</v>
      </c>
    </row>
    <row r="234" spans="1:13" x14ac:dyDescent="0.25">
      <c r="A234" s="4" t="s">
        <v>495</v>
      </c>
      <c r="B234" s="5">
        <f t="shared" si="6"/>
        <v>4195</v>
      </c>
      <c r="C234" s="5">
        <f>INDEX(database!$I$3:$I$280,MATCH(B234,database!$B$3:$B$280,0))</f>
        <v>58</v>
      </c>
      <c r="D234" s="5">
        <f>INDEX(database!$K$3:$K$280,MATCH(B234,database!$B$3:$B$280,0))</f>
        <v>1</v>
      </c>
      <c r="E234" s="5">
        <f>INDEX(database!$L$3:$L$280,MATCH(B234,database!$B$3:$B$280,0))</f>
        <v>7</v>
      </c>
      <c r="F234" s="5">
        <f>INDEX(database!$M$3:$M$280,MATCH(B234,database!$B$3:$B$280,0))</f>
        <v>0</v>
      </c>
      <c r="G234" s="4" t="s">
        <v>215</v>
      </c>
      <c r="M234" s="3" t="str">
        <f t="shared" si="7"/>
        <v xml:space="preserve">when (x"00001063") =&gt;
-- AEB Housekeeping Area Register "ADC_RD_DATA_ADC_REF_BUF_2" : NEW, "OVF", "SUPPLY", "CHID", "ADC_CHX_DATA_ADC_REF_BUF_2" Fields
v_ram_address    := "0111010";
p_rmap_ram_rd(v_ram_address, fee_rmap_o.waitrequest, v_ram_readdata);
fee_rmap_o.readdata &lt;= v_ram_readdata(7 downto 0);
</v>
      </c>
    </row>
    <row r="235" spans="1:13" x14ac:dyDescent="0.25">
      <c r="A235" s="4" t="s">
        <v>496</v>
      </c>
      <c r="B235" s="5">
        <f t="shared" si="6"/>
        <v>4224</v>
      </c>
      <c r="C235" s="5">
        <f>INDEX(database!$I$3:$I$280,MATCH(B235,database!$B$3:$B$280,0))</f>
        <v>66</v>
      </c>
      <c r="D235" s="5">
        <f>INDEX(database!$K$3:$K$280,MATCH(B235,database!$B$3:$B$280,0))</f>
        <v>8</v>
      </c>
      <c r="E235" s="5">
        <f>INDEX(database!$L$3:$L$280,MATCH(B235,database!$B$3:$B$280,0))</f>
        <v>31</v>
      </c>
      <c r="F235" s="5">
        <f>INDEX(database!$M$3:$M$280,MATCH(B235,database!$B$3:$B$280,0))</f>
        <v>24</v>
      </c>
      <c r="G235" s="4" t="s">
        <v>216</v>
      </c>
      <c r="M235" s="3" t="str">
        <f t="shared" si="7"/>
        <v xml:space="preserve">when (x"00001080") =&gt;
-- AEB Housekeeping Area Register "ADC1_RD_CONFIG_1" : SPIRST, "MUXMOD", "BYPAS", "CLKENB", "CHOP", "STAT" Fields
v_ram_address    := "1000010";
p_rmap_ram_rd(v_ram_address, fee_rmap_o.waitrequest, v_ram_readdata);
fee_rmap_o.readdata &lt;= v_ram_readdata(31 downto 24);
</v>
      </c>
    </row>
    <row r="236" spans="1:13" x14ac:dyDescent="0.25">
      <c r="A236" s="4" t="s">
        <v>497</v>
      </c>
      <c r="B236" s="5">
        <f t="shared" si="6"/>
        <v>4225</v>
      </c>
      <c r="C236" s="5">
        <f>INDEX(database!$I$3:$I$280,MATCH(B236,database!$B$3:$B$280,0))</f>
        <v>66</v>
      </c>
      <c r="D236" s="5">
        <f>INDEX(database!$K$3:$K$280,MATCH(B236,database!$B$3:$B$280,0))</f>
        <v>4</v>
      </c>
      <c r="E236" s="5">
        <f>INDEX(database!$L$3:$L$280,MATCH(B236,database!$B$3:$B$280,0))</f>
        <v>23</v>
      </c>
      <c r="F236" s="5">
        <f>INDEX(database!$M$3:$M$280,MATCH(B236,database!$B$3:$B$280,0))</f>
        <v>16</v>
      </c>
      <c r="G236" s="4" t="s">
        <v>217</v>
      </c>
      <c r="M236" s="3" t="str">
        <f t="shared" si="7"/>
        <v xml:space="preserve">when (x"00001081") =&gt;
-- AEB Housekeeping Area Register "ADC1_RD_CONFIG_1" : IDLMOD, "DLY2", "DLY1", "DLY0", "SBCS1", "SBCS0", "DRATE1", "DRATE0", "AINP3", "AINP2", "AINP1", "AINP0", "AINN3", "AINN2", "AINN1", "AINN0", "DIFF7", "DIFF6", "DIFF5", "DIFF4", "DIFF3", "DIFF2", "DIFF1", "DIFF0" Fields
v_ram_address    := "1000010";
p_rmap_ram_rd(v_ram_address, fee_rmap_o.waitrequest, v_ram_readdata);
fee_rmap_o.readdata &lt;= v_ram_readdata(23 downto 16);
</v>
      </c>
    </row>
    <row r="237" spans="1:13" x14ac:dyDescent="0.25">
      <c r="A237" s="4" t="s">
        <v>498</v>
      </c>
      <c r="B237" s="5">
        <f t="shared" si="6"/>
        <v>4226</v>
      </c>
      <c r="C237" s="5">
        <f>INDEX(database!$I$3:$I$280,MATCH(B237,database!$B$3:$B$280,0))</f>
        <v>66</v>
      </c>
      <c r="D237" s="5">
        <f>INDEX(database!$K$3:$K$280,MATCH(B237,database!$B$3:$B$280,0))</f>
        <v>2</v>
      </c>
      <c r="E237" s="5">
        <f>INDEX(database!$L$3:$L$280,MATCH(B237,database!$B$3:$B$280,0))</f>
        <v>15</v>
      </c>
      <c r="F237" s="5">
        <f>INDEX(database!$M$3:$M$280,MATCH(B237,database!$B$3:$B$280,0))</f>
        <v>8</v>
      </c>
      <c r="G237" s="4" t="s">
        <v>217</v>
      </c>
      <c r="M237" s="3" t="str">
        <f t="shared" si="7"/>
        <v xml:space="preserve">when (x"00001082") =&gt;
-- AEB Housekeeping Area Register "ADC1_RD_CONFIG_1" : IDLMOD, "DLY2", "DLY1", "DLY0", "SBCS1", "SBCS0", "DRATE1", "DRATE0", "AINP3", "AINP2", "AINP1", "AINP0", "AINN3", "AINN2", "AINN1", "AINN0", "DIFF7", "DIFF6", "DIFF5", "DIFF4", "DIFF3", "DIFF2", "DIFF1", "DIFF0" Fields
v_ram_address    := "1000010";
p_rmap_ram_rd(v_ram_address, fee_rmap_o.waitrequest, v_ram_readdata);
fee_rmap_o.readdata &lt;= v_ram_readdata(15 downto 8);
</v>
      </c>
    </row>
    <row r="238" spans="1:13" x14ac:dyDescent="0.25">
      <c r="A238" s="4" t="s">
        <v>499</v>
      </c>
      <c r="B238" s="5">
        <f t="shared" si="6"/>
        <v>4227</v>
      </c>
      <c r="C238" s="5">
        <f>INDEX(database!$I$3:$I$280,MATCH(B238,database!$B$3:$B$280,0))</f>
        <v>66</v>
      </c>
      <c r="D238" s="5">
        <f>INDEX(database!$K$3:$K$280,MATCH(B238,database!$B$3:$B$280,0))</f>
        <v>1</v>
      </c>
      <c r="E238" s="5">
        <f>INDEX(database!$L$3:$L$280,MATCH(B238,database!$B$3:$B$280,0))</f>
        <v>7</v>
      </c>
      <c r="F238" s="5">
        <f>INDEX(database!$M$3:$M$280,MATCH(B238,database!$B$3:$B$280,0))</f>
        <v>0</v>
      </c>
      <c r="G238" s="4" t="s">
        <v>217</v>
      </c>
      <c r="M238" s="3" t="str">
        <f t="shared" si="7"/>
        <v xml:space="preserve">when (x"00001083") =&gt;
-- AEB Housekeeping Area Register "ADC1_RD_CONFIG_1" : IDLMOD, "DLY2", "DLY1", "DLY0", "SBCS1", "SBCS0", "DRATE1", "DRATE0", "AINP3", "AINP2", "AINP1", "AINP0", "AINN3", "AINN2", "AINN1", "AINN0", "DIFF7", "DIFF6", "DIFF5", "DIFF4", "DIFF3", "DIFF2", "DIFF1", "DIFF0" Fields
v_ram_address    := "1000010";
p_rmap_ram_rd(v_ram_address, fee_rmap_o.waitrequest, v_ram_readdata);
fee_rmap_o.readdata &lt;= v_ram_readdata(7 downto 0);
</v>
      </c>
    </row>
    <row r="239" spans="1:13" x14ac:dyDescent="0.25">
      <c r="A239" s="4" t="s">
        <v>500</v>
      </c>
      <c r="B239" s="5">
        <f t="shared" si="6"/>
        <v>4228</v>
      </c>
      <c r="C239" s="5">
        <f>INDEX(database!$I$3:$I$280,MATCH(B239,database!$B$3:$B$280,0))</f>
        <v>67</v>
      </c>
      <c r="D239" s="5">
        <f>INDEX(database!$K$3:$K$280,MATCH(B239,database!$B$3:$B$280,0))</f>
        <v>8</v>
      </c>
      <c r="E239" s="5">
        <f>INDEX(database!$L$3:$L$280,MATCH(B239,database!$B$3:$B$280,0))</f>
        <v>31</v>
      </c>
      <c r="F239" s="5">
        <f>INDEX(database!$M$3:$M$280,MATCH(B239,database!$B$3:$B$280,0))</f>
        <v>24</v>
      </c>
      <c r="G239" s="4" t="s">
        <v>218</v>
      </c>
      <c r="M239" s="3" t="str">
        <f t="shared" si="7"/>
        <v xml:space="preserve">when (x"00001084") =&gt;
-- AEB Housekeeping Area Register "ADC1_RD_CONFIG_2" : AIN7, "AIN6", "AIN5", "AIN4", "AIN3", "AIN2", "AIN1", "AIN0", "AIN15", "AIN14", "AIN13", "AIN12", "AIN11", "AIN10", "AIN9", "AIN8" Fields
v_ram_address    := "1000011";
p_rmap_ram_rd(v_ram_address, fee_rmap_o.waitrequest, v_ram_readdata);
fee_rmap_o.readdata &lt;= v_ram_readdata(31 downto 24);
</v>
      </c>
    </row>
    <row r="240" spans="1:13" x14ac:dyDescent="0.25">
      <c r="A240" s="4" t="s">
        <v>501</v>
      </c>
      <c r="B240" s="5">
        <f t="shared" si="6"/>
        <v>4229</v>
      </c>
      <c r="C240" s="5">
        <f>INDEX(database!$I$3:$I$280,MATCH(B240,database!$B$3:$B$280,0))</f>
        <v>67</v>
      </c>
      <c r="D240" s="5">
        <f>INDEX(database!$K$3:$K$280,MATCH(B240,database!$B$3:$B$280,0))</f>
        <v>4</v>
      </c>
      <c r="E240" s="5">
        <f>INDEX(database!$L$3:$L$280,MATCH(B240,database!$B$3:$B$280,0))</f>
        <v>23</v>
      </c>
      <c r="F240" s="5">
        <f>INDEX(database!$M$3:$M$280,MATCH(B240,database!$B$3:$B$280,0))</f>
        <v>16</v>
      </c>
      <c r="G240" s="4" t="s">
        <v>218</v>
      </c>
      <c r="M240" s="3" t="str">
        <f t="shared" si="7"/>
        <v xml:space="preserve">when (x"00001085") =&gt;
-- AEB Housekeeping Area Register "ADC1_RD_CONFIG_2" : AIN7, "AIN6", "AIN5", "AIN4", "AIN3", "AIN2", "AIN1", "AIN0", "AIN15", "AIN14", "AIN13", "AIN12", "AIN11", "AIN10", "AIN9", "AIN8" Fields
v_ram_address    := "1000011";
p_rmap_ram_rd(v_ram_address, fee_rmap_o.waitrequest, v_ram_readdata);
fee_rmap_o.readdata &lt;= v_ram_readdata(23 downto 16);
</v>
      </c>
    </row>
    <row r="241" spans="1:13" x14ac:dyDescent="0.25">
      <c r="A241" s="4" t="s">
        <v>502</v>
      </c>
      <c r="B241" s="5">
        <f t="shared" si="6"/>
        <v>4230</v>
      </c>
      <c r="C241" s="5">
        <f>INDEX(database!$I$3:$I$280,MATCH(B241,database!$B$3:$B$280,0))</f>
        <v>67</v>
      </c>
      <c r="D241" s="5">
        <f>INDEX(database!$K$3:$K$280,MATCH(B241,database!$B$3:$B$280,0))</f>
        <v>2</v>
      </c>
      <c r="E241" s="5">
        <f>INDEX(database!$L$3:$L$280,MATCH(B241,database!$B$3:$B$280,0))</f>
        <v>15</v>
      </c>
      <c r="F241" s="5">
        <f>INDEX(database!$M$3:$M$280,MATCH(B241,database!$B$3:$B$280,0))</f>
        <v>8</v>
      </c>
      <c r="G241" s="4" t="s">
        <v>525</v>
      </c>
      <c r="M241" s="3" t="str">
        <f t="shared" si="7"/>
        <v xml:space="preserve">when (x"00001086") =&gt;
-- AEB Housekeeping Area Register "ADC1_RD_CONFIG_2" : OFFSET, "CIO7", "CIO6", "CIO5", "CIO4", "CIO3", "CIO2", "CIO1", "CIO0" Fields%%-- AEB Housekeeping Area Register "ADC1_RD_CONFIG_2" : REF, "GAIN", "TEMP", "VCC" Fields
v_ram_address    := "1000011";
p_rmap_ram_rd(v_ram_address, fee_rmap_o.waitrequest, v_ram_readdata);
fee_rmap_o.readdata &lt;= v_ram_readdata(15 downto 8);
</v>
      </c>
    </row>
    <row r="242" spans="1:13" x14ac:dyDescent="0.25">
      <c r="A242" s="4" t="s">
        <v>503</v>
      </c>
      <c r="B242" s="5">
        <f t="shared" si="6"/>
        <v>4231</v>
      </c>
      <c r="C242" s="5">
        <f>INDEX(database!$I$3:$I$280,MATCH(B242,database!$B$3:$B$280,0))</f>
        <v>67</v>
      </c>
      <c r="D242" s="5">
        <f>INDEX(database!$K$3:$K$280,MATCH(B242,database!$B$3:$B$280,0))</f>
        <v>1</v>
      </c>
      <c r="E242" s="5">
        <f>INDEX(database!$L$3:$L$280,MATCH(B242,database!$B$3:$B$280,0))</f>
        <v>7</v>
      </c>
      <c r="F242" s="5">
        <f>INDEX(database!$M$3:$M$280,MATCH(B242,database!$B$3:$B$280,0))</f>
        <v>0</v>
      </c>
      <c r="G242" s="4" t="s">
        <v>219</v>
      </c>
      <c r="M242" s="3" t="str">
        <f t="shared" si="7"/>
        <v xml:space="preserve">when (x"00001087") =&gt;
-- AEB Housekeeping Area Register "ADC1_RD_CONFIG_2" : OFFSET, "CIO7", "CIO6", "CIO5", "CIO4", "CIO3", "CIO2", "CIO1", "CIO0" Fields
v_ram_address    := "1000011";
p_rmap_ram_rd(v_ram_address, fee_rmap_o.waitrequest, v_ram_readdata);
fee_rmap_o.readdata &lt;= v_ram_readdata(7 downto 0);
</v>
      </c>
    </row>
    <row r="243" spans="1:13" x14ac:dyDescent="0.25">
      <c r="A243" s="4" t="s">
        <v>504</v>
      </c>
      <c r="B243" s="5">
        <f t="shared" si="6"/>
        <v>4232</v>
      </c>
      <c r="C243" s="5">
        <f>INDEX(database!$I$3:$I$280,MATCH(B243,database!$B$3:$B$280,0))</f>
        <v>68</v>
      </c>
      <c r="D243" s="5">
        <f>INDEX(database!$K$3:$K$280,MATCH(B243,database!$B$3:$B$280,0))</f>
        <v>8</v>
      </c>
      <c r="E243" s="5">
        <f>INDEX(database!$L$3:$L$280,MATCH(B243,database!$B$3:$B$280,0))</f>
        <v>31</v>
      </c>
      <c r="F243" s="5">
        <f>INDEX(database!$M$3:$M$280,MATCH(B243,database!$B$3:$B$280,0))</f>
        <v>24</v>
      </c>
      <c r="G243" s="4" t="s">
        <v>221</v>
      </c>
      <c r="M243" s="3" t="str">
        <f t="shared" si="7"/>
        <v xml:space="preserve">when (x"00001088") =&gt;
-- AEB Housekeeping Area Register "ADC1_RD_CONFIG_3" : DIO7, "DIO6", "DIO5", "DIO4", "DIO3", "DIO2", "DIO1", "DIO0" Fields
v_ram_address    := "1000100";
p_rmap_ram_rd(v_ram_address, fee_rmap_o.waitrequest, v_ram_readdata);
fee_rmap_o.readdata &lt;= v_ram_readdata(31 downto 24);
</v>
      </c>
    </row>
    <row r="244" spans="1:13" x14ac:dyDescent="0.25">
      <c r="A244" s="4" t="s">
        <v>505</v>
      </c>
      <c r="B244" s="5">
        <f t="shared" si="6"/>
        <v>4240</v>
      </c>
      <c r="C244" s="5">
        <f>INDEX(database!$I$3:$I$280,MATCH(B244,database!$B$3:$B$280,0))</f>
        <v>70</v>
      </c>
      <c r="D244" s="5">
        <f>INDEX(database!$K$3:$K$280,MATCH(B244,database!$B$3:$B$280,0))</f>
        <v>8</v>
      </c>
      <c r="E244" s="5">
        <f>INDEX(database!$L$3:$L$280,MATCH(B244,database!$B$3:$B$280,0))</f>
        <v>31</v>
      </c>
      <c r="F244" s="5">
        <f>INDEX(database!$M$3:$M$280,MATCH(B244,database!$B$3:$B$280,0))</f>
        <v>24</v>
      </c>
      <c r="G244" s="4" t="s">
        <v>222</v>
      </c>
      <c r="M244" s="3" t="str">
        <f t="shared" si="7"/>
        <v xml:space="preserve">when (x"00001090") =&gt;
-- AEB Housekeeping Area Register "ADC2_RD_CONFIG_1" : SPIRST, "MUXMOD", "BYPAS", "CLKENB", "CHOP", "STAT" Fields
v_ram_address    := "1000110";
p_rmap_ram_rd(v_ram_address, fee_rmap_o.waitrequest, v_ram_readdata);
fee_rmap_o.readdata &lt;= v_ram_readdata(31 downto 24);
</v>
      </c>
    </row>
    <row r="245" spans="1:13" x14ac:dyDescent="0.25">
      <c r="A245" s="4" t="s">
        <v>506</v>
      </c>
      <c r="B245" s="5">
        <f t="shared" si="6"/>
        <v>4241</v>
      </c>
      <c r="C245" s="5">
        <f>INDEX(database!$I$3:$I$280,MATCH(B245,database!$B$3:$B$280,0))</f>
        <v>70</v>
      </c>
      <c r="D245" s="5">
        <f>INDEX(database!$K$3:$K$280,MATCH(B245,database!$B$3:$B$280,0))</f>
        <v>4</v>
      </c>
      <c r="E245" s="5">
        <f>INDEX(database!$L$3:$L$280,MATCH(B245,database!$B$3:$B$280,0))</f>
        <v>23</v>
      </c>
      <c r="F245" s="5">
        <f>INDEX(database!$M$3:$M$280,MATCH(B245,database!$B$3:$B$280,0))</f>
        <v>16</v>
      </c>
      <c r="G245" s="4" t="s">
        <v>223</v>
      </c>
      <c r="M245" s="3" t="str">
        <f t="shared" si="7"/>
        <v xml:space="preserve">when (x"00001091") =&gt;
-- AEB Housekeeping Area Register "ADC2_RD_CONFIG_1" : IDLMOD, "DLY2", "DLY1", "DLY0", "SBCS1", "SBCS0", "DRATE1", "DRATE0", "AINP3", "AINP2", "AINP1", "AINP0", "AINN3", "AINN2", "AINN1", "AINN0", "DIFF7", "DIFF6", "DIFF5", "DIFF4", "DIFF3", "DIFF2", "DIFF1", "DIFF0" Fields
v_ram_address    := "1000110";
p_rmap_ram_rd(v_ram_address, fee_rmap_o.waitrequest, v_ram_readdata);
fee_rmap_o.readdata &lt;= v_ram_readdata(23 downto 16);
</v>
      </c>
    </row>
    <row r="246" spans="1:13" x14ac:dyDescent="0.25">
      <c r="A246" s="4" t="s">
        <v>507</v>
      </c>
      <c r="B246" s="5">
        <f t="shared" si="6"/>
        <v>4242</v>
      </c>
      <c r="C246" s="5">
        <f>INDEX(database!$I$3:$I$280,MATCH(B246,database!$B$3:$B$280,0))</f>
        <v>70</v>
      </c>
      <c r="D246" s="5">
        <f>INDEX(database!$K$3:$K$280,MATCH(B246,database!$B$3:$B$280,0))</f>
        <v>2</v>
      </c>
      <c r="E246" s="5">
        <f>INDEX(database!$L$3:$L$280,MATCH(B246,database!$B$3:$B$280,0))</f>
        <v>15</v>
      </c>
      <c r="F246" s="5">
        <f>INDEX(database!$M$3:$M$280,MATCH(B246,database!$B$3:$B$280,0))</f>
        <v>8</v>
      </c>
      <c r="G246" s="4" t="s">
        <v>223</v>
      </c>
      <c r="M246" s="3" t="str">
        <f t="shared" si="7"/>
        <v xml:space="preserve">when (x"00001092") =&gt;
-- AEB Housekeeping Area Register "ADC2_RD_CONFIG_1" : IDLMOD, "DLY2", "DLY1", "DLY0", "SBCS1", "SBCS0", "DRATE1", "DRATE0", "AINP3", "AINP2", "AINP1", "AINP0", "AINN3", "AINN2", "AINN1", "AINN0", "DIFF7", "DIFF6", "DIFF5", "DIFF4", "DIFF3", "DIFF2", "DIFF1", "DIFF0" Fields
v_ram_address    := "1000110";
p_rmap_ram_rd(v_ram_address, fee_rmap_o.waitrequest, v_ram_readdata);
fee_rmap_o.readdata &lt;= v_ram_readdata(15 downto 8);
</v>
      </c>
    </row>
    <row r="247" spans="1:13" x14ac:dyDescent="0.25">
      <c r="A247" s="4" t="s">
        <v>508</v>
      </c>
      <c r="B247" s="5">
        <f t="shared" si="6"/>
        <v>4243</v>
      </c>
      <c r="C247" s="5">
        <f>INDEX(database!$I$3:$I$280,MATCH(B247,database!$B$3:$B$280,0))</f>
        <v>70</v>
      </c>
      <c r="D247" s="5">
        <f>INDEX(database!$K$3:$K$280,MATCH(B247,database!$B$3:$B$280,0))</f>
        <v>1</v>
      </c>
      <c r="E247" s="5">
        <f>INDEX(database!$L$3:$L$280,MATCH(B247,database!$B$3:$B$280,0))</f>
        <v>7</v>
      </c>
      <c r="F247" s="5">
        <f>INDEX(database!$M$3:$M$280,MATCH(B247,database!$B$3:$B$280,0))</f>
        <v>0</v>
      </c>
      <c r="G247" s="4" t="s">
        <v>223</v>
      </c>
      <c r="M247" s="3" t="str">
        <f t="shared" si="7"/>
        <v xml:space="preserve">when (x"00001093") =&gt;
-- AEB Housekeeping Area Register "ADC2_RD_CONFIG_1" : IDLMOD, "DLY2", "DLY1", "DLY0", "SBCS1", "SBCS0", "DRATE1", "DRATE0", "AINP3", "AINP2", "AINP1", "AINP0", "AINN3", "AINN2", "AINN1", "AINN0", "DIFF7", "DIFF6", "DIFF5", "DIFF4", "DIFF3", "DIFF2", "DIFF1", "DIFF0" Fields
v_ram_address    := "1000110";
p_rmap_ram_rd(v_ram_address, fee_rmap_o.waitrequest, v_ram_readdata);
fee_rmap_o.readdata &lt;= v_ram_readdata(7 downto 0);
</v>
      </c>
    </row>
    <row r="248" spans="1:13" x14ac:dyDescent="0.25">
      <c r="A248" s="4" t="s">
        <v>509</v>
      </c>
      <c r="B248" s="5">
        <f t="shared" si="6"/>
        <v>4244</v>
      </c>
      <c r="C248" s="5">
        <f>INDEX(database!$I$3:$I$280,MATCH(B248,database!$B$3:$B$280,0))</f>
        <v>71</v>
      </c>
      <c r="D248" s="5">
        <f>INDEX(database!$K$3:$K$280,MATCH(B248,database!$B$3:$B$280,0))</f>
        <v>8</v>
      </c>
      <c r="E248" s="5">
        <f>INDEX(database!$L$3:$L$280,MATCH(B248,database!$B$3:$B$280,0))</f>
        <v>31</v>
      </c>
      <c r="F248" s="5">
        <f>INDEX(database!$M$3:$M$280,MATCH(B248,database!$B$3:$B$280,0))</f>
        <v>24</v>
      </c>
      <c r="G248" s="4" t="s">
        <v>224</v>
      </c>
      <c r="M248" s="3" t="str">
        <f t="shared" si="7"/>
        <v xml:space="preserve">when (x"00001094") =&gt;
-- AEB Housekeeping Area Register "ADC2_RD_CONFIG_2" : AIN7, "AIN6", "AIN5", "AIN4", "AIN3", "AIN2", "AIN1", "AIN0", "AIN15", "AIN14", "AIN13", "AIN12", "AIN11", "AIN10", "AIN9", "AIN8" Fields
v_ram_address    := "1000111";
p_rmap_ram_rd(v_ram_address, fee_rmap_o.waitrequest, v_ram_readdata);
fee_rmap_o.readdata &lt;= v_ram_readdata(31 downto 24);
</v>
      </c>
    </row>
    <row r="249" spans="1:13" x14ac:dyDescent="0.25">
      <c r="A249" s="4" t="s">
        <v>510</v>
      </c>
      <c r="B249" s="5">
        <f t="shared" si="6"/>
        <v>4245</v>
      </c>
      <c r="C249" s="5">
        <f>INDEX(database!$I$3:$I$280,MATCH(B249,database!$B$3:$B$280,0))</f>
        <v>71</v>
      </c>
      <c r="D249" s="5">
        <f>INDEX(database!$K$3:$K$280,MATCH(B249,database!$B$3:$B$280,0))</f>
        <v>4</v>
      </c>
      <c r="E249" s="5">
        <f>INDEX(database!$L$3:$L$280,MATCH(B249,database!$B$3:$B$280,0))</f>
        <v>23</v>
      </c>
      <c r="F249" s="5">
        <f>INDEX(database!$M$3:$M$280,MATCH(B249,database!$B$3:$B$280,0))</f>
        <v>16</v>
      </c>
      <c r="G249" s="4" t="s">
        <v>224</v>
      </c>
      <c r="M249" s="3" t="str">
        <f t="shared" si="7"/>
        <v xml:space="preserve">when (x"00001095") =&gt;
-- AEB Housekeeping Area Register "ADC2_RD_CONFIG_2" : AIN7, "AIN6", "AIN5", "AIN4", "AIN3", "AIN2", "AIN1", "AIN0", "AIN15", "AIN14", "AIN13", "AIN12", "AIN11", "AIN10", "AIN9", "AIN8" Fields
v_ram_address    := "1000111";
p_rmap_ram_rd(v_ram_address, fee_rmap_o.waitrequest, v_ram_readdata);
fee_rmap_o.readdata &lt;= v_ram_readdata(23 downto 16);
</v>
      </c>
    </row>
    <row r="250" spans="1:13" x14ac:dyDescent="0.25">
      <c r="A250" s="4" t="s">
        <v>511</v>
      </c>
      <c r="B250" s="5">
        <f t="shared" si="6"/>
        <v>4246</v>
      </c>
      <c r="C250" s="5">
        <f>INDEX(database!$I$3:$I$280,MATCH(B250,database!$B$3:$B$280,0))</f>
        <v>71</v>
      </c>
      <c r="D250" s="5">
        <f>INDEX(database!$K$3:$K$280,MATCH(B250,database!$B$3:$B$280,0))</f>
        <v>2</v>
      </c>
      <c r="E250" s="5">
        <f>INDEX(database!$L$3:$L$280,MATCH(B250,database!$B$3:$B$280,0))</f>
        <v>15</v>
      </c>
      <c r="F250" s="5">
        <f>INDEX(database!$M$3:$M$280,MATCH(B250,database!$B$3:$B$280,0))</f>
        <v>8</v>
      </c>
      <c r="G250" s="4" t="s">
        <v>526</v>
      </c>
      <c r="M250" s="3" t="str">
        <f t="shared" si="7"/>
        <v xml:space="preserve">when (x"00001096") =&gt;
-- AEB Housekeeping Area Register "ADC2_RD_CONFIG_2" : OFFSET, "CIO7", "CIO6", "CIO5", "CIO4", "CIO3", "CIO2", "CIO1", "CIO0" Fields%%-- AEB Housekeeping Area Register "ADC2_RD_CONFIG_2" : REF, "GAIN", "TEMP", "VCC" Fields
v_ram_address    := "1000111";
p_rmap_ram_rd(v_ram_address, fee_rmap_o.waitrequest, v_ram_readdata);
fee_rmap_o.readdata &lt;= v_ram_readdata(15 downto 8);
</v>
      </c>
    </row>
    <row r="251" spans="1:13" x14ac:dyDescent="0.25">
      <c r="A251" s="4" t="s">
        <v>512</v>
      </c>
      <c r="B251" s="5">
        <f t="shared" si="6"/>
        <v>4247</v>
      </c>
      <c r="C251" s="5">
        <f>INDEX(database!$I$3:$I$280,MATCH(B251,database!$B$3:$B$280,0))</f>
        <v>71</v>
      </c>
      <c r="D251" s="5">
        <f>INDEX(database!$K$3:$K$280,MATCH(B251,database!$B$3:$B$280,0))</f>
        <v>1</v>
      </c>
      <c r="E251" s="5">
        <f>INDEX(database!$L$3:$L$280,MATCH(B251,database!$B$3:$B$280,0))</f>
        <v>7</v>
      </c>
      <c r="F251" s="5">
        <f>INDEX(database!$M$3:$M$280,MATCH(B251,database!$B$3:$B$280,0))</f>
        <v>0</v>
      </c>
      <c r="G251" s="4" t="s">
        <v>225</v>
      </c>
      <c r="M251" s="3" t="str">
        <f t="shared" si="7"/>
        <v xml:space="preserve">when (x"00001097") =&gt;
-- AEB Housekeeping Area Register "ADC2_RD_CONFIG_2" : OFFSET, "CIO7", "CIO6", "CIO5", "CIO4", "CIO3", "CIO2", "CIO1", "CIO0" Fields
v_ram_address    := "1000111";
p_rmap_ram_rd(v_ram_address, fee_rmap_o.waitrequest, v_ram_readdata);
fee_rmap_o.readdata &lt;= v_ram_readdata(7 downto 0);
</v>
      </c>
    </row>
    <row r="252" spans="1:13" x14ac:dyDescent="0.25">
      <c r="A252" s="4" t="s">
        <v>513</v>
      </c>
      <c r="B252" s="5">
        <f t="shared" si="6"/>
        <v>4248</v>
      </c>
      <c r="C252" s="5">
        <f>INDEX(database!$I$3:$I$280,MATCH(B252,database!$B$3:$B$280,0))</f>
        <v>72</v>
      </c>
      <c r="D252" s="5">
        <f>INDEX(database!$K$3:$K$280,MATCH(B252,database!$B$3:$B$280,0))</f>
        <v>8</v>
      </c>
      <c r="E252" s="5">
        <f>INDEX(database!$L$3:$L$280,MATCH(B252,database!$B$3:$B$280,0))</f>
        <v>31</v>
      </c>
      <c r="F252" s="5">
        <f>INDEX(database!$M$3:$M$280,MATCH(B252,database!$B$3:$B$280,0))</f>
        <v>24</v>
      </c>
      <c r="G252" s="4" t="s">
        <v>227</v>
      </c>
      <c r="M252" s="3" t="str">
        <f t="shared" si="7"/>
        <v xml:space="preserve">when (x"00001098") =&gt;
-- AEB Housekeeping Area Register "ADC2_RD_CONFIG_3" : DIO7, "DIO6", "DIO5", "DIO4", "DIO3", "DIO2", "DIO1", "DIO0" Fields
v_ram_address    := "1001000";
p_rmap_ram_rd(v_ram_address, fee_rmap_o.waitrequest, v_ram_readdata);
fee_rmap_o.readdata &lt;= v_ram_readdata(31 downto 24);
</v>
      </c>
    </row>
    <row r="253" spans="1:13" x14ac:dyDescent="0.25">
      <c r="A253" s="4" t="s">
        <v>514</v>
      </c>
      <c r="B253" s="5">
        <f t="shared" si="6"/>
        <v>4256</v>
      </c>
      <c r="C253" s="5">
        <f>INDEX(database!$I$3:$I$280,MATCH(B253,database!$B$3:$B$280,0))</f>
        <v>74</v>
      </c>
      <c r="D253" s="5">
        <f>INDEX(database!$K$3:$K$280,MATCH(B253,database!$B$3:$B$280,0))</f>
        <v>8</v>
      </c>
      <c r="E253" s="5">
        <f>INDEX(database!$L$3:$L$280,MATCH(B253,database!$B$3:$B$280,0))</f>
        <v>31</v>
      </c>
      <c r="F253" s="5">
        <f>INDEX(database!$M$3:$M$280,MATCH(B253,database!$B$3:$B$280,0))</f>
        <v>24</v>
      </c>
      <c r="G253" s="4" t="s">
        <v>228</v>
      </c>
      <c r="M253" s="3" t="str">
        <f t="shared" si="7"/>
        <v xml:space="preserve">when (x"000010A0") =&gt;
-- AEB Housekeeping Area Register "VASP_RD_CONFIG" : VASP1_READ_DATA, "VASP2_READ_DATA" Fields
v_ram_address    := "1001010";
p_rmap_ram_rd(v_ram_address, fee_rmap_o.waitrequest, v_ram_readdata);
fee_rmap_o.readdata &lt;= v_ram_readdata(31 downto 24);
</v>
      </c>
    </row>
    <row r="254" spans="1:13" x14ac:dyDescent="0.25">
      <c r="A254" s="4" t="s">
        <v>515</v>
      </c>
      <c r="B254" s="5">
        <f t="shared" si="6"/>
        <v>4257</v>
      </c>
      <c r="C254" s="5">
        <f>INDEX(database!$I$3:$I$280,MATCH(B254,database!$B$3:$B$280,0))</f>
        <v>74</v>
      </c>
      <c r="D254" s="5">
        <f>INDEX(database!$K$3:$K$280,MATCH(B254,database!$B$3:$B$280,0))</f>
        <v>4</v>
      </c>
      <c r="E254" s="5">
        <f>INDEX(database!$L$3:$L$280,MATCH(B254,database!$B$3:$B$280,0))</f>
        <v>23</v>
      </c>
      <c r="F254" s="5">
        <f>INDEX(database!$M$3:$M$280,MATCH(B254,database!$B$3:$B$280,0))</f>
        <v>16</v>
      </c>
      <c r="G254" s="4" t="s">
        <v>228</v>
      </c>
      <c r="M254" s="3" t="str">
        <f t="shared" si="7"/>
        <v xml:space="preserve">when (x"000010A1") =&gt;
-- AEB Housekeeping Area Register "VASP_RD_CONFIG" : VASP1_READ_DATA, "VASP2_READ_DATA" Fields
v_ram_address    := "1001010";
p_rmap_ram_rd(v_ram_address, fee_rmap_o.waitrequest, v_ram_readdata);
fee_rmap_o.readdata &lt;= v_ram_readdata(23 downto 16);
</v>
      </c>
    </row>
    <row r="255" spans="1:13" x14ac:dyDescent="0.25">
      <c r="A255" s="4" t="s">
        <v>516</v>
      </c>
      <c r="B255" s="5">
        <f t="shared" si="6"/>
        <v>4592</v>
      </c>
      <c r="C255" s="5">
        <f>INDEX(database!$I$3:$I$280,MATCH(B255,database!$B$3:$B$280,0))</f>
        <v>75</v>
      </c>
      <c r="D255" s="5">
        <f>INDEX(database!$K$3:$K$280,MATCH(B255,database!$B$3:$B$280,0))</f>
        <v>8</v>
      </c>
      <c r="E255" s="5">
        <f>INDEX(database!$L$3:$L$280,MATCH(B255,database!$B$3:$B$280,0))</f>
        <v>31</v>
      </c>
      <c r="F255" s="5">
        <f>INDEX(database!$M$3:$M$280,MATCH(B255,database!$B$3:$B$280,0))</f>
        <v>24</v>
      </c>
      <c r="G255" s="4" t="s">
        <v>229</v>
      </c>
      <c r="M255" s="3" t="str">
        <f t="shared" si="7"/>
        <v xml:space="preserve">when (x"000011F0") =&gt;
-- AEB Housekeeping Area Register "REVISION_ID_1" : FPGA_VERSION, "FPGA_DATE" Fields
v_ram_address    := "1001011";
p_rmap_ram_rd(v_ram_address, fee_rmap_o.waitrequest, v_ram_readdata);
fee_rmap_o.readdata &lt;= v_ram_readdata(31 downto 24);
</v>
      </c>
    </row>
    <row r="256" spans="1:13" x14ac:dyDescent="0.25">
      <c r="A256" s="4" t="s">
        <v>517</v>
      </c>
      <c r="B256" s="5">
        <f t="shared" si="6"/>
        <v>4593</v>
      </c>
      <c r="C256" s="5">
        <f>INDEX(database!$I$3:$I$280,MATCH(B256,database!$B$3:$B$280,0))</f>
        <v>75</v>
      </c>
      <c r="D256" s="5">
        <f>INDEX(database!$K$3:$K$280,MATCH(B256,database!$B$3:$B$280,0))</f>
        <v>4</v>
      </c>
      <c r="E256" s="5">
        <f>INDEX(database!$L$3:$L$280,MATCH(B256,database!$B$3:$B$280,0))</f>
        <v>23</v>
      </c>
      <c r="F256" s="5">
        <f>INDEX(database!$M$3:$M$280,MATCH(B256,database!$B$3:$B$280,0))</f>
        <v>16</v>
      </c>
      <c r="G256" s="4" t="s">
        <v>229</v>
      </c>
      <c r="M256" s="3" t="str">
        <f t="shared" si="7"/>
        <v xml:space="preserve">when (x"000011F1") =&gt;
-- AEB Housekeeping Area Register "REVISION_ID_1" : FPGA_VERSION, "FPGA_DATE" Fields
v_ram_address    := "1001011";
p_rmap_ram_rd(v_ram_address, fee_rmap_o.waitrequest, v_ram_readdata);
fee_rmap_o.readdata &lt;= v_ram_readdata(23 downto 16);
</v>
      </c>
    </row>
    <row r="257" spans="1:13" x14ac:dyDescent="0.25">
      <c r="A257" s="4" t="s">
        <v>518</v>
      </c>
      <c r="B257" s="5">
        <f t="shared" si="6"/>
        <v>4594</v>
      </c>
      <c r="C257" s="5">
        <f>INDEX(database!$I$3:$I$280,MATCH(B257,database!$B$3:$B$280,0))</f>
        <v>75</v>
      </c>
      <c r="D257" s="5">
        <f>INDEX(database!$K$3:$K$280,MATCH(B257,database!$B$3:$B$280,0))</f>
        <v>2</v>
      </c>
      <c r="E257" s="5">
        <f>INDEX(database!$L$3:$L$280,MATCH(B257,database!$B$3:$B$280,0))</f>
        <v>15</v>
      </c>
      <c r="F257" s="5">
        <f>INDEX(database!$M$3:$M$280,MATCH(B257,database!$B$3:$B$280,0))</f>
        <v>8</v>
      </c>
      <c r="G257" s="4" t="s">
        <v>229</v>
      </c>
      <c r="M257" s="3" t="str">
        <f t="shared" si="7"/>
        <v xml:space="preserve">when (x"000011F2") =&gt;
-- AEB Housekeeping Area Register "REVISION_ID_1" : FPGA_VERSION, "FPGA_DATE" Fields
v_ram_address    := "1001011";
p_rmap_ram_rd(v_ram_address, fee_rmap_o.waitrequest, v_ram_readdata);
fee_rmap_o.readdata &lt;= v_ram_readdata(15 downto 8);
</v>
      </c>
    </row>
    <row r="258" spans="1:13" x14ac:dyDescent="0.25">
      <c r="A258" s="4" t="s">
        <v>519</v>
      </c>
      <c r="B258" s="5">
        <f t="shared" si="6"/>
        <v>4595</v>
      </c>
      <c r="C258" s="5">
        <f>INDEX(database!$I$3:$I$280,MATCH(B258,database!$B$3:$B$280,0))</f>
        <v>75</v>
      </c>
      <c r="D258" s="5">
        <f>INDEX(database!$K$3:$K$280,MATCH(B258,database!$B$3:$B$280,0))</f>
        <v>1</v>
      </c>
      <c r="E258" s="5">
        <f>INDEX(database!$L$3:$L$280,MATCH(B258,database!$B$3:$B$280,0))</f>
        <v>7</v>
      </c>
      <c r="F258" s="5">
        <f>INDEX(database!$M$3:$M$280,MATCH(B258,database!$B$3:$B$280,0))</f>
        <v>0</v>
      </c>
      <c r="G258" s="4" t="s">
        <v>229</v>
      </c>
      <c r="M258" s="3" t="str">
        <f t="shared" si="7"/>
        <v xml:space="preserve">when (x"000011F3") =&gt;
-- AEB Housekeeping Area Register "REVISION_ID_1" : FPGA_VERSION, "FPGA_DATE" Fields
v_ram_address    := "1001011";
p_rmap_ram_rd(v_ram_address, fee_rmap_o.waitrequest, v_ram_readdata);
fee_rmap_o.readdata &lt;= v_ram_readdata(7 downto 0);
</v>
      </c>
    </row>
    <row r="259" spans="1:13" x14ac:dyDescent="0.25">
      <c r="A259" s="4" t="s">
        <v>520</v>
      </c>
      <c r="B259" s="5">
        <f t="shared" si="6"/>
        <v>4596</v>
      </c>
      <c r="C259" s="5">
        <f>INDEX(database!$I$3:$I$280,MATCH(B259,database!$B$3:$B$280,0))</f>
        <v>76</v>
      </c>
      <c r="D259" s="5">
        <f>INDEX(database!$K$3:$K$280,MATCH(B259,database!$B$3:$B$280,0))</f>
        <v>8</v>
      </c>
      <c r="E259" s="5">
        <f>INDEX(database!$L$3:$L$280,MATCH(B259,database!$B$3:$B$280,0))</f>
        <v>31</v>
      </c>
      <c r="F259" s="5">
        <f>INDEX(database!$M$3:$M$280,MATCH(B259,database!$B$3:$B$280,0))</f>
        <v>24</v>
      </c>
      <c r="G259" s="4" t="s">
        <v>230</v>
      </c>
      <c r="M259" s="3" t="str">
        <f t="shared" si="7"/>
        <v xml:space="preserve">when (x"000011F4") =&gt;
-- AEB Housekeeping Area Register "REVISION_ID_2" : FPGA_TIME_H, "FPGA_TIME_M", "FPGA_SVN" Fields
v_ram_address    := "1001100";
p_rmap_ram_rd(v_ram_address, fee_rmap_o.waitrequest, v_ram_readdata);
fee_rmap_o.readdata &lt;= v_ram_readdata(31 downto 24);
</v>
      </c>
    </row>
    <row r="260" spans="1:13" x14ac:dyDescent="0.25">
      <c r="A260" s="4" t="s">
        <v>521</v>
      </c>
      <c r="B260" s="5">
        <f t="shared" si="6"/>
        <v>4597</v>
      </c>
      <c r="C260" s="5">
        <f>INDEX(database!$I$3:$I$280,MATCH(B260,database!$B$3:$B$280,0))</f>
        <v>76</v>
      </c>
      <c r="D260" s="5">
        <f>INDEX(database!$K$3:$K$280,MATCH(B260,database!$B$3:$B$280,0))</f>
        <v>4</v>
      </c>
      <c r="E260" s="5">
        <f>INDEX(database!$L$3:$L$280,MATCH(B260,database!$B$3:$B$280,0))</f>
        <v>23</v>
      </c>
      <c r="F260" s="5">
        <f>INDEX(database!$M$3:$M$280,MATCH(B260,database!$B$3:$B$280,0))</f>
        <v>16</v>
      </c>
      <c r="G260" s="4" t="s">
        <v>230</v>
      </c>
      <c r="M260" s="3" t="str">
        <f t="shared" si="7"/>
        <v xml:space="preserve">when (x"000011F5") =&gt;
-- AEB Housekeeping Area Register "REVISION_ID_2" : FPGA_TIME_H, "FPGA_TIME_M", "FPGA_SVN" Fields
v_ram_address    := "1001100";
p_rmap_ram_rd(v_ram_address, fee_rmap_o.waitrequest, v_ram_readdata);
fee_rmap_o.readdata &lt;= v_ram_readdata(23 downto 16);
</v>
      </c>
    </row>
    <row r="261" spans="1:13" x14ac:dyDescent="0.25">
      <c r="A261" s="4" t="s">
        <v>522</v>
      </c>
      <c r="B261" s="5">
        <f t="shared" si="6"/>
        <v>4598</v>
      </c>
      <c r="C261" s="5">
        <f>INDEX(database!$I$3:$I$280,MATCH(B261,database!$B$3:$B$280,0))</f>
        <v>76</v>
      </c>
      <c r="D261" s="5">
        <f>INDEX(database!$K$3:$K$280,MATCH(B261,database!$B$3:$B$280,0))</f>
        <v>2</v>
      </c>
      <c r="E261" s="5">
        <f>INDEX(database!$L$3:$L$280,MATCH(B261,database!$B$3:$B$280,0))</f>
        <v>15</v>
      </c>
      <c r="F261" s="5">
        <f>INDEX(database!$M$3:$M$280,MATCH(B261,database!$B$3:$B$280,0))</f>
        <v>8</v>
      </c>
      <c r="G261" s="4" t="s">
        <v>230</v>
      </c>
      <c r="M261" s="3" t="str">
        <f t="shared" si="7"/>
        <v xml:space="preserve">when (x"000011F6") =&gt;
-- AEB Housekeeping Area Register "REVISION_ID_2" : FPGA_TIME_H, "FPGA_TIME_M", "FPGA_SVN" Fields
v_ram_address    := "1001100";
p_rmap_ram_rd(v_ram_address, fee_rmap_o.waitrequest, v_ram_readdata);
fee_rmap_o.readdata &lt;= v_ram_readdata(15 downto 8);
</v>
      </c>
    </row>
    <row r="262" spans="1:13" x14ac:dyDescent="0.25">
      <c r="A262" s="4" t="s">
        <v>523</v>
      </c>
      <c r="B262" s="5">
        <f t="shared" si="6"/>
        <v>4599</v>
      </c>
      <c r="C262" s="5">
        <f>INDEX(database!$I$3:$I$280,MATCH(B262,database!$B$3:$B$280,0))</f>
        <v>76</v>
      </c>
      <c r="D262" s="5">
        <f>INDEX(database!$K$3:$K$280,MATCH(B262,database!$B$3:$B$280,0))</f>
        <v>1</v>
      </c>
      <c r="E262" s="5">
        <f>INDEX(database!$L$3:$L$280,MATCH(B262,database!$B$3:$B$280,0))</f>
        <v>7</v>
      </c>
      <c r="F262" s="5">
        <f>INDEX(database!$M$3:$M$280,MATCH(B262,database!$B$3:$B$280,0))</f>
        <v>0</v>
      </c>
      <c r="G262" s="4" t="s">
        <v>230</v>
      </c>
      <c r="M262" s="3" t="str">
        <f t="shared" si="7"/>
        <v xml:space="preserve">when (x"000011F7") =&gt;
-- AEB Housekeeping Area Register "REVISION_ID_2" : FPGA_TIME_H, "FPGA_TIME_M", "FPGA_SVN" Fields
v_ram_address    := "1001100";
p_rmap_ram_rd(v_ram_address, fee_rmap_o.waitrequest, v_ram_readdata);
fee_rmap_o.readdata &lt;= v_ram_readdata(7 downto 0);
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38E9-2D68-4E4C-8FC0-9BF6480C299A}">
  <dimension ref="A2:X1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9.140625" style="4"/>
    <col min="2" max="2" width="21.7109375" style="17" customWidth="1"/>
    <col min="3" max="10" width="21.7109375" style="5" customWidth="1"/>
    <col min="11" max="11" width="21.7109375" style="7" customWidth="1"/>
    <col min="13" max="13" width="82.7109375" customWidth="1"/>
    <col min="15" max="15" width="9.140625" style="4" customWidth="1"/>
    <col min="16" max="16" width="9.140625" style="4"/>
  </cols>
  <sheetData>
    <row r="2" spans="1:24" s="2" customFormat="1" ht="30.75" customHeight="1" x14ac:dyDescent="0.25">
      <c r="A2" s="10"/>
      <c r="B2" s="16" t="s">
        <v>28</v>
      </c>
      <c r="C2" s="6" t="s">
        <v>29</v>
      </c>
      <c r="D2" s="6" t="s">
        <v>30</v>
      </c>
      <c r="E2" s="6" t="s">
        <v>39</v>
      </c>
      <c r="F2" s="6" t="s">
        <v>7</v>
      </c>
      <c r="G2" s="6" t="s">
        <v>40</v>
      </c>
      <c r="H2" s="6" t="s">
        <v>7</v>
      </c>
      <c r="I2" s="6" t="s">
        <v>38</v>
      </c>
      <c r="J2" s="11"/>
      <c r="K2" s="14"/>
      <c r="O2" s="10"/>
      <c r="P2" s="10"/>
    </row>
    <row r="5" spans="1:24" x14ac:dyDescent="0.25">
      <c r="B5" s="15" t="s">
        <v>104</v>
      </c>
      <c r="C5" s="15" t="s">
        <v>115</v>
      </c>
      <c r="D5" s="15" t="s">
        <v>119</v>
      </c>
      <c r="E5" s="15" t="s">
        <v>120</v>
      </c>
      <c r="F5" s="15" t="s">
        <v>107</v>
      </c>
      <c r="G5" s="15" t="s">
        <v>108</v>
      </c>
      <c r="H5" s="15" t="s">
        <v>109</v>
      </c>
      <c r="I5" s="15" t="s">
        <v>120</v>
      </c>
      <c r="J5" s="15" t="s">
        <v>110</v>
      </c>
      <c r="K5" s="15" t="s">
        <v>106</v>
      </c>
      <c r="L5" s="15"/>
    </row>
    <row r="6" spans="1:24" s="3" customFormat="1" x14ac:dyDescent="0.25">
      <c r="A6" s="12"/>
      <c r="B6" s="18">
        <f>INDEX(database!$B$3:$B$280,MATCH(K6,database!$D$3:$D$280,0))</f>
        <v>0</v>
      </c>
      <c r="C6" s="5" t="str">
        <f>INDEX(database!$J$3:$J$280,MATCH(B6,database!$B$3:$B$280,0))</f>
        <v>0000000</v>
      </c>
      <c r="D6" s="8" t="str">
        <f>INDEX(database!$N$3:$N$280,MATCH(K6,database!$D$3:$D$280,0))</f>
        <v>1000</v>
      </c>
      <c r="E6" s="5" t="str">
        <f>INDEX(database!$O$3:$O$280,MATCH(K6,database!$D$3:$D$280,0))</f>
        <v>31 downto 30</v>
      </c>
      <c r="F6" s="5">
        <f>INDEX(database!$E$3:$E$280,MATCH(K6,database!$D$3:$D$280,0))</f>
        <v>31</v>
      </c>
      <c r="G6" s="5">
        <f>INDEX(database!$F$3:$F$280,MATCH(K6,database!$D$3:$D$280,0))</f>
        <v>30</v>
      </c>
      <c r="H6" s="5">
        <f>INDEX(database!$G$3:$G$280,MATCH(K6,database!$D$3:$D$280,0))</f>
        <v>2</v>
      </c>
      <c r="I6" s="5" t="str">
        <f>INDEX(database!$P$3:$P$280,MATCH(K6,database!$D$3:$D$280,0))</f>
        <v>1 downto 0</v>
      </c>
      <c r="J6" s="8" t="str">
        <f>INDEX(database!$H$3:$H$280,MATCH(K6,database!$D$3:$D$280,0))</f>
        <v>000</v>
      </c>
      <c r="K6" s="4" t="s">
        <v>127</v>
      </c>
      <c r="M6" s="3" t="str">
        <f>_xlfn.CONCAT($B$2,J6,$C$2,K6,$D$2,C6,$E$2,I6,$G$2,E6,$I$2,CHAR(10))</f>
        <v xml:space="preserve">when (16#000#) =&gt;
-- AEB Critical Configuration Area Register "AEB_CONTROL" : "RESERVED" Field
v_ram_address                 := "0000000";
p_rmap_ram_rd(v_ram_address, avalon_mm_rmap_o.waitrequest, v_ram_readdata);
avalon_mm_rmap_o.readdata              &lt;= (others =&gt; '0');
avalon_mm_rmap_o.readdata(1 downto 0) &lt;= v_ram_readdata(31 downto 30);
</v>
      </c>
      <c r="O6" s="13"/>
      <c r="P6" s="12"/>
      <c r="V6"/>
      <c r="W6"/>
      <c r="X6"/>
    </row>
    <row r="7" spans="1:24" x14ac:dyDescent="0.25">
      <c r="B7" s="18">
        <f>INDEX(database!$B$3:$B$280,MATCH(K7,database!$D$3:$D$280,0))</f>
        <v>0</v>
      </c>
      <c r="C7" s="5" t="str">
        <f>INDEX(database!$J$3:$J$280,MATCH(B7,database!$B$3:$B$280,0))</f>
        <v>0000000</v>
      </c>
      <c r="D7" s="8" t="str">
        <f>INDEX(database!$N$3:$N$280,MATCH(K7,database!$D$3:$D$280,0))</f>
        <v>1000</v>
      </c>
      <c r="E7" s="5" t="str">
        <f>INDEX(database!$O$3:$O$280,MATCH(K7,database!$D$3:$D$280,0))</f>
        <v>29 downto 26</v>
      </c>
      <c r="F7" s="5">
        <f>INDEX(database!$E$3:$E$280,MATCH(K7,database!$D$3:$D$280,0))</f>
        <v>29</v>
      </c>
      <c r="G7" s="5">
        <f>INDEX(database!$F$3:$F$280,MATCH(K7,database!$D$3:$D$280,0))</f>
        <v>26</v>
      </c>
      <c r="H7" s="5">
        <f>INDEX(database!$G$3:$G$280,MATCH(K7,database!$D$3:$D$280,0))</f>
        <v>4</v>
      </c>
      <c r="I7" s="5" t="str">
        <f>INDEX(database!$P$3:$P$280,MATCH(K7,database!$D$3:$D$280,0))</f>
        <v>3 downto 0</v>
      </c>
      <c r="J7" s="8" t="str">
        <f>INDEX(database!$H$3:$H$280,MATCH(K7,database!$D$3:$D$280,0))</f>
        <v>001</v>
      </c>
      <c r="K7" s="4" t="s">
        <v>126</v>
      </c>
      <c r="M7" s="3" t="str">
        <f t="shared" ref="M7:M70" si="0">_xlfn.CONCAT($B$2,J7,$C$2,K7,$D$2,C7,$E$2,I7,$G$2,E7,$I$2,CHAR(10))</f>
        <v xml:space="preserve">when (16#001#) =&gt;
-- AEB Critical Configuration Area Register "AEB_CONTROL" : "NEW_STATE" Field
v_ram_address                 := "0000000";
p_rmap_ram_rd(v_ram_address, avalon_mm_rmap_o.waitrequest, v_ram_readdata);
avalon_mm_rmap_o.readdata              &lt;= (others =&gt; '0');
avalon_mm_rmap_o.readdata(3 downto 0) &lt;= v_ram_readdata(29 downto 26);
</v>
      </c>
      <c r="U7" s="3"/>
    </row>
    <row r="8" spans="1:24" x14ac:dyDescent="0.25">
      <c r="B8" s="18">
        <f>INDEX(database!$B$3:$B$280,MATCH(K8,database!$D$3:$D$280,0))</f>
        <v>0</v>
      </c>
      <c r="C8" s="5" t="str">
        <f>INDEX(database!$J$3:$J$280,MATCH(B8,database!$B$3:$B$280,0))</f>
        <v>0000000</v>
      </c>
      <c r="D8" s="8" t="str">
        <f>INDEX(database!$N$3:$N$280,MATCH(K8,database!$D$3:$D$280,0))</f>
        <v>1000</v>
      </c>
      <c r="E8" s="5">
        <f>INDEX(database!$O$3:$O$280,MATCH(K8,database!$D$3:$D$280,0))</f>
        <v>25</v>
      </c>
      <c r="F8" s="5">
        <f>INDEX(database!$E$3:$E$280,MATCH(K8,database!$D$3:$D$280,0))</f>
        <v>25</v>
      </c>
      <c r="G8" s="5">
        <f>INDEX(database!$F$3:$F$280,MATCH(K8,database!$D$3:$D$280,0))</f>
        <v>25</v>
      </c>
      <c r="H8" s="5">
        <f>INDEX(database!$G$3:$G$280,MATCH(K8,database!$D$3:$D$280,0))</f>
        <v>1</v>
      </c>
      <c r="I8" s="5">
        <f>INDEX(database!$P$3:$P$280,MATCH(K8,database!$D$3:$D$280,0))</f>
        <v>0</v>
      </c>
      <c r="J8" s="8" t="str">
        <f>INDEX(database!$H$3:$H$280,MATCH(K8,database!$D$3:$D$280,0))</f>
        <v>002</v>
      </c>
      <c r="K8" s="4" t="s">
        <v>125</v>
      </c>
      <c r="M8" s="3" t="str">
        <f t="shared" si="0"/>
        <v xml:space="preserve">when (16#002#) =&gt;
-- AEB Critical Configuration Area Register "AEB_CONTROL" : "SET_STATE" Field
v_ram_address                 := "0000000";
p_rmap_ram_rd(v_ram_address, avalon_mm_rmap_o.waitrequest, v_ram_readdata);
avalon_mm_rmap_o.readdata              &lt;= (others =&gt; '0');
avalon_mm_rmap_o.readdata(0) &lt;= v_ram_readdata(25);
</v>
      </c>
      <c r="U8" s="3"/>
    </row>
    <row r="9" spans="1:24" x14ac:dyDescent="0.25">
      <c r="B9" s="18">
        <f>INDEX(database!$B$3:$B$280,MATCH(K9,database!$D$3:$D$280,0))</f>
        <v>0</v>
      </c>
      <c r="C9" s="5" t="str">
        <f>INDEX(database!$J$3:$J$280,MATCH(B9,database!$B$3:$B$280,0))</f>
        <v>0000000</v>
      </c>
      <c r="D9" s="8" t="str">
        <f>INDEX(database!$N$3:$N$280,MATCH(K9,database!$D$3:$D$280,0))</f>
        <v>1000</v>
      </c>
      <c r="E9" s="5">
        <f>INDEX(database!$O$3:$O$280,MATCH(K9,database!$D$3:$D$280,0))</f>
        <v>24</v>
      </c>
      <c r="F9" s="5">
        <f>INDEX(database!$E$3:$E$280,MATCH(K9,database!$D$3:$D$280,0))</f>
        <v>24</v>
      </c>
      <c r="G9" s="5">
        <f>INDEX(database!$F$3:$F$280,MATCH(K9,database!$D$3:$D$280,0))</f>
        <v>24</v>
      </c>
      <c r="H9" s="5">
        <f>INDEX(database!$G$3:$G$280,MATCH(K9,database!$D$3:$D$280,0))</f>
        <v>1</v>
      </c>
      <c r="I9" s="5">
        <f>INDEX(database!$P$3:$P$280,MATCH(K9,database!$D$3:$D$280,0))</f>
        <v>0</v>
      </c>
      <c r="J9" s="8" t="str">
        <f>INDEX(database!$H$3:$H$280,MATCH(K9,database!$D$3:$D$280,0))</f>
        <v>003</v>
      </c>
      <c r="K9" s="4" t="s">
        <v>124</v>
      </c>
      <c r="M9" s="3" t="str">
        <f t="shared" si="0"/>
        <v xml:space="preserve">when (16#003#) =&gt;
-- AEB Critical Configuration Area Register "AEB_CONTROL" : "AEB_RESET" Field
v_ram_address                 := "0000000";
p_rmap_ram_rd(v_ram_address, avalon_mm_rmap_o.waitrequest, v_ram_readdata);
avalon_mm_rmap_o.readdata              &lt;= (others =&gt; '0');
avalon_mm_rmap_o.readdata(0) &lt;= v_ram_readdata(24);
</v>
      </c>
      <c r="U9" s="3"/>
    </row>
    <row r="10" spans="1:24" x14ac:dyDescent="0.25">
      <c r="B10" s="18">
        <f>INDEX(database!$B$3:$B$280,MATCH(K10,database!$D$3:$D$280,0))</f>
        <v>1</v>
      </c>
      <c r="C10" s="5" t="str">
        <f>INDEX(database!$J$3:$J$280,MATCH(B10,database!$B$3:$B$280,0))</f>
        <v>0000000</v>
      </c>
      <c r="D10" s="8" t="str">
        <f>INDEX(database!$N$3:$N$280,MATCH(K10,database!$D$3:$D$280,0))</f>
        <v>0111</v>
      </c>
      <c r="E10" s="5" t="str">
        <f>INDEX(database!$O$3:$O$280,MATCH(K10,database!$D$3:$D$280,0))</f>
        <v>31 downto 0</v>
      </c>
      <c r="F10" s="5">
        <f>INDEX(database!$E$3:$E$280,MATCH(K10,database!$D$3:$D$280,0))</f>
        <v>23</v>
      </c>
      <c r="G10" s="5">
        <f>INDEX(database!$F$3:$F$280,MATCH(K10,database!$D$3:$D$280,0))</f>
        <v>0</v>
      </c>
      <c r="H10" s="5">
        <f>INDEX(database!$G$3:$G$280,MATCH(K10,database!$D$3:$D$280,0))</f>
        <v>24</v>
      </c>
      <c r="I10" s="5" t="str">
        <f>INDEX(database!$P$3:$P$280,MATCH(K10,database!$D$3:$D$280,0))</f>
        <v>23 downto 0</v>
      </c>
      <c r="J10" s="8" t="str">
        <f>INDEX(database!$H$3:$H$280,MATCH(K10,database!$D$3:$D$280,0))</f>
        <v>004</v>
      </c>
      <c r="K10" s="4" t="s">
        <v>128</v>
      </c>
      <c r="M10" s="3" t="str">
        <f t="shared" si="0"/>
        <v xml:space="preserve">when (16#004#) =&gt;
-- AEB Critical Configuration Area Register "AEB_CONTROL" : RESERVED_1, "ADC_DATA_RD", "ADC_CFG_WR", "ADC_CFG_RD", "DAC_WR", "RESERVED_2" Fields
v_ram_address                 := "0000000";
p_rmap_ram_rd(v_ram_address, avalon_mm_rmap_o.waitrequest, v_ram_readdata);
avalon_mm_rmap_o.readdata              &lt;= (others =&gt; '0');
avalon_mm_rmap_o.readdata(23 downto 0) &lt;= v_ram_readdata(31 downto 0);
</v>
      </c>
      <c r="U10" s="3"/>
    </row>
    <row r="11" spans="1:24" x14ac:dyDescent="0.25">
      <c r="B11" s="18">
        <f>INDEX(database!$B$3:$B$280,MATCH(K11,database!$D$3:$D$280,0))</f>
        <v>4</v>
      </c>
      <c r="C11" s="5" t="str">
        <f>INDEX(database!$J$3:$J$280,MATCH(B11,database!$B$3:$B$280,0))</f>
        <v>0000001</v>
      </c>
      <c r="D11" s="8" t="str">
        <f>INDEX(database!$N$3:$N$280,MATCH(K11,database!$D$3:$D$280,0))</f>
        <v>1111</v>
      </c>
      <c r="E11" s="5" t="str">
        <f>INDEX(database!$O$3:$O$280,MATCH(K11,database!$D$3:$D$280,0))</f>
        <v>31 downto 0</v>
      </c>
      <c r="F11" s="5">
        <f>INDEX(database!$E$3:$E$280,MATCH(K11,database!$D$3:$D$280,0))</f>
        <v>31</v>
      </c>
      <c r="G11" s="5">
        <f>INDEX(database!$F$3:$F$280,MATCH(K11,database!$D$3:$D$280,0))</f>
        <v>0</v>
      </c>
      <c r="H11" s="5">
        <f>INDEX(database!$G$3:$G$280,MATCH(K11,database!$D$3:$D$280,0))</f>
        <v>32</v>
      </c>
      <c r="I11" s="5" t="str">
        <f>INDEX(database!$P$3:$P$280,MATCH(K11,database!$D$3:$D$280,0))</f>
        <v>31 downto 0</v>
      </c>
      <c r="J11" s="8" t="str">
        <f>INDEX(database!$H$3:$H$280,MATCH(K11,database!$D$3:$D$280,0))</f>
        <v>005</v>
      </c>
      <c r="K11" s="4" t="s">
        <v>129</v>
      </c>
      <c r="M11" s="3" t="str">
        <f t="shared" si="0"/>
        <v xml:space="preserve">when (16#005#) =&gt;
-- AEB Critical Configuration Area Register "AEB_CONFIG" : RESERVED_0, "WATCH-DOG_DIS", "INT_SYNC", "RESERVED_1", "VASP_CDS_EN", "VASP2_CAL_EN", "VASP1_CAL_EN", "RESERVED_2" Fields
v_ram_address                 := "0000001";
p_rmap_ram_rd(v_ram_address, avalon_mm_rmap_o.waitrequest, v_ram_readdata);
avalon_mm_rmap_o.readdata              &lt;= (others =&gt; '0');
avalon_mm_rmap_o.readdata(31 downto 0) &lt;= v_ram_readdata(31 downto 0);
</v>
      </c>
      <c r="U11" s="3"/>
    </row>
    <row r="12" spans="1:24" x14ac:dyDescent="0.25">
      <c r="B12" s="18">
        <f>INDEX(database!$B$3:$B$280,MATCH(K12,database!$D$3:$D$280,0))</f>
        <v>8</v>
      </c>
      <c r="C12" s="5" t="str">
        <f>INDEX(database!$J$3:$J$280,MATCH(B12,database!$B$3:$B$280,0))</f>
        <v>0000010</v>
      </c>
      <c r="D12" s="8" t="str">
        <f>INDEX(database!$N$3:$N$280,MATCH(K12,database!$D$3:$D$280,0))</f>
        <v>1111</v>
      </c>
      <c r="E12" s="5" t="str">
        <f>INDEX(database!$O$3:$O$280,MATCH(K12,database!$D$3:$D$280,0))</f>
        <v>31 downto 0</v>
      </c>
      <c r="F12" s="5">
        <f>INDEX(database!$E$3:$E$280,MATCH(K12,database!$D$3:$D$280,0))</f>
        <v>31</v>
      </c>
      <c r="G12" s="5">
        <f>INDEX(database!$F$3:$F$280,MATCH(K12,database!$D$3:$D$280,0))</f>
        <v>0</v>
      </c>
      <c r="H12" s="5">
        <f>INDEX(database!$G$3:$G$280,MATCH(K12,database!$D$3:$D$280,0))</f>
        <v>32</v>
      </c>
      <c r="I12" s="5" t="str">
        <f>INDEX(database!$P$3:$P$280,MATCH(K12,database!$D$3:$D$280,0))</f>
        <v>31 downto 0</v>
      </c>
      <c r="J12" s="8" t="str">
        <f>INDEX(database!$H$3:$H$280,MATCH(K12,database!$D$3:$D$280,0))</f>
        <v>006</v>
      </c>
      <c r="K12" s="4" t="s">
        <v>130</v>
      </c>
      <c r="M12" s="3" t="str">
        <f t="shared" si="0"/>
        <v xml:space="preserve">when (16#006#) =&gt;
-- AEB Critical Configuration Area Register "AEB_CONFIG_KEY" : "KEY" Field
v_ram_address                 := "0000010";
p_rmap_ram_rd(v_ram_address, avalon_mm_rmap_o.waitrequest, v_ram_readdata);
avalon_mm_rmap_o.readdata              &lt;= (others =&gt; '0');
avalon_mm_rmap_o.readdata(31 downto 0) &lt;= v_ram_readdata(31 downto 0);
</v>
      </c>
      <c r="U12" s="3"/>
    </row>
    <row r="13" spans="1:24" x14ac:dyDescent="0.25">
      <c r="B13" s="18">
        <v>12</v>
      </c>
      <c r="C13" s="5" t="str">
        <f>INDEX(database!$J$3:$J$280,MATCH(B13,database!$B$3:$B$280,0))</f>
        <v>0000011</v>
      </c>
      <c r="D13" s="5" t="s">
        <v>123</v>
      </c>
      <c r="E13" s="5" t="s">
        <v>122</v>
      </c>
      <c r="F13" s="5">
        <v>31</v>
      </c>
      <c r="G13" s="5">
        <v>0</v>
      </c>
      <c r="H13" s="5">
        <v>32</v>
      </c>
      <c r="I13" s="5" t="s">
        <v>122</v>
      </c>
      <c r="J13" s="7" t="s">
        <v>238</v>
      </c>
      <c r="K13" s="4" t="s">
        <v>131</v>
      </c>
      <c r="M13" s="3" t="str">
        <f t="shared" si="0"/>
        <v xml:space="preserve">when (16#007#) =&gt;
-- AEB Critical Configuration Area Register "AEB_CONFIG_AIT" : OVERRIDE_SW, "RESERVED_0", "SW_VAN3", "SW_VAN2", "SW_VAN1", "SW_VCLK", "SW_VCCD", "OVERRIDE_VASP", "RESERVED_1", "VASP2_PIX_EN", "VASP1_PIX_EN", "VASP2_ADC_EN", "VASP1_ADC_EN", "VASP2_RESET", "VASP1_RESET", "OVERRIDE_ADC", "ADC2_EN_P5V0", "ADC1_EN_P5V0", "PT1000_CAL_ON_N", "EN_V_MUX_N", "ADC2_PWDN_N", "ADC1_PWDN_N", "ADC_CLK_EN", "RESERVED_2" Fields
v_ram_address                 := "0000011";
p_rmap_ram_rd(v_ram_address, avalon_mm_rmap_o.waitrequest, v_ram_readdata);
avalon_mm_rmap_o.readdata              &lt;= (others =&gt; '0');
avalon_mm_rmap_o.readdata(31 downto 0) &lt;= v_ram_readdata(31 downto 0);
</v>
      </c>
      <c r="U13" s="3"/>
    </row>
    <row r="14" spans="1:24" x14ac:dyDescent="0.25">
      <c r="B14" s="18">
        <f>INDEX(database!$B$3:$B$280,MATCH(K14,database!$D$3:$D$280,0))</f>
        <v>16</v>
      </c>
      <c r="C14" s="5" t="str">
        <f>INDEX(database!$J$3:$J$280,MATCH(B14,database!$B$3:$B$280,0))</f>
        <v>0000100</v>
      </c>
      <c r="D14" s="8" t="str">
        <f>INDEX(database!$N$3:$N$280,MATCH(K14,database!$D$3:$D$280,0))</f>
        <v>1000</v>
      </c>
      <c r="E14" s="5" t="str">
        <f>INDEX(database!$O$3:$O$280,MATCH(K14,database!$D$3:$D$280,0))</f>
        <v>31 downto 30</v>
      </c>
      <c r="F14" s="5">
        <f>INDEX(database!$E$3:$E$280,MATCH(K14,database!$D$3:$D$280,0))</f>
        <v>31</v>
      </c>
      <c r="G14" s="5">
        <f>INDEX(database!$F$3:$F$280,MATCH(K14,database!$D$3:$D$280,0))</f>
        <v>30</v>
      </c>
      <c r="H14" s="5">
        <f>INDEX(database!$G$3:$G$280,MATCH(K14,database!$D$3:$D$280,0))</f>
        <v>2</v>
      </c>
      <c r="I14" s="5" t="str">
        <f>INDEX(database!$P$3:$P$280,MATCH(K14,database!$D$3:$D$280,0))</f>
        <v>1 downto 0</v>
      </c>
      <c r="J14" s="8" t="str">
        <f>INDEX(database!$H$3:$H$280,MATCH(K14,database!$D$3:$D$280,0))</f>
        <v>008</v>
      </c>
      <c r="K14" s="4" t="s">
        <v>133</v>
      </c>
      <c r="M14" s="3" t="str">
        <f t="shared" si="0"/>
        <v xml:space="preserve">when (16#008#) =&gt;
-- AEB Critical Configuration Area Register "AEB_CONFIG_PATTERN" : "PATTERN_CCDID" Field
v_ram_address                 := "0000100";
p_rmap_ram_rd(v_ram_address, avalon_mm_rmap_o.waitrequest, v_ram_readdata);
avalon_mm_rmap_o.readdata              &lt;= (others =&gt; '0');
avalon_mm_rmap_o.readdata(1 downto 0) &lt;= v_ram_readdata(31 downto 30);
</v>
      </c>
      <c r="U14" s="3"/>
    </row>
    <row r="15" spans="1:24" x14ac:dyDescent="0.25">
      <c r="B15" s="18">
        <f>INDEX(database!$B$3:$B$280,MATCH(K15,database!$D$3:$D$280,0))</f>
        <v>16</v>
      </c>
      <c r="C15" s="5" t="str">
        <f>INDEX(database!$J$3:$J$280,MATCH(B15,database!$B$3:$B$280,0))</f>
        <v>0000100</v>
      </c>
      <c r="D15" s="8" t="str">
        <f>INDEX(database!$N$3:$N$280,MATCH(K15,database!$D$3:$D$280,0))</f>
        <v>1100</v>
      </c>
      <c r="E15" s="5" t="str">
        <f>INDEX(database!$O$3:$O$280,MATCH(K15,database!$D$3:$D$280,0))</f>
        <v>29 downto 16</v>
      </c>
      <c r="F15" s="5">
        <f>INDEX(database!$E$3:$E$280,MATCH(K15,database!$D$3:$D$280,0))</f>
        <v>29</v>
      </c>
      <c r="G15" s="5">
        <f>INDEX(database!$F$3:$F$280,MATCH(K15,database!$D$3:$D$280,0))</f>
        <v>16</v>
      </c>
      <c r="H15" s="5">
        <f>INDEX(database!$G$3:$G$280,MATCH(K15,database!$D$3:$D$280,0))</f>
        <v>14</v>
      </c>
      <c r="I15" s="5" t="str">
        <f>INDEX(database!$P$3:$P$280,MATCH(K15,database!$D$3:$D$280,0))</f>
        <v>13 downto 0</v>
      </c>
      <c r="J15" s="8" t="str">
        <f>INDEX(database!$H$3:$H$280,MATCH(K15,database!$D$3:$D$280,0))</f>
        <v>009</v>
      </c>
      <c r="K15" s="4" t="s">
        <v>132</v>
      </c>
      <c r="M15" s="3" t="str">
        <f t="shared" si="0"/>
        <v xml:space="preserve">when (16#009#) =&gt;
-- AEB Critical Configuration Area Register "AEB_CONFIG_PATTERN" : "PATTERN_COLS" Field
v_ram_address                 := "0000100";
p_rmap_ram_rd(v_ram_address, avalon_mm_rmap_o.waitrequest, v_ram_readdata);
avalon_mm_rmap_o.readdata              &lt;= (others =&gt; '0');
avalon_mm_rmap_o.readdata(13 downto 0) &lt;= v_ram_readdata(29 downto 16);
</v>
      </c>
      <c r="U15" s="3"/>
    </row>
    <row r="16" spans="1:24" x14ac:dyDescent="0.25">
      <c r="B16" s="18">
        <f>INDEX(database!$B$3:$B$280,MATCH(K16,database!$D$3:$D$280,0))</f>
        <v>18</v>
      </c>
      <c r="C16" s="5" t="str">
        <f>INDEX(database!$J$3:$J$280,MATCH(B16,database!$B$3:$B$280,0))</f>
        <v>0000100</v>
      </c>
      <c r="D16" s="8" t="str">
        <f>INDEX(database!$N$3:$N$280,MATCH(K16,database!$D$3:$D$280,0))</f>
        <v>0010</v>
      </c>
      <c r="E16" s="5" t="str">
        <f>INDEX(database!$O$3:$O$280,MATCH(K16,database!$D$3:$D$280,0))</f>
        <v>15 downto 14</v>
      </c>
      <c r="F16" s="5">
        <f>INDEX(database!$E$3:$E$280,MATCH(K16,database!$D$3:$D$280,0))</f>
        <v>15</v>
      </c>
      <c r="G16" s="5">
        <f>INDEX(database!$F$3:$F$280,MATCH(K16,database!$D$3:$D$280,0))</f>
        <v>14</v>
      </c>
      <c r="H16" s="5">
        <f>INDEX(database!$G$3:$G$280,MATCH(K16,database!$D$3:$D$280,0))</f>
        <v>2</v>
      </c>
      <c r="I16" s="5" t="str">
        <f>INDEX(database!$P$3:$P$280,MATCH(K16,database!$D$3:$D$280,0))</f>
        <v>1 downto 0</v>
      </c>
      <c r="J16" s="8" t="str">
        <f>INDEX(database!$H$3:$H$280,MATCH(K16,database!$D$3:$D$280,0))</f>
        <v>00A</v>
      </c>
      <c r="K16" s="4" t="s">
        <v>135</v>
      </c>
      <c r="M16" s="3" t="str">
        <f t="shared" si="0"/>
        <v xml:space="preserve">when (16#00A#) =&gt;
-- AEB Critical Configuration Area Register "AEB_CONFIG_PATTERN" : "RESERVED" Field
v_ram_address                 := "0000100";
p_rmap_ram_rd(v_ram_address, avalon_mm_rmap_o.waitrequest, v_ram_readdata);
avalon_mm_rmap_o.readdata              &lt;= (others =&gt; '0');
avalon_mm_rmap_o.readdata(1 downto 0) &lt;= v_ram_readdata(15 downto 14);
</v>
      </c>
      <c r="U16" s="3"/>
    </row>
    <row r="17" spans="2:21" x14ac:dyDescent="0.25">
      <c r="B17" s="18">
        <f>INDEX(database!$B$3:$B$280,MATCH(K17,database!$D$3:$D$280,0))</f>
        <v>18</v>
      </c>
      <c r="C17" s="5" t="str">
        <f>INDEX(database!$J$3:$J$280,MATCH(B17,database!$B$3:$B$280,0))</f>
        <v>0000100</v>
      </c>
      <c r="D17" s="8" t="str">
        <f>INDEX(database!$N$3:$N$280,MATCH(K17,database!$D$3:$D$280,0))</f>
        <v>0011</v>
      </c>
      <c r="E17" s="5" t="str">
        <f>INDEX(database!$O$3:$O$280,MATCH(K17,database!$D$3:$D$280,0))</f>
        <v>13 downto 0</v>
      </c>
      <c r="F17" s="5">
        <f>INDEX(database!$E$3:$E$280,MATCH(K17,database!$D$3:$D$280,0))</f>
        <v>13</v>
      </c>
      <c r="G17" s="5">
        <f>INDEX(database!$F$3:$F$280,MATCH(K17,database!$D$3:$D$280,0))</f>
        <v>0</v>
      </c>
      <c r="H17" s="5">
        <f>INDEX(database!$G$3:$G$280,MATCH(K17,database!$D$3:$D$280,0))</f>
        <v>14</v>
      </c>
      <c r="I17" s="5" t="str">
        <f>INDEX(database!$P$3:$P$280,MATCH(K17,database!$D$3:$D$280,0))</f>
        <v>13 downto 0</v>
      </c>
      <c r="J17" s="8" t="str">
        <f>INDEX(database!$H$3:$H$280,MATCH(K17,database!$D$3:$D$280,0))</f>
        <v>00B</v>
      </c>
      <c r="K17" s="4" t="s">
        <v>134</v>
      </c>
      <c r="M17" s="3" t="str">
        <f t="shared" si="0"/>
        <v xml:space="preserve">when (16#00B#) =&gt;
-- AEB Critical Configuration Area Register "AEB_CONFIG_PATTERN" : "PATTERN_ROWS" Field
v_ram_address                 := "0000100";
p_rmap_ram_rd(v_ram_address, avalon_mm_rmap_o.waitrequest, v_ram_readdata);
avalon_mm_rmap_o.readdata              &lt;= (others =&gt; '0');
avalon_mm_rmap_o.readdata(13 downto 0) &lt;= v_ram_readdata(13 downto 0);
</v>
      </c>
      <c r="U17" s="3"/>
    </row>
    <row r="18" spans="2:21" x14ac:dyDescent="0.25">
      <c r="B18" s="18">
        <f>INDEX(database!$B$3:$B$280,MATCH(K18,database!$D$3:$D$280,0))</f>
        <v>20</v>
      </c>
      <c r="C18" s="5" t="str">
        <f>INDEX(database!$J$3:$J$280,MATCH(B18,database!$B$3:$B$280,0))</f>
        <v>0000101</v>
      </c>
      <c r="D18" s="8" t="str">
        <f>INDEX(database!$N$3:$N$280,MATCH(K18,database!$D$3:$D$280,0))</f>
        <v>1111</v>
      </c>
      <c r="E18" s="5" t="str">
        <f>INDEX(database!$O$3:$O$280,MATCH(K18,database!$D$3:$D$280,0))</f>
        <v>31 downto 0</v>
      </c>
      <c r="F18" s="5">
        <f>INDEX(database!$E$3:$E$280,MATCH(K18,database!$D$3:$D$280,0))</f>
        <v>31</v>
      </c>
      <c r="G18" s="5">
        <f>INDEX(database!$F$3:$F$280,MATCH(K18,database!$D$3:$D$280,0))</f>
        <v>0</v>
      </c>
      <c r="H18" s="5">
        <f>INDEX(database!$G$3:$G$280,MATCH(K18,database!$D$3:$D$280,0))</f>
        <v>32</v>
      </c>
      <c r="I18" s="5" t="str">
        <f>INDEX(database!$P$3:$P$280,MATCH(K18,database!$D$3:$D$280,0))</f>
        <v>31 downto 0</v>
      </c>
      <c r="J18" s="8" t="str">
        <f>INDEX(database!$H$3:$H$280,MATCH(K18,database!$D$3:$D$280,0))</f>
        <v>00C</v>
      </c>
      <c r="K18" s="4" t="s">
        <v>136</v>
      </c>
      <c r="M18" s="3" t="str">
        <f t="shared" si="0"/>
        <v xml:space="preserve">when (16#00C#) =&gt;
-- AEB Critical Configuration Area Register "VASP_I2C_CONTROL" : VASP_CFG_ADDR, "VASP1_CFG_DATA", "VASP2_CFG_DATA", "RESERVED", "VASP2_SELECT", "VASP1_SELECT", "CALIBRATION_START", "I2C_READ_START", "I2C_WRITE_START" Fields
v_ram_address                 := "0000101";
p_rmap_ram_rd(v_ram_address, avalon_mm_rmap_o.waitrequest, v_ram_readdata);
avalon_mm_rmap_o.readdata              &lt;= (others =&gt; '0');
avalon_mm_rmap_o.readdata(31 downto 0) &lt;= v_ram_readdata(31 downto 0);
</v>
      </c>
      <c r="U18" s="3"/>
    </row>
    <row r="19" spans="2:21" x14ac:dyDescent="0.25">
      <c r="B19" s="18">
        <f>INDEX(database!$B$3:$B$280,MATCH(K19,database!$D$3:$D$280,0))</f>
        <v>24</v>
      </c>
      <c r="C19" s="5" t="str">
        <f>INDEX(database!$J$3:$J$280,MATCH(B19,database!$B$3:$B$280,0))</f>
        <v>0000110</v>
      </c>
      <c r="D19" s="8" t="str">
        <f>INDEX(database!$N$3:$N$280,MATCH(K19,database!$D$3:$D$280,0))</f>
        <v>1111</v>
      </c>
      <c r="E19" s="5" t="str">
        <f>INDEX(database!$O$3:$O$280,MATCH(K19,database!$D$3:$D$280,0))</f>
        <v>31 downto 0</v>
      </c>
      <c r="F19" s="5">
        <f>INDEX(database!$E$3:$E$280,MATCH(K19,database!$D$3:$D$280,0))</f>
        <v>31</v>
      </c>
      <c r="G19" s="5">
        <f>INDEX(database!$F$3:$F$280,MATCH(K19,database!$D$3:$D$280,0))</f>
        <v>0</v>
      </c>
      <c r="H19" s="5">
        <f>INDEX(database!$G$3:$G$280,MATCH(K19,database!$D$3:$D$280,0))</f>
        <v>32</v>
      </c>
      <c r="I19" s="5" t="str">
        <f>INDEX(database!$P$3:$P$280,MATCH(K19,database!$D$3:$D$280,0))</f>
        <v>31 downto 0</v>
      </c>
      <c r="J19" s="8" t="str">
        <f>INDEX(database!$H$3:$H$280,MATCH(K19,database!$D$3:$D$280,0))</f>
        <v>00D</v>
      </c>
      <c r="K19" s="4" t="s">
        <v>137</v>
      </c>
      <c r="M19" s="3" t="str">
        <f t="shared" si="0"/>
        <v xml:space="preserve">when (16#00D#) =&gt;
-- AEB Critical Configuration Area Register "DAC_CONFIG_1" : RESERVED_0, "DAC_VOG", "RESERVED_1", "DAC_VRD" Fields
v_ram_address                 := "0000110";
p_rmap_ram_rd(v_ram_address, avalon_mm_rmap_o.waitrequest, v_ram_readdata);
avalon_mm_rmap_o.readdata              &lt;= (others =&gt; '0');
avalon_mm_rmap_o.readdata(31 downto 0) &lt;= v_ram_readdata(31 downto 0);
</v>
      </c>
      <c r="U19" s="3"/>
    </row>
    <row r="20" spans="2:21" x14ac:dyDescent="0.25">
      <c r="B20" s="18">
        <f>INDEX(database!$B$3:$B$280,MATCH(K20,database!$D$3:$D$280,0))</f>
        <v>28</v>
      </c>
      <c r="C20" s="5" t="str">
        <f>INDEX(database!$J$3:$J$280,MATCH(B20,database!$B$3:$B$280,0))</f>
        <v>0000111</v>
      </c>
      <c r="D20" s="8" t="str">
        <f>INDEX(database!$N$3:$N$280,MATCH(K20,database!$D$3:$D$280,0))</f>
        <v>1111</v>
      </c>
      <c r="E20" s="5" t="str">
        <f>INDEX(database!$O$3:$O$280,MATCH(K20,database!$D$3:$D$280,0))</f>
        <v>31 downto 0</v>
      </c>
      <c r="F20" s="5">
        <f>INDEX(database!$E$3:$E$280,MATCH(K20,database!$D$3:$D$280,0))</f>
        <v>31</v>
      </c>
      <c r="G20" s="5">
        <f>INDEX(database!$F$3:$F$280,MATCH(K20,database!$D$3:$D$280,0))</f>
        <v>0</v>
      </c>
      <c r="H20" s="5">
        <f>INDEX(database!$G$3:$G$280,MATCH(K20,database!$D$3:$D$280,0))</f>
        <v>32</v>
      </c>
      <c r="I20" s="5" t="str">
        <f>INDEX(database!$P$3:$P$280,MATCH(K20,database!$D$3:$D$280,0))</f>
        <v>31 downto 0</v>
      </c>
      <c r="J20" s="8" t="str">
        <f>INDEX(database!$H$3:$H$280,MATCH(K20,database!$D$3:$D$280,0))</f>
        <v>00E</v>
      </c>
      <c r="K20" s="4" t="s">
        <v>138</v>
      </c>
      <c r="M20" s="3" t="str">
        <f t="shared" si="0"/>
        <v xml:space="preserve">when (16#00E#) =&gt;
-- AEB Critical Configuration Area Register "DAC_CONFIG_2" : RESERVED_0, "DAC_VOD", "RESERVED_1" Fields
v_ram_address                 := "0000111";
p_rmap_ram_rd(v_ram_address, avalon_mm_rmap_o.waitrequest, v_ram_readdata);
avalon_mm_rmap_o.readdata              &lt;= (others =&gt; '0');
avalon_mm_rmap_o.readdata(31 downto 0) &lt;= v_ram_readdata(31 downto 0);
</v>
      </c>
      <c r="U20" s="3"/>
    </row>
    <row r="21" spans="2:21" x14ac:dyDescent="0.25">
      <c r="B21" s="18">
        <f>INDEX(database!$B$3:$B$280,MATCH(K21,database!$D$3:$D$280,0))</f>
        <v>32</v>
      </c>
      <c r="C21" s="5" t="str">
        <f>INDEX(database!$J$3:$J$280,MATCH(B21,database!$B$3:$B$280,0))</f>
        <v>0001000</v>
      </c>
      <c r="D21" s="8" t="str">
        <f>INDEX(database!$N$3:$N$280,MATCH(K21,database!$D$3:$D$280,0))</f>
        <v>1111</v>
      </c>
      <c r="E21" s="5" t="str">
        <f>INDEX(database!$O$3:$O$280,MATCH(K21,database!$D$3:$D$280,0))</f>
        <v>31 downto 0</v>
      </c>
      <c r="F21" s="5">
        <f>INDEX(database!$E$3:$E$280,MATCH(K21,database!$D$3:$D$280,0))</f>
        <v>31</v>
      </c>
      <c r="G21" s="5">
        <f>INDEX(database!$F$3:$F$280,MATCH(K21,database!$D$3:$D$280,0))</f>
        <v>0</v>
      </c>
      <c r="H21" s="5">
        <f>INDEX(database!$G$3:$G$280,MATCH(K21,database!$D$3:$D$280,0))</f>
        <v>32</v>
      </c>
      <c r="I21" s="5" t="str">
        <f>INDEX(database!$P$3:$P$280,MATCH(K21,database!$D$3:$D$280,0))</f>
        <v>31 downto 0</v>
      </c>
      <c r="J21" s="8" t="str">
        <f>INDEX(database!$H$3:$H$280,MATCH(K21,database!$D$3:$D$280,0))</f>
        <v>00F</v>
      </c>
      <c r="K21" s="4" t="s">
        <v>139</v>
      </c>
      <c r="M21" s="3" t="str">
        <f t="shared" si="0"/>
        <v xml:space="preserve">when (16#00F#) =&gt;
-- AEB Critical Configuration Area Register "RESERVED_20" : "RESERVED" Field
v_ram_address                 := "0001000";
p_rmap_ram_rd(v_ram_address, avalon_mm_rmap_o.waitrequest, v_ram_readdata);
avalon_mm_rmap_o.readdata              &lt;= (others =&gt; '0');
avalon_mm_rmap_o.readdata(31 downto 0) &lt;= v_ram_readdata(31 downto 0);
</v>
      </c>
      <c r="U21" s="3"/>
    </row>
    <row r="22" spans="2:21" x14ac:dyDescent="0.25">
      <c r="B22" s="18">
        <f>INDEX(database!$B$3:$B$280,MATCH(K22,database!$D$3:$D$280,0))</f>
        <v>36</v>
      </c>
      <c r="C22" s="5" t="str">
        <f>INDEX(database!$J$3:$J$280,MATCH(B22,database!$B$3:$B$280,0))</f>
        <v>0001001</v>
      </c>
      <c r="D22" s="8" t="str">
        <f>INDEX(database!$N$3:$N$280,MATCH(K22,database!$D$3:$D$280,0))</f>
        <v>1000</v>
      </c>
      <c r="E22" s="5" t="str">
        <f>INDEX(database!$O$3:$O$280,MATCH(K22,database!$D$3:$D$280,0))</f>
        <v>31 downto 0</v>
      </c>
      <c r="F22" s="5">
        <f>INDEX(database!$E$3:$E$280,MATCH(K22,database!$D$3:$D$280,0))</f>
        <v>31</v>
      </c>
      <c r="G22" s="5">
        <f>INDEX(database!$F$3:$F$280,MATCH(K22,database!$D$3:$D$280,0))</f>
        <v>24</v>
      </c>
      <c r="H22" s="5">
        <f>INDEX(database!$G$3:$G$280,MATCH(K22,database!$D$3:$D$280,0))</f>
        <v>8</v>
      </c>
      <c r="I22" s="5" t="str">
        <f>INDEX(database!$P$3:$P$280,MATCH(K22,database!$D$3:$D$280,0))</f>
        <v>7 downto 0</v>
      </c>
      <c r="J22" s="8" t="str">
        <f>INDEX(database!$H$3:$H$280,MATCH(K22,database!$D$3:$D$280,0))</f>
        <v>010</v>
      </c>
      <c r="K22" s="4" t="s">
        <v>140</v>
      </c>
      <c r="M22" s="3" t="str">
        <f t="shared" si="0"/>
        <v xml:space="preserve">when (16#010#) =&gt;
-- AEB Critical Configuration Area Register "PWR_CONFIG1" : "TIME_VCCD_ON" Field
v_ram_address                 := "0001001";
p_rmap_ram_rd(v_ram_address, avalon_mm_rmap_o.waitrequest, v_ram_readdata);
avalon_mm_rmap_o.readdata              &lt;= (others =&gt; '0');
avalon_mm_rmap_o.readdata(7 downto 0) &lt;= v_ram_readdata(31 downto 0);
</v>
      </c>
      <c r="U22" s="3"/>
    </row>
    <row r="23" spans="2:21" x14ac:dyDescent="0.25">
      <c r="B23" s="18">
        <f>INDEX(database!$B$3:$B$280,MATCH(K23,database!$D$3:$D$280,0))</f>
        <v>37</v>
      </c>
      <c r="C23" s="5" t="str">
        <f>INDEX(database!$J$3:$J$280,MATCH(B23,database!$B$3:$B$280,0))</f>
        <v>0001001</v>
      </c>
      <c r="D23" s="8" t="str">
        <f>INDEX(database!$N$3:$N$280,MATCH(K23,database!$D$3:$D$280,0))</f>
        <v>0100</v>
      </c>
      <c r="E23" s="5" t="str">
        <f>INDEX(database!$O$3:$O$280,MATCH(K23,database!$D$3:$D$280,0))</f>
        <v>31 downto 0</v>
      </c>
      <c r="F23" s="5">
        <f>INDEX(database!$E$3:$E$280,MATCH(K23,database!$D$3:$D$280,0))</f>
        <v>23</v>
      </c>
      <c r="G23" s="5">
        <f>INDEX(database!$F$3:$F$280,MATCH(K23,database!$D$3:$D$280,0))</f>
        <v>16</v>
      </c>
      <c r="H23" s="5">
        <f>INDEX(database!$G$3:$G$280,MATCH(K23,database!$D$3:$D$280,0))</f>
        <v>8</v>
      </c>
      <c r="I23" s="5" t="str">
        <f>INDEX(database!$P$3:$P$280,MATCH(K23,database!$D$3:$D$280,0))</f>
        <v>7 downto 0</v>
      </c>
      <c r="J23" s="8" t="str">
        <f>INDEX(database!$H$3:$H$280,MATCH(K23,database!$D$3:$D$280,0))</f>
        <v>011</v>
      </c>
      <c r="K23" s="4" t="s">
        <v>141</v>
      </c>
      <c r="M23" s="3" t="str">
        <f t="shared" si="0"/>
        <v xml:space="preserve">when (16#011#) =&gt;
-- AEB Critical Configuration Area Register "PWR_CONFIG1" : "TIME_VCLK_ON" Field
v_ram_address                 := "0001001";
p_rmap_ram_rd(v_ram_address, avalon_mm_rmap_o.waitrequest, v_ram_readdata);
avalon_mm_rmap_o.readdata              &lt;= (others =&gt; '0');
avalon_mm_rmap_o.readdata(7 downto 0) &lt;= v_ram_readdata(31 downto 0);
</v>
      </c>
      <c r="U23" s="3"/>
    </row>
    <row r="24" spans="2:21" x14ac:dyDescent="0.25">
      <c r="B24" s="18">
        <f>INDEX(database!$B$3:$B$280,MATCH(K24,database!$D$3:$D$280,0))</f>
        <v>38</v>
      </c>
      <c r="C24" s="5" t="str">
        <f>INDEX(database!$J$3:$J$280,MATCH(B24,database!$B$3:$B$280,0))</f>
        <v>0001001</v>
      </c>
      <c r="D24" s="8" t="str">
        <f>INDEX(database!$N$3:$N$280,MATCH(K24,database!$D$3:$D$280,0))</f>
        <v>0010</v>
      </c>
      <c r="E24" s="5" t="str">
        <f>INDEX(database!$O$3:$O$280,MATCH(K24,database!$D$3:$D$280,0))</f>
        <v>31 downto 0</v>
      </c>
      <c r="F24" s="5">
        <f>INDEX(database!$E$3:$E$280,MATCH(K24,database!$D$3:$D$280,0))</f>
        <v>15</v>
      </c>
      <c r="G24" s="5">
        <f>INDEX(database!$F$3:$F$280,MATCH(K24,database!$D$3:$D$280,0))</f>
        <v>8</v>
      </c>
      <c r="H24" s="5">
        <f>INDEX(database!$G$3:$G$280,MATCH(K24,database!$D$3:$D$280,0))</f>
        <v>8</v>
      </c>
      <c r="I24" s="5" t="str">
        <f>INDEX(database!$P$3:$P$280,MATCH(K24,database!$D$3:$D$280,0))</f>
        <v>7 downto 0</v>
      </c>
      <c r="J24" s="8" t="str">
        <f>INDEX(database!$H$3:$H$280,MATCH(K24,database!$D$3:$D$280,0))</f>
        <v>012</v>
      </c>
      <c r="K24" s="4" t="s">
        <v>142</v>
      </c>
      <c r="M24" s="3" t="str">
        <f t="shared" si="0"/>
        <v xml:space="preserve">when (16#012#) =&gt;
-- AEB Critical Configuration Area Register "PWR_CONFIG1" : "TIME_VAN1_ON" Field
v_ram_address                 := "0001001";
p_rmap_ram_rd(v_ram_address, avalon_mm_rmap_o.waitrequest, v_ram_readdata);
avalon_mm_rmap_o.readdata              &lt;= (others =&gt; '0');
avalon_mm_rmap_o.readdata(7 downto 0) &lt;= v_ram_readdata(31 downto 0);
</v>
      </c>
      <c r="U24" s="3"/>
    </row>
    <row r="25" spans="2:21" x14ac:dyDescent="0.25">
      <c r="B25" s="18">
        <f>INDEX(database!$B$3:$B$280,MATCH(K25,database!$D$3:$D$280,0))</f>
        <v>39</v>
      </c>
      <c r="C25" s="5" t="str">
        <f>INDEX(database!$J$3:$J$280,MATCH(B25,database!$B$3:$B$280,0))</f>
        <v>0001001</v>
      </c>
      <c r="D25" s="8" t="str">
        <f>INDEX(database!$N$3:$N$280,MATCH(K25,database!$D$3:$D$280,0))</f>
        <v>0001</v>
      </c>
      <c r="E25" s="5" t="str">
        <f>INDEX(database!$O$3:$O$280,MATCH(K25,database!$D$3:$D$280,0))</f>
        <v>31 downto 0</v>
      </c>
      <c r="F25" s="5">
        <f>INDEX(database!$E$3:$E$280,MATCH(K25,database!$D$3:$D$280,0))</f>
        <v>7</v>
      </c>
      <c r="G25" s="5">
        <f>INDEX(database!$F$3:$F$280,MATCH(K25,database!$D$3:$D$280,0))</f>
        <v>0</v>
      </c>
      <c r="H25" s="5">
        <f>INDEX(database!$G$3:$G$280,MATCH(K25,database!$D$3:$D$280,0))</f>
        <v>8</v>
      </c>
      <c r="I25" s="5" t="str">
        <f>INDEX(database!$P$3:$P$280,MATCH(K25,database!$D$3:$D$280,0))</f>
        <v>7 downto 0</v>
      </c>
      <c r="J25" s="8" t="str">
        <f>INDEX(database!$H$3:$H$280,MATCH(K25,database!$D$3:$D$280,0))</f>
        <v>013</v>
      </c>
      <c r="K25" s="4" t="s">
        <v>143</v>
      </c>
      <c r="M25" s="3" t="str">
        <f t="shared" si="0"/>
        <v xml:space="preserve">when (16#013#) =&gt;
-- AEB Critical Configuration Area Register "PWR_CONFIG1" : "TIME_VAN2_ON" Field
v_ram_address                 := "0001001";
p_rmap_ram_rd(v_ram_address, avalon_mm_rmap_o.waitrequest, v_ram_readdata);
avalon_mm_rmap_o.readdata              &lt;= (others =&gt; '0');
avalon_mm_rmap_o.readdata(7 downto 0) &lt;= v_ram_readdata(31 downto 0);
</v>
      </c>
      <c r="U25" s="3"/>
    </row>
    <row r="26" spans="2:21" x14ac:dyDescent="0.25">
      <c r="B26" s="18">
        <f>INDEX(database!$B$3:$B$280,MATCH(K26,database!$D$3:$D$280,0))</f>
        <v>40</v>
      </c>
      <c r="C26" s="5" t="str">
        <f>INDEX(database!$J$3:$J$280,MATCH(B26,database!$B$3:$B$280,0))</f>
        <v>0001010</v>
      </c>
      <c r="D26" s="8" t="str">
        <f>INDEX(database!$N$3:$N$280,MATCH(K26,database!$D$3:$D$280,0))</f>
        <v>1000</v>
      </c>
      <c r="E26" s="5" t="str">
        <f>INDEX(database!$O$3:$O$280,MATCH(K26,database!$D$3:$D$280,0))</f>
        <v>31 downto 0</v>
      </c>
      <c r="F26" s="5">
        <f>INDEX(database!$E$3:$E$280,MATCH(K26,database!$D$3:$D$280,0))</f>
        <v>31</v>
      </c>
      <c r="G26" s="5">
        <f>INDEX(database!$F$3:$F$280,MATCH(K26,database!$D$3:$D$280,0))</f>
        <v>24</v>
      </c>
      <c r="H26" s="5">
        <f>INDEX(database!$G$3:$G$280,MATCH(K26,database!$D$3:$D$280,0))</f>
        <v>8</v>
      </c>
      <c r="I26" s="5" t="str">
        <f>INDEX(database!$P$3:$P$280,MATCH(K26,database!$D$3:$D$280,0))</f>
        <v>7 downto 0</v>
      </c>
      <c r="J26" s="8" t="str">
        <f>INDEX(database!$H$3:$H$280,MATCH(K26,database!$D$3:$D$280,0))</f>
        <v>014</v>
      </c>
      <c r="K26" s="4" t="s">
        <v>144</v>
      </c>
      <c r="M26" s="3" t="str">
        <f t="shared" si="0"/>
        <v xml:space="preserve">when (16#014#) =&gt;
-- AEB Critical Configuration Area Register "PWR_CONFIG2" : "TIME_VAN3_ON" Field
v_ram_address                 := "0001010";
p_rmap_ram_rd(v_ram_address, avalon_mm_rmap_o.waitrequest, v_ram_readdata);
avalon_mm_rmap_o.readdata              &lt;= (others =&gt; '0');
avalon_mm_rmap_o.readdata(7 downto 0) &lt;= v_ram_readdata(31 downto 0);
</v>
      </c>
      <c r="U26" s="3"/>
    </row>
    <row r="27" spans="2:21" x14ac:dyDescent="0.25">
      <c r="B27" s="18">
        <f>INDEX(database!$B$3:$B$280,MATCH(K27,database!$D$3:$D$280,0))</f>
        <v>41</v>
      </c>
      <c r="C27" s="5" t="str">
        <f>INDEX(database!$J$3:$J$280,MATCH(B27,database!$B$3:$B$280,0))</f>
        <v>0001010</v>
      </c>
      <c r="D27" s="8" t="str">
        <f>INDEX(database!$N$3:$N$280,MATCH(K27,database!$D$3:$D$280,0))</f>
        <v>0100</v>
      </c>
      <c r="E27" s="5" t="str">
        <f>INDEX(database!$O$3:$O$280,MATCH(K27,database!$D$3:$D$280,0))</f>
        <v>31 downto 0</v>
      </c>
      <c r="F27" s="5">
        <f>INDEX(database!$E$3:$E$280,MATCH(K27,database!$D$3:$D$280,0))</f>
        <v>23</v>
      </c>
      <c r="G27" s="5">
        <f>INDEX(database!$F$3:$F$280,MATCH(K27,database!$D$3:$D$280,0))</f>
        <v>16</v>
      </c>
      <c r="H27" s="5">
        <f>INDEX(database!$G$3:$G$280,MATCH(K27,database!$D$3:$D$280,0))</f>
        <v>8</v>
      </c>
      <c r="I27" s="5" t="str">
        <f>INDEX(database!$P$3:$P$280,MATCH(K27,database!$D$3:$D$280,0))</f>
        <v>7 downto 0</v>
      </c>
      <c r="J27" s="8" t="str">
        <f>INDEX(database!$H$3:$H$280,MATCH(K27,database!$D$3:$D$280,0))</f>
        <v>015</v>
      </c>
      <c r="K27" s="4" t="s">
        <v>145</v>
      </c>
      <c r="M27" s="3" t="str">
        <f t="shared" si="0"/>
        <v xml:space="preserve">when (16#015#) =&gt;
-- AEB Critical Configuration Area Register "PWR_CONFIG2" : "TIME_VCCD_OFF" Field
v_ram_address                 := "0001010";
p_rmap_ram_rd(v_ram_address, avalon_mm_rmap_o.waitrequest, v_ram_readdata);
avalon_mm_rmap_o.readdata              &lt;= (others =&gt; '0');
avalon_mm_rmap_o.readdata(7 downto 0) &lt;= v_ram_readdata(31 downto 0);
</v>
      </c>
      <c r="U27" s="3"/>
    </row>
    <row r="28" spans="2:21" x14ac:dyDescent="0.25">
      <c r="B28" s="18">
        <f>INDEX(database!$B$3:$B$280,MATCH(K28,database!$D$3:$D$280,0))</f>
        <v>42</v>
      </c>
      <c r="C28" s="5" t="str">
        <f>INDEX(database!$J$3:$J$280,MATCH(B28,database!$B$3:$B$280,0))</f>
        <v>0001010</v>
      </c>
      <c r="D28" s="8" t="str">
        <f>INDEX(database!$N$3:$N$280,MATCH(K28,database!$D$3:$D$280,0))</f>
        <v>0010</v>
      </c>
      <c r="E28" s="5" t="str">
        <f>INDEX(database!$O$3:$O$280,MATCH(K28,database!$D$3:$D$280,0))</f>
        <v>31 downto 0</v>
      </c>
      <c r="F28" s="5">
        <f>INDEX(database!$E$3:$E$280,MATCH(K28,database!$D$3:$D$280,0))</f>
        <v>15</v>
      </c>
      <c r="G28" s="5">
        <f>INDEX(database!$F$3:$F$280,MATCH(K28,database!$D$3:$D$280,0))</f>
        <v>8</v>
      </c>
      <c r="H28" s="5">
        <f>INDEX(database!$G$3:$G$280,MATCH(K28,database!$D$3:$D$280,0))</f>
        <v>8</v>
      </c>
      <c r="I28" s="5" t="str">
        <f>INDEX(database!$P$3:$P$280,MATCH(K28,database!$D$3:$D$280,0))</f>
        <v>7 downto 0</v>
      </c>
      <c r="J28" s="8" t="str">
        <f>INDEX(database!$H$3:$H$280,MATCH(K28,database!$D$3:$D$280,0))</f>
        <v>016</v>
      </c>
      <c r="K28" s="4" t="s">
        <v>146</v>
      </c>
      <c r="M28" s="3" t="str">
        <f t="shared" si="0"/>
        <v xml:space="preserve">when (16#016#) =&gt;
-- AEB Critical Configuration Area Register "PWR_CONFIG2" : "TIME_VCLK_OFF" Field
v_ram_address                 := "0001010";
p_rmap_ram_rd(v_ram_address, avalon_mm_rmap_o.waitrequest, v_ram_readdata);
avalon_mm_rmap_o.readdata              &lt;= (others =&gt; '0');
avalon_mm_rmap_o.readdata(7 downto 0) &lt;= v_ram_readdata(31 downto 0);
</v>
      </c>
      <c r="U28" s="3"/>
    </row>
    <row r="29" spans="2:21" x14ac:dyDescent="0.25">
      <c r="B29" s="18">
        <f>INDEX(database!$B$3:$B$280,MATCH(K29,database!$D$3:$D$280,0))</f>
        <v>43</v>
      </c>
      <c r="C29" s="5" t="str">
        <f>INDEX(database!$J$3:$J$280,MATCH(B29,database!$B$3:$B$280,0))</f>
        <v>0001010</v>
      </c>
      <c r="D29" s="8" t="str">
        <f>INDEX(database!$N$3:$N$280,MATCH(K29,database!$D$3:$D$280,0))</f>
        <v>0001</v>
      </c>
      <c r="E29" s="5" t="str">
        <f>INDEX(database!$O$3:$O$280,MATCH(K29,database!$D$3:$D$280,0))</f>
        <v>31 downto 0</v>
      </c>
      <c r="F29" s="5">
        <f>INDEX(database!$E$3:$E$280,MATCH(K29,database!$D$3:$D$280,0))</f>
        <v>7</v>
      </c>
      <c r="G29" s="5">
        <f>INDEX(database!$F$3:$F$280,MATCH(K29,database!$D$3:$D$280,0))</f>
        <v>0</v>
      </c>
      <c r="H29" s="5">
        <f>INDEX(database!$G$3:$G$280,MATCH(K29,database!$D$3:$D$280,0))</f>
        <v>8</v>
      </c>
      <c r="I29" s="5" t="str">
        <f>INDEX(database!$P$3:$P$280,MATCH(K29,database!$D$3:$D$280,0))</f>
        <v>7 downto 0</v>
      </c>
      <c r="J29" s="8" t="str">
        <f>INDEX(database!$H$3:$H$280,MATCH(K29,database!$D$3:$D$280,0))</f>
        <v>017</v>
      </c>
      <c r="K29" s="4" t="s">
        <v>147</v>
      </c>
      <c r="M29" s="3" t="str">
        <f t="shared" si="0"/>
        <v xml:space="preserve">when (16#017#) =&gt;
-- AEB Critical Configuration Area Register "PWR_CONFIG2" : "TIME_VAN1_OFF" Field
v_ram_address                 := "0001010";
p_rmap_ram_rd(v_ram_address, avalon_mm_rmap_o.waitrequest, v_ram_readdata);
avalon_mm_rmap_o.readdata              &lt;= (others =&gt; '0');
avalon_mm_rmap_o.readdata(7 downto 0) &lt;= v_ram_readdata(31 downto 0);
</v>
      </c>
      <c r="U29" s="3"/>
    </row>
    <row r="30" spans="2:21" x14ac:dyDescent="0.25">
      <c r="B30" s="18">
        <f>INDEX(database!$B$3:$B$280,MATCH(K30,database!$D$3:$D$280,0))</f>
        <v>44</v>
      </c>
      <c r="C30" s="5" t="str">
        <f>INDEX(database!$J$3:$J$280,MATCH(B30,database!$B$3:$B$280,0))</f>
        <v>0001011</v>
      </c>
      <c r="D30" s="8" t="str">
        <f>INDEX(database!$N$3:$N$280,MATCH(K30,database!$D$3:$D$280,0))</f>
        <v>1000</v>
      </c>
      <c r="E30" s="5" t="str">
        <f>INDEX(database!$O$3:$O$280,MATCH(K30,database!$D$3:$D$280,0))</f>
        <v>31 downto 0</v>
      </c>
      <c r="F30" s="5">
        <f>INDEX(database!$E$3:$E$280,MATCH(K30,database!$D$3:$D$280,0))</f>
        <v>31</v>
      </c>
      <c r="G30" s="5">
        <f>INDEX(database!$F$3:$F$280,MATCH(K30,database!$D$3:$D$280,0))</f>
        <v>24</v>
      </c>
      <c r="H30" s="5">
        <f>INDEX(database!$G$3:$G$280,MATCH(K30,database!$D$3:$D$280,0))</f>
        <v>8</v>
      </c>
      <c r="I30" s="5" t="str">
        <f>INDEX(database!$P$3:$P$280,MATCH(K30,database!$D$3:$D$280,0))</f>
        <v>7 downto 0</v>
      </c>
      <c r="J30" s="8" t="str">
        <f>INDEX(database!$H$3:$H$280,MATCH(K30,database!$D$3:$D$280,0))</f>
        <v>018</v>
      </c>
      <c r="K30" s="4" t="s">
        <v>148</v>
      </c>
      <c r="M30" s="3" t="str">
        <f t="shared" si="0"/>
        <v xml:space="preserve">when (16#018#) =&gt;
-- AEB Critical Configuration Area Register "PWR_CONFIG3" : "TIME_VAN2_OFF" Field
v_ram_address                 := "0001011";
p_rmap_ram_rd(v_ram_address, avalon_mm_rmap_o.waitrequest, v_ram_readdata);
avalon_mm_rmap_o.readdata              &lt;= (others =&gt; '0');
avalon_mm_rmap_o.readdata(7 downto 0) &lt;= v_ram_readdata(31 downto 0);
</v>
      </c>
      <c r="U30" s="3"/>
    </row>
    <row r="31" spans="2:21" x14ac:dyDescent="0.25">
      <c r="B31" s="18">
        <f>INDEX(database!$B$3:$B$280,MATCH(K31,database!$D$3:$D$280,0))</f>
        <v>45</v>
      </c>
      <c r="C31" s="5" t="str">
        <f>INDEX(database!$J$3:$J$280,MATCH(B31,database!$B$3:$B$280,0))</f>
        <v>0001011</v>
      </c>
      <c r="D31" s="8" t="str">
        <f>INDEX(database!$N$3:$N$280,MATCH(K31,database!$D$3:$D$280,0))</f>
        <v>0100</v>
      </c>
      <c r="E31" s="5" t="str">
        <f>INDEX(database!$O$3:$O$280,MATCH(K31,database!$D$3:$D$280,0))</f>
        <v>31 downto 0</v>
      </c>
      <c r="F31" s="5">
        <f>INDEX(database!$E$3:$E$280,MATCH(K31,database!$D$3:$D$280,0))</f>
        <v>23</v>
      </c>
      <c r="G31" s="5">
        <f>INDEX(database!$F$3:$F$280,MATCH(K31,database!$D$3:$D$280,0))</f>
        <v>16</v>
      </c>
      <c r="H31" s="5">
        <f>INDEX(database!$G$3:$G$280,MATCH(K31,database!$D$3:$D$280,0))</f>
        <v>8</v>
      </c>
      <c r="I31" s="5" t="str">
        <f>INDEX(database!$P$3:$P$280,MATCH(K31,database!$D$3:$D$280,0))</f>
        <v>7 downto 0</v>
      </c>
      <c r="J31" s="8" t="str">
        <f>INDEX(database!$H$3:$H$280,MATCH(K31,database!$D$3:$D$280,0))</f>
        <v>019</v>
      </c>
      <c r="K31" s="4" t="s">
        <v>149</v>
      </c>
      <c r="M31" s="3" t="str">
        <f t="shared" si="0"/>
        <v xml:space="preserve">when (16#019#) =&gt;
-- AEB Critical Configuration Area Register "PWR_CONFIG3" : "TIME_VAN3_OFF" Field
v_ram_address                 := "0001011";
p_rmap_ram_rd(v_ram_address, avalon_mm_rmap_o.waitrequest, v_ram_readdata);
avalon_mm_rmap_o.readdata              &lt;= (others =&gt; '0');
avalon_mm_rmap_o.readdata(7 downto 0) &lt;= v_ram_readdata(31 downto 0);
</v>
      </c>
      <c r="U31" s="3"/>
    </row>
    <row r="32" spans="2:21" x14ac:dyDescent="0.25">
      <c r="B32" s="18">
        <f>INDEX(database!$B$3:$B$280,MATCH(K32,database!$D$3:$D$280,0))</f>
        <v>256</v>
      </c>
      <c r="C32" s="5" t="str">
        <f>INDEX(database!$J$3:$J$280,MATCH(B32,database!$B$3:$B$280,0))</f>
        <v>0001100</v>
      </c>
      <c r="D32" s="8" t="str">
        <f>INDEX(database!$N$3:$N$280,MATCH(K32,database!$D$3:$D$280,0))</f>
        <v>1111</v>
      </c>
      <c r="E32" s="5" t="str">
        <f>INDEX(database!$O$3:$O$280,MATCH(K32,database!$D$3:$D$280,0))</f>
        <v>31 downto 0</v>
      </c>
      <c r="F32" s="5">
        <f>INDEX(database!$E$3:$E$280,MATCH(K32,database!$D$3:$D$280,0))</f>
        <v>31</v>
      </c>
      <c r="G32" s="5">
        <f>INDEX(database!$F$3:$F$280,MATCH(K32,database!$D$3:$D$280,0))</f>
        <v>0</v>
      </c>
      <c r="H32" s="5">
        <f>INDEX(database!$G$3:$G$280,MATCH(K32,database!$D$3:$D$280,0))</f>
        <v>32</v>
      </c>
      <c r="I32" s="5" t="str">
        <f>INDEX(database!$P$3:$P$280,MATCH(K32,database!$D$3:$D$280,0))</f>
        <v>31 downto 0</v>
      </c>
      <c r="J32" s="8" t="str">
        <f>INDEX(database!$H$3:$H$280,MATCH(K32,database!$D$3:$D$280,0))</f>
        <v>01A</v>
      </c>
      <c r="K32" s="4" t="s">
        <v>150</v>
      </c>
      <c r="M32" s="3" t="str">
        <f t="shared" si="0"/>
        <v xml:space="preserve">when (16#01A#) =&gt;
-- AEB General Configuration Area Register "ADC1_CONFIG_1" : RESERVED_0, "SPIRST", "MUXMOD", "BYPAS", "CLKENB", "CHOP", "STAT", "RESERVED_1", "IDLMOD", "DLY", "SBCS", "DRATE", "AINP", "AINN", "DIFF" Fields
v_ram_address                 := "0001100";
p_rmap_ram_rd(v_ram_address, avalon_mm_rmap_o.waitrequest, v_ram_readdata);
avalon_mm_rmap_o.readdata              &lt;= (others =&gt; '0');
avalon_mm_rmap_o.readdata(31 downto 0) &lt;= v_ram_readdata(31 downto 0);
</v>
      </c>
      <c r="U32" s="3"/>
    </row>
    <row r="33" spans="2:21" x14ac:dyDescent="0.25">
      <c r="B33" s="18">
        <v>260</v>
      </c>
      <c r="C33" s="5" t="str">
        <f>INDEX(database!$J$3:$J$280,MATCH(B33,database!$B$3:$B$280,0))</f>
        <v>0001101</v>
      </c>
      <c r="D33" s="8" t="s">
        <v>123</v>
      </c>
      <c r="E33" s="5" t="s">
        <v>122</v>
      </c>
      <c r="F33" s="5">
        <v>31</v>
      </c>
      <c r="G33" s="5">
        <v>0</v>
      </c>
      <c r="H33" s="5">
        <v>32</v>
      </c>
      <c r="I33" s="5" t="s">
        <v>122</v>
      </c>
      <c r="J33" s="7" t="s">
        <v>258</v>
      </c>
      <c r="K33" s="4" t="s">
        <v>151</v>
      </c>
      <c r="M33" s="3" t="str">
        <f t="shared" si="0"/>
        <v xml:space="preserve">when (16#01B#) =&gt;
-- AEB General Configuration Area Register "ADC1_CONFIG_2"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             := "0001101";
p_rmap_ram_rd(v_ram_address, avalon_mm_rmap_o.waitrequest, v_ram_readdata);
avalon_mm_rmap_o.readdata              &lt;= (others =&gt; '0');
avalon_mm_rmap_o.readdata(31 downto 0) &lt;= v_ram_readdata(31 downto 0);
</v>
      </c>
      <c r="U33" s="3"/>
    </row>
    <row r="34" spans="2:21" x14ac:dyDescent="0.25">
      <c r="B34" s="18">
        <f>INDEX(database!$B$3:$B$280,MATCH(K34,database!$D$3:$D$280,0))</f>
        <v>264</v>
      </c>
      <c r="C34" s="5" t="str">
        <f>INDEX(database!$J$3:$J$280,MATCH(B34,database!$B$3:$B$280,0))</f>
        <v>0001110</v>
      </c>
      <c r="D34" s="8" t="str">
        <f>INDEX(database!$N$3:$N$280,MATCH(K34,database!$D$3:$D$280,0))</f>
        <v>1111</v>
      </c>
      <c r="E34" s="5" t="str">
        <f>INDEX(database!$O$3:$O$280,MATCH(K34,database!$D$3:$D$280,0))</f>
        <v>31 downto 0</v>
      </c>
      <c r="F34" s="5">
        <f>INDEX(database!$E$3:$E$280,MATCH(K34,database!$D$3:$D$280,0))</f>
        <v>31</v>
      </c>
      <c r="G34" s="5">
        <f>INDEX(database!$F$3:$F$280,MATCH(K34,database!$D$3:$D$280,0))</f>
        <v>0</v>
      </c>
      <c r="H34" s="5">
        <f>INDEX(database!$G$3:$G$280,MATCH(K34,database!$D$3:$D$280,0))</f>
        <v>32</v>
      </c>
      <c r="I34" s="5" t="str">
        <f>INDEX(database!$P$3:$P$280,MATCH(K34,database!$D$3:$D$280,0))</f>
        <v>31 downto 0</v>
      </c>
      <c r="J34" s="8" t="str">
        <f>INDEX(database!$H$3:$H$280,MATCH(K34,database!$D$3:$D$280,0))</f>
        <v>01C</v>
      </c>
      <c r="K34" s="4" t="s">
        <v>152</v>
      </c>
      <c r="M34" s="3" t="str">
        <f t="shared" si="0"/>
        <v xml:space="preserve">when (16#01C#) =&gt;
-- AEB General Configuration Area Register "ADC1_CONFIG_3" : DIO7, "DIO6", "DIO5", "DIO4", "DIO3", "DIO2", "DIO1", "DIO0", "RESERVED" Fields
v_ram_address                 := "0001110";
p_rmap_ram_rd(v_ram_address, avalon_mm_rmap_o.waitrequest, v_ram_readdata);
avalon_mm_rmap_o.readdata              &lt;= (others =&gt; '0');
avalon_mm_rmap_o.readdata(31 downto 0) &lt;= v_ram_readdata(31 downto 0);
</v>
      </c>
      <c r="U34" s="3"/>
    </row>
    <row r="35" spans="2:21" x14ac:dyDescent="0.25">
      <c r="B35" s="18">
        <f>INDEX(database!$B$3:$B$280,MATCH(K35,database!$D$3:$D$280,0))</f>
        <v>268</v>
      </c>
      <c r="C35" s="5" t="str">
        <f>INDEX(database!$J$3:$J$280,MATCH(B35,database!$B$3:$B$280,0))</f>
        <v>0001111</v>
      </c>
      <c r="D35" s="8" t="str">
        <f>INDEX(database!$N$3:$N$280,MATCH(K35,database!$D$3:$D$280,0))</f>
        <v>1111</v>
      </c>
      <c r="E35" s="5" t="str">
        <f>INDEX(database!$O$3:$O$280,MATCH(K35,database!$D$3:$D$280,0))</f>
        <v>31 downto 0</v>
      </c>
      <c r="F35" s="5">
        <f>INDEX(database!$E$3:$E$280,MATCH(K35,database!$D$3:$D$280,0))</f>
        <v>31</v>
      </c>
      <c r="G35" s="5">
        <f>INDEX(database!$F$3:$F$280,MATCH(K35,database!$D$3:$D$280,0))</f>
        <v>0</v>
      </c>
      <c r="H35" s="5">
        <f>INDEX(database!$G$3:$G$280,MATCH(K35,database!$D$3:$D$280,0))</f>
        <v>32</v>
      </c>
      <c r="I35" s="5" t="str">
        <f>INDEX(database!$P$3:$P$280,MATCH(K35,database!$D$3:$D$280,0))</f>
        <v>31 downto 0</v>
      </c>
      <c r="J35" s="8" t="str">
        <f>INDEX(database!$H$3:$H$280,MATCH(K35,database!$D$3:$D$280,0))</f>
        <v>01D</v>
      </c>
      <c r="K35" s="4" t="s">
        <v>153</v>
      </c>
      <c r="M35" s="3" t="str">
        <f t="shared" si="0"/>
        <v xml:space="preserve">when (16#01D#) =&gt;
-- AEB General Configuration Area Register "ADC2_CONFIG_1" : RESERVED_0, "SPIRST", "MUXMOD", "BYPAS", "CLKENB", "CHOP", "STAT", "RESERVED_1", "IDLMOD", "DLY", "SBCS", "DRATE", "AINP", "AINN", "DIFF" Fields
v_ram_address                 := "0001111";
p_rmap_ram_rd(v_ram_address, avalon_mm_rmap_o.waitrequest, v_ram_readdata);
avalon_mm_rmap_o.readdata              &lt;= (others =&gt; '0');
avalon_mm_rmap_o.readdata(31 downto 0) &lt;= v_ram_readdata(31 downto 0);
</v>
      </c>
      <c r="U35" s="3"/>
    </row>
    <row r="36" spans="2:21" x14ac:dyDescent="0.25">
      <c r="B36" s="18">
        <v>272</v>
      </c>
      <c r="C36" s="5" t="str">
        <f>INDEX(database!$J$3:$J$280,MATCH(B36,database!$B$3:$B$280,0))</f>
        <v>0010000</v>
      </c>
      <c r="D36" s="8" t="s">
        <v>123</v>
      </c>
      <c r="E36" s="5" t="s">
        <v>122</v>
      </c>
      <c r="F36" s="5">
        <v>31</v>
      </c>
      <c r="G36" s="5">
        <v>0</v>
      </c>
      <c r="H36" s="5">
        <v>32</v>
      </c>
      <c r="I36" s="5" t="s">
        <v>122</v>
      </c>
      <c r="J36" s="7" t="s">
        <v>261</v>
      </c>
      <c r="K36" s="4" t="s">
        <v>154</v>
      </c>
      <c r="M36" s="3" t="str">
        <f t="shared" si="0"/>
        <v xml:space="preserve">when (16#01E#) =&gt;
-- AEB General Configuration Area Register "ADC2_CONFIG_2" : AIN7, "AIN6", "AIN5", "AIN4", "AIN3", "AIN2", "AIN1", "AIN0", "AIN15", "AIN14", "AIN13", "AIN12", "AIN11", "AIN10", "AIN9", "AIN8", "RESERVED_0", "REF", "GAIN", "TEMP", "VCC", "RESERVED_1", "OFFSET", "CIO7", "CIO6", "CIO5", "CIO4", "CIO3", "CIO2", "CIO1", "CIO0" Fields
v_ram_address                 := "0010000";
p_rmap_ram_rd(v_ram_address, avalon_mm_rmap_o.waitrequest, v_ram_readdata);
avalon_mm_rmap_o.readdata              &lt;= (others =&gt; '0');
avalon_mm_rmap_o.readdata(31 downto 0) &lt;= v_ram_readdata(31 downto 0);
</v>
      </c>
      <c r="U36" s="3"/>
    </row>
    <row r="37" spans="2:21" x14ac:dyDescent="0.25">
      <c r="B37" s="18">
        <f>INDEX(database!$B$3:$B$280,MATCH(K37,database!$D$3:$D$280,0))</f>
        <v>276</v>
      </c>
      <c r="C37" s="5" t="str">
        <f>INDEX(database!$J$3:$J$280,MATCH(B37,database!$B$3:$B$280,0))</f>
        <v>0010001</v>
      </c>
      <c r="D37" s="8" t="str">
        <f>INDEX(database!$N$3:$N$280,MATCH(K37,database!$D$3:$D$280,0))</f>
        <v>1111</v>
      </c>
      <c r="E37" s="5" t="str">
        <f>INDEX(database!$O$3:$O$280,MATCH(K37,database!$D$3:$D$280,0))</f>
        <v>31 downto 0</v>
      </c>
      <c r="F37" s="5">
        <f>INDEX(database!$E$3:$E$280,MATCH(K37,database!$D$3:$D$280,0))</f>
        <v>31</v>
      </c>
      <c r="G37" s="5">
        <f>INDEX(database!$F$3:$F$280,MATCH(K37,database!$D$3:$D$280,0))</f>
        <v>0</v>
      </c>
      <c r="H37" s="5">
        <f>INDEX(database!$G$3:$G$280,MATCH(K37,database!$D$3:$D$280,0))</f>
        <v>32</v>
      </c>
      <c r="I37" s="5" t="str">
        <f>INDEX(database!$P$3:$P$280,MATCH(K37,database!$D$3:$D$280,0))</f>
        <v>31 downto 0</v>
      </c>
      <c r="J37" s="8" t="str">
        <f>INDEX(database!$H$3:$H$280,MATCH(K37,database!$D$3:$D$280,0))</f>
        <v>01F</v>
      </c>
      <c r="K37" s="4" t="s">
        <v>155</v>
      </c>
      <c r="M37" s="3" t="str">
        <f t="shared" si="0"/>
        <v xml:space="preserve">when (16#01F#) =&gt;
-- AEB General Configuration Area Register "ADC2_CONFIG_3" : DIO7, "DIO6", "DIO5", "DIO4", "DIO3", "DIO2", "DIO1", "DIO0", "RESERVED" Fields
v_ram_address                 := "0010001";
p_rmap_ram_rd(v_ram_address, avalon_mm_rmap_o.waitrequest, v_ram_readdata);
avalon_mm_rmap_o.readdata              &lt;= (others =&gt; '0');
avalon_mm_rmap_o.readdata(31 downto 0) &lt;= v_ram_readdata(31 downto 0);
</v>
      </c>
      <c r="U37" s="3"/>
    </row>
    <row r="38" spans="2:21" x14ac:dyDescent="0.25">
      <c r="B38" s="18">
        <f>INDEX(database!$B$3:$B$280,MATCH(K38,database!$D$3:$D$280,0))</f>
        <v>280</v>
      </c>
      <c r="C38" s="5" t="str">
        <f>INDEX(database!$J$3:$J$280,MATCH(B38,database!$B$3:$B$280,0))</f>
        <v>0010010</v>
      </c>
      <c r="D38" s="8" t="str">
        <f>INDEX(database!$N$3:$N$280,MATCH(K38,database!$D$3:$D$280,0))</f>
        <v>1111</v>
      </c>
      <c r="E38" s="5" t="str">
        <f>INDEX(database!$O$3:$O$280,MATCH(K38,database!$D$3:$D$280,0))</f>
        <v>31 downto 0</v>
      </c>
      <c r="F38" s="5">
        <f>INDEX(database!$E$3:$E$280,MATCH(K38,database!$D$3:$D$280,0))</f>
        <v>31</v>
      </c>
      <c r="G38" s="5">
        <f>INDEX(database!$F$3:$F$280,MATCH(K38,database!$D$3:$D$280,0))</f>
        <v>0</v>
      </c>
      <c r="H38" s="5">
        <f>INDEX(database!$G$3:$G$280,MATCH(K38,database!$D$3:$D$280,0))</f>
        <v>32</v>
      </c>
      <c r="I38" s="5" t="str">
        <f>INDEX(database!$P$3:$P$280,MATCH(K38,database!$D$3:$D$280,0))</f>
        <v>31 downto 0</v>
      </c>
      <c r="J38" s="8" t="str">
        <f>INDEX(database!$H$3:$H$280,MATCH(K38,database!$D$3:$D$280,0))</f>
        <v>020</v>
      </c>
      <c r="K38" s="4" t="s">
        <v>156</v>
      </c>
      <c r="M38" s="3" t="str">
        <f t="shared" si="0"/>
        <v xml:space="preserve">when (16#020#) =&gt;
-- AEB General Configuration Area Register "RESERVED_118" : "RESERVED" Field
v_ram_address                 := "0010010";
p_rmap_ram_rd(v_ram_address, avalon_mm_rmap_o.waitrequest, v_ram_readdata);
avalon_mm_rmap_o.readdata              &lt;= (others =&gt; '0');
avalon_mm_rmap_o.readdata(31 downto 0) &lt;= v_ram_readdata(31 downto 0);
</v>
      </c>
      <c r="U38" s="3"/>
    </row>
    <row r="39" spans="2:21" x14ac:dyDescent="0.25">
      <c r="B39" s="18">
        <f>INDEX(database!$B$3:$B$280,MATCH(K39,database!$D$3:$D$280,0))</f>
        <v>284</v>
      </c>
      <c r="C39" s="5" t="str">
        <f>INDEX(database!$J$3:$J$280,MATCH(B39,database!$B$3:$B$280,0))</f>
        <v>0010011</v>
      </c>
      <c r="D39" s="8" t="str">
        <f>INDEX(database!$N$3:$N$280,MATCH(K39,database!$D$3:$D$280,0))</f>
        <v>1111</v>
      </c>
      <c r="E39" s="5" t="str">
        <f>INDEX(database!$O$3:$O$280,MATCH(K39,database!$D$3:$D$280,0))</f>
        <v>31 downto 0</v>
      </c>
      <c r="F39" s="5">
        <f>INDEX(database!$E$3:$E$280,MATCH(K39,database!$D$3:$D$280,0))</f>
        <v>31</v>
      </c>
      <c r="G39" s="5">
        <f>INDEX(database!$F$3:$F$280,MATCH(K39,database!$D$3:$D$280,0))</f>
        <v>0</v>
      </c>
      <c r="H39" s="5">
        <f>INDEX(database!$G$3:$G$280,MATCH(K39,database!$D$3:$D$280,0))</f>
        <v>32</v>
      </c>
      <c r="I39" s="5" t="str">
        <f>INDEX(database!$P$3:$P$280,MATCH(K39,database!$D$3:$D$280,0))</f>
        <v>31 downto 0</v>
      </c>
      <c r="J39" s="8" t="str">
        <f>INDEX(database!$H$3:$H$280,MATCH(K39,database!$D$3:$D$280,0))</f>
        <v>021</v>
      </c>
      <c r="K39" s="4" t="s">
        <v>157</v>
      </c>
      <c r="M39" s="3" t="str">
        <f t="shared" si="0"/>
        <v xml:space="preserve">when (16#021#) =&gt;
-- AEB General Configuration Area Register "RESERVED_11C" : "RESERVED" Field
v_ram_address                 := "0010011";
p_rmap_ram_rd(v_ram_address, avalon_mm_rmap_o.waitrequest, v_ram_readdata);
avalon_mm_rmap_o.readdata              &lt;= (others =&gt; '0');
avalon_mm_rmap_o.readdata(31 downto 0) &lt;= v_ram_readdata(31 downto 0);
</v>
      </c>
      <c r="U39" s="3"/>
    </row>
    <row r="40" spans="2:21" x14ac:dyDescent="0.25">
      <c r="B40" s="18">
        <v>288</v>
      </c>
      <c r="C40" s="5" t="str">
        <f>INDEX(database!$J$3:$J$280,MATCH(B40,database!$B$3:$B$280,0))</f>
        <v>0010100</v>
      </c>
      <c r="D40" s="8" t="s">
        <v>123</v>
      </c>
      <c r="E40" s="5" t="s">
        <v>122</v>
      </c>
      <c r="F40" s="5">
        <v>31</v>
      </c>
      <c r="G40" s="5">
        <v>0</v>
      </c>
      <c r="H40" s="5">
        <v>32</v>
      </c>
      <c r="I40" s="5" t="s">
        <v>122</v>
      </c>
      <c r="J40" s="7" t="s">
        <v>265</v>
      </c>
      <c r="K40" s="4" t="s">
        <v>158</v>
      </c>
      <c r="M40" s="3" t="str">
        <f t="shared" si="0"/>
        <v xml:space="preserve">when (16#022#) =&gt;
-- AEB General Configuration Area Register "SEQ_CONFIG_1" : RESERVED_0, "SEQ_OE_CCD_ENABLE", "SEQ_OE_SPARE", "SEQ_OE_TSTLINE", "SEQ_OE_TSTFRM", "SEQ_OE_VASPCLAMP", "SEQ_OE_PRECLAMP", "SEQ_OE_IG", "SEQ_OE_TG", "SEQ_OE_DG", "SEQ_OE_RPHIR", "SEQ_OE_SW", "SEQ_OE_RPHI3", "SEQ_OE_RPHI2", "SEQ_OE_RPHI1", "SEQ_OE_SPHI4", "SEQ_OE_SPHI3", "SEQ_OE_SPHI2", "SEQ_OE_SPHI1", "SEQ_OE_IPHI4", "SEQ_OE_IPHI3", "SEQ_OE_IPHI2", "SEQ_OE_IPHI1", "RESERVED_1", "ADC_CLK_DIV" Fields
v_ram_address                 := "0010100";
p_rmap_ram_rd(v_ram_address, avalon_mm_rmap_o.waitrequest, v_ram_readdata);
avalon_mm_rmap_o.readdata              &lt;= (others =&gt; '0');
avalon_mm_rmap_o.readdata(31 downto 0) &lt;= v_ram_readdata(31 downto 0);
</v>
      </c>
      <c r="U40" s="3"/>
    </row>
    <row r="41" spans="2:21" x14ac:dyDescent="0.25">
      <c r="B41" s="18">
        <f>INDEX(database!$B$3:$B$280,MATCH(K41,database!$D$3:$D$280,0))</f>
        <v>292</v>
      </c>
      <c r="C41" s="5" t="str">
        <f>INDEX(database!$J$3:$J$280,MATCH(B41,database!$B$3:$B$280,0))</f>
        <v>0010101</v>
      </c>
      <c r="D41" s="8" t="str">
        <f>INDEX(database!$N$3:$N$280,MATCH(K41,database!$D$3:$D$280,0))</f>
        <v>1111</v>
      </c>
      <c r="E41" s="5" t="str">
        <f>INDEX(database!$O$3:$O$280,MATCH(K41,database!$D$3:$D$280,0))</f>
        <v>31 downto 0</v>
      </c>
      <c r="F41" s="5">
        <f>INDEX(database!$E$3:$E$280,MATCH(K41,database!$D$3:$D$280,0))</f>
        <v>31</v>
      </c>
      <c r="G41" s="5">
        <f>INDEX(database!$F$3:$F$280,MATCH(K41,database!$D$3:$D$280,0))</f>
        <v>0</v>
      </c>
      <c r="H41" s="5">
        <f>INDEX(database!$G$3:$G$280,MATCH(K41,database!$D$3:$D$280,0))</f>
        <v>32</v>
      </c>
      <c r="I41" s="5" t="str">
        <f>INDEX(database!$P$3:$P$280,MATCH(K41,database!$D$3:$D$280,0))</f>
        <v>31 downto 0</v>
      </c>
      <c r="J41" s="8" t="str">
        <f>INDEX(database!$H$3:$H$280,MATCH(K41,database!$D$3:$D$280,0))</f>
        <v>023</v>
      </c>
      <c r="K41" s="4" t="s">
        <v>159</v>
      </c>
      <c r="M41" s="3" t="str">
        <f t="shared" si="0"/>
        <v xml:space="preserve">when (16#023#) =&gt;
-- AEB General Configuration Area Register "SEQ_CONFIG_2" : ADC_CLK_LOW_POS, "ADC_CLK_HIGH_POS", "CDS_CLK_LOW_POS", "CDS_CLK_HIGH_POS" Fields
v_ram_address                 := "0010101";
p_rmap_ram_rd(v_ram_address, avalon_mm_rmap_o.waitrequest, v_ram_readdata);
avalon_mm_rmap_o.readdata              &lt;= (others =&gt; '0');
avalon_mm_rmap_o.readdata(31 downto 0) &lt;= v_ram_readdata(31 downto 0);
</v>
      </c>
      <c r="U41" s="3"/>
    </row>
    <row r="42" spans="2:21" x14ac:dyDescent="0.25">
      <c r="B42" s="18">
        <f>INDEX(database!$B$3:$B$280,MATCH(K42,database!$D$3:$D$280,0))</f>
        <v>296</v>
      </c>
      <c r="C42" s="5" t="str">
        <f>INDEX(database!$J$3:$J$280,MATCH(B42,database!$B$3:$B$280,0))</f>
        <v>0010110</v>
      </c>
      <c r="D42" s="8" t="str">
        <f>INDEX(database!$N$3:$N$280,MATCH(K42,database!$D$3:$D$280,0))</f>
        <v>1111</v>
      </c>
      <c r="E42" s="5" t="str">
        <f>INDEX(database!$O$3:$O$280,MATCH(K42,database!$D$3:$D$280,0))</f>
        <v>31 downto 0</v>
      </c>
      <c r="F42" s="5">
        <f>INDEX(database!$E$3:$E$280,MATCH(K42,database!$D$3:$D$280,0))</f>
        <v>31</v>
      </c>
      <c r="G42" s="5">
        <f>INDEX(database!$F$3:$F$280,MATCH(K42,database!$D$3:$D$280,0))</f>
        <v>0</v>
      </c>
      <c r="H42" s="5">
        <f>INDEX(database!$G$3:$G$280,MATCH(K42,database!$D$3:$D$280,0))</f>
        <v>32</v>
      </c>
      <c r="I42" s="5" t="str">
        <f>INDEX(database!$P$3:$P$280,MATCH(K42,database!$D$3:$D$280,0))</f>
        <v>31 downto 0</v>
      </c>
      <c r="J42" s="8" t="str">
        <f>INDEX(database!$H$3:$H$280,MATCH(K42,database!$D$3:$D$280,0))</f>
        <v>024</v>
      </c>
      <c r="K42" s="4" t="s">
        <v>160</v>
      </c>
      <c r="M42" s="3" t="str">
        <f t="shared" si="0"/>
        <v xml:space="preserve">when (16#024#) =&gt;
-- AEB General Configuration Area Register "SEQ_CONFIG_3" : RPHIR_CLK_LOW_POS, "RPHIR_CLK_HIGH_POS", "RPHI1_CLK_LOW_POS", "RPHI1_CLK_HIGH_POS" Fields
v_ram_address                 := "0010110";
p_rmap_ram_rd(v_ram_address, avalon_mm_rmap_o.waitrequest, v_ram_readdata);
avalon_mm_rmap_o.readdata              &lt;= (others =&gt; '0');
avalon_mm_rmap_o.readdata(31 downto 0) &lt;= v_ram_readdata(31 downto 0);
</v>
      </c>
      <c r="U42" s="3"/>
    </row>
    <row r="43" spans="2:21" x14ac:dyDescent="0.25">
      <c r="B43" s="18">
        <f>INDEX(database!$B$3:$B$280,MATCH(K43,database!$D$3:$D$280,0))</f>
        <v>300</v>
      </c>
      <c r="C43" s="5" t="str">
        <f>INDEX(database!$J$3:$J$280,MATCH(B43,database!$B$3:$B$280,0))</f>
        <v>0010111</v>
      </c>
      <c r="D43" s="8" t="str">
        <f>INDEX(database!$N$3:$N$280,MATCH(K43,database!$D$3:$D$280,0))</f>
        <v>1111</v>
      </c>
      <c r="E43" s="5" t="str">
        <f>INDEX(database!$O$3:$O$280,MATCH(K43,database!$D$3:$D$280,0))</f>
        <v>31 downto 0</v>
      </c>
      <c r="F43" s="5">
        <f>INDEX(database!$E$3:$E$280,MATCH(K43,database!$D$3:$D$280,0))</f>
        <v>31</v>
      </c>
      <c r="G43" s="5">
        <f>INDEX(database!$F$3:$F$280,MATCH(K43,database!$D$3:$D$280,0))</f>
        <v>0</v>
      </c>
      <c r="H43" s="5">
        <f>INDEX(database!$G$3:$G$280,MATCH(K43,database!$D$3:$D$280,0))</f>
        <v>32</v>
      </c>
      <c r="I43" s="5" t="str">
        <f>INDEX(database!$P$3:$P$280,MATCH(K43,database!$D$3:$D$280,0))</f>
        <v>31 downto 0</v>
      </c>
      <c r="J43" s="8" t="str">
        <f>INDEX(database!$H$3:$H$280,MATCH(K43,database!$D$3:$D$280,0))</f>
        <v>025</v>
      </c>
      <c r="K43" s="4" t="s">
        <v>161</v>
      </c>
      <c r="M43" s="3" t="str">
        <f t="shared" si="0"/>
        <v xml:space="preserve">when (16#025#) =&gt;
-- AEB General Configuration Area Register "SEQ_CONFIG_4" : RPHI2_CLK_LOW_POS, "RPHI2_CLK_HIGH_POS", "RPHI3_CLK_LOW_POS", "RPHI3_CLK_HIGH_POS" Fields
v_ram_address                 := "0010111";
p_rmap_ram_rd(v_ram_address, avalon_mm_rmap_o.waitrequest, v_ram_readdata);
avalon_mm_rmap_o.readdata              &lt;= (others =&gt; '0');
avalon_mm_rmap_o.readdata(31 downto 0) &lt;= v_ram_readdata(31 downto 0);
</v>
      </c>
      <c r="U43" s="3"/>
    </row>
    <row r="44" spans="2:21" x14ac:dyDescent="0.25">
      <c r="B44" s="18">
        <f>INDEX(database!$B$3:$B$280,MATCH(K44,database!$D$3:$D$280,0))</f>
        <v>304</v>
      </c>
      <c r="C44" s="5" t="str">
        <f>INDEX(database!$J$3:$J$280,MATCH(B44,database!$B$3:$B$280,0))</f>
        <v>0011000</v>
      </c>
      <c r="D44" s="8" t="str">
        <f>INDEX(database!$N$3:$N$280,MATCH(K44,database!$D$3:$D$280,0))</f>
        <v>1111</v>
      </c>
      <c r="E44" s="5" t="str">
        <f>INDEX(database!$O$3:$O$280,MATCH(K44,database!$D$3:$D$280,0))</f>
        <v>31 downto 0</v>
      </c>
      <c r="F44" s="5">
        <f>INDEX(database!$E$3:$E$280,MATCH(K44,database!$D$3:$D$280,0))</f>
        <v>31</v>
      </c>
      <c r="G44" s="5">
        <f>INDEX(database!$F$3:$F$280,MATCH(K44,database!$D$3:$D$280,0))</f>
        <v>0</v>
      </c>
      <c r="H44" s="5">
        <f>INDEX(database!$G$3:$G$280,MATCH(K44,database!$D$3:$D$280,0))</f>
        <v>32</v>
      </c>
      <c r="I44" s="5" t="str">
        <f>INDEX(database!$P$3:$P$280,MATCH(K44,database!$D$3:$D$280,0))</f>
        <v>31 downto 0</v>
      </c>
      <c r="J44" s="8" t="str">
        <f>INDEX(database!$H$3:$H$280,MATCH(K44,database!$D$3:$D$280,0))</f>
        <v>026</v>
      </c>
      <c r="K44" s="4" t="s">
        <v>162</v>
      </c>
      <c r="M44" s="3" t="str">
        <f t="shared" si="0"/>
        <v xml:space="preserve">when (16#026#) =&gt;
-- AEB General Configuration Area Register "SEQ_CONFIG_5" : SW_CLK_LOW_POS, "SW_CLK_HIGH_POS", "VASP_OUT_CTRL", "RESERVED", "VASP_OUT_EN_POS" Fields
v_ram_address                 := "0011000";
p_rmap_ram_rd(v_ram_address, avalon_mm_rmap_o.waitrequest, v_ram_readdata);
avalon_mm_rmap_o.readdata              &lt;= (others =&gt; '0');
avalon_mm_rmap_o.readdata(31 downto 0) &lt;= v_ram_readdata(31 downto 0);
</v>
      </c>
      <c r="U44" s="3"/>
    </row>
    <row r="45" spans="2:21" x14ac:dyDescent="0.25">
      <c r="B45" s="18">
        <f>INDEX(database!$B$3:$B$280,MATCH(K45,database!$D$3:$D$280,0))</f>
        <v>308</v>
      </c>
      <c r="C45" s="5" t="str">
        <f>INDEX(database!$J$3:$J$280,MATCH(B45,database!$B$3:$B$280,0))</f>
        <v>0011001</v>
      </c>
      <c r="D45" s="8" t="str">
        <f>INDEX(database!$N$3:$N$280,MATCH(K45,database!$D$3:$D$280,0))</f>
        <v>1111</v>
      </c>
      <c r="E45" s="5" t="str">
        <f>INDEX(database!$O$3:$O$280,MATCH(K45,database!$D$3:$D$280,0))</f>
        <v>31 downto 0</v>
      </c>
      <c r="F45" s="5">
        <f>INDEX(database!$E$3:$E$280,MATCH(K45,database!$D$3:$D$280,0))</f>
        <v>31</v>
      </c>
      <c r="G45" s="5">
        <f>INDEX(database!$F$3:$F$280,MATCH(K45,database!$D$3:$D$280,0))</f>
        <v>0</v>
      </c>
      <c r="H45" s="5">
        <f>INDEX(database!$G$3:$G$280,MATCH(K45,database!$D$3:$D$280,0))</f>
        <v>32</v>
      </c>
      <c r="I45" s="5" t="str">
        <f>INDEX(database!$P$3:$P$280,MATCH(K45,database!$D$3:$D$280,0))</f>
        <v>31 downto 0</v>
      </c>
      <c r="J45" s="8" t="str">
        <f>INDEX(database!$H$3:$H$280,MATCH(K45,database!$D$3:$D$280,0))</f>
        <v>027</v>
      </c>
      <c r="K45" s="4" t="s">
        <v>163</v>
      </c>
      <c r="M45" s="3" t="str">
        <f t="shared" si="0"/>
        <v xml:space="preserve">when (16#027#) =&gt;
-- AEB General Configuration Area Register "SEQ_CONFIG_6" : VASP_OUT_CTRL_INV, "RESERVED_0", "VASP_OUT_DIS_POS", "RESERVED_1" Fields
v_ram_address                 := "0011001";
p_rmap_ram_rd(v_ram_address, avalon_mm_rmap_o.waitrequest, v_ram_readdata);
avalon_mm_rmap_o.readdata              &lt;= (others =&gt; '0');
avalon_mm_rmap_o.readdata(31 downto 0) &lt;= v_ram_readdata(31 downto 0);
</v>
      </c>
      <c r="U45" s="3"/>
    </row>
    <row r="46" spans="2:21" x14ac:dyDescent="0.25">
      <c r="B46" s="18">
        <f>INDEX(database!$B$3:$B$280,MATCH(K46,database!$D$3:$D$280,0))</f>
        <v>312</v>
      </c>
      <c r="C46" s="5" t="str">
        <f>INDEX(database!$J$3:$J$280,MATCH(B46,database!$B$3:$B$280,0))</f>
        <v>0011010</v>
      </c>
      <c r="D46" s="8" t="str">
        <f>INDEX(database!$N$3:$N$280,MATCH(K46,database!$D$3:$D$280,0))</f>
        <v>1111</v>
      </c>
      <c r="E46" s="5" t="str">
        <f>INDEX(database!$O$3:$O$280,MATCH(K46,database!$D$3:$D$280,0))</f>
        <v>31 downto 0</v>
      </c>
      <c r="F46" s="5">
        <f>INDEX(database!$E$3:$E$280,MATCH(K46,database!$D$3:$D$280,0))</f>
        <v>31</v>
      </c>
      <c r="G46" s="5">
        <f>INDEX(database!$F$3:$F$280,MATCH(K46,database!$D$3:$D$280,0))</f>
        <v>0</v>
      </c>
      <c r="H46" s="5">
        <f>INDEX(database!$G$3:$G$280,MATCH(K46,database!$D$3:$D$280,0))</f>
        <v>32</v>
      </c>
      <c r="I46" s="5" t="str">
        <f>INDEX(database!$P$3:$P$280,MATCH(K46,database!$D$3:$D$280,0))</f>
        <v>31 downto 0</v>
      </c>
      <c r="J46" s="8" t="str">
        <f>INDEX(database!$H$3:$H$280,MATCH(K46,database!$D$3:$D$280,0))</f>
        <v>028</v>
      </c>
      <c r="K46" s="4" t="s">
        <v>164</v>
      </c>
      <c r="M46" s="3" t="str">
        <f t="shared" si="0"/>
        <v xml:space="preserve">when (16#028#) =&gt;
-- AEB General Configuration Area Register "SEQ_CONFIG_7" : "RESERVED" Field
v_ram_address                 := "0011010";
p_rmap_ram_rd(v_ram_address, avalon_mm_rmap_o.waitrequest, v_ram_readdata);
avalon_mm_rmap_o.readdata              &lt;= (others =&gt; '0');
avalon_mm_rmap_o.readdata(31 downto 0) &lt;= v_ram_readdata(31 downto 0);
</v>
      </c>
      <c r="U46" s="3"/>
    </row>
    <row r="47" spans="2:21" x14ac:dyDescent="0.25">
      <c r="B47" s="18">
        <f>INDEX(database!$B$3:$B$280,MATCH(K47,database!$D$3:$D$280,0))</f>
        <v>316</v>
      </c>
      <c r="C47" s="5" t="str">
        <f>INDEX(database!$J$3:$J$280,MATCH(B47,database!$B$3:$B$280,0))</f>
        <v>0011011</v>
      </c>
      <c r="D47" s="8" t="str">
        <f>INDEX(database!$N$3:$N$280,MATCH(K47,database!$D$3:$D$280,0))</f>
        <v>1111</v>
      </c>
      <c r="E47" s="5" t="str">
        <f>INDEX(database!$O$3:$O$280,MATCH(K47,database!$D$3:$D$280,0))</f>
        <v>31 downto 0</v>
      </c>
      <c r="F47" s="5">
        <f>INDEX(database!$E$3:$E$280,MATCH(K47,database!$D$3:$D$280,0))</f>
        <v>31</v>
      </c>
      <c r="G47" s="5">
        <f>INDEX(database!$F$3:$F$280,MATCH(K47,database!$D$3:$D$280,0))</f>
        <v>0</v>
      </c>
      <c r="H47" s="5">
        <f>INDEX(database!$G$3:$G$280,MATCH(K47,database!$D$3:$D$280,0))</f>
        <v>32</v>
      </c>
      <c r="I47" s="5" t="str">
        <f>INDEX(database!$P$3:$P$280,MATCH(K47,database!$D$3:$D$280,0))</f>
        <v>31 downto 0</v>
      </c>
      <c r="J47" s="8" t="str">
        <f>INDEX(database!$H$3:$H$280,MATCH(K47,database!$D$3:$D$280,0))</f>
        <v>029</v>
      </c>
      <c r="K47" s="4" t="s">
        <v>165</v>
      </c>
      <c r="M47" s="3" t="str">
        <f t="shared" si="0"/>
        <v xml:space="preserve">when (16#029#) =&gt;
-- AEB General Configuration Area Register "SEQ_CONFIG_8" : "RESERVED" Field
v_ram_address                 := "0011011";
p_rmap_ram_rd(v_ram_address, avalon_mm_rmap_o.waitrequest, v_ram_readdata);
avalon_mm_rmap_o.readdata              &lt;= (others =&gt; '0');
avalon_mm_rmap_o.readdata(31 downto 0) &lt;= v_ram_readdata(31 downto 0);
</v>
      </c>
      <c r="U47" s="3"/>
    </row>
    <row r="48" spans="2:21" x14ac:dyDescent="0.25">
      <c r="B48" s="18">
        <f>INDEX(database!$B$3:$B$280,MATCH(K48,database!$D$3:$D$280,0))</f>
        <v>320</v>
      </c>
      <c r="C48" s="5" t="str">
        <f>INDEX(database!$J$3:$J$280,MATCH(B48,database!$B$3:$B$280,0))</f>
        <v>0011100</v>
      </c>
      <c r="D48" s="8" t="str">
        <f>INDEX(database!$N$3:$N$280,MATCH(K48,database!$D$3:$D$280,0))</f>
        <v>1000</v>
      </c>
      <c r="E48" s="5" t="str">
        <f>INDEX(database!$O$3:$O$280,MATCH(K48,database!$D$3:$D$280,0))</f>
        <v>31 downto 30</v>
      </c>
      <c r="F48" s="5">
        <f>INDEX(database!$E$3:$E$280,MATCH(K48,database!$D$3:$D$280,0))</f>
        <v>31</v>
      </c>
      <c r="G48" s="5">
        <f>INDEX(database!$F$3:$F$280,MATCH(K48,database!$D$3:$D$280,0))</f>
        <v>30</v>
      </c>
      <c r="H48" s="5">
        <f>INDEX(database!$G$3:$G$280,MATCH(K48,database!$D$3:$D$280,0))</f>
        <v>2</v>
      </c>
      <c r="I48" s="5" t="str">
        <f>INDEX(database!$P$3:$P$280,MATCH(K48,database!$D$3:$D$280,0))</f>
        <v>1 downto 0</v>
      </c>
      <c r="J48" s="8" t="str">
        <f>INDEX(database!$H$3:$H$280,MATCH(K48,database!$D$3:$D$280,0))</f>
        <v>02A</v>
      </c>
      <c r="K48" s="4" t="s">
        <v>167</v>
      </c>
      <c r="M48" s="3" t="str">
        <f t="shared" si="0"/>
        <v xml:space="preserve">when (16#02A#) =&gt;
-- AEB General Configuration Area Register "SEQ_CONFIG_9" : "RESERVED_0" Field
v_ram_address                 := "0011100";
p_rmap_ram_rd(v_ram_address, avalon_mm_rmap_o.waitrequest, v_ram_readdata);
avalon_mm_rmap_o.readdata              &lt;= (others =&gt; '0');
avalon_mm_rmap_o.readdata(1 downto 0) &lt;= v_ram_readdata(31 downto 30);
</v>
      </c>
      <c r="U48" s="3"/>
    </row>
    <row r="49" spans="2:21" x14ac:dyDescent="0.25">
      <c r="B49" s="18">
        <f>INDEX(database!$B$3:$B$280,MATCH(K49,database!$D$3:$D$280,0))</f>
        <v>320</v>
      </c>
      <c r="C49" s="5" t="str">
        <f>INDEX(database!$J$3:$J$280,MATCH(B49,database!$B$3:$B$280,0))</f>
        <v>0011100</v>
      </c>
      <c r="D49" s="8" t="str">
        <f>INDEX(database!$N$3:$N$280,MATCH(K49,database!$D$3:$D$280,0))</f>
        <v>1100</v>
      </c>
      <c r="E49" s="5" t="str">
        <f>INDEX(database!$O$3:$O$280,MATCH(K49,database!$D$3:$D$280,0))</f>
        <v>29 downto 16</v>
      </c>
      <c r="F49" s="5">
        <f>INDEX(database!$E$3:$E$280,MATCH(K49,database!$D$3:$D$280,0))</f>
        <v>29</v>
      </c>
      <c r="G49" s="5">
        <f>INDEX(database!$F$3:$F$280,MATCH(K49,database!$D$3:$D$280,0))</f>
        <v>16</v>
      </c>
      <c r="H49" s="5">
        <f>INDEX(database!$G$3:$G$280,MATCH(K49,database!$D$3:$D$280,0))</f>
        <v>14</v>
      </c>
      <c r="I49" s="5" t="str">
        <f>INDEX(database!$P$3:$P$280,MATCH(K49,database!$D$3:$D$280,0))</f>
        <v>13 downto 0</v>
      </c>
      <c r="J49" s="8" t="str">
        <f>INDEX(database!$H$3:$H$280,MATCH(K49,database!$D$3:$D$280,0))</f>
        <v>02B</v>
      </c>
      <c r="K49" s="4" t="s">
        <v>166</v>
      </c>
      <c r="M49" s="3" t="str">
        <f t="shared" si="0"/>
        <v xml:space="preserve">when (16#02B#) =&gt;
-- AEB General Configuration Area Register "SEQ_CONFIG_9" : "FT_LOOP_CNT" Field
v_ram_address                 := "0011100";
p_rmap_ram_rd(v_ram_address, avalon_mm_rmap_o.waitrequest, v_ram_readdata);
avalon_mm_rmap_o.readdata              &lt;= (others =&gt; '0');
avalon_mm_rmap_o.readdata(13 downto 0) &lt;= v_ram_readdata(29 downto 16);
</v>
      </c>
      <c r="U49" s="3"/>
    </row>
    <row r="50" spans="2:21" x14ac:dyDescent="0.25">
      <c r="B50" s="18">
        <f>INDEX(database!$B$3:$B$280,MATCH(K50,database!$D$3:$D$280,0))</f>
        <v>322</v>
      </c>
      <c r="C50" s="5" t="str">
        <f>INDEX(database!$J$3:$J$280,MATCH(B50,database!$B$3:$B$280,0))</f>
        <v>0011100</v>
      </c>
      <c r="D50" s="8" t="str">
        <f>INDEX(database!$N$3:$N$280,MATCH(K50,database!$D$3:$D$280,0))</f>
        <v>0010</v>
      </c>
      <c r="E50" s="5">
        <f>INDEX(database!$O$3:$O$280,MATCH(K50,database!$D$3:$D$280,0))</f>
        <v>15</v>
      </c>
      <c r="F50" s="5">
        <f>INDEX(database!$E$3:$E$280,MATCH(K50,database!$D$3:$D$280,0))</f>
        <v>15</v>
      </c>
      <c r="G50" s="5">
        <f>INDEX(database!$F$3:$F$280,MATCH(K50,database!$D$3:$D$280,0))</f>
        <v>15</v>
      </c>
      <c r="H50" s="5">
        <f>INDEX(database!$G$3:$G$280,MATCH(K50,database!$D$3:$D$280,0))</f>
        <v>1</v>
      </c>
      <c r="I50" s="5">
        <f>INDEX(database!$P$3:$P$280,MATCH(K50,database!$D$3:$D$280,0))</f>
        <v>0</v>
      </c>
      <c r="J50" s="8" t="str">
        <f>INDEX(database!$H$3:$H$280,MATCH(K50,database!$D$3:$D$280,0))</f>
        <v>02C</v>
      </c>
      <c r="K50" s="4" t="s">
        <v>170</v>
      </c>
      <c r="M50" s="3" t="str">
        <f t="shared" si="0"/>
        <v xml:space="preserve">when (16#02C#) =&gt;
-- AEB General Configuration Area Register "SEQ_CONFIG_9" : "LT0_ENABLED" Field
v_ram_address                 := "0011100";
p_rmap_ram_rd(v_ram_address, avalon_mm_rmap_o.waitrequest, v_ram_readdata);
avalon_mm_rmap_o.readdata              &lt;= (others =&gt; '0');
avalon_mm_rmap_o.readdata(0) &lt;= v_ram_readdata(15);
</v>
      </c>
      <c r="U50" s="3"/>
    </row>
    <row r="51" spans="2:21" x14ac:dyDescent="0.25">
      <c r="B51" s="18">
        <f>INDEX(database!$B$3:$B$280,MATCH(K51,database!$D$3:$D$280,0))</f>
        <v>322</v>
      </c>
      <c r="C51" s="5" t="str">
        <f>INDEX(database!$J$3:$J$280,MATCH(B51,database!$B$3:$B$280,0))</f>
        <v>0011100</v>
      </c>
      <c r="D51" s="8" t="str">
        <f>INDEX(database!$N$3:$N$280,MATCH(K51,database!$D$3:$D$280,0))</f>
        <v>0010</v>
      </c>
      <c r="E51" s="5">
        <f>INDEX(database!$O$3:$O$280,MATCH(K51,database!$D$3:$D$280,0))</f>
        <v>14</v>
      </c>
      <c r="F51" s="5">
        <f>INDEX(database!$E$3:$E$280,MATCH(K51,database!$D$3:$D$280,0))</f>
        <v>14</v>
      </c>
      <c r="G51" s="5">
        <f>INDEX(database!$F$3:$F$280,MATCH(K51,database!$D$3:$D$280,0))</f>
        <v>14</v>
      </c>
      <c r="H51" s="5">
        <f>INDEX(database!$G$3:$G$280,MATCH(K51,database!$D$3:$D$280,0))</f>
        <v>1</v>
      </c>
      <c r="I51" s="5">
        <f>INDEX(database!$P$3:$P$280,MATCH(K51,database!$D$3:$D$280,0))</f>
        <v>0</v>
      </c>
      <c r="J51" s="8" t="str">
        <f>INDEX(database!$H$3:$H$280,MATCH(K51,database!$D$3:$D$280,0))</f>
        <v>02D</v>
      </c>
      <c r="K51" s="4" t="s">
        <v>169</v>
      </c>
      <c r="M51" s="3" t="str">
        <f t="shared" si="0"/>
        <v xml:space="preserve">when (16#02D#) =&gt;
-- AEB General Configuration Area Register "SEQ_CONFIG_9" : "RESERVED_1" Field
v_ram_address                 := "0011100";
p_rmap_ram_rd(v_ram_address, avalon_mm_rmap_o.waitrequest, v_ram_readdata);
avalon_mm_rmap_o.readdata              &lt;= (others =&gt; '0');
avalon_mm_rmap_o.readdata(0) &lt;= v_ram_readdata(14);
</v>
      </c>
      <c r="U51" s="3"/>
    </row>
    <row r="52" spans="2:21" x14ac:dyDescent="0.25">
      <c r="B52" s="18">
        <f>INDEX(database!$B$3:$B$280,MATCH(K52,database!$D$3:$D$280,0))</f>
        <v>322</v>
      </c>
      <c r="C52" s="5" t="str">
        <f>INDEX(database!$J$3:$J$280,MATCH(B52,database!$B$3:$B$280,0))</f>
        <v>0011100</v>
      </c>
      <c r="D52" s="8" t="str">
        <f>INDEX(database!$N$3:$N$280,MATCH(K52,database!$D$3:$D$280,0))</f>
        <v>0011</v>
      </c>
      <c r="E52" s="5" t="str">
        <f>INDEX(database!$O$3:$O$280,MATCH(K52,database!$D$3:$D$280,0))</f>
        <v>13 downto 0</v>
      </c>
      <c r="F52" s="5">
        <f>INDEX(database!$E$3:$E$280,MATCH(K52,database!$D$3:$D$280,0))</f>
        <v>13</v>
      </c>
      <c r="G52" s="5">
        <f>INDEX(database!$F$3:$F$280,MATCH(K52,database!$D$3:$D$280,0))</f>
        <v>0</v>
      </c>
      <c r="H52" s="5">
        <f>INDEX(database!$G$3:$G$280,MATCH(K52,database!$D$3:$D$280,0))</f>
        <v>14</v>
      </c>
      <c r="I52" s="5" t="str">
        <f>INDEX(database!$P$3:$P$280,MATCH(K52,database!$D$3:$D$280,0))</f>
        <v>13 downto 0</v>
      </c>
      <c r="J52" s="8" t="str">
        <f>INDEX(database!$H$3:$H$280,MATCH(K52,database!$D$3:$D$280,0))</f>
        <v>02E</v>
      </c>
      <c r="K52" s="4" t="s">
        <v>168</v>
      </c>
      <c r="M52" s="3" t="str">
        <f t="shared" si="0"/>
        <v xml:space="preserve">when (16#02E#) =&gt;
-- AEB General Configuration Area Register "SEQ_CONFIG_9" : "LT0_LOOP_CNT" Field
v_ram_address                 := "0011100";
p_rmap_ram_rd(v_ram_address, avalon_mm_rmap_o.waitrequest, v_ram_readdata);
avalon_mm_rmap_o.readdata              &lt;= (others =&gt; '0');
avalon_mm_rmap_o.readdata(13 downto 0) &lt;= v_ram_readdata(13 downto 0);
</v>
      </c>
      <c r="U52" s="3"/>
    </row>
    <row r="53" spans="2:21" x14ac:dyDescent="0.25">
      <c r="B53" s="18">
        <f>INDEX(database!$B$3:$B$280,MATCH(K53,database!$D$3:$D$280,0))</f>
        <v>324</v>
      </c>
      <c r="C53" s="5" t="str">
        <f>INDEX(database!$J$3:$J$280,MATCH(B53,database!$B$3:$B$280,0))</f>
        <v>0011101</v>
      </c>
      <c r="D53" s="8" t="str">
        <f>INDEX(database!$N$3:$N$280,MATCH(K53,database!$D$3:$D$280,0))</f>
        <v>1000</v>
      </c>
      <c r="E53" s="5">
        <f>INDEX(database!$O$3:$O$280,MATCH(K53,database!$D$3:$D$280,0))</f>
        <v>31</v>
      </c>
      <c r="F53" s="5">
        <f>INDEX(database!$E$3:$E$280,MATCH(K53,database!$D$3:$D$280,0))</f>
        <v>31</v>
      </c>
      <c r="G53" s="5">
        <f>INDEX(database!$F$3:$F$280,MATCH(K53,database!$D$3:$D$280,0))</f>
        <v>31</v>
      </c>
      <c r="H53" s="5">
        <f>INDEX(database!$G$3:$G$280,MATCH(K53,database!$D$3:$D$280,0))</f>
        <v>1</v>
      </c>
      <c r="I53" s="5">
        <f>INDEX(database!$P$3:$P$280,MATCH(K53,database!$D$3:$D$280,0))</f>
        <v>0</v>
      </c>
      <c r="J53" s="8" t="str">
        <f>INDEX(database!$H$3:$H$280,MATCH(K53,database!$D$3:$D$280,0))</f>
        <v>02F</v>
      </c>
      <c r="K53" s="4" t="s">
        <v>173</v>
      </c>
      <c r="M53" s="3" t="str">
        <f t="shared" si="0"/>
        <v xml:space="preserve">when (16#02F#) =&gt;
-- AEB General Configuration Area Register "SEQ_CONFIG_10" : "LT1_ENABLED" Field
v_ram_address                 := "0011101";
p_rmap_ram_rd(v_ram_address, avalon_mm_rmap_o.waitrequest, v_ram_readdata);
avalon_mm_rmap_o.readdata              &lt;= (others =&gt; '0');
avalon_mm_rmap_o.readdata(0) &lt;= v_ram_readdata(31);
</v>
      </c>
      <c r="U53" s="3"/>
    </row>
    <row r="54" spans="2:21" x14ac:dyDescent="0.25">
      <c r="B54" s="18">
        <f>INDEX(database!$B$3:$B$280,MATCH(K54,database!$D$3:$D$280,0))</f>
        <v>324</v>
      </c>
      <c r="C54" s="5" t="str">
        <f>INDEX(database!$J$3:$J$280,MATCH(B54,database!$B$3:$B$280,0))</f>
        <v>0011101</v>
      </c>
      <c r="D54" s="8" t="str">
        <f>INDEX(database!$N$3:$N$280,MATCH(K54,database!$D$3:$D$280,0))</f>
        <v>1000</v>
      </c>
      <c r="E54" s="5">
        <f>INDEX(database!$O$3:$O$280,MATCH(K54,database!$D$3:$D$280,0))</f>
        <v>30</v>
      </c>
      <c r="F54" s="5">
        <f>INDEX(database!$E$3:$E$280,MATCH(K54,database!$D$3:$D$280,0))</f>
        <v>30</v>
      </c>
      <c r="G54" s="5">
        <f>INDEX(database!$F$3:$F$280,MATCH(K54,database!$D$3:$D$280,0))</f>
        <v>30</v>
      </c>
      <c r="H54" s="5">
        <f>INDEX(database!$G$3:$G$280,MATCH(K54,database!$D$3:$D$280,0))</f>
        <v>1</v>
      </c>
      <c r="I54" s="5">
        <f>INDEX(database!$P$3:$P$280,MATCH(K54,database!$D$3:$D$280,0))</f>
        <v>0</v>
      </c>
      <c r="J54" s="8" t="str">
        <f>INDEX(database!$H$3:$H$280,MATCH(K54,database!$D$3:$D$280,0))</f>
        <v>030</v>
      </c>
      <c r="K54" s="4" t="s">
        <v>172</v>
      </c>
      <c r="M54" s="3" t="str">
        <f t="shared" si="0"/>
        <v xml:space="preserve">when (16#030#) =&gt;
-- AEB General Configuration Area Register "SEQ_CONFIG_10" : "RESERVED_0" Field
v_ram_address                 := "0011101";
p_rmap_ram_rd(v_ram_address, avalon_mm_rmap_o.waitrequest, v_ram_readdata);
avalon_mm_rmap_o.readdata              &lt;= (others =&gt; '0');
avalon_mm_rmap_o.readdata(0) &lt;= v_ram_readdata(30);
</v>
      </c>
      <c r="U54" s="3"/>
    </row>
    <row r="55" spans="2:21" x14ac:dyDescent="0.25">
      <c r="B55" s="18">
        <f>INDEX(database!$B$3:$B$280,MATCH(K55,database!$D$3:$D$280,0))</f>
        <v>324</v>
      </c>
      <c r="C55" s="5" t="str">
        <f>INDEX(database!$J$3:$J$280,MATCH(B55,database!$B$3:$B$280,0))</f>
        <v>0011101</v>
      </c>
      <c r="D55" s="8" t="str">
        <f>INDEX(database!$N$3:$N$280,MATCH(K55,database!$D$3:$D$280,0))</f>
        <v>1100</v>
      </c>
      <c r="E55" s="5" t="str">
        <f>INDEX(database!$O$3:$O$280,MATCH(K55,database!$D$3:$D$280,0))</f>
        <v>29 downto 16</v>
      </c>
      <c r="F55" s="5">
        <f>INDEX(database!$E$3:$E$280,MATCH(K55,database!$D$3:$D$280,0))</f>
        <v>29</v>
      </c>
      <c r="G55" s="5">
        <f>INDEX(database!$F$3:$F$280,MATCH(K55,database!$D$3:$D$280,0))</f>
        <v>16</v>
      </c>
      <c r="H55" s="5">
        <f>INDEX(database!$G$3:$G$280,MATCH(K55,database!$D$3:$D$280,0))</f>
        <v>14</v>
      </c>
      <c r="I55" s="5" t="str">
        <f>INDEX(database!$P$3:$P$280,MATCH(K55,database!$D$3:$D$280,0))</f>
        <v>13 downto 0</v>
      </c>
      <c r="J55" s="8" t="str">
        <f>INDEX(database!$H$3:$H$280,MATCH(K55,database!$D$3:$D$280,0))</f>
        <v>031</v>
      </c>
      <c r="K55" s="4" t="s">
        <v>171</v>
      </c>
      <c r="M55" s="3" t="str">
        <f t="shared" si="0"/>
        <v xml:space="preserve">when (16#031#) =&gt;
-- AEB General Configuration Area Register "SEQ_CONFIG_10" : "LT1_LOOP_CNT" Field
v_ram_address                 := "0011101";
p_rmap_ram_rd(v_ram_address, avalon_mm_rmap_o.waitrequest, v_ram_readdata);
avalon_mm_rmap_o.readdata              &lt;= (others =&gt; '0');
avalon_mm_rmap_o.readdata(13 downto 0) &lt;= v_ram_readdata(29 downto 16);
</v>
      </c>
      <c r="U55" s="3"/>
    </row>
    <row r="56" spans="2:21" x14ac:dyDescent="0.25">
      <c r="B56" s="18">
        <f>INDEX(database!$B$3:$B$280,MATCH(K56,database!$D$3:$D$280,0))</f>
        <v>326</v>
      </c>
      <c r="C56" s="5" t="str">
        <f>INDEX(database!$J$3:$J$280,MATCH(B56,database!$B$3:$B$280,0))</f>
        <v>0011101</v>
      </c>
      <c r="D56" s="8" t="str">
        <f>INDEX(database!$N$3:$N$280,MATCH(K56,database!$D$3:$D$280,0))</f>
        <v>0010</v>
      </c>
      <c r="E56" s="5">
        <f>INDEX(database!$O$3:$O$280,MATCH(K56,database!$D$3:$D$280,0))</f>
        <v>15</v>
      </c>
      <c r="F56" s="5">
        <f>INDEX(database!$E$3:$E$280,MATCH(K56,database!$D$3:$D$280,0))</f>
        <v>15</v>
      </c>
      <c r="G56" s="5">
        <f>INDEX(database!$F$3:$F$280,MATCH(K56,database!$D$3:$D$280,0))</f>
        <v>15</v>
      </c>
      <c r="H56" s="5">
        <f>INDEX(database!$G$3:$G$280,MATCH(K56,database!$D$3:$D$280,0))</f>
        <v>1</v>
      </c>
      <c r="I56" s="5">
        <f>INDEX(database!$P$3:$P$280,MATCH(K56,database!$D$3:$D$280,0))</f>
        <v>0</v>
      </c>
      <c r="J56" s="8" t="str">
        <f>INDEX(database!$H$3:$H$280,MATCH(K56,database!$D$3:$D$280,0))</f>
        <v>032</v>
      </c>
      <c r="K56" s="4" t="s">
        <v>176</v>
      </c>
      <c r="M56" s="3" t="str">
        <f t="shared" si="0"/>
        <v xml:space="preserve">when (16#032#) =&gt;
-- AEB General Configuration Area Register "SEQ_CONFIG_10" : "LT2_ENABLED" Field
v_ram_address                 := "0011101";
p_rmap_ram_rd(v_ram_address, avalon_mm_rmap_o.waitrequest, v_ram_readdata);
avalon_mm_rmap_o.readdata              &lt;= (others =&gt; '0');
avalon_mm_rmap_o.readdata(0) &lt;= v_ram_readdata(15);
</v>
      </c>
      <c r="U56" s="3"/>
    </row>
    <row r="57" spans="2:21" x14ac:dyDescent="0.25">
      <c r="B57" s="18">
        <f>INDEX(database!$B$3:$B$280,MATCH(K57,database!$D$3:$D$280,0))</f>
        <v>326</v>
      </c>
      <c r="C57" s="5" t="str">
        <f>INDEX(database!$J$3:$J$280,MATCH(B57,database!$B$3:$B$280,0))</f>
        <v>0011101</v>
      </c>
      <c r="D57" s="8" t="str">
        <f>INDEX(database!$N$3:$N$280,MATCH(K57,database!$D$3:$D$280,0))</f>
        <v>0010</v>
      </c>
      <c r="E57" s="5">
        <f>INDEX(database!$O$3:$O$280,MATCH(K57,database!$D$3:$D$280,0))</f>
        <v>14</v>
      </c>
      <c r="F57" s="5">
        <f>INDEX(database!$E$3:$E$280,MATCH(K57,database!$D$3:$D$280,0))</f>
        <v>14</v>
      </c>
      <c r="G57" s="5">
        <f>INDEX(database!$F$3:$F$280,MATCH(K57,database!$D$3:$D$280,0))</f>
        <v>14</v>
      </c>
      <c r="H57" s="5">
        <f>INDEX(database!$G$3:$G$280,MATCH(K57,database!$D$3:$D$280,0))</f>
        <v>1</v>
      </c>
      <c r="I57" s="5">
        <f>INDEX(database!$P$3:$P$280,MATCH(K57,database!$D$3:$D$280,0))</f>
        <v>0</v>
      </c>
      <c r="J57" s="8" t="str">
        <f>INDEX(database!$H$3:$H$280,MATCH(K57,database!$D$3:$D$280,0))</f>
        <v>033</v>
      </c>
      <c r="K57" s="4" t="s">
        <v>175</v>
      </c>
      <c r="M57" s="3" t="str">
        <f t="shared" si="0"/>
        <v xml:space="preserve">when (16#033#) =&gt;
-- AEB General Configuration Area Register "SEQ_CONFIG_10" : "RESERVED_1" Field
v_ram_address                 := "0011101";
p_rmap_ram_rd(v_ram_address, avalon_mm_rmap_o.waitrequest, v_ram_readdata);
avalon_mm_rmap_o.readdata              &lt;= (others =&gt; '0');
avalon_mm_rmap_o.readdata(0) &lt;= v_ram_readdata(14);
</v>
      </c>
      <c r="U57" s="3"/>
    </row>
    <row r="58" spans="2:21" x14ac:dyDescent="0.25">
      <c r="B58" s="18">
        <f>INDEX(database!$B$3:$B$280,MATCH(K58,database!$D$3:$D$280,0))</f>
        <v>326</v>
      </c>
      <c r="C58" s="5" t="str">
        <f>INDEX(database!$J$3:$J$280,MATCH(B58,database!$B$3:$B$280,0))</f>
        <v>0011101</v>
      </c>
      <c r="D58" s="8" t="str">
        <f>INDEX(database!$N$3:$N$280,MATCH(K58,database!$D$3:$D$280,0))</f>
        <v>0011</v>
      </c>
      <c r="E58" s="5" t="str">
        <f>INDEX(database!$O$3:$O$280,MATCH(K58,database!$D$3:$D$280,0))</f>
        <v>13 downto 0</v>
      </c>
      <c r="F58" s="5">
        <f>INDEX(database!$E$3:$E$280,MATCH(K58,database!$D$3:$D$280,0))</f>
        <v>13</v>
      </c>
      <c r="G58" s="5">
        <f>INDEX(database!$F$3:$F$280,MATCH(K58,database!$D$3:$D$280,0))</f>
        <v>0</v>
      </c>
      <c r="H58" s="5">
        <f>INDEX(database!$G$3:$G$280,MATCH(K58,database!$D$3:$D$280,0))</f>
        <v>14</v>
      </c>
      <c r="I58" s="5" t="str">
        <f>INDEX(database!$P$3:$P$280,MATCH(K58,database!$D$3:$D$280,0))</f>
        <v>13 downto 0</v>
      </c>
      <c r="J58" s="8" t="str">
        <f>INDEX(database!$H$3:$H$280,MATCH(K58,database!$D$3:$D$280,0))</f>
        <v>034</v>
      </c>
      <c r="K58" s="4" t="s">
        <v>174</v>
      </c>
      <c r="M58" s="3" t="str">
        <f t="shared" si="0"/>
        <v xml:space="preserve">when (16#034#) =&gt;
-- AEB General Configuration Area Register "SEQ_CONFIG_10" : "LT2_LOOP_CNT" Field
v_ram_address                 := "0011101";
p_rmap_ram_rd(v_ram_address, avalon_mm_rmap_o.waitrequest, v_ram_readdata);
avalon_mm_rmap_o.readdata              &lt;= (others =&gt; '0');
avalon_mm_rmap_o.readdata(13 downto 0) &lt;= v_ram_readdata(13 downto 0);
</v>
      </c>
      <c r="U58" s="3"/>
    </row>
    <row r="59" spans="2:21" x14ac:dyDescent="0.25">
      <c r="B59" s="18">
        <f>INDEX(database!$B$3:$B$280,MATCH(K59,database!$D$3:$D$280,0))</f>
        <v>328</v>
      </c>
      <c r="C59" s="5" t="str">
        <f>INDEX(database!$J$3:$J$280,MATCH(B59,database!$B$3:$B$280,0))</f>
        <v>0011110</v>
      </c>
      <c r="D59" s="8" t="str">
        <f>INDEX(database!$N$3:$N$280,MATCH(K59,database!$D$3:$D$280,0))</f>
        <v>1000</v>
      </c>
      <c r="E59" s="5">
        <f>INDEX(database!$O$3:$O$280,MATCH(K59,database!$D$3:$D$280,0))</f>
        <v>31</v>
      </c>
      <c r="F59" s="5">
        <f>INDEX(database!$E$3:$E$280,MATCH(K59,database!$D$3:$D$280,0))</f>
        <v>31</v>
      </c>
      <c r="G59" s="5">
        <f>INDEX(database!$F$3:$F$280,MATCH(K59,database!$D$3:$D$280,0))</f>
        <v>31</v>
      </c>
      <c r="H59" s="5">
        <f>INDEX(database!$G$3:$G$280,MATCH(K59,database!$D$3:$D$280,0))</f>
        <v>1</v>
      </c>
      <c r="I59" s="5">
        <f>INDEX(database!$P$3:$P$280,MATCH(K59,database!$D$3:$D$280,0))</f>
        <v>0</v>
      </c>
      <c r="J59" s="8" t="str">
        <f>INDEX(database!$H$3:$H$280,MATCH(K59,database!$D$3:$D$280,0))</f>
        <v>035</v>
      </c>
      <c r="K59" s="4" t="s">
        <v>179</v>
      </c>
      <c r="M59" s="3" t="str">
        <f t="shared" si="0"/>
        <v xml:space="preserve">when (16#035#) =&gt;
-- AEB General Configuration Area Register "SEQ_CONFIG_11" : "LT3_ENABLED" Field
v_ram_address                 := "0011110";
p_rmap_ram_rd(v_ram_address, avalon_mm_rmap_o.waitrequest, v_ram_readdata);
avalon_mm_rmap_o.readdata              &lt;= (others =&gt; '0');
avalon_mm_rmap_o.readdata(0) &lt;= v_ram_readdata(31);
</v>
      </c>
      <c r="U59" s="3"/>
    </row>
    <row r="60" spans="2:21" x14ac:dyDescent="0.25">
      <c r="B60" s="18">
        <f>INDEX(database!$B$3:$B$280,MATCH(K60,database!$D$3:$D$280,0))</f>
        <v>328</v>
      </c>
      <c r="C60" s="5" t="str">
        <f>INDEX(database!$J$3:$J$280,MATCH(B60,database!$B$3:$B$280,0))</f>
        <v>0011110</v>
      </c>
      <c r="D60" s="8" t="str">
        <f>INDEX(database!$N$3:$N$280,MATCH(K60,database!$D$3:$D$280,0))</f>
        <v>1000</v>
      </c>
      <c r="E60" s="5">
        <f>INDEX(database!$O$3:$O$280,MATCH(K60,database!$D$3:$D$280,0))</f>
        <v>30</v>
      </c>
      <c r="F60" s="5">
        <f>INDEX(database!$E$3:$E$280,MATCH(K60,database!$D$3:$D$280,0))</f>
        <v>30</v>
      </c>
      <c r="G60" s="5">
        <f>INDEX(database!$F$3:$F$280,MATCH(K60,database!$D$3:$D$280,0))</f>
        <v>30</v>
      </c>
      <c r="H60" s="5">
        <f>INDEX(database!$G$3:$G$280,MATCH(K60,database!$D$3:$D$280,0))</f>
        <v>1</v>
      </c>
      <c r="I60" s="5">
        <f>INDEX(database!$P$3:$P$280,MATCH(K60,database!$D$3:$D$280,0))</f>
        <v>0</v>
      </c>
      <c r="J60" s="8" t="str">
        <f>INDEX(database!$H$3:$H$280,MATCH(K60,database!$D$3:$D$280,0))</f>
        <v>036</v>
      </c>
      <c r="K60" s="4" t="s">
        <v>178</v>
      </c>
      <c r="M60" s="3" t="str">
        <f t="shared" si="0"/>
        <v xml:space="preserve">when (16#036#) =&gt;
-- AEB General Configuration Area Register "SEQ_CONFIG_11" : "RESERVED" Field
v_ram_address                 := "0011110";
p_rmap_ram_rd(v_ram_address, avalon_mm_rmap_o.waitrequest, v_ram_readdata);
avalon_mm_rmap_o.readdata              &lt;= (others =&gt; '0');
avalon_mm_rmap_o.readdata(0) &lt;= v_ram_readdata(30);
</v>
      </c>
      <c r="U60" s="3"/>
    </row>
    <row r="61" spans="2:21" x14ac:dyDescent="0.25">
      <c r="B61" s="18">
        <f>INDEX(database!$B$3:$B$280,MATCH(K61,database!$D$3:$D$280,0))</f>
        <v>328</v>
      </c>
      <c r="C61" s="5" t="str">
        <f>INDEX(database!$J$3:$J$280,MATCH(B61,database!$B$3:$B$280,0))</f>
        <v>0011110</v>
      </c>
      <c r="D61" s="8" t="str">
        <f>INDEX(database!$N$3:$N$280,MATCH(K61,database!$D$3:$D$280,0))</f>
        <v>1100</v>
      </c>
      <c r="E61" s="5" t="str">
        <f>INDEX(database!$O$3:$O$280,MATCH(K61,database!$D$3:$D$280,0))</f>
        <v>29 downto 16</v>
      </c>
      <c r="F61" s="5">
        <f>INDEX(database!$E$3:$E$280,MATCH(K61,database!$D$3:$D$280,0))</f>
        <v>29</v>
      </c>
      <c r="G61" s="5">
        <f>INDEX(database!$F$3:$F$280,MATCH(K61,database!$D$3:$D$280,0))</f>
        <v>16</v>
      </c>
      <c r="H61" s="5">
        <f>INDEX(database!$G$3:$G$280,MATCH(K61,database!$D$3:$D$280,0))</f>
        <v>14</v>
      </c>
      <c r="I61" s="5" t="str">
        <f>INDEX(database!$P$3:$P$280,MATCH(K61,database!$D$3:$D$280,0))</f>
        <v>13 downto 0</v>
      </c>
      <c r="J61" s="8" t="str">
        <f>INDEX(database!$H$3:$H$280,MATCH(K61,database!$D$3:$D$280,0))</f>
        <v>037</v>
      </c>
      <c r="K61" s="4" t="s">
        <v>177</v>
      </c>
      <c r="M61" s="3" t="str">
        <f t="shared" si="0"/>
        <v xml:space="preserve">when (16#037#) =&gt;
-- AEB General Configuration Area Register "SEQ_CONFIG_11" : "LT3_LOOP_CNT" Field
v_ram_address                 := "0011110";
p_rmap_ram_rd(v_ram_address, avalon_mm_rmap_o.waitrequest, v_ram_readdata);
avalon_mm_rmap_o.readdata              &lt;= (others =&gt; '0');
avalon_mm_rmap_o.readdata(13 downto 0) &lt;= v_ram_readdata(29 downto 16);
</v>
      </c>
      <c r="U61" s="3"/>
    </row>
    <row r="62" spans="2:21" x14ac:dyDescent="0.25">
      <c r="B62" s="18">
        <f>INDEX(database!$B$3:$B$280,MATCH(K62,database!$D$3:$D$280,0))</f>
        <v>330</v>
      </c>
      <c r="C62" s="5" t="str">
        <f>INDEX(database!$J$3:$J$280,MATCH(B62,database!$B$3:$B$280,0))</f>
        <v>0011110</v>
      </c>
      <c r="D62" s="8" t="str">
        <f>INDEX(database!$N$3:$N$280,MATCH(K62,database!$D$3:$D$280,0))</f>
        <v>0011</v>
      </c>
      <c r="E62" s="5" t="str">
        <f>INDEX(database!$O$3:$O$280,MATCH(K62,database!$D$3:$D$280,0))</f>
        <v>31 downto 0</v>
      </c>
      <c r="F62" s="5">
        <f>INDEX(database!$E$3:$E$280,MATCH(K62,database!$D$3:$D$280,0))</f>
        <v>15</v>
      </c>
      <c r="G62" s="5">
        <f>INDEX(database!$F$3:$F$280,MATCH(K62,database!$D$3:$D$280,0))</f>
        <v>0</v>
      </c>
      <c r="H62" s="5">
        <f>INDEX(database!$G$3:$G$280,MATCH(K62,database!$D$3:$D$280,0))</f>
        <v>16</v>
      </c>
      <c r="I62" s="5" t="str">
        <f>INDEX(database!$P$3:$P$280,MATCH(K62,database!$D$3:$D$280,0))</f>
        <v>15 downto 0</v>
      </c>
      <c r="J62" s="8" t="str">
        <f>INDEX(database!$H$3:$H$280,MATCH(K62,database!$D$3:$D$280,0))</f>
        <v>038</v>
      </c>
      <c r="K62" s="4" t="s">
        <v>180</v>
      </c>
      <c r="M62" s="3" t="str">
        <f t="shared" si="0"/>
        <v xml:space="preserve">when (16#038#) =&gt;
-- AEB General Configuration Area Register "SEQ_CONFIG_11" : "PIX_LOOP_CNT_WORD_1" Field
v_ram_address                 := "0011110";
p_rmap_ram_rd(v_ram_address, avalon_mm_rmap_o.waitrequest, v_ram_readdata);
avalon_mm_rmap_o.readdata              &lt;= (others =&gt; '0');
avalon_mm_rmap_o.readdata(15 downto 0) &lt;= v_ram_readdata(31 downto 0);
</v>
      </c>
      <c r="U62" s="3"/>
    </row>
    <row r="63" spans="2:21" x14ac:dyDescent="0.25">
      <c r="B63" s="18">
        <f>INDEX(database!$B$3:$B$280,MATCH(K63,database!$D$3:$D$280,0))</f>
        <v>332</v>
      </c>
      <c r="C63" s="5" t="str">
        <f>INDEX(database!$J$3:$J$280,MATCH(B63,database!$B$3:$B$280,0))</f>
        <v>0011111</v>
      </c>
      <c r="D63" s="8" t="str">
        <f>INDEX(database!$N$3:$N$280,MATCH(K63,database!$D$3:$D$280,0))</f>
        <v>1100</v>
      </c>
      <c r="E63" s="5" t="str">
        <f>INDEX(database!$O$3:$O$280,MATCH(K63,database!$D$3:$D$280,0))</f>
        <v>31 downto 0</v>
      </c>
      <c r="F63" s="5">
        <f>INDEX(database!$E$3:$E$280,MATCH(K63,database!$D$3:$D$280,0))</f>
        <v>31</v>
      </c>
      <c r="G63" s="5">
        <f>INDEX(database!$F$3:$F$280,MATCH(K63,database!$D$3:$D$280,0))</f>
        <v>16</v>
      </c>
      <c r="H63" s="5">
        <f>INDEX(database!$G$3:$G$280,MATCH(K63,database!$D$3:$D$280,0))</f>
        <v>16</v>
      </c>
      <c r="I63" s="5" t="str">
        <f>INDEX(database!$P$3:$P$280,MATCH(K63,database!$D$3:$D$280,0))</f>
        <v>15 downto 0</v>
      </c>
      <c r="J63" s="8" t="str">
        <f>INDEX(database!$H$3:$H$280,MATCH(K63,database!$D$3:$D$280,0))</f>
        <v>039</v>
      </c>
      <c r="K63" s="4" t="s">
        <v>181</v>
      </c>
      <c r="M63" s="3" t="str">
        <f t="shared" si="0"/>
        <v xml:space="preserve">when (16#039#) =&gt;
-- AEB General Configuration Area Register "SEQ_CONFIG_12" : "PIX_LOOP_CNT_WORD_0" Field
v_ram_address                 := "0011111";
p_rmap_ram_rd(v_ram_address, avalon_mm_rmap_o.waitrequest, v_ram_readdata);
avalon_mm_rmap_o.readdata              &lt;= (others =&gt; '0');
avalon_mm_rmap_o.readdata(15 downto 0) &lt;= v_ram_readdata(31 downto 0);
</v>
      </c>
      <c r="U63" s="3"/>
    </row>
    <row r="64" spans="2:21" x14ac:dyDescent="0.25">
      <c r="B64" s="18">
        <f>INDEX(database!$B$3:$B$280,MATCH(K64,database!$D$3:$D$280,0))</f>
        <v>334</v>
      </c>
      <c r="C64" s="5" t="str">
        <f>INDEX(database!$J$3:$J$280,MATCH(B64,database!$B$3:$B$280,0))</f>
        <v>0011111</v>
      </c>
      <c r="D64" s="8" t="str">
        <f>INDEX(database!$N$3:$N$280,MATCH(K64,database!$D$3:$D$280,0))</f>
        <v>0010</v>
      </c>
      <c r="E64" s="5">
        <f>INDEX(database!$O$3:$O$280,MATCH(K64,database!$D$3:$D$280,0))</f>
        <v>15</v>
      </c>
      <c r="F64" s="5">
        <f>INDEX(database!$E$3:$E$280,MATCH(K64,database!$D$3:$D$280,0))</f>
        <v>15</v>
      </c>
      <c r="G64" s="5">
        <f>INDEX(database!$F$3:$F$280,MATCH(K64,database!$D$3:$D$280,0))</f>
        <v>15</v>
      </c>
      <c r="H64" s="5">
        <f>INDEX(database!$G$3:$G$280,MATCH(K64,database!$D$3:$D$280,0))</f>
        <v>1</v>
      </c>
      <c r="I64" s="5">
        <f>INDEX(database!$P$3:$P$280,MATCH(K64,database!$D$3:$D$280,0))</f>
        <v>0</v>
      </c>
      <c r="J64" s="8" t="str">
        <f>INDEX(database!$H$3:$H$280,MATCH(K64,database!$D$3:$D$280,0))</f>
        <v>03A</v>
      </c>
      <c r="K64" s="4" t="s">
        <v>184</v>
      </c>
      <c r="M64" s="3" t="str">
        <f t="shared" si="0"/>
        <v xml:space="preserve">when (16#03A#) =&gt;
-- AEB General Configuration Area Register "SEQ_CONFIG_12" : "PC_ENABLED" Field
v_ram_address                 := "0011111";
p_rmap_ram_rd(v_ram_address, avalon_mm_rmap_o.waitrequest, v_ram_readdata);
avalon_mm_rmap_o.readdata              &lt;= (others =&gt; '0');
avalon_mm_rmap_o.readdata(0) &lt;= v_ram_readdata(15);
</v>
      </c>
      <c r="U64" s="3"/>
    </row>
    <row r="65" spans="2:21" x14ac:dyDescent="0.25">
      <c r="B65" s="18">
        <f>INDEX(database!$B$3:$B$280,MATCH(K65,database!$D$3:$D$280,0))</f>
        <v>334</v>
      </c>
      <c r="C65" s="5" t="str">
        <f>INDEX(database!$J$3:$J$280,MATCH(B65,database!$B$3:$B$280,0))</f>
        <v>0011111</v>
      </c>
      <c r="D65" s="8" t="str">
        <f>INDEX(database!$N$3:$N$280,MATCH(K65,database!$D$3:$D$280,0))</f>
        <v>0010</v>
      </c>
      <c r="E65" s="5">
        <f>INDEX(database!$O$3:$O$280,MATCH(K65,database!$D$3:$D$280,0))</f>
        <v>14</v>
      </c>
      <c r="F65" s="5">
        <f>INDEX(database!$E$3:$E$280,MATCH(K65,database!$D$3:$D$280,0))</f>
        <v>14</v>
      </c>
      <c r="G65" s="5">
        <f>INDEX(database!$F$3:$F$280,MATCH(K65,database!$D$3:$D$280,0))</f>
        <v>14</v>
      </c>
      <c r="H65" s="5">
        <f>INDEX(database!$G$3:$G$280,MATCH(K65,database!$D$3:$D$280,0))</f>
        <v>1</v>
      </c>
      <c r="I65" s="5">
        <f>INDEX(database!$P$3:$P$280,MATCH(K65,database!$D$3:$D$280,0))</f>
        <v>0</v>
      </c>
      <c r="J65" s="8" t="str">
        <f>INDEX(database!$H$3:$H$280,MATCH(K65,database!$D$3:$D$280,0))</f>
        <v>03B</v>
      </c>
      <c r="K65" s="4" t="s">
        <v>183</v>
      </c>
      <c r="M65" s="3" t="str">
        <f t="shared" si="0"/>
        <v xml:space="preserve">when (16#03B#) =&gt;
-- AEB General Configuration Area Register "SEQ_CONFIG_12" : "RESERVED" Field
v_ram_address                 := "0011111";
p_rmap_ram_rd(v_ram_address, avalon_mm_rmap_o.waitrequest, v_ram_readdata);
avalon_mm_rmap_o.readdata              &lt;= (others =&gt; '0');
avalon_mm_rmap_o.readdata(0) &lt;= v_ram_readdata(14);
</v>
      </c>
      <c r="U65" s="3"/>
    </row>
    <row r="66" spans="2:21" x14ac:dyDescent="0.25">
      <c r="B66" s="18">
        <f>INDEX(database!$B$3:$B$280,MATCH(K66,database!$D$3:$D$280,0))</f>
        <v>334</v>
      </c>
      <c r="C66" s="5" t="str">
        <f>INDEX(database!$J$3:$J$280,MATCH(B66,database!$B$3:$B$280,0))</f>
        <v>0011111</v>
      </c>
      <c r="D66" s="8" t="str">
        <f>INDEX(database!$N$3:$N$280,MATCH(K66,database!$D$3:$D$280,0))</f>
        <v>0011</v>
      </c>
      <c r="E66" s="5" t="str">
        <f>INDEX(database!$O$3:$O$280,MATCH(K66,database!$D$3:$D$280,0))</f>
        <v>13 downto 0</v>
      </c>
      <c r="F66" s="5">
        <f>INDEX(database!$E$3:$E$280,MATCH(K66,database!$D$3:$D$280,0))</f>
        <v>13</v>
      </c>
      <c r="G66" s="5">
        <f>INDEX(database!$F$3:$F$280,MATCH(K66,database!$D$3:$D$280,0))</f>
        <v>0</v>
      </c>
      <c r="H66" s="5">
        <f>INDEX(database!$G$3:$G$280,MATCH(K66,database!$D$3:$D$280,0))</f>
        <v>14</v>
      </c>
      <c r="I66" s="5" t="str">
        <f>INDEX(database!$P$3:$P$280,MATCH(K66,database!$D$3:$D$280,0))</f>
        <v>13 downto 0</v>
      </c>
      <c r="J66" s="8" t="str">
        <f>INDEX(database!$H$3:$H$280,MATCH(K66,database!$D$3:$D$280,0))</f>
        <v>03C</v>
      </c>
      <c r="K66" s="4" t="s">
        <v>182</v>
      </c>
      <c r="M66" s="3" t="str">
        <f t="shared" si="0"/>
        <v xml:space="preserve">when (16#03C#) =&gt;
-- AEB General Configuration Area Register "SEQ_CONFIG_12" : "PC_LOOP_CNT" Field
v_ram_address                 := "0011111";
p_rmap_ram_rd(v_ram_address, avalon_mm_rmap_o.waitrequest, v_ram_readdata);
avalon_mm_rmap_o.readdata              &lt;= (others =&gt; '0');
avalon_mm_rmap_o.readdata(13 downto 0) &lt;= v_ram_readdata(13 downto 0);
</v>
      </c>
      <c r="U66" s="3"/>
    </row>
    <row r="67" spans="2:21" x14ac:dyDescent="0.25">
      <c r="B67" s="18">
        <f>INDEX(database!$B$3:$B$280,MATCH(K67,database!$D$3:$D$280,0))</f>
        <v>336</v>
      </c>
      <c r="C67" s="5" t="str">
        <f>INDEX(database!$J$3:$J$280,MATCH(B67,database!$B$3:$B$280,0))</f>
        <v>0100000</v>
      </c>
      <c r="D67" s="8" t="str">
        <f>INDEX(database!$N$3:$N$280,MATCH(K67,database!$D$3:$D$280,0))</f>
        <v>1000</v>
      </c>
      <c r="E67" s="5" t="str">
        <f>INDEX(database!$O$3:$O$280,MATCH(K67,database!$D$3:$D$280,0))</f>
        <v>31 downto 30</v>
      </c>
      <c r="F67" s="5">
        <f>INDEX(database!$E$3:$E$280,MATCH(K67,database!$D$3:$D$280,0))</f>
        <v>31</v>
      </c>
      <c r="G67" s="5">
        <f>INDEX(database!$F$3:$F$280,MATCH(K67,database!$D$3:$D$280,0))</f>
        <v>30</v>
      </c>
      <c r="H67" s="5">
        <f>INDEX(database!$G$3:$G$280,MATCH(K67,database!$D$3:$D$280,0))</f>
        <v>2</v>
      </c>
      <c r="I67" s="5" t="str">
        <f>INDEX(database!$P$3:$P$280,MATCH(K67,database!$D$3:$D$280,0))</f>
        <v>1 downto 0</v>
      </c>
      <c r="J67" s="8" t="str">
        <f>INDEX(database!$H$3:$H$280,MATCH(K67,database!$D$3:$D$280,0))</f>
        <v>03D</v>
      </c>
      <c r="K67" s="4" t="s">
        <v>186</v>
      </c>
      <c r="M67" s="3" t="str">
        <f t="shared" si="0"/>
        <v xml:space="preserve">when (16#03D#) =&gt;
-- AEB General Configuration Area Register "SEQ_CONFIG_13" : "RESERVED_0" Field
v_ram_address                 := "0100000";
p_rmap_ram_rd(v_ram_address, avalon_mm_rmap_o.waitrequest, v_ram_readdata);
avalon_mm_rmap_o.readdata              &lt;= (others =&gt; '0');
avalon_mm_rmap_o.readdata(1 downto 0) &lt;= v_ram_readdata(31 downto 30);
</v>
      </c>
      <c r="U67" s="3"/>
    </row>
    <row r="68" spans="2:21" x14ac:dyDescent="0.25">
      <c r="B68" s="18">
        <f>INDEX(database!$B$3:$B$280,MATCH(K68,database!$D$3:$D$280,0))</f>
        <v>336</v>
      </c>
      <c r="C68" s="5" t="str">
        <f>INDEX(database!$J$3:$J$280,MATCH(B68,database!$B$3:$B$280,0))</f>
        <v>0100000</v>
      </c>
      <c r="D68" s="8" t="str">
        <f>INDEX(database!$N$3:$N$280,MATCH(K68,database!$D$3:$D$280,0))</f>
        <v>1100</v>
      </c>
      <c r="E68" s="5" t="str">
        <f>INDEX(database!$O$3:$O$280,MATCH(K68,database!$D$3:$D$280,0))</f>
        <v>29 downto 16</v>
      </c>
      <c r="F68" s="5">
        <f>INDEX(database!$E$3:$E$280,MATCH(K68,database!$D$3:$D$280,0))</f>
        <v>29</v>
      </c>
      <c r="G68" s="5">
        <f>INDEX(database!$F$3:$F$280,MATCH(K68,database!$D$3:$D$280,0))</f>
        <v>16</v>
      </c>
      <c r="H68" s="5">
        <f>INDEX(database!$G$3:$G$280,MATCH(K68,database!$D$3:$D$280,0))</f>
        <v>14</v>
      </c>
      <c r="I68" s="5" t="str">
        <f>INDEX(database!$P$3:$P$280,MATCH(K68,database!$D$3:$D$280,0))</f>
        <v>13 downto 0</v>
      </c>
      <c r="J68" s="8" t="str">
        <f>INDEX(database!$H$3:$H$280,MATCH(K68,database!$D$3:$D$280,0))</f>
        <v>03E</v>
      </c>
      <c r="K68" s="4" t="s">
        <v>185</v>
      </c>
      <c r="M68" s="3" t="str">
        <f t="shared" si="0"/>
        <v xml:space="preserve">when (16#03E#) =&gt;
-- AEB General Configuration Area Register "SEQ_CONFIG_13" : "INT1_LOOP_CNT" Field
v_ram_address                 := "0100000";
p_rmap_ram_rd(v_ram_address, avalon_mm_rmap_o.waitrequest, v_ram_readdata);
avalon_mm_rmap_o.readdata              &lt;= (others =&gt; '0');
avalon_mm_rmap_o.readdata(13 downto 0) &lt;= v_ram_readdata(29 downto 16);
</v>
      </c>
      <c r="U68" s="3"/>
    </row>
    <row r="69" spans="2:21" x14ac:dyDescent="0.25">
      <c r="B69" s="18">
        <f>INDEX(database!$B$3:$B$280,MATCH(K69,database!$D$3:$D$280,0))</f>
        <v>338</v>
      </c>
      <c r="C69" s="5" t="str">
        <f>INDEX(database!$J$3:$J$280,MATCH(B69,database!$B$3:$B$280,0))</f>
        <v>0100000</v>
      </c>
      <c r="D69" s="8" t="str">
        <f>INDEX(database!$N$3:$N$280,MATCH(K69,database!$D$3:$D$280,0))</f>
        <v>0010</v>
      </c>
      <c r="E69" s="5" t="str">
        <f>INDEX(database!$O$3:$O$280,MATCH(K69,database!$D$3:$D$280,0))</f>
        <v>15 downto 14</v>
      </c>
      <c r="F69" s="5">
        <f>INDEX(database!$E$3:$E$280,MATCH(K69,database!$D$3:$D$280,0))</f>
        <v>15</v>
      </c>
      <c r="G69" s="5">
        <f>INDEX(database!$F$3:$F$280,MATCH(K69,database!$D$3:$D$280,0))</f>
        <v>14</v>
      </c>
      <c r="H69" s="5">
        <f>INDEX(database!$G$3:$G$280,MATCH(K69,database!$D$3:$D$280,0))</f>
        <v>2</v>
      </c>
      <c r="I69" s="5" t="str">
        <f>INDEX(database!$P$3:$P$280,MATCH(K69,database!$D$3:$D$280,0))</f>
        <v>1 downto 0</v>
      </c>
      <c r="J69" s="8" t="str">
        <f>INDEX(database!$H$3:$H$280,MATCH(K69,database!$D$3:$D$280,0))</f>
        <v>03F</v>
      </c>
      <c r="K69" s="4" t="s">
        <v>188</v>
      </c>
      <c r="M69" s="3" t="str">
        <f t="shared" si="0"/>
        <v xml:space="preserve">when (16#03F#) =&gt;
-- AEB General Configuration Area Register "SEQ_CONFIG_13" : "RESERVED_1" Field
v_ram_address                 := "0100000";
p_rmap_ram_rd(v_ram_address, avalon_mm_rmap_o.waitrequest, v_ram_readdata);
avalon_mm_rmap_o.readdata              &lt;= (others =&gt; '0');
avalon_mm_rmap_o.readdata(1 downto 0) &lt;= v_ram_readdata(15 downto 14);
</v>
      </c>
      <c r="U69" s="3"/>
    </row>
    <row r="70" spans="2:21" x14ac:dyDescent="0.25">
      <c r="B70" s="18">
        <f>INDEX(database!$B$3:$B$280,MATCH(K70,database!$D$3:$D$280,0))</f>
        <v>338</v>
      </c>
      <c r="C70" s="5" t="str">
        <f>INDEX(database!$J$3:$J$280,MATCH(B70,database!$B$3:$B$280,0))</f>
        <v>0100000</v>
      </c>
      <c r="D70" s="8" t="str">
        <f>INDEX(database!$N$3:$N$280,MATCH(K70,database!$D$3:$D$280,0))</f>
        <v>0011</v>
      </c>
      <c r="E70" s="5" t="str">
        <f>INDEX(database!$O$3:$O$280,MATCH(K70,database!$D$3:$D$280,0))</f>
        <v>13 downto 0</v>
      </c>
      <c r="F70" s="5">
        <f>INDEX(database!$E$3:$E$280,MATCH(K70,database!$D$3:$D$280,0))</f>
        <v>13</v>
      </c>
      <c r="G70" s="5">
        <f>INDEX(database!$F$3:$F$280,MATCH(K70,database!$D$3:$D$280,0))</f>
        <v>0</v>
      </c>
      <c r="H70" s="5">
        <f>INDEX(database!$G$3:$G$280,MATCH(K70,database!$D$3:$D$280,0))</f>
        <v>14</v>
      </c>
      <c r="I70" s="5" t="str">
        <f>INDEX(database!$P$3:$P$280,MATCH(K70,database!$D$3:$D$280,0))</f>
        <v>13 downto 0</v>
      </c>
      <c r="J70" s="8" t="str">
        <f>INDEX(database!$H$3:$H$280,MATCH(K70,database!$D$3:$D$280,0))</f>
        <v>040</v>
      </c>
      <c r="K70" s="4" t="s">
        <v>187</v>
      </c>
      <c r="M70" s="3" t="str">
        <f t="shared" si="0"/>
        <v xml:space="preserve">when (16#040#) =&gt;
-- AEB General Configuration Area Register "SEQ_CONFIG_13" : "INT2_LOOP_CNT" Field
v_ram_address                 := "0100000";
p_rmap_ram_rd(v_ram_address, avalon_mm_rmap_o.waitrequest, v_ram_readdata);
avalon_mm_rmap_o.readdata              &lt;= (others =&gt; '0');
avalon_mm_rmap_o.readdata(13 downto 0) &lt;= v_ram_readdata(13 downto 0);
</v>
      </c>
      <c r="U70" s="3"/>
    </row>
    <row r="71" spans="2:21" x14ac:dyDescent="0.25">
      <c r="B71" s="18">
        <f>INDEX(database!$B$3:$B$280,MATCH(K71,database!$D$3:$D$280,0))</f>
        <v>340</v>
      </c>
      <c r="C71" s="5" t="str">
        <f>INDEX(database!$J$3:$J$280,MATCH(B71,database!$B$3:$B$280,0))</f>
        <v>0100001</v>
      </c>
      <c r="D71" s="8" t="str">
        <f>INDEX(database!$N$3:$N$280,MATCH(K71,database!$D$3:$D$280,0))</f>
        <v>1111</v>
      </c>
      <c r="E71" s="5" t="str">
        <f>INDEX(database!$O$3:$O$280,MATCH(K71,database!$D$3:$D$280,0))</f>
        <v>31 downto 0</v>
      </c>
      <c r="F71" s="5">
        <f>INDEX(database!$E$3:$E$280,MATCH(K71,database!$D$3:$D$280,0))</f>
        <v>31</v>
      </c>
      <c r="G71" s="5">
        <f>INDEX(database!$F$3:$F$280,MATCH(K71,database!$D$3:$D$280,0))</f>
        <v>0</v>
      </c>
      <c r="H71" s="5">
        <f>INDEX(database!$G$3:$G$280,MATCH(K71,database!$D$3:$D$280,0))</f>
        <v>32</v>
      </c>
      <c r="I71" s="5" t="str">
        <f>INDEX(database!$P$3:$P$280,MATCH(K71,database!$D$3:$D$280,0))</f>
        <v>31 downto 0</v>
      </c>
      <c r="J71" s="8" t="str">
        <f>INDEX(database!$H$3:$H$280,MATCH(K71,database!$D$3:$D$280,0))</f>
        <v>041</v>
      </c>
      <c r="K71" s="4" t="s">
        <v>189</v>
      </c>
      <c r="M71" s="3" t="str">
        <f t="shared" ref="M71:M112" si="1">_xlfn.CONCAT($B$2,J71,$C$2,K71,$D$2,C71,$E$2,I71,$G$2,E71,$I$2,CHAR(10))</f>
        <v xml:space="preserve">when (16#041#) =&gt;
-- AEB General Configuration Area Register "SEQ_CONFIG_14" : RESERVED_0, "SPHI_INV", "RESERVED_1", "RPHI_INV", "RESERVED_2" Fields
v_ram_address                 := "0100001";
p_rmap_ram_rd(v_ram_address, avalon_mm_rmap_o.waitrequest, v_ram_readdata);
avalon_mm_rmap_o.readdata              &lt;= (others =&gt; '0');
avalon_mm_rmap_o.readdata(31 downto 0) &lt;= v_ram_readdata(31 downto 0);
</v>
      </c>
      <c r="U71" s="3"/>
    </row>
    <row r="72" spans="2:21" x14ac:dyDescent="0.25">
      <c r="B72" s="18">
        <f>INDEX(database!$B$3:$B$280,MATCH(K72,database!$D$3:$D$280,0))</f>
        <v>4096</v>
      </c>
      <c r="C72" s="5" t="str">
        <f>INDEX(database!$J$3:$J$280,MATCH(B72,database!$B$3:$B$280,0))</f>
        <v>0100010</v>
      </c>
      <c r="D72" s="8" t="str">
        <f>INDEX(database!$N$3:$N$280,MATCH(K72,database!$D$3:$D$280,0))</f>
        <v>1000</v>
      </c>
      <c r="E72" s="5" t="str">
        <f>INDEX(database!$O$3:$O$280,MATCH(K72,database!$D$3:$D$280,0))</f>
        <v>27 downto 24</v>
      </c>
      <c r="F72" s="5">
        <f>INDEX(database!$E$3:$E$280,MATCH(K72,database!$D$3:$D$280,0))</f>
        <v>27</v>
      </c>
      <c r="G72" s="5">
        <f>INDEX(database!$F$3:$F$280,MATCH(K72,database!$D$3:$D$280,0))</f>
        <v>24</v>
      </c>
      <c r="H72" s="5">
        <f>INDEX(database!$G$3:$G$280,MATCH(K72,database!$D$3:$D$280,0))</f>
        <v>4</v>
      </c>
      <c r="I72" s="5" t="str">
        <f>INDEX(database!$P$3:$P$280,MATCH(K72,database!$D$3:$D$280,0))</f>
        <v>3 downto 0</v>
      </c>
      <c r="J72" s="8" t="str">
        <f>INDEX(database!$H$3:$H$280,MATCH(K72,database!$D$3:$D$280,0))</f>
        <v>042</v>
      </c>
      <c r="K72" s="4" t="s">
        <v>190</v>
      </c>
      <c r="M72" s="3" t="str">
        <f t="shared" si="1"/>
        <v xml:space="preserve">when (16#042#) =&gt;
-- AEB Housekeeping Area Register "AEB_STATUS" : "AEB_STATUS" Field
v_ram_address                 := "0100010";
p_rmap_ram_rd(v_ram_address, avalon_mm_rmap_o.waitrequest, v_ram_readdata);
avalon_mm_rmap_o.readdata              &lt;= (others =&gt; '0');
avalon_mm_rmap_o.readdata(3 downto 0) &lt;= v_ram_readdata(27 downto 24);
</v>
      </c>
      <c r="U72" s="3"/>
    </row>
    <row r="73" spans="2:21" x14ac:dyDescent="0.25">
      <c r="B73" s="18">
        <f>INDEX(database!$B$3:$B$280,MATCH(K73,database!$D$3:$D$280,0))</f>
        <v>4097</v>
      </c>
      <c r="C73" s="5" t="str">
        <f>INDEX(database!$J$3:$J$280,MATCH(B73,database!$B$3:$B$280,0))</f>
        <v>0100010</v>
      </c>
      <c r="D73" s="8" t="str">
        <f>INDEX(database!$N$3:$N$280,MATCH(K73,database!$D$3:$D$280,0))</f>
        <v>0100</v>
      </c>
      <c r="E73" s="5" t="str">
        <f>INDEX(database!$O$3:$O$280,MATCH(K73,database!$D$3:$D$280,0))</f>
        <v>23 downto 22</v>
      </c>
      <c r="F73" s="5">
        <f>INDEX(database!$E$3:$E$280,MATCH(K73,database!$D$3:$D$280,0))</f>
        <v>23</v>
      </c>
      <c r="G73" s="5">
        <f>INDEX(database!$F$3:$F$280,MATCH(K73,database!$D$3:$D$280,0))</f>
        <v>22</v>
      </c>
      <c r="H73" s="5">
        <f>INDEX(database!$G$3:$G$280,MATCH(K73,database!$D$3:$D$280,0))</f>
        <v>2</v>
      </c>
      <c r="I73" s="5" t="str">
        <f>INDEX(database!$P$3:$P$280,MATCH(K73,database!$D$3:$D$280,0))</f>
        <v>1 downto 0</v>
      </c>
      <c r="J73" s="8" t="str">
        <f>INDEX(database!$H$3:$H$280,MATCH(K73,database!$D$3:$D$280,0))</f>
        <v>043</v>
      </c>
      <c r="K73" s="4" t="s">
        <v>192</v>
      </c>
      <c r="M73" s="3" t="str">
        <f t="shared" si="1"/>
        <v xml:space="preserve">when (16#043#) =&gt;
-- AEB Housekeeping Area Register "AEB_STATUS" : VASP2_CFG_RUN, "VASP1_CFG_RUN" Fields
v_ram_address                 := "0100010";
p_rmap_ram_rd(v_ram_address, avalon_mm_rmap_o.waitrequest, v_ram_readdata);
avalon_mm_rmap_o.readdata              &lt;= (others =&gt; '0');
avalon_mm_rmap_o.readdata(1 downto 0) &lt;= v_ram_readdata(23 downto 22);
</v>
      </c>
      <c r="U73" s="3"/>
    </row>
    <row r="74" spans="2:21" x14ac:dyDescent="0.25">
      <c r="B74" s="18">
        <f>INDEX(database!$B$3:$B$280,MATCH(K74,database!$D$3:$D$280,0))</f>
        <v>4097</v>
      </c>
      <c r="C74" s="5" t="str">
        <f>INDEX(database!$J$3:$J$280,MATCH(B74,database!$B$3:$B$280,0))</f>
        <v>0100010</v>
      </c>
      <c r="D74" s="8" t="str">
        <f>INDEX(database!$N$3:$N$280,MATCH(K74,database!$D$3:$D$280,0))</f>
        <v>0110</v>
      </c>
      <c r="E74" s="5" t="str">
        <f>INDEX(database!$O$3:$O$280,MATCH(K74,database!$D$3:$D$280,0))</f>
        <v>19 downto 8</v>
      </c>
      <c r="F74" s="5">
        <f>INDEX(database!$E$3:$E$280,MATCH(K74,database!$D$3:$D$280,0))</f>
        <v>19</v>
      </c>
      <c r="G74" s="5">
        <f>INDEX(database!$F$3:$F$280,MATCH(K74,database!$D$3:$D$280,0))</f>
        <v>8</v>
      </c>
      <c r="H74" s="5">
        <f>INDEX(database!$G$3:$G$280,MATCH(K74,database!$D$3:$D$280,0))</f>
        <v>12</v>
      </c>
      <c r="I74" s="5" t="str">
        <f>INDEX(database!$P$3:$P$280,MATCH(K74,database!$D$3:$D$280,0))</f>
        <v>11 downto 0</v>
      </c>
      <c r="J74" s="8" t="str">
        <f>INDEX(database!$H$3:$H$280,MATCH(K74,database!$D$3:$D$280,0))</f>
        <v>044</v>
      </c>
      <c r="K74" s="4" t="s">
        <v>191</v>
      </c>
      <c r="M74" s="3" t="str">
        <f t="shared" si="1"/>
        <v xml:space="preserve">when (16#044#) =&gt;
-- AEB Housekeeping Area Register "AEB_STATUS" : DAC_CFG_WR_RUN, "ADC_CFG_RD_RUN", "ADC_CFG_WR_RUN", "ADC_DAT_RD_RUN", "ADC_ERROR", "ADC2_LU", "ADC1_LU", "ADC_DAT_RD", "ADC_CFG_RD", "ADC_CFG_WR", "ADC2_BUSY", "ADC1_BUSY" Fields
v_ram_address                 := "0100010";
p_rmap_ram_rd(v_ram_address, avalon_mm_rmap_o.waitrequest, v_ram_readdata);
avalon_mm_rmap_o.readdata              &lt;= (others =&gt; '0');
avalon_mm_rmap_o.readdata(11 downto 0) &lt;= v_ram_readdata(19 downto 8);
</v>
      </c>
      <c r="U74" s="3"/>
    </row>
    <row r="75" spans="2:21" x14ac:dyDescent="0.25">
      <c r="B75" s="18">
        <f>INDEX(database!$B$3:$B$280,MATCH(K75,database!$D$3:$D$280,0))</f>
        <v>4104</v>
      </c>
      <c r="C75" s="5" t="str">
        <f>INDEX(database!$J$3:$J$280,MATCH(B75,database!$B$3:$B$280,0))</f>
        <v>0100100</v>
      </c>
      <c r="D75" s="8" t="str">
        <f>INDEX(database!$N$3:$N$280,MATCH(K75,database!$D$3:$D$280,0))</f>
        <v>1111</v>
      </c>
      <c r="E75" s="5" t="str">
        <f>INDEX(database!$O$3:$O$280,MATCH(K75,database!$D$3:$D$280,0))</f>
        <v>31 downto 0</v>
      </c>
      <c r="F75" s="5">
        <f>INDEX(database!$E$3:$E$280,MATCH(K75,database!$D$3:$D$280,0))</f>
        <v>31</v>
      </c>
      <c r="G75" s="5">
        <f>INDEX(database!$F$3:$F$280,MATCH(K75,database!$D$3:$D$280,0))</f>
        <v>0</v>
      </c>
      <c r="H75" s="5">
        <f>INDEX(database!$G$3:$G$280,MATCH(K75,database!$D$3:$D$280,0))</f>
        <v>32</v>
      </c>
      <c r="I75" s="5" t="str">
        <f>INDEX(database!$P$3:$P$280,MATCH(K75,database!$D$3:$D$280,0))</f>
        <v>31 downto 0</v>
      </c>
      <c r="J75" s="8" t="str">
        <f>INDEX(database!$H$3:$H$280,MATCH(K75,database!$D$3:$D$280,0))</f>
        <v>045</v>
      </c>
      <c r="K75" s="4" t="s">
        <v>193</v>
      </c>
      <c r="M75" s="3" t="str">
        <f t="shared" si="1"/>
        <v xml:space="preserve">when (16#045#) =&gt;
-- AEB Housekeeping Area Register "TIMESTAMP_1" : "TIMESTAMP_DWORD_1" Field
v_ram_address                 := "0100100";
p_rmap_ram_rd(v_ram_address, avalon_mm_rmap_o.waitrequest, v_ram_readdata);
avalon_mm_rmap_o.readdata              &lt;= (others =&gt; '0');
avalon_mm_rmap_o.readdata(31 downto 0) &lt;= v_ram_readdata(31 downto 0);
</v>
      </c>
      <c r="U75" s="3"/>
    </row>
    <row r="76" spans="2:21" x14ac:dyDescent="0.25">
      <c r="B76" s="18">
        <f>INDEX(database!$B$3:$B$280,MATCH(K76,database!$D$3:$D$280,0))</f>
        <v>4108</v>
      </c>
      <c r="C76" s="5" t="str">
        <f>INDEX(database!$J$3:$J$280,MATCH(B76,database!$B$3:$B$280,0))</f>
        <v>0100101</v>
      </c>
      <c r="D76" s="8" t="str">
        <f>INDEX(database!$N$3:$N$280,MATCH(K76,database!$D$3:$D$280,0))</f>
        <v>1111</v>
      </c>
      <c r="E76" s="5" t="str">
        <f>INDEX(database!$O$3:$O$280,MATCH(K76,database!$D$3:$D$280,0))</f>
        <v>31 downto 0</v>
      </c>
      <c r="F76" s="5">
        <f>INDEX(database!$E$3:$E$280,MATCH(K76,database!$D$3:$D$280,0))</f>
        <v>31</v>
      </c>
      <c r="G76" s="5">
        <f>INDEX(database!$F$3:$F$280,MATCH(K76,database!$D$3:$D$280,0))</f>
        <v>0</v>
      </c>
      <c r="H76" s="5">
        <f>INDEX(database!$G$3:$G$280,MATCH(K76,database!$D$3:$D$280,0))</f>
        <v>32</v>
      </c>
      <c r="I76" s="5" t="str">
        <f>INDEX(database!$P$3:$P$280,MATCH(K76,database!$D$3:$D$280,0))</f>
        <v>31 downto 0</v>
      </c>
      <c r="J76" s="8" t="str">
        <f>INDEX(database!$H$3:$H$280,MATCH(K76,database!$D$3:$D$280,0))</f>
        <v>046</v>
      </c>
      <c r="K76" s="4" t="s">
        <v>194</v>
      </c>
      <c r="M76" s="3" t="str">
        <f t="shared" si="1"/>
        <v xml:space="preserve">when (16#046#) =&gt;
-- AEB Housekeeping Area Register "TIMESTAMP_2" : "TIMESTAMP_DWORD_0" Field
v_ram_address                 := "0100101";
p_rmap_ram_rd(v_ram_address, avalon_mm_rmap_o.waitrequest, v_ram_readdata);
avalon_mm_rmap_o.readdata              &lt;= (others =&gt; '0');
avalon_mm_rmap_o.readdata(31 downto 0) &lt;= v_ram_readdata(31 downto 0);
</v>
      </c>
      <c r="U76" s="3"/>
    </row>
    <row r="77" spans="2:21" x14ac:dyDescent="0.25">
      <c r="B77" s="18">
        <f>INDEX(database!$B$3:$B$280,MATCH(K77,database!$D$3:$D$280,0))</f>
        <v>4112</v>
      </c>
      <c r="C77" s="5" t="str">
        <f>INDEX(database!$J$3:$J$280,MATCH(B77,database!$B$3:$B$280,0))</f>
        <v>0100110</v>
      </c>
      <c r="D77" s="8" t="str">
        <f>INDEX(database!$N$3:$N$280,MATCH(K77,database!$D$3:$D$280,0))</f>
        <v>1111</v>
      </c>
      <c r="E77" s="5" t="str">
        <f>INDEX(database!$O$3:$O$280,MATCH(K77,database!$D$3:$D$280,0))</f>
        <v>31 downto 0</v>
      </c>
      <c r="F77" s="5">
        <f>INDEX(database!$E$3:$E$280,MATCH(K77,database!$D$3:$D$280,0))</f>
        <v>31</v>
      </c>
      <c r="G77" s="5">
        <f>INDEX(database!$F$3:$F$280,MATCH(K77,database!$D$3:$D$280,0))</f>
        <v>0</v>
      </c>
      <c r="H77" s="5">
        <f>INDEX(database!$G$3:$G$280,MATCH(K77,database!$D$3:$D$280,0))</f>
        <v>32</v>
      </c>
      <c r="I77" s="5" t="str">
        <f>INDEX(database!$P$3:$P$280,MATCH(K77,database!$D$3:$D$280,0))</f>
        <v>31 downto 0</v>
      </c>
      <c r="J77" s="8" t="str">
        <f>INDEX(database!$H$3:$H$280,MATCH(K77,database!$D$3:$D$280,0))</f>
        <v>047</v>
      </c>
      <c r="K77" s="4" t="s">
        <v>195</v>
      </c>
      <c r="M77" s="3" t="str">
        <f t="shared" si="1"/>
        <v xml:space="preserve">when (16#047#) =&gt;
-- AEB Housekeeping Area Register "ADC_RD_DATA_T_VASP_L" : NEW, "OVF", "SUPPLY", "CHID", "ADC_CHX_DATA_T_VASP_L" Fields
v_ram_address                 := "0100110";
p_rmap_ram_rd(v_ram_address, avalon_mm_rmap_o.waitrequest, v_ram_readdata);
avalon_mm_rmap_o.readdata              &lt;= (others =&gt; '0');
avalon_mm_rmap_o.readdata(31 downto 0) &lt;= v_ram_readdata(31 downto 0);
</v>
      </c>
      <c r="U77" s="3"/>
    </row>
    <row r="78" spans="2:21" x14ac:dyDescent="0.25">
      <c r="B78" s="18">
        <f>INDEX(database!$B$3:$B$280,MATCH(K78,database!$D$3:$D$280,0))</f>
        <v>4116</v>
      </c>
      <c r="C78" s="5" t="str">
        <f>INDEX(database!$J$3:$J$280,MATCH(B78,database!$B$3:$B$280,0))</f>
        <v>0100111</v>
      </c>
      <c r="D78" s="8" t="str">
        <f>INDEX(database!$N$3:$N$280,MATCH(K78,database!$D$3:$D$280,0))</f>
        <v>1111</v>
      </c>
      <c r="E78" s="5" t="str">
        <f>INDEX(database!$O$3:$O$280,MATCH(K78,database!$D$3:$D$280,0))</f>
        <v>31 downto 0</v>
      </c>
      <c r="F78" s="5">
        <f>INDEX(database!$E$3:$E$280,MATCH(K78,database!$D$3:$D$280,0))</f>
        <v>31</v>
      </c>
      <c r="G78" s="5">
        <f>INDEX(database!$F$3:$F$280,MATCH(K78,database!$D$3:$D$280,0))</f>
        <v>0</v>
      </c>
      <c r="H78" s="5">
        <f>INDEX(database!$G$3:$G$280,MATCH(K78,database!$D$3:$D$280,0))</f>
        <v>32</v>
      </c>
      <c r="I78" s="5" t="str">
        <f>INDEX(database!$P$3:$P$280,MATCH(K78,database!$D$3:$D$280,0))</f>
        <v>31 downto 0</v>
      </c>
      <c r="J78" s="8" t="str">
        <f>INDEX(database!$H$3:$H$280,MATCH(K78,database!$D$3:$D$280,0))</f>
        <v>048</v>
      </c>
      <c r="K78" s="4" t="s">
        <v>196</v>
      </c>
      <c r="M78" s="3" t="str">
        <f t="shared" si="1"/>
        <v xml:space="preserve">when (16#048#) =&gt;
-- AEB Housekeeping Area Register "ADC_RD_DATA_T_VASP_R" : NEW, "OVF", "SUPPLY", "CHID", "ADC_CHX_DATA_T_VASP_R" Fields
v_ram_address                 := "0100111";
p_rmap_ram_rd(v_ram_address, avalon_mm_rmap_o.waitrequest, v_ram_readdata);
avalon_mm_rmap_o.readdata              &lt;= (others =&gt; '0');
avalon_mm_rmap_o.readdata(31 downto 0) &lt;= v_ram_readdata(31 downto 0);
</v>
      </c>
      <c r="U78" s="3"/>
    </row>
    <row r="79" spans="2:21" x14ac:dyDescent="0.25">
      <c r="B79" s="18">
        <f>INDEX(database!$B$3:$B$280,MATCH(K79,database!$D$3:$D$280,0))</f>
        <v>4120</v>
      </c>
      <c r="C79" s="5" t="str">
        <f>INDEX(database!$J$3:$J$280,MATCH(B79,database!$B$3:$B$280,0))</f>
        <v>0101000</v>
      </c>
      <c r="D79" s="8" t="str">
        <f>INDEX(database!$N$3:$N$280,MATCH(K79,database!$D$3:$D$280,0))</f>
        <v>1111</v>
      </c>
      <c r="E79" s="5" t="str">
        <f>INDEX(database!$O$3:$O$280,MATCH(K79,database!$D$3:$D$280,0))</f>
        <v>31 downto 0</v>
      </c>
      <c r="F79" s="5">
        <f>INDEX(database!$E$3:$E$280,MATCH(K79,database!$D$3:$D$280,0))</f>
        <v>31</v>
      </c>
      <c r="G79" s="5">
        <f>INDEX(database!$F$3:$F$280,MATCH(K79,database!$D$3:$D$280,0))</f>
        <v>0</v>
      </c>
      <c r="H79" s="5">
        <f>INDEX(database!$G$3:$G$280,MATCH(K79,database!$D$3:$D$280,0))</f>
        <v>32</v>
      </c>
      <c r="I79" s="5" t="str">
        <f>INDEX(database!$P$3:$P$280,MATCH(K79,database!$D$3:$D$280,0))</f>
        <v>31 downto 0</v>
      </c>
      <c r="J79" s="8" t="str">
        <f>INDEX(database!$H$3:$H$280,MATCH(K79,database!$D$3:$D$280,0))</f>
        <v>049</v>
      </c>
      <c r="K79" s="4" t="s">
        <v>197</v>
      </c>
      <c r="M79" s="3" t="str">
        <f t="shared" si="1"/>
        <v xml:space="preserve">when (16#049#) =&gt;
-- AEB Housekeeping Area Register "ADC_RD_DATA_T_BIAS_P" : NEW, "OVF", "SUPPLY", "CHID", "ADC_CHX_DATA_T_BIAS_P" Fields
v_ram_address                 := "0101000";
p_rmap_ram_rd(v_ram_address, avalon_mm_rmap_o.waitrequest, v_ram_readdata);
avalon_mm_rmap_o.readdata              &lt;= (others =&gt; '0');
avalon_mm_rmap_o.readdata(31 downto 0) &lt;= v_ram_readdata(31 downto 0);
</v>
      </c>
      <c r="U79" s="3"/>
    </row>
    <row r="80" spans="2:21" x14ac:dyDescent="0.25">
      <c r="B80" s="18">
        <f>INDEX(database!$B$3:$B$280,MATCH(K80,database!$D$3:$D$280,0))</f>
        <v>4124</v>
      </c>
      <c r="C80" s="5" t="str">
        <f>INDEX(database!$J$3:$J$280,MATCH(B80,database!$B$3:$B$280,0))</f>
        <v>0101001</v>
      </c>
      <c r="D80" s="8" t="str">
        <f>INDEX(database!$N$3:$N$280,MATCH(K80,database!$D$3:$D$280,0))</f>
        <v>1111</v>
      </c>
      <c r="E80" s="5" t="str">
        <f>INDEX(database!$O$3:$O$280,MATCH(K80,database!$D$3:$D$280,0))</f>
        <v>31 downto 0</v>
      </c>
      <c r="F80" s="5">
        <f>INDEX(database!$E$3:$E$280,MATCH(K80,database!$D$3:$D$280,0))</f>
        <v>31</v>
      </c>
      <c r="G80" s="5">
        <f>INDEX(database!$F$3:$F$280,MATCH(K80,database!$D$3:$D$280,0))</f>
        <v>0</v>
      </c>
      <c r="H80" s="5">
        <f>INDEX(database!$G$3:$G$280,MATCH(K80,database!$D$3:$D$280,0))</f>
        <v>32</v>
      </c>
      <c r="I80" s="5" t="str">
        <f>INDEX(database!$P$3:$P$280,MATCH(K80,database!$D$3:$D$280,0))</f>
        <v>31 downto 0</v>
      </c>
      <c r="J80" s="8" t="str">
        <f>INDEX(database!$H$3:$H$280,MATCH(K80,database!$D$3:$D$280,0))</f>
        <v>04A</v>
      </c>
      <c r="K80" s="4" t="s">
        <v>198</v>
      </c>
      <c r="M80" s="3" t="str">
        <f t="shared" si="1"/>
        <v xml:space="preserve">when (16#04A#) =&gt;
-- AEB Housekeeping Area Register "ADC_RD_DATA_T_HK_P" : NEW, "OVF", "SUPPLY", "CHID", "ADC_CHX_DATA_T_HK_P" Fields
v_ram_address                 := "0101001";
p_rmap_ram_rd(v_ram_address, avalon_mm_rmap_o.waitrequest, v_ram_readdata);
avalon_mm_rmap_o.readdata              &lt;= (others =&gt; '0');
avalon_mm_rmap_o.readdata(31 downto 0) &lt;= v_ram_readdata(31 downto 0);
</v>
      </c>
      <c r="U80" s="3"/>
    </row>
    <row r="81" spans="2:21" x14ac:dyDescent="0.25">
      <c r="B81" s="18">
        <f>INDEX(database!$B$3:$B$280,MATCH(K81,database!$D$3:$D$280,0))</f>
        <v>4128</v>
      </c>
      <c r="C81" s="5" t="str">
        <f>INDEX(database!$J$3:$J$280,MATCH(B81,database!$B$3:$B$280,0))</f>
        <v>0101010</v>
      </c>
      <c r="D81" s="8" t="str">
        <f>INDEX(database!$N$3:$N$280,MATCH(K81,database!$D$3:$D$280,0))</f>
        <v>1111</v>
      </c>
      <c r="E81" s="5" t="str">
        <f>INDEX(database!$O$3:$O$280,MATCH(K81,database!$D$3:$D$280,0))</f>
        <v>31 downto 0</v>
      </c>
      <c r="F81" s="5">
        <f>INDEX(database!$E$3:$E$280,MATCH(K81,database!$D$3:$D$280,0))</f>
        <v>31</v>
      </c>
      <c r="G81" s="5">
        <f>INDEX(database!$F$3:$F$280,MATCH(K81,database!$D$3:$D$280,0))</f>
        <v>0</v>
      </c>
      <c r="H81" s="5">
        <f>INDEX(database!$G$3:$G$280,MATCH(K81,database!$D$3:$D$280,0))</f>
        <v>32</v>
      </c>
      <c r="I81" s="5" t="str">
        <f>INDEX(database!$P$3:$P$280,MATCH(K81,database!$D$3:$D$280,0))</f>
        <v>31 downto 0</v>
      </c>
      <c r="J81" s="8" t="str">
        <f>INDEX(database!$H$3:$H$280,MATCH(K81,database!$D$3:$D$280,0))</f>
        <v>04B</v>
      </c>
      <c r="K81" s="4" t="s">
        <v>199</v>
      </c>
      <c r="M81" s="3" t="str">
        <f t="shared" si="1"/>
        <v xml:space="preserve">when (16#04B#) =&gt;
-- AEB Housekeeping Area Register "ADC_RD_DATA_T_TOU_1_P" : NEW, "OVF", "SUPPLY", "CHID", "ADC_CHX_DATA_T_TOU_1_P" Fields
v_ram_address                 := "0101010";
p_rmap_ram_rd(v_ram_address, avalon_mm_rmap_o.waitrequest, v_ram_readdata);
avalon_mm_rmap_o.readdata              &lt;= (others =&gt; '0');
avalon_mm_rmap_o.readdata(31 downto 0) &lt;= v_ram_readdata(31 downto 0);
</v>
      </c>
      <c r="U81" s="3"/>
    </row>
    <row r="82" spans="2:21" x14ac:dyDescent="0.25">
      <c r="B82" s="18">
        <f>INDEX(database!$B$3:$B$280,MATCH(K82,database!$D$3:$D$280,0))</f>
        <v>4132</v>
      </c>
      <c r="C82" s="5" t="str">
        <f>INDEX(database!$J$3:$J$280,MATCH(B82,database!$B$3:$B$280,0))</f>
        <v>0101011</v>
      </c>
      <c r="D82" s="8" t="str">
        <f>INDEX(database!$N$3:$N$280,MATCH(K82,database!$D$3:$D$280,0))</f>
        <v>1111</v>
      </c>
      <c r="E82" s="5" t="str">
        <f>INDEX(database!$O$3:$O$280,MATCH(K82,database!$D$3:$D$280,0))</f>
        <v>31 downto 0</v>
      </c>
      <c r="F82" s="5">
        <f>INDEX(database!$E$3:$E$280,MATCH(K82,database!$D$3:$D$280,0))</f>
        <v>31</v>
      </c>
      <c r="G82" s="5">
        <f>INDEX(database!$F$3:$F$280,MATCH(K82,database!$D$3:$D$280,0))</f>
        <v>0</v>
      </c>
      <c r="H82" s="5">
        <f>INDEX(database!$G$3:$G$280,MATCH(K82,database!$D$3:$D$280,0))</f>
        <v>32</v>
      </c>
      <c r="I82" s="5" t="str">
        <f>INDEX(database!$P$3:$P$280,MATCH(K82,database!$D$3:$D$280,0))</f>
        <v>31 downto 0</v>
      </c>
      <c r="J82" s="8" t="str">
        <f>INDEX(database!$H$3:$H$280,MATCH(K82,database!$D$3:$D$280,0))</f>
        <v>04C</v>
      </c>
      <c r="K82" s="4" t="s">
        <v>200</v>
      </c>
      <c r="M82" s="3" t="str">
        <f t="shared" si="1"/>
        <v xml:space="preserve">when (16#04C#) =&gt;
-- AEB Housekeeping Area Register "ADC_RD_DATA_T_TOU_2_P" : NEW, "OVF", "SUPPLY", "CHID", "ADC_CHX_DATA_T_TOU_2_P" Fields
v_ram_address                 := "0101011";
p_rmap_ram_rd(v_ram_address, avalon_mm_rmap_o.waitrequest, v_ram_readdata);
avalon_mm_rmap_o.readdata              &lt;= (others =&gt; '0');
avalon_mm_rmap_o.readdata(31 downto 0) &lt;= v_ram_readdata(31 downto 0);
</v>
      </c>
      <c r="U82" s="3"/>
    </row>
    <row r="83" spans="2:21" x14ac:dyDescent="0.25">
      <c r="B83" s="18">
        <f>INDEX(database!$B$3:$B$280,MATCH(K83,database!$D$3:$D$280,0))</f>
        <v>4136</v>
      </c>
      <c r="C83" s="5" t="str">
        <f>INDEX(database!$J$3:$J$280,MATCH(B83,database!$B$3:$B$280,0))</f>
        <v>0101100</v>
      </c>
      <c r="D83" s="8" t="str">
        <f>INDEX(database!$N$3:$N$280,MATCH(K83,database!$D$3:$D$280,0))</f>
        <v>1111</v>
      </c>
      <c r="E83" s="5" t="str">
        <f>INDEX(database!$O$3:$O$280,MATCH(K83,database!$D$3:$D$280,0))</f>
        <v>31 downto 0</v>
      </c>
      <c r="F83" s="5">
        <f>INDEX(database!$E$3:$E$280,MATCH(K83,database!$D$3:$D$280,0))</f>
        <v>31</v>
      </c>
      <c r="G83" s="5">
        <f>INDEX(database!$F$3:$F$280,MATCH(K83,database!$D$3:$D$280,0))</f>
        <v>0</v>
      </c>
      <c r="H83" s="5">
        <f>INDEX(database!$G$3:$G$280,MATCH(K83,database!$D$3:$D$280,0))</f>
        <v>32</v>
      </c>
      <c r="I83" s="5" t="str">
        <f>INDEX(database!$P$3:$P$280,MATCH(K83,database!$D$3:$D$280,0))</f>
        <v>31 downto 0</v>
      </c>
      <c r="J83" s="8" t="str">
        <f>INDEX(database!$H$3:$H$280,MATCH(K83,database!$D$3:$D$280,0))</f>
        <v>04D</v>
      </c>
      <c r="K83" s="4" t="s">
        <v>201</v>
      </c>
      <c r="M83" s="3" t="str">
        <f t="shared" si="1"/>
        <v xml:space="preserve">when (16#04D#) =&gt;
-- AEB Housekeeping Area Register "ADC_RD_DATA_HK_VODE" : NEW, "OVF", "SUPPLY", "CHID", "ADC_CHX_DATA_HK_VODE" Fields
v_ram_address                 := "0101100";
p_rmap_ram_rd(v_ram_address, avalon_mm_rmap_o.waitrequest, v_ram_readdata);
avalon_mm_rmap_o.readdata              &lt;= (others =&gt; '0');
avalon_mm_rmap_o.readdata(31 downto 0) &lt;= v_ram_readdata(31 downto 0);
</v>
      </c>
      <c r="U83" s="3"/>
    </row>
    <row r="84" spans="2:21" x14ac:dyDescent="0.25">
      <c r="B84" s="18">
        <f>INDEX(database!$B$3:$B$280,MATCH(K84,database!$D$3:$D$280,0))</f>
        <v>4140</v>
      </c>
      <c r="C84" s="5" t="str">
        <f>INDEX(database!$J$3:$J$280,MATCH(B84,database!$B$3:$B$280,0))</f>
        <v>0101101</v>
      </c>
      <c r="D84" s="8" t="str">
        <f>INDEX(database!$N$3:$N$280,MATCH(K84,database!$D$3:$D$280,0))</f>
        <v>1111</v>
      </c>
      <c r="E84" s="5" t="str">
        <f>INDEX(database!$O$3:$O$280,MATCH(K84,database!$D$3:$D$280,0))</f>
        <v>31 downto 0</v>
      </c>
      <c r="F84" s="5">
        <f>INDEX(database!$E$3:$E$280,MATCH(K84,database!$D$3:$D$280,0))</f>
        <v>31</v>
      </c>
      <c r="G84" s="5">
        <f>INDEX(database!$F$3:$F$280,MATCH(K84,database!$D$3:$D$280,0))</f>
        <v>0</v>
      </c>
      <c r="H84" s="5">
        <f>INDEX(database!$G$3:$G$280,MATCH(K84,database!$D$3:$D$280,0))</f>
        <v>32</v>
      </c>
      <c r="I84" s="5" t="str">
        <f>INDEX(database!$P$3:$P$280,MATCH(K84,database!$D$3:$D$280,0))</f>
        <v>31 downto 0</v>
      </c>
      <c r="J84" s="8" t="str">
        <f>INDEX(database!$H$3:$H$280,MATCH(K84,database!$D$3:$D$280,0))</f>
        <v>04E</v>
      </c>
      <c r="K84" s="4" t="s">
        <v>202</v>
      </c>
      <c r="M84" s="3" t="str">
        <f t="shared" si="1"/>
        <v xml:space="preserve">when (16#04E#) =&gt;
-- AEB Housekeeping Area Register "ADC_RD_DATA_HK_VODF" : NEW, "OVF", "SUPPLY", "CHID", "ADC_CHX_DATA_HK_VODF" Fields
v_ram_address                 := "0101101";
p_rmap_ram_rd(v_ram_address, avalon_mm_rmap_o.waitrequest, v_ram_readdata);
avalon_mm_rmap_o.readdata              &lt;= (others =&gt; '0');
avalon_mm_rmap_o.readdata(31 downto 0) &lt;= v_ram_readdata(31 downto 0);
</v>
      </c>
      <c r="U84" s="3"/>
    </row>
    <row r="85" spans="2:21" x14ac:dyDescent="0.25">
      <c r="B85" s="18">
        <f>INDEX(database!$B$3:$B$280,MATCH(K85,database!$D$3:$D$280,0))</f>
        <v>4144</v>
      </c>
      <c r="C85" s="5" t="str">
        <f>INDEX(database!$J$3:$J$280,MATCH(B85,database!$B$3:$B$280,0))</f>
        <v>0101110</v>
      </c>
      <c r="D85" s="8" t="str">
        <f>INDEX(database!$N$3:$N$280,MATCH(K85,database!$D$3:$D$280,0))</f>
        <v>1111</v>
      </c>
      <c r="E85" s="5" t="str">
        <f>INDEX(database!$O$3:$O$280,MATCH(K85,database!$D$3:$D$280,0))</f>
        <v>31 downto 0</v>
      </c>
      <c r="F85" s="5">
        <f>INDEX(database!$E$3:$E$280,MATCH(K85,database!$D$3:$D$280,0))</f>
        <v>31</v>
      </c>
      <c r="G85" s="5">
        <f>INDEX(database!$F$3:$F$280,MATCH(K85,database!$D$3:$D$280,0))</f>
        <v>0</v>
      </c>
      <c r="H85" s="5">
        <f>INDEX(database!$G$3:$G$280,MATCH(K85,database!$D$3:$D$280,0))</f>
        <v>32</v>
      </c>
      <c r="I85" s="5" t="str">
        <f>INDEX(database!$P$3:$P$280,MATCH(K85,database!$D$3:$D$280,0))</f>
        <v>31 downto 0</v>
      </c>
      <c r="J85" s="8" t="str">
        <f>INDEX(database!$H$3:$H$280,MATCH(K85,database!$D$3:$D$280,0))</f>
        <v>04F</v>
      </c>
      <c r="K85" s="4" t="s">
        <v>203</v>
      </c>
      <c r="M85" s="3" t="str">
        <f t="shared" si="1"/>
        <v xml:space="preserve">when (16#04F#) =&gt;
-- AEB Housekeeping Area Register "ADC_RD_DATA_HK_VRD" : NEW, "OVF", "SUPPLY", "CHID", "ADC_CHX_DATA_HK_VRD" Fields
v_ram_address                 := "0101110";
p_rmap_ram_rd(v_ram_address, avalon_mm_rmap_o.waitrequest, v_ram_readdata);
avalon_mm_rmap_o.readdata              &lt;= (others =&gt; '0');
avalon_mm_rmap_o.readdata(31 downto 0) &lt;= v_ram_readdata(31 downto 0);
</v>
      </c>
      <c r="U85" s="3"/>
    </row>
    <row r="86" spans="2:21" x14ac:dyDescent="0.25">
      <c r="B86" s="18">
        <f>INDEX(database!$B$3:$B$280,MATCH(K86,database!$D$3:$D$280,0))</f>
        <v>4148</v>
      </c>
      <c r="C86" s="5" t="str">
        <f>INDEX(database!$J$3:$J$280,MATCH(B86,database!$B$3:$B$280,0))</f>
        <v>0101111</v>
      </c>
      <c r="D86" s="8" t="str">
        <f>INDEX(database!$N$3:$N$280,MATCH(K86,database!$D$3:$D$280,0))</f>
        <v>1111</v>
      </c>
      <c r="E86" s="5" t="str">
        <f>INDEX(database!$O$3:$O$280,MATCH(K86,database!$D$3:$D$280,0))</f>
        <v>31 downto 0</v>
      </c>
      <c r="F86" s="5">
        <f>INDEX(database!$E$3:$E$280,MATCH(K86,database!$D$3:$D$280,0))</f>
        <v>31</v>
      </c>
      <c r="G86" s="5">
        <f>INDEX(database!$F$3:$F$280,MATCH(K86,database!$D$3:$D$280,0))</f>
        <v>0</v>
      </c>
      <c r="H86" s="5">
        <f>INDEX(database!$G$3:$G$280,MATCH(K86,database!$D$3:$D$280,0))</f>
        <v>32</v>
      </c>
      <c r="I86" s="5" t="str">
        <f>INDEX(database!$P$3:$P$280,MATCH(K86,database!$D$3:$D$280,0))</f>
        <v>31 downto 0</v>
      </c>
      <c r="J86" s="8" t="str">
        <f>INDEX(database!$H$3:$H$280,MATCH(K86,database!$D$3:$D$280,0))</f>
        <v>050</v>
      </c>
      <c r="K86" s="4" t="s">
        <v>204</v>
      </c>
      <c r="M86" s="3" t="str">
        <f t="shared" si="1"/>
        <v xml:space="preserve">when (16#050#) =&gt;
-- AEB Housekeeping Area Register "ADC_RD_DATA_HK_VOG" : NEW, "OVF", "SUPPLY", "CHID", "ADC_CHX_DATA_HK_VOG" Fields
v_ram_address                 := "0101111";
p_rmap_ram_rd(v_ram_address, avalon_mm_rmap_o.waitrequest, v_ram_readdata);
avalon_mm_rmap_o.readdata              &lt;= (others =&gt; '0');
avalon_mm_rmap_o.readdata(31 downto 0) &lt;= v_ram_readdata(31 downto 0);
</v>
      </c>
      <c r="U86" s="3"/>
    </row>
    <row r="87" spans="2:21" x14ac:dyDescent="0.25">
      <c r="B87" s="18">
        <f>INDEX(database!$B$3:$B$280,MATCH(K87,database!$D$3:$D$280,0))</f>
        <v>4152</v>
      </c>
      <c r="C87" s="5" t="str">
        <f>INDEX(database!$J$3:$J$280,MATCH(B87,database!$B$3:$B$280,0))</f>
        <v>0110000</v>
      </c>
      <c r="D87" s="8" t="str">
        <f>INDEX(database!$N$3:$N$280,MATCH(K87,database!$D$3:$D$280,0))</f>
        <v>1111</v>
      </c>
      <c r="E87" s="5" t="str">
        <f>INDEX(database!$O$3:$O$280,MATCH(K87,database!$D$3:$D$280,0))</f>
        <v>31 downto 0</v>
      </c>
      <c r="F87" s="5">
        <f>INDEX(database!$E$3:$E$280,MATCH(K87,database!$D$3:$D$280,0))</f>
        <v>31</v>
      </c>
      <c r="G87" s="5">
        <f>INDEX(database!$F$3:$F$280,MATCH(K87,database!$D$3:$D$280,0))</f>
        <v>0</v>
      </c>
      <c r="H87" s="5">
        <f>INDEX(database!$G$3:$G$280,MATCH(K87,database!$D$3:$D$280,0))</f>
        <v>32</v>
      </c>
      <c r="I87" s="5" t="str">
        <f>INDEX(database!$P$3:$P$280,MATCH(K87,database!$D$3:$D$280,0))</f>
        <v>31 downto 0</v>
      </c>
      <c r="J87" s="8" t="str">
        <f>INDEX(database!$H$3:$H$280,MATCH(K87,database!$D$3:$D$280,0))</f>
        <v>051</v>
      </c>
      <c r="K87" s="4" t="s">
        <v>205</v>
      </c>
      <c r="M87" s="3" t="str">
        <f t="shared" si="1"/>
        <v xml:space="preserve">when (16#051#) =&gt;
-- AEB Housekeeping Area Register "ADC_RD_DATA_T_CCD" : NEW, "OVF", "SUPPLY", "CHID", "ADC_CHX_DATA_T_CCD" Fields
v_ram_address                 := "0110000";
p_rmap_ram_rd(v_ram_address, avalon_mm_rmap_o.waitrequest, v_ram_readdata);
avalon_mm_rmap_o.readdata              &lt;= (others =&gt; '0');
avalon_mm_rmap_o.readdata(31 downto 0) &lt;= v_ram_readdata(31 downto 0);
</v>
      </c>
      <c r="U87" s="3"/>
    </row>
    <row r="88" spans="2:21" x14ac:dyDescent="0.25">
      <c r="B88" s="18">
        <f>INDEX(database!$B$3:$B$280,MATCH(K88,database!$D$3:$D$280,0))</f>
        <v>4156</v>
      </c>
      <c r="C88" s="5" t="str">
        <f>INDEX(database!$J$3:$J$280,MATCH(B88,database!$B$3:$B$280,0))</f>
        <v>0110001</v>
      </c>
      <c r="D88" s="8" t="str">
        <f>INDEX(database!$N$3:$N$280,MATCH(K88,database!$D$3:$D$280,0))</f>
        <v>1111</v>
      </c>
      <c r="E88" s="5" t="str">
        <f>INDEX(database!$O$3:$O$280,MATCH(K88,database!$D$3:$D$280,0))</f>
        <v>31 downto 0</v>
      </c>
      <c r="F88" s="5">
        <f>INDEX(database!$E$3:$E$280,MATCH(K88,database!$D$3:$D$280,0))</f>
        <v>31</v>
      </c>
      <c r="G88" s="5">
        <f>INDEX(database!$F$3:$F$280,MATCH(K88,database!$D$3:$D$280,0))</f>
        <v>0</v>
      </c>
      <c r="H88" s="5">
        <f>INDEX(database!$G$3:$G$280,MATCH(K88,database!$D$3:$D$280,0))</f>
        <v>32</v>
      </c>
      <c r="I88" s="5" t="str">
        <f>INDEX(database!$P$3:$P$280,MATCH(K88,database!$D$3:$D$280,0))</f>
        <v>31 downto 0</v>
      </c>
      <c r="J88" s="8" t="str">
        <f>INDEX(database!$H$3:$H$280,MATCH(K88,database!$D$3:$D$280,0))</f>
        <v>052</v>
      </c>
      <c r="K88" s="4" t="s">
        <v>206</v>
      </c>
      <c r="M88" s="3" t="str">
        <f t="shared" si="1"/>
        <v xml:space="preserve">when (16#052#) =&gt;
-- AEB Housekeeping Area Register "ADC_RD_DATA_T_REF1K_MEA" : NEW, "OVF", "SUPPLY", "CHID", "ADC_CHX_DATA_T_REF1K_MEA" Fields
v_ram_address                 := "0110001";
p_rmap_ram_rd(v_ram_address, avalon_mm_rmap_o.waitrequest, v_ram_readdata);
avalon_mm_rmap_o.readdata              &lt;= (others =&gt; '0');
avalon_mm_rmap_o.readdata(31 downto 0) &lt;= v_ram_readdata(31 downto 0);
</v>
      </c>
      <c r="U88" s="3"/>
    </row>
    <row r="89" spans="2:21" x14ac:dyDescent="0.25">
      <c r="B89" s="18">
        <f>INDEX(database!$B$3:$B$280,MATCH(K89,database!$D$3:$D$280,0))</f>
        <v>4160</v>
      </c>
      <c r="C89" s="5" t="str">
        <f>INDEX(database!$J$3:$J$280,MATCH(B89,database!$B$3:$B$280,0))</f>
        <v>0110010</v>
      </c>
      <c r="D89" s="8" t="str">
        <f>INDEX(database!$N$3:$N$280,MATCH(K89,database!$D$3:$D$280,0))</f>
        <v>1111</v>
      </c>
      <c r="E89" s="5" t="str">
        <f>INDEX(database!$O$3:$O$280,MATCH(K89,database!$D$3:$D$280,0))</f>
        <v>31 downto 0</v>
      </c>
      <c r="F89" s="5">
        <f>INDEX(database!$E$3:$E$280,MATCH(K89,database!$D$3:$D$280,0))</f>
        <v>31</v>
      </c>
      <c r="G89" s="5">
        <f>INDEX(database!$F$3:$F$280,MATCH(K89,database!$D$3:$D$280,0))</f>
        <v>0</v>
      </c>
      <c r="H89" s="5">
        <f>INDEX(database!$G$3:$G$280,MATCH(K89,database!$D$3:$D$280,0))</f>
        <v>32</v>
      </c>
      <c r="I89" s="5" t="str">
        <f>INDEX(database!$P$3:$P$280,MATCH(K89,database!$D$3:$D$280,0))</f>
        <v>31 downto 0</v>
      </c>
      <c r="J89" s="8" t="str">
        <f>INDEX(database!$H$3:$H$280,MATCH(K89,database!$D$3:$D$280,0))</f>
        <v>053</v>
      </c>
      <c r="K89" s="4" t="s">
        <v>207</v>
      </c>
      <c r="M89" s="3" t="str">
        <f t="shared" si="1"/>
        <v xml:space="preserve">when (16#053#) =&gt;
-- AEB Housekeeping Area Register "ADC_RD_DATA_T_REF649R_MEA" : NEW, "OVF", "SUPPLY", "CHID", "ADC_CHX_DATA_T_REF649R_MEA" Fields
v_ram_address                 := "0110010";
p_rmap_ram_rd(v_ram_address, avalon_mm_rmap_o.waitrequest, v_ram_readdata);
avalon_mm_rmap_o.readdata              &lt;= (others =&gt; '0');
avalon_mm_rmap_o.readdata(31 downto 0) &lt;= v_ram_readdata(31 downto 0);
</v>
      </c>
      <c r="U89" s="3"/>
    </row>
    <row r="90" spans="2:21" x14ac:dyDescent="0.25">
      <c r="B90" s="18">
        <f>INDEX(database!$B$3:$B$280,MATCH(K90,database!$D$3:$D$280,0))</f>
        <v>4164</v>
      </c>
      <c r="C90" s="5" t="str">
        <f>INDEX(database!$J$3:$J$280,MATCH(B90,database!$B$3:$B$280,0))</f>
        <v>0110011</v>
      </c>
      <c r="D90" s="8" t="str">
        <f>INDEX(database!$N$3:$N$280,MATCH(K90,database!$D$3:$D$280,0))</f>
        <v>1111</v>
      </c>
      <c r="E90" s="5" t="str">
        <f>INDEX(database!$O$3:$O$280,MATCH(K90,database!$D$3:$D$280,0))</f>
        <v>31 downto 0</v>
      </c>
      <c r="F90" s="5">
        <f>INDEX(database!$E$3:$E$280,MATCH(K90,database!$D$3:$D$280,0))</f>
        <v>31</v>
      </c>
      <c r="G90" s="5">
        <f>INDEX(database!$F$3:$F$280,MATCH(K90,database!$D$3:$D$280,0))</f>
        <v>0</v>
      </c>
      <c r="H90" s="5">
        <f>INDEX(database!$G$3:$G$280,MATCH(K90,database!$D$3:$D$280,0))</f>
        <v>32</v>
      </c>
      <c r="I90" s="5" t="str">
        <f>INDEX(database!$P$3:$P$280,MATCH(K90,database!$D$3:$D$280,0))</f>
        <v>31 downto 0</v>
      </c>
      <c r="J90" s="8" t="str">
        <f>INDEX(database!$H$3:$H$280,MATCH(K90,database!$D$3:$D$280,0))</f>
        <v>054</v>
      </c>
      <c r="K90" s="4" t="s">
        <v>208</v>
      </c>
      <c r="M90" s="3" t="str">
        <f t="shared" si="1"/>
        <v xml:space="preserve">when (16#054#) =&gt;
-- AEB Housekeeping Area Register "ADC_RD_DATA_HK_ANA_N5V" : NEW, "OVF", "SUPPLY", "CHID", "ADC_CHX_DATA_HK_ANA_N5V" Fields
v_ram_address                 := "0110011";
p_rmap_ram_rd(v_ram_address, avalon_mm_rmap_o.waitrequest, v_ram_readdata);
avalon_mm_rmap_o.readdata              &lt;= (others =&gt; '0');
avalon_mm_rmap_o.readdata(31 downto 0) &lt;= v_ram_readdata(31 downto 0);
</v>
      </c>
      <c r="U90" s="3"/>
    </row>
    <row r="91" spans="2:21" x14ac:dyDescent="0.25">
      <c r="B91" s="18">
        <f>INDEX(database!$B$3:$B$280,MATCH(K91,database!$D$3:$D$280,0))</f>
        <v>4168</v>
      </c>
      <c r="C91" s="5" t="str">
        <f>INDEX(database!$J$3:$J$280,MATCH(B91,database!$B$3:$B$280,0))</f>
        <v>0110100</v>
      </c>
      <c r="D91" s="8" t="str">
        <f>INDEX(database!$N$3:$N$280,MATCH(K91,database!$D$3:$D$280,0))</f>
        <v>1111</v>
      </c>
      <c r="E91" s="5" t="str">
        <f>INDEX(database!$O$3:$O$280,MATCH(K91,database!$D$3:$D$280,0))</f>
        <v>31 downto 0</v>
      </c>
      <c r="F91" s="5">
        <f>INDEX(database!$E$3:$E$280,MATCH(K91,database!$D$3:$D$280,0))</f>
        <v>31</v>
      </c>
      <c r="G91" s="5">
        <f>INDEX(database!$F$3:$F$280,MATCH(K91,database!$D$3:$D$280,0))</f>
        <v>0</v>
      </c>
      <c r="H91" s="5">
        <f>INDEX(database!$G$3:$G$280,MATCH(K91,database!$D$3:$D$280,0))</f>
        <v>32</v>
      </c>
      <c r="I91" s="5" t="str">
        <f>INDEX(database!$P$3:$P$280,MATCH(K91,database!$D$3:$D$280,0))</f>
        <v>31 downto 0</v>
      </c>
      <c r="J91" s="8" t="str">
        <f>INDEX(database!$H$3:$H$280,MATCH(K91,database!$D$3:$D$280,0))</f>
        <v>055</v>
      </c>
      <c r="K91" s="4" t="s">
        <v>209</v>
      </c>
      <c r="M91" s="3" t="str">
        <f t="shared" si="1"/>
        <v xml:space="preserve">when (16#055#) =&gt;
-- AEB Housekeeping Area Register "ADC_RD_DATA_S_REF" : NEW, "OVF", "SUPPLY", "CHID", "ADC_CHX_DATA_S_REF" Fields
v_ram_address                 := "0110100";
p_rmap_ram_rd(v_ram_address, avalon_mm_rmap_o.waitrequest, v_ram_readdata);
avalon_mm_rmap_o.readdata              &lt;= (others =&gt; '0');
avalon_mm_rmap_o.readdata(31 downto 0) &lt;= v_ram_readdata(31 downto 0);
</v>
      </c>
      <c r="U91" s="3"/>
    </row>
    <row r="92" spans="2:21" x14ac:dyDescent="0.25">
      <c r="B92" s="18">
        <f>INDEX(database!$B$3:$B$280,MATCH(K92,database!$D$3:$D$280,0))</f>
        <v>4172</v>
      </c>
      <c r="C92" s="5" t="str">
        <f>INDEX(database!$J$3:$J$280,MATCH(B92,database!$B$3:$B$280,0))</f>
        <v>0110101</v>
      </c>
      <c r="D92" s="8" t="str">
        <f>INDEX(database!$N$3:$N$280,MATCH(K92,database!$D$3:$D$280,0))</f>
        <v>1111</v>
      </c>
      <c r="E92" s="5" t="str">
        <f>INDEX(database!$O$3:$O$280,MATCH(K92,database!$D$3:$D$280,0))</f>
        <v>31 downto 0</v>
      </c>
      <c r="F92" s="5">
        <f>INDEX(database!$E$3:$E$280,MATCH(K92,database!$D$3:$D$280,0))</f>
        <v>31</v>
      </c>
      <c r="G92" s="5">
        <f>INDEX(database!$F$3:$F$280,MATCH(K92,database!$D$3:$D$280,0))</f>
        <v>0</v>
      </c>
      <c r="H92" s="5">
        <f>INDEX(database!$G$3:$G$280,MATCH(K92,database!$D$3:$D$280,0))</f>
        <v>32</v>
      </c>
      <c r="I92" s="5" t="str">
        <f>INDEX(database!$P$3:$P$280,MATCH(K92,database!$D$3:$D$280,0))</f>
        <v>31 downto 0</v>
      </c>
      <c r="J92" s="8" t="str">
        <f>INDEX(database!$H$3:$H$280,MATCH(K92,database!$D$3:$D$280,0))</f>
        <v>056</v>
      </c>
      <c r="K92" s="4" t="s">
        <v>210</v>
      </c>
      <c r="M92" s="3" t="str">
        <f t="shared" si="1"/>
        <v xml:space="preserve">when (16#056#) =&gt;
-- AEB Housekeeping Area Register "ADC_RD_DATA_HK_CCD_P31V" : NEW, "OVF", "SUPPLY", "CHID", "ADC_CHX_DATA_HK_CCD_P31V" Fields
v_ram_address                 := "0110101";
p_rmap_ram_rd(v_ram_address, avalon_mm_rmap_o.waitrequest, v_ram_readdata);
avalon_mm_rmap_o.readdata              &lt;= (others =&gt; '0');
avalon_mm_rmap_o.readdata(31 downto 0) &lt;= v_ram_readdata(31 downto 0);
</v>
      </c>
      <c r="U92" s="3"/>
    </row>
    <row r="93" spans="2:21" x14ac:dyDescent="0.25">
      <c r="B93" s="18">
        <f>INDEX(database!$B$3:$B$280,MATCH(K93,database!$D$3:$D$280,0))</f>
        <v>4176</v>
      </c>
      <c r="C93" s="5" t="str">
        <f>INDEX(database!$J$3:$J$280,MATCH(B93,database!$B$3:$B$280,0))</f>
        <v>0110110</v>
      </c>
      <c r="D93" s="8" t="str">
        <f>INDEX(database!$N$3:$N$280,MATCH(K93,database!$D$3:$D$280,0))</f>
        <v>1111</v>
      </c>
      <c r="E93" s="5" t="str">
        <f>INDEX(database!$O$3:$O$280,MATCH(K93,database!$D$3:$D$280,0))</f>
        <v>31 downto 0</v>
      </c>
      <c r="F93" s="5">
        <f>INDEX(database!$E$3:$E$280,MATCH(K93,database!$D$3:$D$280,0))</f>
        <v>31</v>
      </c>
      <c r="G93" s="5">
        <f>INDEX(database!$F$3:$F$280,MATCH(K93,database!$D$3:$D$280,0))</f>
        <v>0</v>
      </c>
      <c r="H93" s="5">
        <f>INDEX(database!$G$3:$G$280,MATCH(K93,database!$D$3:$D$280,0))</f>
        <v>32</v>
      </c>
      <c r="I93" s="5" t="str">
        <f>INDEX(database!$P$3:$P$280,MATCH(K93,database!$D$3:$D$280,0))</f>
        <v>31 downto 0</v>
      </c>
      <c r="J93" s="8" t="str">
        <f>INDEX(database!$H$3:$H$280,MATCH(K93,database!$D$3:$D$280,0))</f>
        <v>057</v>
      </c>
      <c r="K93" s="4" t="s">
        <v>211</v>
      </c>
      <c r="M93" s="3" t="str">
        <f t="shared" si="1"/>
        <v xml:space="preserve">when (16#057#) =&gt;
-- AEB Housekeeping Area Register "ADC_RD_DATA_HK_CLK_P15V" : NEW, "OVF", "SUPPLY", "CHID", "ADC_CHX_DATA_HK_CLK_P15V" Fields
v_ram_address                 := "0110110";
p_rmap_ram_rd(v_ram_address, avalon_mm_rmap_o.waitrequest, v_ram_readdata);
avalon_mm_rmap_o.readdata              &lt;= (others =&gt; '0');
avalon_mm_rmap_o.readdata(31 downto 0) &lt;= v_ram_readdata(31 downto 0);
</v>
      </c>
      <c r="U93" s="3"/>
    </row>
    <row r="94" spans="2:21" x14ac:dyDescent="0.25">
      <c r="B94" s="18">
        <f>INDEX(database!$B$3:$B$280,MATCH(K94,database!$D$3:$D$280,0))</f>
        <v>4180</v>
      </c>
      <c r="C94" s="5" t="str">
        <f>INDEX(database!$J$3:$J$280,MATCH(B94,database!$B$3:$B$280,0))</f>
        <v>0110111</v>
      </c>
      <c r="D94" s="8" t="str">
        <f>INDEX(database!$N$3:$N$280,MATCH(K94,database!$D$3:$D$280,0))</f>
        <v>1111</v>
      </c>
      <c r="E94" s="5" t="str">
        <f>INDEX(database!$O$3:$O$280,MATCH(K94,database!$D$3:$D$280,0))</f>
        <v>31 downto 0</v>
      </c>
      <c r="F94" s="5">
        <f>INDEX(database!$E$3:$E$280,MATCH(K94,database!$D$3:$D$280,0))</f>
        <v>31</v>
      </c>
      <c r="G94" s="5">
        <f>INDEX(database!$F$3:$F$280,MATCH(K94,database!$D$3:$D$280,0))</f>
        <v>0</v>
      </c>
      <c r="H94" s="5">
        <f>INDEX(database!$G$3:$G$280,MATCH(K94,database!$D$3:$D$280,0))</f>
        <v>32</v>
      </c>
      <c r="I94" s="5" t="str">
        <f>INDEX(database!$P$3:$P$280,MATCH(K94,database!$D$3:$D$280,0))</f>
        <v>31 downto 0</v>
      </c>
      <c r="J94" s="8" t="str">
        <f>INDEX(database!$H$3:$H$280,MATCH(K94,database!$D$3:$D$280,0))</f>
        <v>058</v>
      </c>
      <c r="K94" s="4" t="s">
        <v>212</v>
      </c>
      <c r="M94" s="3" t="str">
        <f t="shared" si="1"/>
        <v xml:space="preserve">when (16#058#) =&gt;
-- AEB Housekeeping Area Register "ADC_RD_DATA_HK_ANA_P5V" : NEW, "OVF", "SUPPLY", "CHID", "ADC_CHX_DATA_HK_ANA_P5V" Fields
v_ram_address                 := "0110111";
p_rmap_ram_rd(v_ram_address, avalon_mm_rmap_o.waitrequest, v_ram_readdata);
avalon_mm_rmap_o.readdata              &lt;= (others =&gt; '0');
avalon_mm_rmap_o.readdata(31 downto 0) &lt;= v_ram_readdata(31 downto 0);
</v>
      </c>
      <c r="U94" s="3"/>
    </row>
    <row r="95" spans="2:21" x14ac:dyDescent="0.25">
      <c r="B95" s="18">
        <f>INDEX(database!$B$3:$B$280,MATCH(K95,database!$D$3:$D$280,0))</f>
        <v>4184</v>
      </c>
      <c r="C95" s="5" t="str">
        <f>INDEX(database!$J$3:$J$280,MATCH(B95,database!$B$3:$B$280,0))</f>
        <v>0111000</v>
      </c>
      <c r="D95" s="8" t="str">
        <f>INDEX(database!$N$3:$N$280,MATCH(K95,database!$D$3:$D$280,0))</f>
        <v>1111</v>
      </c>
      <c r="E95" s="5" t="str">
        <f>INDEX(database!$O$3:$O$280,MATCH(K95,database!$D$3:$D$280,0))</f>
        <v>31 downto 0</v>
      </c>
      <c r="F95" s="5">
        <f>INDEX(database!$E$3:$E$280,MATCH(K95,database!$D$3:$D$280,0))</f>
        <v>31</v>
      </c>
      <c r="G95" s="5">
        <f>INDEX(database!$F$3:$F$280,MATCH(K95,database!$D$3:$D$280,0))</f>
        <v>0</v>
      </c>
      <c r="H95" s="5">
        <f>INDEX(database!$G$3:$G$280,MATCH(K95,database!$D$3:$D$280,0))</f>
        <v>32</v>
      </c>
      <c r="I95" s="5" t="str">
        <f>INDEX(database!$P$3:$P$280,MATCH(K95,database!$D$3:$D$280,0))</f>
        <v>31 downto 0</v>
      </c>
      <c r="J95" s="8" t="str">
        <f>INDEX(database!$H$3:$H$280,MATCH(K95,database!$D$3:$D$280,0))</f>
        <v>059</v>
      </c>
      <c r="K95" s="4" t="s">
        <v>213</v>
      </c>
      <c r="M95" s="3" t="str">
        <f t="shared" si="1"/>
        <v xml:space="preserve">when (16#059#) =&gt;
-- AEB Housekeeping Area Register "ADC_RD_DATA_HK_ANA_P3V3" : NEW, "OVF", "SUPPLY", "CHID", "ADC_CHX_DATA_HK_ANA_P3V3" Fields
v_ram_address                 := "0111000";
p_rmap_ram_rd(v_ram_address, avalon_mm_rmap_o.waitrequest, v_ram_readdata);
avalon_mm_rmap_o.readdata              &lt;= (others =&gt; '0');
avalon_mm_rmap_o.readdata(31 downto 0) &lt;= v_ram_readdata(31 downto 0);
</v>
      </c>
      <c r="U95" s="3"/>
    </row>
    <row r="96" spans="2:21" x14ac:dyDescent="0.25">
      <c r="B96" s="18">
        <f>INDEX(database!$B$3:$B$280,MATCH(K96,database!$D$3:$D$280,0))</f>
        <v>4188</v>
      </c>
      <c r="C96" s="5" t="str">
        <f>INDEX(database!$J$3:$J$280,MATCH(B96,database!$B$3:$B$280,0))</f>
        <v>0111001</v>
      </c>
      <c r="D96" s="8" t="str">
        <f>INDEX(database!$N$3:$N$280,MATCH(K96,database!$D$3:$D$280,0))</f>
        <v>1111</v>
      </c>
      <c r="E96" s="5" t="str">
        <f>INDEX(database!$O$3:$O$280,MATCH(K96,database!$D$3:$D$280,0))</f>
        <v>31 downto 0</v>
      </c>
      <c r="F96" s="5">
        <f>INDEX(database!$E$3:$E$280,MATCH(K96,database!$D$3:$D$280,0))</f>
        <v>31</v>
      </c>
      <c r="G96" s="5">
        <f>INDEX(database!$F$3:$F$280,MATCH(K96,database!$D$3:$D$280,0))</f>
        <v>0</v>
      </c>
      <c r="H96" s="5">
        <f>INDEX(database!$G$3:$G$280,MATCH(K96,database!$D$3:$D$280,0))</f>
        <v>32</v>
      </c>
      <c r="I96" s="5" t="str">
        <f>INDEX(database!$P$3:$P$280,MATCH(K96,database!$D$3:$D$280,0))</f>
        <v>31 downto 0</v>
      </c>
      <c r="J96" s="8" t="str">
        <f>INDEX(database!$H$3:$H$280,MATCH(K96,database!$D$3:$D$280,0))</f>
        <v>05A</v>
      </c>
      <c r="K96" s="4" t="s">
        <v>214</v>
      </c>
      <c r="M96" s="3" t="str">
        <f t="shared" si="1"/>
        <v xml:space="preserve">when (16#05A#) =&gt;
-- AEB Housekeeping Area Register "ADC_RD_DATA_HK_DIG_P3V3" : NEW, "OVF", "SUPPLY", "CHID", "ADC_CHX_DATA_HK_DIG_P3V3" Fields
v_ram_address                 := "0111001";
p_rmap_ram_rd(v_ram_address, avalon_mm_rmap_o.waitrequest, v_ram_readdata);
avalon_mm_rmap_o.readdata              &lt;= (others =&gt; '0');
avalon_mm_rmap_o.readdata(31 downto 0) &lt;= v_ram_readdata(31 downto 0);
</v>
      </c>
      <c r="U96" s="3"/>
    </row>
    <row r="97" spans="2:21" x14ac:dyDescent="0.25">
      <c r="B97" s="18">
        <f>INDEX(database!$B$3:$B$280,MATCH(K97,database!$D$3:$D$280,0))</f>
        <v>4192</v>
      </c>
      <c r="C97" s="5" t="str">
        <f>INDEX(database!$J$3:$J$280,MATCH(B97,database!$B$3:$B$280,0))</f>
        <v>0111010</v>
      </c>
      <c r="D97" s="8" t="str">
        <f>INDEX(database!$N$3:$N$280,MATCH(K97,database!$D$3:$D$280,0))</f>
        <v>1111</v>
      </c>
      <c r="E97" s="5" t="str">
        <f>INDEX(database!$O$3:$O$280,MATCH(K97,database!$D$3:$D$280,0))</f>
        <v>31 downto 0</v>
      </c>
      <c r="F97" s="5">
        <f>INDEX(database!$E$3:$E$280,MATCH(K97,database!$D$3:$D$280,0))</f>
        <v>231</v>
      </c>
      <c r="G97" s="5">
        <f>INDEX(database!$F$3:$F$280,MATCH(K97,database!$D$3:$D$280,0))</f>
        <v>0</v>
      </c>
      <c r="H97" s="5">
        <f>INDEX(database!$G$3:$G$280,MATCH(K97,database!$D$3:$D$280,0))</f>
        <v>32</v>
      </c>
      <c r="I97" s="5" t="str">
        <f>INDEX(database!$P$3:$P$280,MATCH(K97,database!$D$3:$D$280,0))</f>
        <v>31 downto 0</v>
      </c>
      <c r="J97" s="8" t="str">
        <f>INDEX(database!$H$3:$H$280,MATCH(K97,database!$D$3:$D$280,0))</f>
        <v>05B</v>
      </c>
      <c r="K97" s="4" t="s">
        <v>215</v>
      </c>
      <c r="M97" s="3" t="str">
        <f t="shared" si="1"/>
        <v xml:space="preserve">when (16#05B#) =&gt;
-- AEB Housekeeping Area Register "ADC_RD_DATA_ADC_REF_BUF_2" : NEW, "OVF", "SUPPLY", "CHID", "ADC_CHX_DATA_ADC_REF_BUF_2" Fields
v_ram_address                 := "0111010";
p_rmap_ram_rd(v_ram_address, avalon_mm_rmap_o.waitrequest, v_ram_readdata);
avalon_mm_rmap_o.readdata              &lt;= (others =&gt; '0');
avalon_mm_rmap_o.readdata(31 downto 0) &lt;= v_ram_readdata(31 downto 0);
</v>
      </c>
      <c r="U97" s="3"/>
    </row>
    <row r="98" spans="2:21" x14ac:dyDescent="0.25">
      <c r="B98" s="18">
        <f>INDEX(database!$B$3:$B$280,MATCH(K98,database!$D$3:$D$280,0))</f>
        <v>4224</v>
      </c>
      <c r="C98" s="5" t="str">
        <f>INDEX(database!$J$3:$J$280,MATCH(B98,database!$B$3:$B$280,0))</f>
        <v>1000010</v>
      </c>
      <c r="D98" s="8" t="str">
        <f>INDEX(database!$N$3:$N$280,MATCH(K98,database!$D$3:$D$280,0))</f>
        <v>1000</v>
      </c>
      <c r="E98" s="5" t="str">
        <f>INDEX(database!$O$3:$O$280,MATCH(K98,database!$D$3:$D$280,0))</f>
        <v>30 downto 25</v>
      </c>
      <c r="F98" s="5">
        <f>INDEX(database!$E$3:$E$280,MATCH(K98,database!$D$3:$D$280,0))</f>
        <v>30</v>
      </c>
      <c r="G98" s="5">
        <f>INDEX(database!$F$3:$F$280,MATCH(K98,database!$D$3:$D$280,0))</f>
        <v>25</v>
      </c>
      <c r="H98" s="5">
        <f>INDEX(database!$G$3:$G$280,MATCH(K98,database!$D$3:$D$280,0))</f>
        <v>6</v>
      </c>
      <c r="I98" s="5" t="str">
        <f>INDEX(database!$P$3:$P$280,MATCH(K98,database!$D$3:$D$280,0))</f>
        <v>5 downto 0</v>
      </c>
      <c r="J98" s="8" t="str">
        <f>INDEX(database!$H$3:$H$280,MATCH(K98,database!$D$3:$D$280,0))</f>
        <v>05C</v>
      </c>
      <c r="K98" s="4" t="s">
        <v>216</v>
      </c>
      <c r="M98" s="3" t="str">
        <f t="shared" si="1"/>
        <v xml:space="preserve">when (16#05C#) =&gt;
-- AEB Housekeeping Area Register "ADC1_RD_CONFIG_1" : SPIRST, "MUXMOD", "BYPAS", "CLKENB", "CHOP", "STAT" Fields
v_ram_address                 := "1000010";
p_rmap_ram_rd(v_ram_address, avalon_mm_rmap_o.waitrequest, v_ram_readdata);
avalon_mm_rmap_o.readdata              &lt;= (others =&gt; '0');
avalon_mm_rmap_o.readdata(5 downto 0) &lt;= v_ram_readdata(30 downto 25);
</v>
      </c>
      <c r="U98" s="3"/>
    </row>
    <row r="99" spans="2:21" x14ac:dyDescent="0.25">
      <c r="B99" s="18">
        <v>4225</v>
      </c>
      <c r="C99" s="5" t="str">
        <f>INDEX(database!$J$3:$J$280,MATCH(B99,database!$B$3:$B$280,0))</f>
        <v>1000010</v>
      </c>
      <c r="D99" s="8" t="s">
        <v>527</v>
      </c>
      <c r="E99" s="5" t="s">
        <v>528</v>
      </c>
      <c r="F99" s="5">
        <v>23</v>
      </c>
      <c r="G99" s="5">
        <v>0</v>
      </c>
      <c r="H99" s="5">
        <v>24</v>
      </c>
      <c r="I99" s="5" t="s">
        <v>528</v>
      </c>
      <c r="J99" s="8" t="s">
        <v>324</v>
      </c>
      <c r="K99" s="4" t="s">
        <v>217</v>
      </c>
      <c r="M99" s="3" t="str">
        <f t="shared" si="1"/>
        <v xml:space="preserve">when (16#05D#) =&gt;
-- AEB Housekeeping Area Register "ADC1_RD_CONFIG_1" : IDLMOD, "DLY2", "DLY1", "DLY0", "SBCS1", "SBCS0", "DRATE1", "DRATE0", "AINP3", "AINP2", "AINP1", "AINP0", "AINN3", "AINN2", "AINN1", "AINN0", "DIFF7", "DIFF6", "DIFF5", "DIFF4", "DIFF3", "DIFF2", "DIFF1", "DIFF0" Fields
v_ram_address                 := "1000010";
p_rmap_ram_rd(v_ram_address, avalon_mm_rmap_o.waitrequest, v_ram_readdata);
avalon_mm_rmap_o.readdata              &lt;= (others =&gt; '0');
avalon_mm_rmap_o.readdata(23 downto 0) &lt;= v_ram_readdata(23 downto 0);
</v>
      </c>
      <c r="U99" s="3"/>
    </row>
    <row r="100" spans="2:21" x14ac:dyDescent="0.25">
      <c r="B100" s="18">
        <f>INDEX(database!$B$3:$B$280,MATCH(K100,database!$D$3:$D$280,0))</f>
        <v>4228</v>
      </c>
      <c r="C100" s="5" t="str">
        <f>INDEX(database!$J$3:$J$280,MATCH(B100,database!$B$3:$B$280,0))</f>
        <v>1000011</v>
      </c>
      <c r="D100" s="8" t="str">
        <f>INDEX(database!$N$3:$N$280,MATCH(K100,database!$D$3:$D$280,0))</f>
        <v>1100</v>
      </c>
      <c r="E100" s="5" t="str">
        <f>INDEX(database!$O$3:$O$280,MATCH(K100,database!$D$3:$D$280,0))</f>
        <v>31 downto 0</v>
      </c>
      <c r="F100" s="5">
        <f>INDEX(database!$E$3:$E$280,MATCH(K100,database!$D$3:$D$280,0))</f>
        <v>31</v>
      </c>
      <c r="G100" s="5">
        <f>INDEX(database!$F$3:$F$280,MATCH(K100,database!$D$3:$D$280,0))</f>
        <v>16</v>
      </c>
      <c r="H100" s="5">
        <f>INDEX(database!$G$3:$G$280,MATCH(K100,database!$D$3:$D$280,0))</f>
        <v>16</v>
      </c>
      <c r="I100" s="5" t="str">
        <f>INDEX(database!$P$3:$P$280,MATCH(K100,database!$D$3:$D$280,0))</f>
        <v>15 downto 0</v>
      </c>
      <c r="J100" s="8" t="str">
        <f>INDEX(database!$H$3:$H$280,MATCH(K100,database!$D$3:$D$280,0))</f>
        <v>05E</v>
      </c>
      <c r="K100" s="4" t="s">
        <v>218</v>
      </c>
      <c r="M100" s="3" t="str">
        <f t="shared" si="1"/>
        <v xml:space="preserve">when (16#05E#) =&gt;
-- AEB Housekeeping Area Register "ADC1_RD_CONFIG_2" : AIN7, "AIN6", "AIN5", "AIN4", "AIN3", "AIN2", "AIN1", "AIN0", "AIN15", "AIN14", "AIN13", "AIN12", "AIN11", "AIN10", "AIN9", "AIN8" Fields
v_ram_address                 := "1000011";
p_rmap_ram_rd(v_ram_address, avalon_mm_rmap_o.waitrequest, v_ram_readdata);
avalon_mm_rmap_o.readdata              &lt;= (others =&gt; '0');
avalon_mm_rmap_o.readdata(15 downto 0) &lt;= v_ram_readdata(31 downto 0);
</v>
      </c>
      <c r="U100" s="3"/>
    </row>
    <row r="101" spans="2:21" x14ac:dyDescent="0.25">
      <c r="B101" s="18">
        <f>INDEX(database!$B$3:$B$280,MATCH(K101,database!$D$3:$D$280,0))</f>
        <v>4230</v>
      </c>
      <c r="C101" s="5" t="str">
        <f>INDEX(database!$J$3:$J$280,MATCH(B101,database!$B$3:$B$280,0))</f>
        <v>1000011</v>
      </c>
      <c r="D101" s="8" t="str">
        <f>INDEX(database!$N$3:$N$280,MATCH(K101,database!$D$3:$D$280,0))</f>
        <v>0010</v>
      </c>
      <c r="E101" s="5" t="str">
        <f>INDEX(database!$O$3:$O$280,MATCH(K101,database!$D$3:$D$280,0))</f>
        <v>13 downto 10</v>
      </c>
      <c r="F101" s="5">
        <f>INDEX(database!$E$3:$E$280,MATCH(K101,database!$D$3:$D$280,0))</f>
        <v>13</v>
      </c>
      <c r="G101" s="5">
        <f>INDEX(database!$F$3:$F$280,MATCH(K101,database!$D$3:$D$280,0))</f>
        <v>10</v>
      </c>
      <c r="H101" s="5">
        <f>INDEX(database!$G$3:$G$280,MATCH(K101,database!$D$3:$D$280,0))</f>
        <v>4</v>
      </c>
      <c r="I101" s="5" t="str">
        <f>INDEX(database!$P$3:$P$280,MATCH(K101,database!$D$3:$D$280,0))</f>
        <v>3 downto 0</v>
      </c>
      <c r="J101" s="8" t="str">
        <f>INDEX(database!$H$3:$H$280,MATCH(K101,database!$D$3:$D$280,0))</f>
        <v>05F</v>
      </c>
      <c r="K101" s="4" t="s">
        <v>220</v>
      </c>
      <c r="M101" s="3" t="str">
        <f t="shared" si="1"/>
        <v xml:space="preserve">when (16#05F#) =&gt;
-- AEB Housekeeping Area Register "ADC1_RD_CONFIG_2" : REF, "GAIN", "TEMP", "VCC" Fields
v_ram_address                 := "1000011";
p_rmap_ram_rd(v_ram_address, avalon_mm_rmap_o.waitrequest, v_ram_readdata);
avalon_mm_rmap_o.readdata              &lt;= (others =&gt; '0');
avalon_mm_rmap_o.readdata(3 downto 0) &lt;= v_ram_readdata(13 downto 10);
</v>
      </c>
      <c r="U101" s="3"/>
    </row>
    <row r="102" spans="2:21" x14ac:dyDescent="0.25">
      <c r="B102" s="18">
        <f>INDEX(database!$B$3:$B$280,MATCH(K102,database!$D$3:$D$280,0))</f>
        <v>4230</v>
      </c>
      <c r="C102" s="5" t="str">
        <f>INDEX(database!$J$3:$J$280,MATCH(B102,database!$B$3:$B$280,0))</f>
        <v>1000011</v>
      </c>
      <c r="D102" s="8" t="str">
        <f>INDEX(database!$N$3:$N$280,MATCH(K102,database!$D$3:$D$280,0))</f>
        <v>0011</v>
      </c>
      <c r="E102" s="5" t="str">
        <f>INDEX(database!$O$3:$O$280,MATCH(K102,database!$D$3:$D$280,0))</f>
        <v>8 downto 0</v>
      </c>
      <c r="F102" s="5">
        <f>INDEX(database!$E$3:$E$280,MATCH(K102,database!$D$3:$D$280,0))</f>
        <v>8</v>
      </c>
      <c r="G102" s="5">
        <f>INDEX(database!$F$3:$F$280,MATCH(K102,database!$D$3:$D$280,0))</f>
        <v>0</v>
      </c>
      <c r="H102" s="5">
        <f>INDEX(database!$G$3:$G$280,MATCH(K102,database!$D$3:$D$280,0))</f>
        <v>9</v>
      </c>
      <c r="I102" s="5" t="str">
        <f>INDEX(database!$P$3:$P$280,MATCH(K102,database!$D$3:$D$280,0))</f>
        <v>8 downto 0</v>
      </c>
      <c r="J102" s="8" t="str">
        <f>INDEX(database!$H$3:$H$280,MATCH(K102,database!$D$3:$D$280,0))</f>
        <v>060</v>
      </c>
      <c r="K102" s="4" t="s">
        <v>219</v>
      </c>
      <c r="M102" s="3" t="str">
        <f t="shared" si="1"/>
        <v xml:space="preserve">when (16#060#) =&gt;
-- AEB Housekeeping Area Register "ADC1_RD_CONFIG_2" : OFFSET, "CIO7", "CIO6", "CIO5", "CIO4", "CIO3", "CIO2", "CIO1", "CIO0" Fields
v_ram_address                 := "1000011";
p_rmap_ram_rd(v_ram_address, avalon_mm_rmap_o.waitrequest, v_ram_readdata);
avalon_mm_rmap_o.readdata              &lt;= (others =&gt; '0');
avalon_mm_rmap_o.readdata(8 downto 0) &lt;= v_ram_readdata(8 downto 0);
</v>
      </c>
      <c r="U102" s="3"/>
    </row>
    <row r="103" spans="2:21" x14ac:dyDescent="0.25">
      <c r="B103" s="18">
        <f>INDEX(database!$B$3:$B$280,MATCH(K103,database!$D$3:$D$280,0))</f>
        <v>4232</v>
      </c>
      <c r="C103" s="5" t="str">
        <f>INDEX(database!$J$3:$J$280,MATCH(B103,database!$B$3:$B$280,0))</f>
        <v>1000100</v>
      </c>
      <c r="D103" s="8" t="str">
        <f>INDEX(database!$N$3:$N$280,MATCH(K103,database!$D$3:$D$280,0))</f>
        <v>1000</v>
      </c>
      <c r="E103" s="5" t="str">
        <f>INDEX(database!$O$3:$O$280,MATCH(K103,database!$D$3:$D$280,0))</f>
        <v>31 downto 0</v>
      </c>
      <c r="F103" s="5">
        <f>INDEX(database!$E$3:$E$280,MATCH(K103,database!$D$3:$D$280,0))</f>
        <v>31</v>
      </c>
      <c r="G103" s="5">
        <f>INDEX(database!$F$3:$F$280,MATCH(K103,database!$D$3:$D$280,0))</f>
        <v>24</v>
      </c>
      <c r="H103" s="5">
        <f>INDEX(database!$G$3:$G$280,MATCH(K103,database!$D$3:$D$280,0))</f>
        <v>8</v>
      </c>
      <c r="I103" s="5" t="str">
        <f>INDEX(database!$P$3:$P$280,MATCH(K103,database!$D$3:$D$280,0))</f>
        <v>7 downto 0</v>
      </c>
      <c r="J103" s="8" t="str">
        <f>INDEX(database!$H$3:$H$280,MATCH(K103,database!$D$3:$D$280,0))</f>
        <v>061</v>
      </c>
      <c r="K103" s="4" t="s">
        <v>221</v>
      </c>
      <c r="M103" s="3" t="str">
        <f t="shared" si="1"/>
        <v xml:space="preserve">when (16#061#) =&gt;
-- AEB Housekeeping Area Register "ADC1_RD_CONFIG_3" : DIO7, "DIO6", "DIO5", "DIO4", "DIO3", "DIO2", "DIO1", "DIO0" Fields
v_ram_address                 := "1000100";
p_rmap_ram_rd(v_ram_address, avalon_mm_rmap_o.waitrequest, v_ram_readdata);
avalon_mm_rmap_o.readdata              &lt;= (others =&gt; '0');
avalon_mm_rmap_o.readdata(7 downto 0) &lt;= v_ram_readdata(31 downto 0);
</v>
      </c>
      <c r="U103" s="3"/>
    </row>
    <row r="104" spans="2:21" x14ac:dyDescent="0.25">
      <c r="B104" s="18">
        <f>INDEX(database!$B$3:$B$280,MATCH(K104,database!$D$3:$D$280,0))</f>
        <v>4240</v>
      </c>
      <c r="C104" s="5" t="str">
        <f>INDEX(database!$J$3:$J$280,MATCH(B104,database!$B$3:$B$280,0))</f>
        <v>1000110</v>
      </c>
      <c r="D104" s="8" t="str">
        <f>INDEX(database!$N$3:$N$280,MATCH(K104,database!$D$3:$D$280,0))</f>
        <v>1000</v>
      </c>
      <c r="E104" s="5" t="str">
        <f>INDEX(database!$O$3:$O$280,MATCH(K104,database!$D$3:$D$280,0))</f>
        <v>30 downto 25</v>
      </c>
      <c r="F104" s="5">
        <f>INDEX(database!$E$3:$E$280,MATCH(K104,database!$D$3:$D$280,0))</f>
        <v>30</v>
      </c>
      <c r="G104" s="5">
        <f>INDEX(database!$F$3:$F$280,MATCH(K104,database!$D$3:$D$280,0))</f>
        <v>25</v>
      </c>
      <c r="H104" s="5">
        <f>INDEX(database!$G$3:$G$280,MATCH(K104,database!$D$3:$D$280,0))</f>
        <v>6</v>
      </c>
      <c r="I104" s="5" t="str">
        <f>INDEX(database!$P$3:$P$280,MATCH(K104,database!$D$3:$D$280,0))</f>
        <v>5 downto 0</v>
      </c>
      <c r="J104" s="8" t="str">
        <f>INDEX(database!$H$3:$H$280,MATCH(K104,database!$D$3:$D$280,0))</f>
        <v>062</v>
      </c>
      <c r="K104" s="4" t="s">
        <v>222</v>
      </c>
      <c r="M104" s="3" t="str">
        <f t="shared" si="1"/>
        <v xml:space="preserve">when (16#062#) =&gt;
-- AEB Housekeeping Area Register "ADC2_RD_CONFIG_1" : SPIRST, "MUXMOD", "BYPAS", "CLKENB", "CHOP", "STAT" Fields
v_ram_address                 := "1000110";
p_rmap_ram_rd(v_ram_address, avalon_mm_rmap_o.waitrequest, v_ram_readdata);
avalon_mm_rmap_o.readdata              &lt;= (others =&gt; '0');
avalon_mm_rmap_o.readdata(5 downto 0) &lt;= v_ram_readdata(30 downto 25);
</v>
      </c>
      <c r="U104" s="3"/>
    </row>
    <row r="105" spans="2:21" x14ac:dyDescent="0.25">
      <c r="B105" s="18">
        <v>4241</v>
      </c>
      <c r="C105" s="5" t="str">
        <f>INDEX(database!$J$3:$J$280,MATCH(B105,database!$B$3:$B$280,0))</f>
        <v>1000110</v>
      </c>
      <c r="D105" s="8" t="s">
        <v>527</v>
      </c>
      <c r="E105" s="5" t="s">
        <v>528</v>
      </c>
      <c r="F105" s="5">
        <v>23</v>
      </c>
      <c r="G105" s="5">
        <v>0</v>
      </c>
      <c r="H105" s="5">
        <v>24</v>
      </c>
      <c r="I105" s="5" t="s">
        <v>528</v>
      </c>
      <c r="J105" s="7" t="s">
        <v>330</v>
      </c>
      <c r="K105" s="4" t="s">
        <v>223</v>
      </c>
      <c r="M105" s="3" t="str">
        <f t="shared" si="1"/>
        <v xml:space="preserve">when (16#063#) =&gt;
-- AEB Housekeeping Area Register "ADC2_RD_CONFIG_1" : IDLMOD, "DLY2", "DLY1", "DLY0", "SBCS1", "SBCS0", "DRATE1", "DRATE0", "AINP3", "AINP2", "AINP1", "AINP0", "AINN3", "AINN2", "AINN1", "AINN0", "DIFF7", "DIFF6", "DIFF5", "DIFF4", "DIFF3", "DIFF2", "DIFF1", "DIFF0" Fields
v_ram_address                 := "1000110";
p_rmap_ram_rd(v_ram_address, avalon_mm_rmap_o.waitrequest, v_ram_readdata);
avalon_mm_rmap_o.readdata              &lt;= (others =&gt; '0');
avalon_mm_rmap_o.readdata(23 downto 0) &lt;= v_ram_readdata(23 downto 0);
</v>
      </c>
      <c r="U105" s="3"/>
    </row>
    <row r="106" spans="2:21" x14ac:dyDescent="0.25">
      <c r="B106" s="18">
        <f>INDEX(database!$B$3:$B$280,MATCH(K106,database!$D$3:$D$280,0))</f>
        <v>4244</v>
      </c>
      <c r="C106" s="5" t="str">
        <f>INDEX(database!$J$3:$J$280,MATCH(B106,database!$B$3:$B$280,0))</f>
        <v>1000111</v>
      </c>
      <c r="D106" s="8" t="str">
        <f>INDEX(database!$N$3:$N$280,MATCH(K106,database!$D$3:$D$280,0))</f>
        <v>1100</v>
      </c>
      <c r="E106" s="5" t="str">
        <f>INDEX(database!$O$3:$O$280,MATCH(K106,database!$D$3:$D$280,0))</f>
        <v>31 downto 0</v>
      </c>
      <c r="F106" s="5">
        <f>INDEX(database!$E$3:$E$280,MATCH(K106,database!$D$3:$D$280,0))</f>
        <v>31</v>
      </c>
      <c r="G106" s="5">
        <f>INDEX(database!$F$3:$F$280,MATCH(K106,database!$D$3:$D$280,0))</f>
        <v>16</v>
      </c>
      <c r="H106" s="5">
        <f>INDEX(database!$G$3:$G$280,MATCH(K106,database!$D$3:$D$280,0))</f>
        <v>16</v>
      </c>
      <c r="I106" s="5" t="str">
        <f>INDEX(database!$P$3:$P$280,MATCH(K106,database!$D$3:$D$280,0))</f>
        <v>15 downto 0</v>
      </c>
      <c r="J106" s="8" t="str">
        <f>INDEX(database!$H$3:$H$280,MATCH(K106,database!$D$3:$D$280,0))</f>
        <v>064</v>
      </c>
      <c r="K106" s="4" t="s">
        <v>224</v>
      </c>
      <c r="M106" s="3" t="str">
        <f t="shared" si="1"/>
        <v xml:space="preserve">when (16#064#) =&gt;
-- AEB Housekeeping Area Register "ADC2_RD_CONFIG_2" : AIN7, "AIN6", "AIN5", "AIN4", "AIN3", "AIN2", "AIN1", "AIN0", "AIN15", "AIN14", "AIN13", "AIN12", "AIN11", "AIN10", "AIN9", "AIN8" Fields
v_ram_address                 := "1000111";
p_rmap_ram_rd(v_ram_address, avalon_mm_rmap_o.waitrequest, v_ram_readdata);
avalon_mm_rmap_o.readdata              &lt;= (others =&gt; '0');
avalon_mm_rmap_o.readdata(15 downto 0) &lt;= v_ram_readdata(31 downto 0);
</v>
      </c>
      <c r="U106" s="3"/>
    </row>
    <row r="107" spans="2:21" x14ac:dyDescent="0.25">
      <c r="B107" s="18">
        <f>INDEX(database!$B$3:$B$280,MATCH(K107,database!$D$3:$D$280,0))</f>
        <v>4246</v>
      </c>
      <c r="C107" s="5" t="str">
        <f>INDEX(database!$J$3:$J$280,MATCH(B107,database!$B$3:$B$280,0))</f>
        <v>1000111</v>
      </c>
      <c r="D107" s="8" t="str">
        <f>INDEX(database!$N$3:$N$280,MATCH(K107,database!$D$3:$D$280,0))</f>
        <v>0010</v>
      </c>
      <c r="E107" s="5" t="str">
        <f>INDEX(database!$O$3:$O$280,MATCH(K107,database!$D$3:$D$280,0))</f>
        <v>13 downto 10</v>
      </c>
      <c r="F107" s="5">
        <f>INDEX(database!$E$3:$E$280,MATCH(K107,database!$D$3:$D$280,0))</f>
        <v>13</v>
      </c>
      <c r="G107" s="5">
        <f>INDEX(database!$F$3:$F$280,MATCH(K107,database!$D$3:$D$280,0))</f>
        <v>10</v>
      </c>
      <c r="H107" s="5">
        <f>INDEX(database!$G$3:$G$280,MATCH(K107,database!$D$3:$D$280,0))</f>
        <v>4</v>
      </c>
      <c r="I107" s="5" t="str">
        <f>INDEX(database!$P$3:$P$280,MATCH(K107,database!$D$3:$D$280,0))</f>
        <v>3 downto 0</v>
      </c>
      <c r="J107" s="8" t="str">
        <f>INDEX(database!$H$3:$H$280,MATCH(K107,database!$D$3:$D$280,0))</f>
        <v>065</v>
      </c>
      <c r="K107" s="4" t="s">
        <v>226</v>
      </c>
      <c r="M107" s="3" t="str">
        <f t="shared" si="1"/>
        <v xml:space="preserve">when (16#065#) =&gt;
-- AEB Housekeeping Area Register "ADC2_RD_CONFIG_2" : REF, "GAIN", "TEMP", "VCC" Fields
v_ram_address                 := "1000111";
p_rmap_ram_rd(v_ram_address, avalon_mm_rmap_o.waitrequest, v_ram_readdata);
avalon_mm_rmap_o.readdata              &lt;= (others =&gt; '0');
avalon_mm_rmap_o.readdata(3 downto 0) &lt;= v_ram_readdata(13 downto 10);
</v>
      </c>
      <c r="U107" s="3"/>
    </row>
    <row r="108" spans="2:21" x14ac:dyDescent="0.25">
      <c r="B108" s="18">
        <f>INDEX(database!$B$3:$B$280,MATCH(K108,database!$D$3:$D$280,0))</f>
        <v>4246</v>
      </c>
      <c r="C108" s="5" t="str">
        <f>INDEX(database!$J$3:$J$280,MATCH(B108,database!$B$3:$B$280,0))</f>
        <v>1000111</v>
      </c>
      <c r="D108" s="8" t="str">
        <f>INDEX(database!$N$3:$N$280,MATCH(K108,database!$D$3:$D$280,0))</f>
        <v>0011</v>
      </c>
      <c r="E108" s="5" t="str">
        <f>INDEX(database!$O$3:$O$280,MATCH(K108,database!$D$3:$D$280,0))</f>
        <v>8 downto 0</v>
      </c>
      <c r="F108" s="5">
        <f>INDEX(database!$E$3:$E$280,MATCH(K108,database!$D$3:$D$280,0))</f>
        <v>8</v>
      </c>
      <c r="G108" s="5">
        <f>INDEX(database!$F$3:$F$280,MATCH(K108,database!$D$3:$D$280,0))</f>
        <v>0</v>
      </c>
      <c r="H108" s="5">
        <f>INDEX(database!$G$3:$G$280,MATCH(K108,database!$D$3:$D$280,0))</f>
        <v>9</v>
      </c>
      <c r="I108" s="5" t="str">
        <f>INDEX(database!$P$3:$P$280,MATCH(K108,database!$D$3:$D$280,0))</f>
        <v>8 downto 0</v>
      </c>
      <c r="J108" s="8" t="str">
        <f>INDEX(database!$H$3:$H$280,MATCH(K108,database!$D$3:$D$280,0))</f>
        <v>066</v>
      </c>
      <c r="K108" s="4" t="s">
        <v>225</v>
      </c>
      <c r="M108" s="3" t="str">
        <f t="shared" si="1"/>
        <v xml:space="preserve">when (16#066#) =&gt;
-- AEB Housekeeping Area Register "ADC2_RD_CONFIG_2" : OFFSET, "CIO7", "CIO6", "CIO5", "CIO4", "CIO3", "CIO2", "CIO1", "CIO0" Fields
v_ram_address                 := "1000111";
p_rmap_ram_rd(v_ram_address, avalon_mm_rmap_o.waitrequest, v_ram_readdata);
avalon_mm_rmap_o.readdata              &lt;= (others =&gt; '0');
avalon_mm_rmap_o.readdata(8 downto 0) &lt;= v_ram_readdata(8 downto 0);
</v>
      </c>
      <c r="U108" s="3"/>
    </row>
    <row r="109" spans="2:21" x14ac:dyDescent="0.25">
      <c r="B109" s="18">
        <f>INDEX(database!$B$3:$B$280,MATCH(K109,database!$D$3:$D$280,0))</f>
        <v>4248</v>
      </c>
      <c r="C109" s="5" t="str">
        <f>INDEX(database!$J$3:$J$280,MATCH(B109,database!$B$3:$B$280,0))</f>
        <v>1001000</v>
      </c>
      <c r="D109" s="8" t="str">
        <f>INDEX(database!$N$3:$N$280,MATCH(K109,database!$D$3:$D$280,0))</f>
        <v>1000</v>
      </c>
      <c r="E109" s="5" t="str">
        <f>INDEX(database!$O$3:$O$280,MATCH(K109,database!$D$3:$D$280,0))</f>
        <v>31 downto 0</v>
      </c>
      <c r="F109" s="5">
        <f>INDEX(database!$E$3:$E$280,MATCH(K109,database!$D$3:$D$280,0))</f>
        <v>31</v>
      </c>
      <c r="G109" s="5">
        <f>INDEX(database!$F$3:$F$280,MATCH(K109,database!$D$3:$D$280,0))</f>
        <v>24</v>
      </c>
      <c r="H109" s="5">
        <f>INDEX(database!$G$3:$G$280,MATCH(K109,database!$D$3:$D$280,0))</f>
        <v>8</v>
      </c>
      <c r="I109" s="5" t="str">
        <f>INDEX(database!$P$3:$P$280,MATCH(K109,database!$D$3:$D$280,0))</f>
        <v>7 downto 0</v>
      </c>
      <c r="J109" s="8" t="str">
        <f>INDEX(database!$H$3:$H$280,MATCH(K109,database!$D$3:$D$280,0))</f>
        <v>067</v>
      </c>
      <c r="K109" s="4" t="s">
        <v>227</v>
      </c>
      <c r="M109" s="3" t="str">
        <f t="shared" si="1"/>
        <v xml:space="preserve">when (16#067#) =&gt;
-- AEB Housekeeping Area Register "ADC2_RD_CONFIG_3" : DIO7, "DIO6", "DIO5", "DIO4", "DIO3", "DIO2", "DIO1", "DIO0" Fields
v_ram_address                 := "1001000";
p_rmap_ram_rd(v_ram_address, avalon_mm_rmap_o.waitrequest, v_ram_readdata);
avalon_mm_rmap_o.readdata              &lt;= (others =&gt; '0');
avalon_mm_rmap_o.readdata(7 downto 0) &lt;= v_ram_readdata(31 downto 0);
</v>
      </c>
      <c r="U109" s="3"/>
    </row>
    <row r="110" spans="2:21" x14ac:dyDescent="0.25">
      <c r="B110" s="18">
        <f>INDEX(database!$B$3:$B$280,MATCH(K110,database!$D$3:$D$280,0))</f>
        <v>4256</v>
      </c>
      <c r="C110" s="5" t="str">
        <f>INDEX(database!$J$3:$J$280,MATCH(B110,database!$B$3:$B$280,0))</f>
        <v>1001010</v>
      </c>
      <c r="D110" s="8" t="str">
        <f>INDEX(database!$N$3:$N$280,MATCH(K110,database!$D$3:$D$280,0))</f>
        <v>1100</v>
      </c>
      <c r="E110" s="5" t="str">
        <f>INDEX(database!$O$3:$O$280,MATCH(K110,database!$D$3:$D$280,0))</f>
        <v>31 downto 0</v>
      </c>
      <c r="F110" s="5">
        <f>INDEX(database!$E$3:$E$280,MATCH(K110,database!$D$3:$D$280,0))</f>
        <v>31</v>
      </c>
      <c r="G110" s="5">
        <f>INDEX(database!$F$3:$F$280,MATCH(K110,database!$D$3:$D$280,0))</f>
        <v>16</v>
      </c>
      <c r="H110" s="5">
        <f>INDEX(database!$G$3:$G$280,MATCH(K110,database!$D$3:$D$280,0))</f>
        <v>16</v>
      </c>
      <c r="I110" s="5" t="str">
        <f>INDEX(database!$P$3:$P$280,MATCH(K110,database!$D$3:$D$280,0))</f>
        <v>15 downto 0</v>
      </c>
      <c r="J110" s="8" t="str">
        <f>INDEX(database!$H$3:$H$280,MATCH(K110,database!$D$3:$D$280,0))</f>
        <v>068</v>
      </c>
      <c r="K110" s="4" t="s">
        <v>228</v>
      </c>
      <c r="M110" s="3" t="str">
        <f t="shared" si="1"/>
        <v xml:space="preserve">when (16#068#) =&gt;
-- AEB Housekeeping Area Register "VASP_RD_CONFIG" : VASP1_READ_DATA, "VASP2_READ_DATA" Fields
v_ram_address                 := "1001010";
p_rmap_ram_rd(v_ram_address, avalon_mm_rmap_o.waitrequest, v_ram_readdata);
avalon_mm_rmap_o.readdata              &lt;= (others =&gt; '0');
avalon_mm_rmap_o.readdata(15 downto 0) &lt;= v_ram_readdata(31 downto 0);
</v>
      </c>
      <c r="U110" s="3"/>
    </row>
    <row r="111" spans="2:21" x14ac:dyDescent="0.25">
      <c r="B111" s="18">
        <f>INDEX(database!$B$3:$B$280,MATCH(K111,database!$D$3:$D$280,0))</f>
        <v>4592</v>
      </c>
      <c r="C111" s="5" t="str">
        <f>INDEX(database!$J$3:$J$280,MATCH(B111,database!$B$3:$B$280,0))</f>
        <v>1001011</v>
      </c>
      <c r="D111" s="8" t="str">
        <f>INDEX(database!$N$3:$N$280,MATCH(K111,database!$D$3:$D$280,0))</f>
        <v>1111</v>
      </c>
      <c r="E111" s="5" t="str">
        <f>INDEX(database!$O$3:$O$280,MATCH(K111,database!$D$3:$D$280,0))</f>
        <v>31 downto 0</v>
      </c>
      <c r="F111" s="5">
        <f>INDEX(database!$E$3:$E$280,MATCH(K111,database!$D$3:$D$280,0))</f>
        <v>31</v>
      </c>
      <c r="G111" s="5">
        <f>INDEX(database!$F$3:$F$280,MATCH(K111,database!$D$3:$D$280,0))</f>
        <v>0</v>
      </c>
      <c r="H111" s="5">
        <f>INDEX(database!$G$3:$G$280,MATCH(K111,database!$D$3:$D$280,0))</f>
        <v>32</v>
      </c>
      <c r="I111" s="5" t="str">
        <f>INDEX(database!$P$3:$P$280,MATCH(K111,database!$D$3:$D$280,0))</f>
        <v>31 downto 0</v>
      </c>
      <c r="J111" s="8" t="str">
        <f>INDEX(database!$H$3:$H$280,MATCH(K111,database!$D$3:$D$280,0))</f>
        <v>069</v>
      </c>
      <c r="K111" s="4" t="s">
        <v>229</v>
      </c>
      <c r="M111" s="3" t="str">
        <f t="shared" si="1"/>
        <v xml:space="preserve">when (16#069#) =&gt;
-- AEB Housekeeping Area Register "REVISION_ID_1" : FPGA_VERSION, "FPGA_DATE" Fields
v_ram_address                 := "1001011";
p_rmap_ram_rd(v_ram_address, avalon_mm_rmap_o.waitrequest, v_ram_readdata);
avalon_mm_rmap_o.readdata              &lt;= (others =&gt; '0');
avalon_mm_rmap_o.readdata(31 downto 0) &lt;= v_ram_readdata(31 downto 0);
</v>
      </c>
      <c r="U111" s="3"/>
    </row>
    <row r="112" spans="2:21" x14ac:dyDescent="0.25">
      <c r="B112" s="18">
        <f>INDEX(database!$B$3:$B$280,MATCH(K112,database!$D$3:$D$280,0))</f>
        <v>4596</v>
      </c>
      <c r="C112" s="5" t="str">
        <f>INDEX(database!$J$3:$J$280,MATCH(B112,database!$B$3:$B$280,0))</f>
        <v>1001100</v>
      </c>
      <c r="D112" s="8" t="str">
        <f>INDEX(database!$N$3:$N$280,MATCH(K112,database!$D$3:$D$280,0))</f>
        <v>1111</v>
      </c>
      <c r="E112" s="5" t="str">
        <f>INDEX(database!$O$3:$O$280,MATCH(K112,database!$D$3:$D$280,0))</f>
        <v>31 downto 0</v>
      </c>
      <c r="F112" s="5">
        <f>INDEX(database!$E$3:$E$280,MATCH(K112,database!$D$3:$D$280,0))</f>
        <v>31</v>
      </c>
      <c r="G112" s="5">
        <f>INDEX(database!$F$3:$F$280,MATCH(K112,database!$D$3:$D$280,0))</f>
        <v>0</v>
      </c>
      <c r="H112" s="5">
        <f>INDEX(database!$G$3:$G$280,MATCH(K112,database!$D$3:$D$280,0))</f>
        <v>32</v>
      </c>
      <c r="I112" s="5" t="str">
        <f>INDEX(database!$P$3:$P$280,MATCH(K112,database!$D$3:$D$280,0))</f>
        <v>31 downto 0</v>
      </c>
      <c r="J112" s="8" t="str">
        <f>INDEX(database!$H$3:$H$280,MATCH(K112,database!$D$3:$D$280,0))</f>
        <v>06A</v>
      </c>
      <c r="K112" s="4" t="s">
        <v>230</v>
      </c>
      <c r="M112" s="3" t="str">
        <f t="shared" si="1"/>
        <v xml:space="preserve">when (16#06A#) =&gt;
-- AEB Housekeeping Area Register "REVISION_ID_2" : FPGA_TIME_H, "FPGA_TIME_M", "FPGA_SVN" Fields
v_ram_address                 := "1001100";
p_rmap_ram_rd(v_ram_address, avalon_mm_rmap_o.waitrequest, v_ram_readdata);
avalon_mm_rmap_o.readdata              &lt;= (others =&gt; '0');
avalon_mm_rmap_o.readdata(31 downto 0) &lt;= v_ram_readdata(31 downto 0);
</v>
      </c>
      <c r="U112" s="3"/>
    </row>
    <row r="113" spans="2:21" x14ac:dyDescent="0.25">
      <c r="B113" s="19"/>
      <c r="D113" s="8"/>
      <c r="M113" s="3"/>
      <c r="U113" s="3"/>
    </row>
    <row r="114" spans="2:21" x14ac:dyDescent="0.25">
      <c r="B114" s="19"/>
      <c r="D114" s="8"/>
      <c r="M114" s="3"/>
    </row>
    <row r="115" spans="2:21" x14ac:dyDescent="0.25">
      <c r="B115" s="19"/>
      <c r="D115" s="8"/>
      <c r="M115" s="3"/>
    </row>
    <row r="116" spans="2:21" x14ac:dyDescent="0.25">
      <c r="B116" s="19"/>
      <c r="D116" s="8"/>
      <c r="M116" s="3"/>
    </row>
    <row r="117" spans="2:21" x14ac:dyDescent="0.25">
      <c r="B117" s="19"/>
      <c r="D117" s="8"/>
      <c r="M117" s="3"/>
    </row>
    <row r="118" spans="2:21" x14ac:dyDescent="0.25">
      <c r="B118" s="19"/>
      <c r="D118" s="8"/>
      <c r="M118" s="3"/>
    </row>
    <row r="119" spans="2:21" x14ac:dyDescent="0.25">
      <c r="B119" s="19"/>
      <c r="D119" s="8"/>
      <c r="M119" s="3"/>
    </row>
    <row r="120" spans="2:21" x14ac:dyDescent="0.25">
      <c r="B120" s="19"/>
      <c r="D120" s="8"/>
      <c r="M120" s="3"/>
    </row>
    <row r="121" spans="2:21" x14ac:dyDescent="0.25">
      <c r="B121" s="19"/>
      <c r="D121" s="8"/>
      <c r="M121" s="3"/>
    </row>
    <row r="122" spans="2:21" x14ac:dyDescent="0.25">
      <c r="B122" s="19"/>
      <c r="D122" s="8"/>
      <c r="M122" s="3"/>
    </row>
    <row r="123" spans="2:21" x14ac:dyDescent="0.25">
      <c r="B123" s="19"/>
      <c r="D123" s="8"/>
      <c r="M123" s="3"/>
    </row>
    <row r="124" spans="2:21" x14ac:dyDescent="0.25">
      <c r="B124" s="19"/>
      <c r="D124" s="8"/>
      <c r="M124" s="3"/>
    </row>
    <row r="125" spans="2:21" x14ac:dyDescent="0.25">
      <c r="B125" s="19"/>
      <c r="D125" s="8"/>
      <c r="M125" s="3"/>
    </row>
    <row r="126" spans="2:21" x14ac:dyDescent="0.25">
      <c r="B126" s="19"/>
      <c r="D126" s="8"/>
      <c r="M126" s="3"/>
    </row>
    <row r="127" spans="2:21" x14ac:dyDescent="0.25">
      <c r="B127" s="19"/>
      <c r="D127" s="8"/>
      <c r="M127" s="3"/>
    </row>
    <row r="128" spans="2:21" x14ac:dyDescent="0.25">
      <c r="B128" s="19"/>
      <c r="D128" s="8"/>
      <c r="M128" s="3"/>
    </row>
    <row r="129" spans="2:13" x14ac:dyDescent="0.25">
      <c r="B129" s="19"/>
      <c r="D129" s="8"/>
      <c r="M129" s="3"/>
    </row>
    <row r="130" spans="2:13" x14ac:dyDescent="0.25">
      <c r="B130" s="19"/>
      <c r="D130" s="8"/>
      <c r="M130" s="3"/>
    </row>
    <row r="131" spans="2:13" x14ac:dyDescent="0.25">
      <c r="B131" s="19"/>
      <c r="D131" s="8"/>
      <c r="M131" s="3"/>
    </row>
    <row r="132" spans="2:13" x14ac:dyDescent="0.25">
      <c r="B132" s="19"/>
      <c r="D132" s="8"/>
      <c r="M132" s="3"/>
    </row>
    <row r="133" spans="2:13" x14ac:dyDescent="0.25">
      <c r="B133" s="19"/>
      <c r="D133" s="8"/>
      <c r="M133" s="3"/>
    </row>
    <row r="134" spans="2:13" x14ac:dyDescent="0.25">
      <c r="B134" s="19"/>
      <c r="D134" s="8"/>
      <c r="M134" s="3"/>
    </row>
    <row r="135" spans="2:13" x14ac:dyDescent="0.25">
      <c r="B135" s="19"/>
      <c r="D135" s="8"/>
      <c r="M135" s="3"/>
    </row>
    <row r="136" spans="2:13" x14ac:dyDescent="0.25">
      <c r="B136" s="19"/>
      <c r="D136" s="8"/>
      <c r="M136" s="3"/>
    </row>
    <row r="137" spans="2:13" x14ac:dyDescent="0.25">
      <c r="B137" s="19"/>
      <c r="D137" s="8"/>
      <c r="M137" s="3"/>
    </row>
    <row r="138" spans="2:13" x14ac:dyDescent="0.25">
      <c r="B138" s="19"/>
      <c r="D138" s="8"/>
      <c r="M138" s="3"/>
    </row>
    <row r="139" spans="2:13" x14ac:dyDescent="0.25">
      <c r="B139" s="19"/>
      <c r="D139" s="8"/>
      <c r="M139" s="3"/>
    </row>
    <row r="140" spans="2:13" x14ac:dyDescent="0.25">
      <c r="B140" s="19"/>
      <c r="D140" s="8"/>
      <c r="M140" s="3"/>
    </row>
    <row r="141" spans="2:13" x14ac:dyDescent="0.25">
      <c r="B141" s="19"/>
      <c r="D141" s="8"/>
      <c r="M141" s="3"/>
    </row>
    <row r="142" spans="2:13" x14ac:dyDescent="0.25">
      <c r="B142" s="19"/>
      <c r="D142" s="8"/>
      <c r="M142" s="3"/>
    </row>
    <row r="143" spans="2:13" x14ac:dyDescent="0.25">
      <c r="B143" s="19"/>
      <c r="D143" s="8"/>
      <c r="M143" s="3"/>
    </row>
    <row r="144" spans="2:13" x14ac:dyDescent="0.25">
      <c r="B144" s="19"/>
      <c r="D144" s="8"/>
      <c r="M144" s="3"/>
    </row>
    <row r="145" spans="2:13" x14ac:dyDescent="0.25">
      <c r="B145" s="19"/>
      <c r="D145" s="8"/>
      <c r="M145" s="3"/>
    </row>
    <row r="146" spans="2:13" x14ac:dyDescent="0.25">
      <c r="B146" s="19"/>
      <c r="D146" s="8"/>
      <c r="M146" s="3"/>
    </row>
    <row r="147" spans="2:13" x14ac:dyDescent="0.25">
      <c r="B147" s="19"/>
      <c r="D147" s="8"/>
      <c r="M147" s="3"/>
    </row>
    <row r="148" spans="2:13" x14ac:dyDescent="0.25">
      <c r="B148" s="19"/>
      <c r="D148" s="8"/>
      <c r="M148" s="3"/>
    </row>
    <row r="149" spans="2:13" x14ac:dyDescent="0.25">
      <c r="B149" s="19"/>
      <c r="D149" s="8"/>
      <c r="M149" s="3"/>
    </row>
    <row r="150" spans="2:13" x14ac:dyDescent="0.25">
      <c r="B150" s="19"/>
      <c r="D150" s="8"/>
      <c r="M150" s="3"/>
    </row>
    <row r="151" spans="2:13" x14ac:dyDescent="0.25">
      <c r="B151" s="19"/>
      <c r="D151" s="8"/>
      <c r="M151" s="3"/>
    </row>
    <row r="152" spans="2:13" x14ac:dyDescent="0.25">
      <c r="B152" s="19"/>
      <c r="D152" s="8"/>
      <c r="M152" s="3"/>
    </row>
    <row r="153" spans="2:13" x14ac:dyDescent="0.25">
      <c r="B153" s="19"/>
      <c r="D153" s="8"/>
      <c r="M153" s="3"/>
    </row>
    <row r="154" spans="2:13" x14ac:dyDescent="0.25">
      <c r="B154" s="19"/>
      <c r="D154" s="8"/>
      <c r="M154" s="3"/>
    </row>
    <row r="155" spans="2:13" x14ac:dyDescent="0.25">
      <c r="B155" s="19"/>
      <c r="D155" s="8"/>
      <c r="M155" s="3"/>
    </row>
    <row r="156" spans="2:13" x14ac:dyDescent="0.25">
      <c r="B156" s="19"/>
      <c r="D156" s="8"/>
      <c r="M156" s="3"/>
    </row>
    <row r="157" spans="2:13" x14ac:dyDescent="0.25">
      <c r="B157" s="19"/>
      <c r="D157" s="8"/>
      <c r="M157" s="3"/>
    </row>
    <row r="158" spans="2:13" x14ac:dyDescent="0.25">
      <c r="B158" s="19"/>
      <c r="D158" s="8"/>
      <c r="M158" s="3"/>
    </row>
    <row r="159" spans="2:13" x14ac:dyDescent="0.25">
      <c r="B159" s="19"/>
      <c r="D159" s="8"/>
      <c r="M159" s="3"/>
    </row>
    <row r="160" spans="2:13" x14ac:dyDescent="0.25">
      <c r="B160" s="19"/>
      <c r="D160" s="8"/>
      <c r="M160" s="3"/>
    </row>
    <row r="161" spans="2:13" x14ac:dyDescent="0.25">
      <c r="B161" s="19"/>
      <c r="D161" s="8"/>
      <c r="M161" s="3"/>
    </row>
    <row r="162" spans="2:13" x14ac:dyDescent="0.25">
      <c r="B162" s="19"/>
      <c r="D162" s="8"/>
      <c r="M162" s="3"/>
    </row>
    <row r="163" spans="2:13" x14ac:dyDescent="0.25">
      <c r="B163" s="19"/>
      <c r="D163" s="8"/>
      <c r="M163" s="3"/>
    </row>
    <row r="164" spans="2:13" x14ac:dyDescent="0.25">
      <c r="B164" s="19"/>
      <c r="D164" s="8"/>
      <c r="M164" s="3"/>
    </row>
    <row r="165" spans="2:13" x14ac:dyDescent="0.25">
      <c r="B165" s="19"/>
      <c r="D165" s="8"/>
      <c r="M165" s="3"/>
    </row>
    <row r="166" spans="2:13" x14ac:dyDescent="0.25">
      <c r="B166" s="19"/>
      <c r="D166" s="8"/>
      <c r="M166" s="3"/>
    </row>
    <row r="167" spans="2:13" x14ac:dyDescent="0.25">
      <c r="B167" s="19"/>
      <c r="D167" s="8"/>
      <c r="M167" s="3"/>
    </row>
    <row r="168" spans="2:13" x14ac:dyDescent="0.25">
      <c r="B168" s="19"/>
      <c r="D168" s="8"/>
      <c r="M168" s="3"/>
    </row>
    <row r="169" spans="2:13" x14ac:dyDescent="0.25">
      <c r="B169" s="19"/>
      <c r="D169" s="8"/>
      <c r="M169" s="3"/>
    </row>
    <row r="170" spans="2:13" x14ac:dyDescent="0.25">
      <c r="B170" s="19"/>
      <c r="D170" s="8"/>
      <c r="M170" s="3"/>
    </row>
    <row r="171" spans="2:13" x14ac:dyDescent="0.25">
      <c r="B171" s="19"/>
      <c r="D171" s="8"/>
      <c r="M171" s="3"/>
    </row>
    <row r="172" spans="2:13" x14ac:dyDescent="0.25">
      <c r="B172" s="19"/>
      <c r="D172" s="8"/>
      <c r="M172" s="3"/>
    </row>
    <row r="173" spans="2:13" x14ac:dyDescent="0.25">
      <c r="B173" s="19"/>
      <c r="D173" s="8"/>
      <c r="M173" s="3"/>
    </row>
    <row r="174" spans="2:13" x14ac:dyDescent="0.25">
      <c r="B174" s="19"/>
      <c r="D174" s="8"/>
      <c r="M174" s="3"/>
    </row>
    <row r="175" spans="2:13" x14ac:dyDescent="0.25">
      <c r="B175" s="19"/>
      <c r="D175" s="8"/>
      <c r="M175" s="3"/>
    </row>
    <row r="176" spans="2:13" x14ac:dyDescent="0.25">
      <c r="B176" s="19"/>
      <c r="D176" s="8"/>
      <c r="M176" s="3"/>
    </row>
    <row r="177" spans="2:13" x14ac:dyDescent="0.25">
      <c r="B177" s="19"/>
      <c r="D177" s="8"/>
      <c r="M177" s="3"/>
    </row>
    <row r="178" spans="2:13" x14ac:dyDescent="0.25">
      <c r="B178" s="19"/>
      <c r="D178" s="8"/>
      <c r="M178" s="3"/>
    </row>
    <row r="179" spans="2:13" x14ac:dyDescent="0.25">
      <c r="B179" s="19"/>
      <c r="D179" s="8"/>
      <c r="M179" s="3"/>
    </row>
    <row r="180" spans="2:13" x14ac:dyDescent="0.25">
      <c r="B180" s="19"/>
      <c r="D180" s="8"/>
      <c r="M180" s="3"/>
    </row>
    <row r="181" spans="2:13" x14ac:dyDescent="0.25">
      <c r="B181" s="19"/>
      <c r="D181" s="8"/>
      <c r="M18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DA44-6DA4-435D-BE31-146B7BE81840}">
  <dimension ref="A2:Q28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2" width="20.28515625" bestFit="1" customWidth="1"/>
    <col min="3" max="3" width="21.28515625" bestFit="1" customWidth="1"/>
    <col min="4" max="4" width="19.28515625" bestFit="1" customWidth="1"/>
    <col min="5" max="5" width="18.5703125" bestFit="1" customWidth="1"/>
    <col min="6" max="6" width="17.7109375" bestFit="1" customWidth="1"/>
    <col min="7" max="7" width="11.5703125" bestFit="1" customWidth="1"/>
    <col min="8" max="8" width="20.28515625" bestFit="1" customWidth="1"/>
    <col min="9" max="9" width="14.5703125" bestFit="1" customWidth="1"/>
    <col min="10" max="10" width="18.42578125" bestFit="1" customWidth="1"/>
    <col min="11" max="11" width="26.7109375" style="5" bestFit="1" customWidth="1"/>
    <col min="12" max="12" width="23.42578125" style="5" bestFit="1" customWidth="1"/>
    <col min="13" max="13" width="22.5703125" style="5" bestFit="1" customWidth="1"/>
    <col min="14" max="14" width="24.7109375" bestFit="1" customWidth="1"/>
    <col min="15" max="15" width="21.42578125" bestFit="1" customWidth="1"/>
    <col min="16" max="16" width="16.5703125" bestFit="1" customWidth="1"/>
    <col min="17" max="17" width="16" bestFit="1" customWidth="1"/>
  </cols>
  <sheetData>
    <row r="2" spans="1:17" x14ac:dyDescent="0.25">
      <c r="B2" s="15" t="s">
        <v>104</v>
      </c>
      <c r="C2" s="15" t="s">
        <v>105</v>
      </c>
      <c r="D2" s="15" t="s">
        <v>106</v>
      </c>
      <c r="E2" s="15" t="s">
        <v>107</v>
      </c>
      <c r="F2" s="15" t="s">
        <v>108</v>
      </c>
      <c r="G2" s="15" t="s">
        <v>109</v>
      </c>
      <c r="H2" s="15" t="s">
        <v>110</v>
      </c>
      <c r="I2" s="15" t="s">
        <v>111</v>
      </c>
      <c r="J2" s="15" t="s">
        <v>115</v>
      </c>
      <c r="K2" s="15" t="s">
        <v>116</v>
      </c>
      <c r="L2" s="15" t="s">
        <v>117</v>
      </c>
      <c r="M2" s="15" t="s">
        <v>118</v>
      </c>
      <c r="N2" s="15" t="s">
        <v>119</v>
      </c>
      <c r="O2" s="15" t="s">
        <v>120</v>
      </c>
      <c r="P2" s="15" t="s">
        <v>121</v>
      </c>
      <c r="Q2" s="15"/>
    </row>
    <row r="3" spans="1:17" x14ac:dyDescent="0.25">
      <c r="A3" s="5"/>
      <c r="B3" s="5">
        <v>0</v>
      </c>
      <c r="C3" s="5">
        <f>QUOTIENT(B3,4)</f>
        <v>0</v>
      </c>
      <c r="D3" s="5" t="s">
        <v>124</v>
      </c>
      <c r="E3" s="5">
        <v>24</v>
      </c>
      <c r="F3" s="5">
        <v>24</v>
      </c>
      <c r="G3" s="5">
        <v>1</v>
      </c>
      <c r="H3" s="5" t="s">
        <v>231</v>
      </c>
      <c r="I3" s="5">
        <f>C3</f>
        <v>0</v>
      </c>
      <c r="J3" s="5" t="str">
        <f>DEC2BIN(I3,7)</f>
        <v>0000000</v>
      </c>
      <c r="K3" s="5">
        <f>2^(3 - MOD(B3,4))</f>
        <v>8</v>
      </c>
      <c r="L3" s="5">
        <f>(3 - MOD(B3,4))*8 + 7</f>
        <v>31</v>
      </c>
      <c r="M3" s="5">
        <f>(3 - MOD(B3,4))*8</f>
        <v>24</v>
      </c>
      <c r="N3" s="5" t="str">
        <f>_xlfn.CONCAT(IF(E3 &gt; 23,1,0),IF(AND(E3 &gt; 15, F3 &lt; 24),1,0),IF(AND(E3 &gt; 7, F3 &lt; 16),1,0),IF(F3 &lt; 8,1,0))</f>
        <v>1000</v>
      </c>
      <c r="O3" s="5">
        <f>IF(E3&lt;&gt;F3,IF(AND(MOD(G3,8) = 0,MOD(F3,8) = 0), "31 downto 0",_xlfn.CONCAT(E3," downto ",F3)),E3)</f>
        <v>24</v>
      </c>
      <c r="P3" s="5">
        <f>IF(G3&lt;&gt;1,_xlfn.CONCAT(G3-1," downto 0"),0)</f>
        <v>0</v>
      </c>
      <c r="Q3" s="5"/>
    </row>
    <row r="4" spans="1:17" x14ac:dyDescent="0.25">
      <c r="A4" s="5"/>
      <c r="B4" s="5">
        <v>0</v>
      </c>
      <c r="C4" s="5">
        <f t="shared" ref="C4:C67" si="0">QUOTIENT(B4,4)</f>
        <v>0</v>
      </c>
      <c r="D4" s="5" t="s">
        <v>125</v>
      </c>
      <c r="E4" s="5">
        <v>25</v>
      </c>
      <c r="F4" s="5">
        <v>25</v>
      </c>
      <c r="G4" s="5">
        <v>1</v>
      </c>
      <c r="H4" s="5" t="s">
        <v>232</v>
      </c>
      <c r="I4" s="5">
        <f t="shared" ref="I4:I53" si="1">C4</f>
        <v>0</v>
      </c>
      <c r="J4" s="5" t="str">
        <f t="shared" ref="J4:J67" si="2">DEC2BIN(I4,7)</f>
        <v>0000000</v>
      </c>
      <c r="K4" s="5">
        <f t="shared" ref="K4:K25" si="3">2^(3 - MOD(B4,4))</f>
        <v>8</v>
      </c>
      <c r="L4" s="5">
        <f t="shared" ref="L4:L25" si="4">(3 - MOD(B4,4))*8 + 7</f>
        <v>31</v>
      </c>
      <c r="M4" s="5">
        <f t="shared" ref="M4:M25" si="5">(3 - MOD(B4,4))*8</f>
        <v>24</v>
      </c>
      <c r="N4" s="5" t="str">
        <f t="shared" ref="N4:N25" si="6">_xlfn.CONCAT(IF(E4 &gt; 23,1,0),IF(AND(E4 &gt; 15, F4 &lt; 24),1,0),IF(AND(E4 &gt; 7, F4 &lt; 16),1,0),IF(F4 &lt; 8,1,0))</f>
        <v>1000</v>
      </c>
      <c r="O4" s="5">
        <f t="shared" ref="O4:O25" si="7">IF(E4&lt;&gt;F4,IF(AND(MOD(G4,8) = 0,MOD(F4,8) = 0), "31 downto 0",_xlfn.CONCAT(E4," downto ",F4)),E4)</f>
        <v>25</v>
      </c>
      <c r="P4" s="5">
        <f t="shared" ref="P4:P25" si="8">IF(G4&lt;&gt;1,_xlfn.CONCAT(G4-1," downto 0"),0)</f>
        <v>0</v>
      </c>
      <c r="Q4" s="5"/>
    </row>
    <row r="5" spans="1:17" x14ac:dyDescent="0.25">
      <c r="A5" s="5"/>
      <c r="B5" s="5">
        <v>0</v>
      </c>
      <c r="C5" s="5">
        <f t="shared" si="0"/>
        <v>0</v>
      </c>
      <c r="D5" s="5" t="s">
        <v>126</v>
      </c>
      <c r="E5" s="5">
        <v>29</v>
      </c>
      <c r="F5" s="5">
        <v>26</v>
      </c>
      <c r="G5" s="5">
        <v>4</v>
      </c>
      <c r="H5" s="5" t="s">
        <v>233</v>
      </c>
      <c r="I5" s="5">
        <f t="shared" si="1"/>
        <v>0</v>
      </c>
      <c r="J5" s="5" t="str">
        <f t="shared" si="2"/>
        <v>0000000</v>
      </c>
      <c r="K5" s="5">
        <f t="shared" si="3"/>
        <v>8</v>
      </c>
      <c r="L5" s="5">
        <f t="shared" si="4"/>
        <v>31</v>
      </c>
      <c r="M5" s="5">
        <f t="shared" si="5"/>
        <v>24</v>
      </c>
      <c r="N5" s="5" t="str">
        <f t="shared" si="6"/>
        <v>1000</v>
      </c>
      <c r="O5" s="5" t="str">
        <f t="shared" si="7"/>
        <v>29 downto 26</v>
      </c>
      <c r="P5" s="5" t="str">
        <f t="shared" si="8"/>
        <v>3 downto 0</v>
      </c>
      <c r="Q5" s="5"/>
    </row>
    <row r="6" spans="1:17" x14ac:dyDescent="0.25">
      <c r="A6" s="5"/>
      <c r="B6" s="5">
        <v>0</v>
      </c>
      <c r="C6" s="5">
        <f t="shared" si="0"/>
        <v>0</v>
      </c>
      <c r="D6" s="5" t="s">
        <v>127</v>
      </c>
      <c r="E6" s="5">
        <v>31</v>
      </c>
      <c r="F6" s="5">
        <v>30</v>
      </c>
      <c r="G6" s="5">
        <v>2</v>
      </c>
      <c r="H6" s="5" t="s">
        <v>234</v>
      </c>
      <c r="I6" s="5">
        <f t="shared" si="1"/>
        <v>0</v>
      </c>
      <c r="J6" s="5" t="str">
        <f t="shared" si="2"/>
        <v>0000000</v>
      </c>
      <c r="K6" s="5">
        <f t="shared" si="3"/>
        <v>8</v>
      </c>
      <c r="L6" s="5">
        <f t="shared" si="4"/>
        <v>31</v>
      </c>
      <c r="M6" s="5">
        <f t="shared" si="5"/>
        <v>24</v>
      </c>
      <c r="N6" s="5" t="str">
        <f t="shared" si="6"/>
        <v>1000</v>
      </c>
      <c r="O6" s="5" t="str">
        <f t="shared" si="7"/>
        <v>31 downto 30</v>
      </c>
      <c r="P6" s="5" t="str">
        <f t="shared" si="8"/>
        <v>1 downto 0</v>
      </c>
      <c r="Q6" s="5"/>
    </row>
    <row r="7" spans="1:17" x14ac:dyDescent="0.25">
      <c r="A7" s="5"/>
      <c r="B7" s="5">
        <v>1</v>
      </c>
      <c r="C7" s="5">
        <f t="shared" si="0"/>
        <v>0</v>
      </c>
      <c r="D7" s="5" t="s">
        <v>128</v>
      </c>
      <c r="E7" s="5">
        <v>23</v>
      </c>
      <c r="F7" s="5">
        <v>0</v>
      </c>
      <c r="G7" s="5">
        <v>24</v>
      </c>
      <c r="H7" s="5" t="s">
        <v>235</v>
      </c>
      <c r="I7" s="5">
        <f t="shared" si="1"/>
        <v>0</v>
      </c>
      <c r="J7" s="5" t="str">
        <f t="shared" si="2"/>
        <v>0000000</v>
      </c>
      <c r="K7" s="5">
        <f t="shared" si="3"/>
        <v>4</v>
      </c>
      <c r="L7" s="5">
        <f t="shared" si="4"/>
        <v>23</v>
      </c>
      <c r="M7" s="5">
        <f t="shared" si="5"/>
        <v>16</v>
      </c>
      <c r="N7" s="5" t="str">
        <f t="shared" si="6"/>
        <v>0111</v>
      </c>
      <c r="O7" s="5" t="str">
        <f t="shared" si="7"/>
        <v>31 downto 0</v>
      </c>
      <c r="P7" s="5" t="str">
        <f t="shared" si="8"/>
        <v>23 downto 0</v>
      </c>
      <c r="Q7" s="5"/>
    </row>
    <row r="8" spans="1:17" x14ac:dyDescent="0.25">
      <c r="A8" s="5"/>
      <c r="B8" s="5">
        <v>2</v>
      </c>
      <c r="C8" s="5">
        <f t="shared" si="0"/>
        <v>0</v>
      </c>
      <c r="D8" s="5" t="s">
        <v>128</v>
      </c>
      <c r="E8" s="5">
        <v>23</v>
      </c>
      <c r="F8" s="5">
        <v>0</v>
      </c>
      <c r="G8" s="5">
        <v>24</v>
      </c>
      <c r="H8" s="5" t="s">
        <v>235</v>
      </c>
      <c r="I8" s="5">
        <f t="shared" si="1"/>
        <v>0</v>
      </c>
      <c r="J8" s="5" t="str">
        <f t="shared" si="2"/>
        <v>0000000</v>
      </c>
      <c r="K8" s="5">
        <f t="shared" si="3"/>
        <v>2</v>
      </c>
      <c r="L8" s="5">
        <f t="shared" si="4"/>
        <v>15</v>
      </c>
      <c r="M8" s="5">
        <f t="shared" si="5"/>
        <v>8</v>
      </c>
      <c r="N8" s="5" t="str">
        <f t="shared" si="6"/>
        <v>0111</v>
      </c>
      <c r="O8" s="5" t="str">
        <f t="shared" si="7"/>
        <v>31 downto 0</v>
      </c>
      <c r="P8" s="5" t="str">
        <f t="shared" si="8"/>
        <v>23 downto 0</v>
      </c>
      <c r="Q8" s="5"/>
    </row>
    <row r="9" spans="1:17" x14ac:dyDescent="0.25">
      <c r="A9" s="5"/>
      <c r="B9" s="5">
        <v>3</v>
      </c>
      <c r="C9" s="5">
        <f t="shared" si="0"/>
        <v>0</v>
      </c>
      <c r="D9" s="5" t="s">
        <v>128</v>
      </c>
      <c r="E9" s="5">
        <v>23</v>
      </c>
      <c r="F9" s="5">
        <v>0</v>
      </c>
      <c r="G9" s="5">
        <v>24</v>
      </c>
      <c r="H9" s="5" t="s">
        <v>235</v>
      </c>
      <c r="I9" s="5">
        <f t="shared" si="1"/>
        <v>0</v>
      </c>
      <c r="J9" s="5" t="str">
        <f t="shared" si="2"/>
        <v>0000000</v>
      </c>
      <c r="K9" s="5">
        <f t="shared" si="3"/>
        <v>1</v>
      </c>
      <c r="L9" s="5">
        <f t="shared" si="4"/>
        <v>7</v>
      </c>
      <c r="M9" s="5">
        <f t="shared" si="5"/>
        <v>0</v>
      </c>
      <c r="N9" s="5" t="str">
        <f t="shared" si="6"/>
        <v>0111</v>
      </c>
      <c r="O9" s="5" t="str">
        <f t="shared" si="7"/>
        <v>31 downto 0</v>
      </c>
      <c r="P9" s="5" t="str">
        <f t="shared" si="8"/>
        <v>23 downto 0</v>
      </c>
      <c r="Q9" s="5"/>
    </row>
    <row r="10" spans="1:17" x14ac:dyDescent="0.25">
      <c r="A10" s="5"/>
      <c r="B10" s="5">
        <v>4</v>
      </c>
      <c r="C10" s="5">
        <f t="shared" si="0"/>
        <v>1</v>
      </c>
      <c r="D10" s="5" t="s">
        <v>129</v>
      </c>
      <c r="E10" s="5">
        <v>31</v>
      </c>
      <c r="F10" s="5">
        <v>0</v>
      </c>
      <c r="G10" s="5">
        <v>32</v>
      </c>
      <c r="H10" s="5" t="s">
        <v>236</v>
      </c>
      <c r="I10" s="5">
        <f t="shared" si="1"/>
        <v>1</v>
      </c>
      <c r="J10" s="5" t="str">
        <f t="shared" si="2"/>
        <v>0000001</v>
      </c>
      <c r="K10" s="5">
        <f t="shared" si="3"/>
        <v>8</v>
      </c>
      <c r="L10" s="5">
        <f t="shared" si="4"/>
        <v>31</v>
      </c>
      <c r="M10" s="5">
        <f t="shared" si="5"/>
        <v>24</v>
      </c>
      <c r="N10" s="5" t="str">
        <f t="shared" si="6"/>
        <v>1111</v>
      </c>
      <c r="O10" s="5" t="str">
        <f t="shared" si="7"/>
        <v>31 downto 0</v>
      </c>
      <c r="P10" s="5" t="str">
        <f t="shared" si="8"/>
        <v>31 downto 0</v>
      </c>
      <c r="Q10" s="5"/>
    </row>
    <row r="11" spans="1:17" x14ac:dyDescent="0.25">
      <c r="A11" s="5"/>
      <c r="B11" s="5">
        <v>5</v>
      </c>
      <c r="C11" s="5">
        <f t="shared" si="0"/>
        <v>1</v>
      </c>
      <c r="D11" s="5" t="s">
        <v>129</v>
      </c>
      <c r="E11" s="5">
        <v>31</v>
      </c>
      <c r="F11" s="5">
        <v>0</v>
      </c>
      <c r="G11" s="5">
        <v>32</v>
      </c>
      <c r="H11" s="5" t="s">
        <v>236</v>
      </c>
      <c r="I11" s="5">
        <f t="shared" si="1"/>
        <v>1</v>
      </c>
      <c r="J11" s="5" t="str">
        <f t="shared" si="2"/>
        <v>0000001</v>
      </c>
      <c r="K11" s="5">
        <f t="shared" si="3"/>
        <v>4</v>
      </c>
      <c r="L11" s="5">
        <f t="shared" si="4"/>
        <v>23</v>
      </c>
      <c r="M11" s="5">
        <f t="shared" si="5"/>
        <v>16</v>
      </c>
      <c r="N11" s="5" t="str">
        <f t="shared" si="6"/>
        <v>1111</v>
      </c>
      <c r="O11" s="5" t="str">
        <f t="shared" si="7"/>
        <v>31 downto 0</v>
      </c>
      <c r="P11" s="5" t="str">
        <f t="shared" si="8"/>
        <v>31 downto 0</v>
      </c>
      <c r="Q11" s="5"/>
    </row>
    <row r="12" spans="1:17" x14ac:dyDescent="0.25">
      <c r="A12" s="5"/>
      <c r="B12" s="5">
        <v>6</v>
      </c>
      <c r="C12" s="5">
        <f t="shared" si="0"/>
        <v>1</v>
      </c>
      <c r="D12" s="5" t="s">
        <v>129</v>
      </c>
      <c r="E12" s="5">
        <v>31</v>
      </c>
      <c r="F12" s="5">
        <v>0</v>
      </c>
      <c r="G12" s="5">
        <v>32</v>
      </c>
      <c r="H12" s="5" t="s">
        <v>236</v>
      </c>
      <c r="I12" s="5">
        <f t="shared" si="1"/>
        <v>1</v>
      </c>
      <c r="J12" s="5" t="str">
        <f t="shared" si="2"/>
        <v>0000001</v>
      </c>
      <c r="K12" s="5">
        <f t="shared" si="3"/>
        <v>2</v>
      </c>
      <c r="L12" s="5">
        <f t="shared" si="4"/>
        <v>15</v>
      </c>
      <c r="M12" s="5">
        <f t="shared" si="5"/>
        <v>8</v>
      </c>
      <c r="N12" s="5" t="str">
        <f t="shared" si="6"/>
        <v>1111</v>
      </c>
      <c r="O12" s="5" t="str">
        <f t="shared" si="7"/>
        <v>31 downto 0</v>
      </c>
      <c r="P12" s="5" t="str">
        <f t="shared" si="8"/>
        <v>31 downto 0</v>
      </c>
      <c r="Q12" s="5"/>
    </row>
    <row r="13" spans="1:17" x14ac:dyDescent="0.25">
      <c r="A13" s="5"/>
      <c r="B13" s="5">
        <v>7</v>
      </c>
      <c r="C13" s="5">
        <f t="shared" si="0"/>
        <v>1</v>
      </c>
      <c r="D13" s="5" t="s">
        <v>129</v>
      </c>
      <c r="E13" s="5">
        <v>31</v>
      </c>
      <c r="F13" s="5">
        <v>0</v>
      </c>
      <c r="G13" s="5">
        <v>32</v>
      </c>
      <c r="H13" s="5" t="s">
        <v>236</v>
      </c>
      <c r="I13" s="5">
        <f t="shared" si="1"/>
        <v>1</v>
      </c>
      <c r="J13" s="5" t="str">
        <f t="shared" si="2"/>
        <v>0000001</v>
      </c>
      <c r="K13" s="5">
        <f t="shared" si="3"/>
        <v>1</v>
      </c>
      <c r="L13" s="5">
        <f t="shared" si="4"/>
        <v>7</v>
      </c>
      <c r="M13" s="5">
        <f t="shared" si="5"/>
        <v>0</v>
      </c>
      <c r="N13" s="5" t="str">
        <f t="shared" si="6"/>
        <v>1111</v>
      </c>
      <c r="O13" s="5" t="str">
        <f t="shared" si="7"/>
        <v>31 downto 0</v>
      </c>
      <c r="P13" s="5" t="str">
        <f t="shared" si="8"/>
        <v>31 downto 0</v>
      </c>
      <c r="Q13" s="5"/>
    </row>
    <row r="14" spans="1:17" x14ac:dyDescent="0.25">
      <c r="A14" s="5"/>
      <c r="B14" s="5">
        <v>8</v>
      </c>
      <c r="C14" s="5">
        <f t="shared" si="0"/>
        <v>2</v>
      </c>
      <c r="D14" s="5" t="s">
        <v>130</v>
      </c>
      <c r="E14" s="5">
        <v>31</v>
      </c>
      <c r="F14" s="5">
        <v>0</v>
      </c>
      <c r="G14" s="5">
        <v>32</v>
      </c>
      <c r="H14" s="5" t="s">
        <v>237</v>
      </c>
      <c r="I14" s="5">
        <f t="shared" si="1"/>
        <v>2</v>
      </c>
      <c r="J14" s="5" t="str">
        <f t="shared" si="2"/>
        <v>0000010</v>
      </c>
      <c r="K14" s="5">
        <f t="shared" si="3"/>
        <v>8</v>
      </c>
      <c r="L14" s="5">
        <f t="shared" si="4"/>
        <v>31</v>
      </c>
      <c r="M14" s="5">
        <f t="shared" si="5"/>
        <v>24</v>
      </c>
      <c r="N14" s="5" t="str">
        <f t="shared" si="6"/>
        <v>1111</v>
      </c>
      <c r="O14" s="5" t="str">
        <f t="shared" si="7"/>
        <v>31 downto 0</v>
      </c>
      <c r="P14" s="5" t="str">
        <f t="shared" si="8"/>
        <v>31 downto 0</v>
      </c>
      <c r="Q14" s="5"/>
    </row>
    <row r="15" spans="1:17" x14ac:dyDescent="0.25">
      <c r="A15" s="5"/>
      <c r="B15" s="5">
        <v>9</v>
      </c>
      <c r="C15" s="5">
        <f t="shared" si="0"/>
        <v>2</v>
      </c>
      <c r="D15" s="5" t="s">
        <v>130</v>
      </c>
      <c r="E15" s="5">
        <v>31</v>
      </c>
      <c r="F15" s="5">
        <v>0</v>
      </c>
      <c r="G15" s="5">
        <v>32</v>
      </c>
      <c r="H15" s="5" t="s">
        <v>237</v>
      </c>
      <c r="I15" s="5">
        <f t="shared" si="1"/>
        <v>2</v>
      </c>
      <c r="J15" s="5" t="str">
        <f t="shared" si="2"/>
        <v>0000010</v>
      </c>
      <c r="K15" s="5">
        <f t="shared" si="3"/>
        <v>4</v>
      </c>
      <c r="L15" s="5">
        <f t="shared" si="4"/>
        <v>23</v>
      </c>
      <c r="M15" s="5">
        <f t="shared" si="5"/>
        <v>16</v>
      </c>
      <c r="N15" s="5" t="str">
        <f t="shared" si="6"/>
        <v>1111</v>
      </c>
      <c r="O15" s="5" t="str">
        <f t="shared" si="7"/>
        <v>31 downto 0</v>
      </c>
      <c r="P15" s="5" t="str">
        <f t="shared" si="8"/>
        <v>31 downto 0</v>
      </c>
      <c r="Q15" s="5"/>
    </row>
    <row r="16" spans="1:17" x14ac:dyDescent="0.25">
      <c r="A16" s="5"/>
      <c r="B16" s="5">
        <v>10</v>
      </c>
      <c r="C16" s="5">
        <f t="shared" si="0"/>
        <v>2</v>
      </c>
      <c r="D16" s="5" t="s">
        <v>130</v>
      </c>
      <c r="E16" s="5">
        <v>31</v>
      </c>
      <c r="F16" s="5">
        <v>0</v>
      </c>
      <c r="G16" s="5">
        <v>32</v>
      </c>
      <c r="H16" s="5" t="s">
        <v>237</v>
      </c>
      <c r="I16" s="5">
        <f t="shared" si="1"/>
        <v>2</v>
      </c>
      <c r="J16" s="5" t="str">
        <f t="shared" si="2"/>
        <v>0000010</v>
      </c>
      <c r="K16" s="5">
        <f t="shared" si="3"/>
        <v>2</v>
      </c>
      <c r="L16" s="5">
        <f t="shared" si="4"/>
        <v>15</v>
      </c>
      <c r="M16" s="5">
        <f t="shared" si="5"/>
        <v>8</v>
      </c>
      <c r="N16" s="5" t="str">
        <f t="shared" si="6"/>
        <v>1111</v>
      </c>
      <c r="O16" s="5" t="str">
        <f t="shared" si="7"/>
        <v>31 downto 0</v>
      </c>
      <c r="P16" s="5" t="str">
        <f t="shared" si="8"/>
        <v>31 downto 0</v>
      </c>
      <c r="Q16" s="5"/>
    </row>
    <row r="17" spans="1:17" x14ac:dyDescent="0.25">
      <c r="A17" s="5"/>
      <c r="B17" s="5">
        <v>11</v>
      </c>
      <c r="C17" s="5">
        <f t="shared" si="0"/>
        <v>2</v>
      </c>
      <c r="D17" s="5" t="s">
        <v>130</v>
      </c>
      <c r="E17" s="5">
        <v>31</v>
      </c>
      <c r="F17" s="5">
        <v>0</v>
      </c>
      <c r="G17" s="5">
        <v>32</v>
      </c>
      <c r="H17" s="5" t="s">
        <v>237</v>
      </c>
      <c r="I17" s="5">
        <f t="shared" si="1"/>
        <v>2</v>
      </c>
      <c r="J17" s="5" t="str">
        <f t="shared" si="2"/>
        <v>0000010</v>
      </c>
      <c r="K17" s="5">
        <f t="shared" si="3"/>
        <v>1</v>
      </c>
      <c r="L17" s="5">
        <f t="shared" si="4"/>
        <v>7</v>
      </c>
      <c r="M17" s="5">
        <f t="shared" si="5"/>
        <v>0</v>
      </c>
      <c r="N17" s="5" t="str">
        <f t="shared" si="6"/>
        <v>1111</v>
      </c>
      <c r="O17" s="5" t="str">
        <f t="shared" si="7"/>
        <v>31 downto 0</v>
      </c>
      <c r="P17" s="5" t="str">
        <f t="shared" si="8"/>
        <v>31 downto 0</v>
      </c>
      <c r="Q17" s="5"/>
    </row>
    <row r="18" spans="1:17" x14ac:dyDescent="0.25">
      <c r="A18" s="5"/>
      <c r="B18" s="5">
        <v>12</v>
      </c>
      <c r="C18" s="5">
        <f t="shared" si="0"/>
        <v>3</v>
      </c>
      <c r="D18" s="5" t="s">
        <v>131</v>
      </c>
      <c r="E18" s="5">
        <v>31</v>
      </c>
      <c r="F18" s="5">
        <v>0</v>
      </c>
      <c r="G18" s="5">
        <v>32</v>
      </c>
      <c r="H18" s="5" t="s">
        <v>238</v>
      </c>
      <c r="I18" s="5">
        <f t="shared" si="1"/>
        <v>3</v>
      </c>
      <c r="J18" s="5" t="str">
        <f t="shared" si="2"/>
        <v>0000011</v>
      </c>
      <c r="K18" s="5">
        <f t="shared" si="3"/>
        <v>8</v>
      </c>
      <c r="L18" s="5">
        <f t="shared" si="4"/>
        <v>31</v>
      </c>
      <c r="M18" s="5">
        <f t="shared" si="5"/>
        <v>24</v>
      </c>
      <c r="N18" s="5" t="str">
        <f t="shared" si="6"/>
        <v>1111</v>
      </c>
      <c r="O18" s="5" t="str">
        <f t="shared" si="7"/>
        <v>31 downto 0</v>
      </c>
      <c r="P18" s="5" t="str">
        <f t="shared" si="8"/>
        <v>31 downto 0</v>
      </c>
      <c r="Q18" s="5"/>
    </row>
    <row r="19" spans="1:17" x14ac:dyDescent="0.25">
      <c r="A19" s="5"/>
      <c r="B19" s="5">
        <v>13</v>
      </c>
      <c r="C19" s="5">
        <f t="shared" si="0"/>
        <v>3</v>
      </c>
      <c r="D19" s="5" t="s">
        <v>131</v>
      </c>
      <c r="E19" s="5">
        <v>31</v>
      </c>
      <c r="F19" s="5">
        <v>0</v>
      </c>
      <c r="G19" s="5">
        <v>32</v>
      </c>
      <c r="H19" s="5" t="s">
        <v>238</v>
      </c>
      <c r="I19" s="5">
        <f t="shared" si="1"/>
        <v>3</v>
      </c>
      <c r="J19" s="5" t="str">
        <f t="shared" si="2"/>
        <v>0000011</v>
      </c>
      <c r="K19" s="5">
        <f t="shared" si="3"/>
        <v>4</v>
      </c>
      <c r="L19" s="5">
        <f t="shared" si="4"/>
        <v>23</v>
      </c>
      <c r="M19" s="5">
        <f t="shared" si="5"/>
        <v>16</v>
      </c>
      <c r="N19" s="5" t="str">
        <f t="shared" si="6"/>
        <v>1111</v>
      </c>
      <c r="O19" s="5" t="str">
        <f t="shared" si="7"/>
        <v>31 downto 0</v>
      </c>
      <c r="P19" s="5" t="str">
        <f t="shared" si="8"/>
        <v>31 downto 0</v>
      </c>
      <c r="Q19" s="5"/>
    </row>
    <row r="20" spans="1:17" x14ac:dyDescent="0.25">
      <c r="A20" s="5"/>
      <c r="B20" s="5">
        <v>14</v>
      </c>
      <c r="C20" s="5">
        <f t="shared" si="0"/>
        <v>3</v>
      </c>
      <c r="D20" s="5" t="s">
        <v>131</v>
      </c>
      <c r="E20" s="5">
        <v>31</v>
      </c>
      <c r="F20" s="5">
        <v>0</v>
      </c>
      <c r="G20" s="5">
        <v>32</v>
      </c>
      <c r="H20" s="5" t="s">
        <v>238</v>
      </c>
      <c r="I20" s="5">
        <f t="shared" si="1"/>
        <v>3</v>
      </c>
      <c r="J20" s="5" t="str">
        <f t="shared" si="2"/>
        <v>0000011</v>
      </c>
      <c r="K20" s="5">
        <f t="shared" si="3"/>
        <v>2</v>
      </c>
      <c r="L20" s="5">
        <f t="shared" si="4"/>
        <v>15</v>
      </c>
      <c r="M20" s="5">
        <f t="shared" si="5"/>
        <v>8</v>
      </c>
      <c r="N20" s="5" t="str">
        <f t="shared" si="6"/>
        <v>1111</v>
      </c>
      <c r="O20" s="5" t="str">
        <f t="shared" si="7"/>
        <v>31 downto 0</v>
      </c>
      <c r="P20" s="5" t="str">
        <f t="shared" si="8"/>
        <v>31 downto 0</v>
      </c>
      <c r="Q20" s="5"/>
    </row>
    <row r="21" spans="1:17" x14ac:dyDescent="0.25">
      <c r="A21" s="5"/>
      <c r="B21" s="5">
        <v>15</v>
      </c>
      <c r="C21" s="5">
        <f t="shared" si="0"/>
        <v>3</v>
      </c>
      <c r="D21" s="5" t="s">
        <v>131</v>
      </c>
      <c r="E21" s="5">
        <v>31</v>
      </c>
      <c r="F21" s="5">
        <v>0</v>
      </c>
      <c r="G21" s="5">
        <v>32</v>
      </c>
      <c r="H21" s="5" t="s">
        <v>238</v>
      </c>
      <c r="I21" s="5">
        <f t="shared" si="1"/>
        <v>3</v>
      </c>
      <c r="J21" s="5" t="str">
        <f t="shared" si="2"/>
        <v>0000011</v>
      </c>
      <c r="K21" s="5">
        <f t="shared" si="3"/>
        <v>1</v>
      </c>
      <c r="L21" s="5">
        <f t="shared" si="4"/>
        <v>7</v>
      </c>
      <c r="M21" s="5">
        <f t="shared" si="5"/>
        <v>0</v>
      </c>
      <c r="N21" s="5" t="str">
        <f t="shared" si="6"/>
        <v>1111</v>
      </c>
      <c r="O21" s="5" t="str">
        <f t="shared" si="7"/>
        <v>31 downto 0</v>
      </c>
      <c r="P21" s="5" t="str">
        <f t="shared" si="8"/>
        <v>31 downto 0</v>
      </c>
      <c r="Q21" s="5"/>
    </row>
    <row r="22" spans="1:17" x14ac:dyDescent="0.25">
      <c r="A22" s="5"/>
      <c r="B22" s="5">
        <v>16</v>
      </c>
      <c r="C22" s="5">
        <f t="shared" si="0"/>
        <v>4</v>
      </c>
      <c r="D22" s="5" t="s">
        <v>132</v>
      </c>
      <c r="E22" s="5">
        <v>29</v>
      </c>
      <c r="F22" s="5">
        <v>16</v>
      </c>
      <c r="G22" s="5">
        <v>14</v>
      </c>
      <c r="H22" s="5" t="s">
        <v>239</v>
      </c>
      <c r="I22" s="5">
        <f t="shared" si="1"/>
        <v>4</v>
      </c>
      <c r="J22" s="5" t="str">
        <f t="shared" si="2"/>
        <v>0000100</v>
      </c>
      <c r="K22" s="5">
        <f t="shared" si="3"/>
        <v>8</v>
      </c>
      <c r="L22" s="5">
        <f t="shared" si="4"/>
        <v>31</v>
      </c>
      <c r="M22" s="5">
        <f t="shared" si="5"/>
        <v>24</v>
      </c>
      <c r="N22" s="5" t="str">
        <f t="shared" si="6"/>
        <v>1100</v>
      </c>
      <c r="O22" s="5" t="str">
        <f t="shared" si="7"/>
        <v>29 downto 16</v>
      </c>
      <c r="P22" s="5" t="str">
        <f t="shared" si="8"/>
        <v>13 downto 0</v>
      </c>
      <c r="Q22" s="5"/>
    </row>
    <row r="23" spans="1:17" x14ac:dyDescent="0.25">
      <c r="A23" s="5"/>
      <c r="B23" s="5">
        <v>16</v>
      </c>
      <c r="C23" s="5">
        <f t="shared" si="0"/>
        <v>4</v>
      </c>
      <c r="D23" s="5" t="s">
        <v>133</v>
      </c>
      <c r="E23" s="5">
        <v>31</v>
      </c>
      <c r="F23" s="5">
        <v>30</v>
      </c>
      <c r="G23" s="5">
        <v>2</v>
      </c>
      <c r="H23" s="5" t="s">
        <v>240</v>
      </c>
      <c r="I23" s="5">
        <f t="shared" si="1"/>
        <v>4</v>
      </c>
      <c r="J23" s="5" t="str">
        <f t="shared" si="2"/>
        <v>0000100</v>
      </c>
      <c r="K23" s="5">
        <f t="shared" si="3"/>
        <v>8</v>
      </c>
      <c r="L23" s="5">
        <f t="shared" si="4"/>
        <v>31</v>
      </c>
      <c r="M23" s="5">
        <f t="shared" si="5"/>
        <v>24</v>
      </c>
      <c r="N23" s="5" t="str">
        <f t="shared" si="6"/>
        <v>1000</v>
      </c>
      <c r="O23" s="5" t="str">
        <f t="shared" si="7"/>
        <v>31 downto 30</v>
      </c>
      <c r="P23" s="5" t="str">
        <f t="shared" si="8"/>
        <v>1 downto 0</v>
      </c>
      <c r="Q23" s="5"/>
    </row>
    <row r="24" spans="1:17" x14ac:dyDescent="0.25">
      <c r="A24" s="5"/>
      <c r="B24" s="5">
        <v>17</v>
      </c>
      <c r="C24" s="5">
        <f t="shared" si="0"/>
        <v>4</v>
      </c>
      <c r="D24" s="5" t="s">
        <v>132</v>
      </c>
      <c r="E24" s="5">
        <v>29</v>
      </c>
      <c r="F24" s="5">
        <v>16</v>
      </c>
      <c r="G24" s="5">
        <v>14</v>
      </c>
      <c r="H24" s="5" t="s">
        <v>239</v>
      </c>
      <c r="I24" s="5">
        <f t="shared" si="1"/>
        <v>4</v>
      </c>
      <c r="J24" s="5" t="str">
        <f t="shared" si="2"/>
        <v>0000100</v>
      </c>
      <c r="K24" s="5">
        <f t="shared" si="3"/>
        <v>4</v>
      </c>
      <c r="L24" s="5">
        <f t="shared" si="4"/>
        <v>23</v>
      </c>
      <c r="M24" s="5">
        <f t="shared" si="5"/>
        <v>16</v>
      </c>
      <c r="N24" s="5" t="str">
        <f t="shared" si="6"/>
        <v>1100</v>
      </c>
      <c r="O24" s="5" t="str">
        <f t="shared" si="7"/>
        <v>29 downto 16</v>
      </c>
      <c r="P24" s="5" t="str">
        <f t="shared" si="8"/>
        <v>13 downto 0</v>
      </c>
      <c r="Q24" s="5"/>
    </row>
    <row r="25" spans="1:17" x14ac:dyDescent="0.25">
      <c r="A25" s="5"/>
      <c r="B25" s="5">
        <v>18</v>
      </c>
      <c r="C25" s="5">
        <f t="shared" si="0"/>
        <v>4</v>
      </c>
      <c r="D25" s="5" t="s">
        <v>134</v>
      </c>
      <c r="E25" s="5">
        <v>13</v>
      </c>
      <c r="F25" s="5">
        <v>0</v>
      </c>
      <c r="G25" s="5">
        <v>14</v>
      </c>
      <c r="H25" s="5" t="s">
        <v>241</v>
      </c>
      <c r="I25" s="5">
        <f t="shared" si="1"/>
        <v>4</v>
      </c>
      <c r="J25" s="5" t="str">
        <f t="shared" si="2"/>
        <v>0000100</v>
      </c>
      <c r="K25" s="5">
        <f t="shared" si="3"/>
        <v>2</v>
      </c>
      <c r="L25" s="5">
        <f t="shared" si="4"/>
        <v>15</v>
      </c>
      <c r="M25" s="5">
        <f t="shared" si="5"/>
        <v>8</v>
      </c>
      <c r="N25" s="5" t="str">
        <f t="shared" si="6"/>
        <v>0011</v>
      </c>
      <c r="O25" s="5" t="str">
        <f t="shared" si="7"/>
        <v>13 downto 0</v>
      </c>
      <c r="P25" s="5" t="str">
        <f t="shared" si="8"/>
        <v>13 downto 0</v>
      </c>
      <c r="Q25" s="5"/>
    </row>
    <row r="26" spans="1:17" x14ac:dyDescent="0.25">
      <c r="A26" s="5"/>
      <c r="B26" s="5">
        <v>18</v>
      </c>
      <c r="C26" s="5">
        <f t="shared" si="0"/>
        <v>4</v>
      </c>
      <c r="D26" s="5" t="s">
        <v>135</v>
      </c>
      <c r="E26" s="5">
        <v>15</v>
      </c>
      <c r="F26" s="5">
        <v>14</v>
      </c>
      <c r="G26" s="5">
        <v>2</v>
      </c>
      <c r="H26" s="5" t="s">
        <v>242</v>
      </c>
      <c r="I26" s="5">
        <f t="shared" si="1"/>
        <v>4</v>
      </c>
      <c r="J26" s="5" t="str">
        <f t="shared" si="2"/>
        <v>0000100</v>
      </c>
      <c r="K26" s="5">
        <f t="shared" ref="K26:K89" si="9">2^(3 - MOD(B26,4))</f>
        <v>2</v>
      </c>
      <c r="L26" s="5">
        <f t="shared" ref="L26:L89" si="10">(3 - MOD(B26,4))*8 + 7</f>
        <v>15</v>
      </c>
      <c r="M26" s="5">
        <f t="shared" ref="M26:M89" si="11">(3 - MOD(B26,4))*8</f>
        <v>8</v>
      </c>
      <c r="N26" s="5" t="str">
        <f t="shared" ref="N26:N89" si="12">_xlfn.CONCAT(IF(E26 &gt; 23,1,0),IF(AND(E26 &gt; 15, F26 &lt; 24),1,0),IF(AND(E26 &gt; 7, F26 &lt; 16),1,0),IF(F26 &lt; 8,1,0))</f>
        <v>0010</v>
      </c>
      <c r="O26" s="5" t="str">
        <f t="shared" ref="O26:O89" si="13">IF(E26&lt;&gt;F26,IF(AND(MOD(G26,8) = 0,MOD(F26,8) = 0), "31 downto 0",_xlfn.CONCAT(E26," downto ",F26)),E26)</f>
        <v>15 downto 14</v>
      </c>
      <c r="P26" s="5" t="str">
        <f t="shared" ref="P26:P89" si="14">IF(G26&lt;&gt;1,_xlfn.CONCAT(G26-1," downto 0"),0)</f>
        <v>1 downto 0</v>
      </c>
      <c r="Q26" s="5"/>
    </row>
    <row r="27" spans="1:17" x14ac:dyDescent="0.25">
      <c r="A27" s="5"/>
      <c r="B27" s="5">
        <v>19</v>
      </c>
      <c r="C27" s="5">
        <f t="shared" si="0"/>
        <v>4</v>
      </c>
      <c r="D27" s="5" t="s">
        <v>134</v>
      </c>
      <c r="E27" s="5">
        <v>13</v>
      </c>
      <c r="F27" s="5">
        <v>0</v>
      </c>
      <c r="G27" s="5">
        <v>14</v>
      </c>
      <c r="H27" s="5" t="s">
        <v>241</v>
      </c>
      <c r="I27" s="5">
        <f t="shared" si="1"/>
        <v>4</v>
      </c>
      <c r="J27" s="5" t="str">
        <f t="shared" si="2"/>
        <v>0000100</v>
      </c>
      <c r="K27" s="5">
        <f t="shared" si="9"/>
        <v>1</v>
      </c>
      <c r="L27" s="5">
        <f t="shared" si="10"/>
        <v>7</v>
      </c>
      <c r="M27" s="5">
        <f t="shared" si="11"/>
        <v>0</v>
      </c>
      <c r="N27" s="5" t="str">
        <f t="shared" si="12"/>
        <v>0011</v>
      </c>
      <c r="O27" s="5" t="str">
        <f t="shared" si="13"/>
        <v>13 downto 0</v>
      </c>
      <c r="P27" s="5" t="str">
        <f t="shared" si="14"/>
        <v>13 downto 0</v>
      </c>
      <c r="Q27" s="5"/>
    </row>
    <row r="28" spans="1:17" x14ac:dyDescent="0.25">
      <c r="A28" s="5"/>
      <c r="B28" s="5">
        <v>20</v>
      </c>
      <c r="C28" s="5">
        <f t="shared" si="0"/>
        <v>5</v>
      </c>
      <c r="D28" s="5" t="s">
        <v>136</v>
      </c>
      <c r="E28" s="5">
        <v>31</v>
      </c>
      <c r="F28" s="5">
        <v>0</v>
      </c>
      <c r="G28" s="5">
        <v>32</v>
      </c>
      <c r="H28" s="5" t="s">
        <v>243</v>
      </c>
      <c r="I28" s="5">
        <f t="shared" si="1"/>
        <v>5</v>
      </c>
      <c r="J28" s="5" t="str">
        <f t="shared" si="2"/>
        <v>0000101</v>
      </c>
      <c r="K28" s="5">
        <f t="shared" si="9"/>
        <v>8</v>
      </c>
      <c r="L28" s="5">
        <f t="shared" si="10"/>
        <v>31</v>
      </c>
      <c r="M28" s="5">
        <f t="shared" si="11"/>
        <v>24</v>
      </c>
      <c r="N28" s="5" t="str">
        <f t="shared" si="12"/>
        <v>1111</v>
      </c>
      <c r="O28" s="5" t="str">
        <f t="shared" si="13"/>
        <v>31 downto 0</v>
      </c>
      <c r="P28" s="5" t="str">
        <f t="shared" si="14"/>
        <v>31 downto 0</v>
      </c>
      <c r="Q28" s="5"/>
    </row>
    <row r="29" spans="1:17" x14ac:dyDescent="0.25">
      <c r="A29" s="5"/>
      <c r="B29" s="5">
        <v>21</v>
      </c>
      <c r="C29" s="5">
        <f t="shared" si="0"/>
        <v>5</v>
      </c>
      <c r="D29" s="5" t="s">
        <v>136</v>
      </c>
      <c r="E29" s="5">
        <v>31</v>
      </c>
      <c r="F29" s="5">
        <v>0</v>
      </c>
      <c r="G29" s="5">
        <v>32</v>
      </c>
      <c r="H29" s="5" t="s">
        <v>243</v>
      </c>
      <c r="I29" s="5">
        <f t="shared" si="1"/>
        <v>5</v>
      </c>
      <c r="J29" s="5" t="str">
        <f t="shared" si="2"/>
        <v>0000101</v>
      </c>
      <c r="K29" s="5">
        <f t="shared" si="9"/>
        <v>4</v>
      </c>
      <c r="L29" s="5">
        <f t="shared" si="10"/>
        <v>23</v>
      </c>
      <c r="M29" s="5">
        <f t="shared" si="11"/>
        <v>16</v>
      </c>
      <c r="N29" s="5" t="str">
        <f t="shared" si="12"/>
        <v>1111</v>
      </c>
      <c r="O29" s="5" t="str">
        <f t="shared" si="13"/>
        <v>31 downto 0</v>
      </c>
      <c r="P29" s="5" t="str">
        <f t="shared" si="14"/>
        <v>31 downto 0</v>
      </c>
      <c r="Q29" s="5"/>
    </row>
    <row r="30" spans="1:17" x14ac:dyDescent="0.25">
      <c r="A30" s="5"/>
      <c r="B30" s="5">
        <v>22</v>
      </c>
      <c r="C30" s="5">
        <f t="shared" si="0"/>
        <v>5</v>
      </c>
      <c r="D30" s="5" t="s">
        <v>136</v>
      </c>
      <c r="E30" s="5">
        <v>31</v>
      </c>
      <c r="F30" s="5">
        <v>0</v>
      </c>
      <c r="G30" s="5">
        <v>32</v>
      </c>
      <c r="H30" s="5" t="s">
        <v>243</v>
      </c>
      <c r="I30" s="5">
        <f t="shared" si="1"/>
        <v>5</v>
      </c>
      <c r="J30" s="5" t="str">
        <f t="shared" si="2"/>
        <v>0000101</v>
      </c>
      <c r="K30" s="5">
        <f t="shared" si="9"/>
        <v>2</v>
      </c>
      <c r="L30" s="5">
        <f t="shared" si="10"/>
        <v>15</v>
      </c>
      <c r="M30" s="5">
        <f t="shared" si="11"/>
        <v>8</v>
      </c>
      <c r="N30" s="5" t="str">
        <f t="shared" si="12"/>
        <v>1111</v>
      </c>
      <c r="O30" s="5" t="str">
        <f t="shared" si="13"/>
        <v>31 downto 0</v>
      </c>
      <c r="P30" s="5" t="str">
        <f t="shared" si="14"/>
        <v>31 downto 0</v>
      </c>
      <c r="Q30" s="5"/>
    </row>
    <row r="31" spans="1:17" x14ac:dyDescent="0.25">
      <c r="A31" s="5"/>
      <c r="B31" s="5">
        <v>23</v>
      </c>
      <c r="C31" s="5">
        <f t="shared" si="0"/>
        <v>5</v>
      </c>
      <c r="D31" s="5" t="s">
        <v>136</v>
      </c>
      <c r="E31" s="5">
        <v>31</v>
      </c>
      <c r="F31" s="5">
        <v>0</v>
      </c>
      <c r="G31" s="5">
        <v>32</v>
      </c>
      <c r="H31" s="5" t="s">
        <v>243</v>
      </c>
      <c r="I31" s="5">
        <f t="shared" si="1"/>
        <v>5</v>
      </c>
      <c r="J31" s="5" t="str">
        <f t="shared" si="2"/>
        <v>0000101</v>
      </c>
      <c r="K31" s="5">
        <f t="shared" si="9"/>
        <v>1</v>
      </c>
      <c r="L31" s="5">
        <f t="shared" si="10"/>
        <v>7</v>
      </c>
      <c r="M31" s="5">
        <f t="shared" si="11"/>
        <v>0</v>
      </c>
      <c r="N31" s="5" t="str">
        <f t="shared" si="12"/>
        <v>1111</v>
      </c>
      <c r="O31" s="5" t="str">
        <f t="shared" si="13"/>
        <v>31 downto 0</v>
      </c>
      <c r="P31" s="5" t="str">
        <f t="shared" si="14"/>
        <v>31 downto 0</v>
      </c>
      <c r="Q31" s="5"/>
    </row>
    <row r="32" spans="1:17" x14ac:dyDescent="0.25">
      <c r="A32" s="5"/>
      <c r="B32" s="5">
        <v>24</v>
      </c>
      <c r="C32" s="5">
        <f t="shared" si="0"/>
        <v>6</v>
      </c>
      <c r="D32" s="5" t="s">
        <v>137</v>
      </c>
      <c r="E32" s="5">
        <v>31</v>
      </c>
      <c r="F32" s="5">
        <v>0</v>
      </c>
      <c r="G32" s="5">
        <v>32</v>
      </c>
      <c r="H32" s="5" t="s">
        <v>244</v>
      </c>
      <c r="I32" s="5">
        <f t="shared" si="1"/>
        <v>6</v>
      </c>
      <c r="J32" s="5" t="str">
        <f t="shared" si="2"/>
        <v>0000110</v>
      </c>
      <c r="K32" s="5">
        <f t="shared" si="9"/>
        <v>8</v>
      </c>
      <c r="L32" s="5">
        <f t="shared" si="10"/>
        <v>31</v>
      </c>
      <c r="M32" s="5">
        <f t="shared" si="11"/>
        <v>24</v>
      </c>
      <c r="N32" s="5" t="str">
        <f t="shared" si="12"/>
        <v>1111</v>
      </c>
      <c r="O32" s="5" t="str">
        <f t="shared" si="13"/>
        <v>31 downto 0</v>
      </c>
      <c r="P32" s="5" t="str">
        <f t="shared" si="14"/>
        <v>31 downto 0</v>
      </c>
      <c r="Q32" s="5"/>
    </row>
    <row r="33" spans="1:17" x14ac:dyDescent="0.25">
      <c r="A33" s="5"/>
      <c r="B33" s="5">
        <v>25</v>
      </c>
      <c r="C33" s="5">
        <f t="shared" si="0"/>
        <v>6</v>
      </c>
      <c r="D33" s="5" t="s">
        <v>137</v>
      </c>
      <c r="E33" s="5">
        <v>31</v>
      </c>
      <c r="F33" s="5">
        <v>0</v>
      </c>
      <c r="G33" s="5">
        <v>32</v>
      </c>
      <c r="H33" s="5" t="s">
        <v>244</v>
      </c>
      <c r="I33" s="5">
        <f t="shared" si="1"/>
        <v>6</v>
      </c>
      <c r="J33" s="5" t="str">
        <f t="shared" si="2"/>
        <v>0000110</v>
      </c>
      <c r="K33" s="5">
        <f t="shared" si="9"/>
        <v>4</v>
      </c>
      <c r="L33" s="5">
        <f t="shared" si="10"/>
        <v>23</v>
      </c>
      <c r="M33" s="5">
        <f t="shared" si="11"/>
        <v>16</v>
      </c>
      <c r="N33" s="5" t="str">
        <f t="shared" si="12"/>
        <v>1111</v>
      </c>
      <c r="O33" s="5" t="str">
        <f t="shared" si="13"/>
        <v>31 downto 0</v>
      </c>
      <c r="P33" s="5" t="str">
        <f t="shared" si="14"/>
        <v>31 downto 0</v>
      </c>
      <c r="Q33" s="5"/>
    </row>
    <row r="34" spans="1:17" x14ac:dyDescent="0.25">
      <c r="A34" s="5"/>
      <c r="B34" s="5">
        <v>26</v>
      </c>
      <c r="C34" s="5">
        <f t="shared" si="0"/>
        <v>6</v>
      </c>
      <c r="D34" s="5" t="s">
        <v>137</v>
      </c>
      <c r="E34" s="5">
        <v>31</v>
      </c>
      <c r="F34" s="5">
        <v>0</v>
      </c>
      <c r="G34" s="5">
        <v>32</v>
      </c>
      <c r="H34" s="5" t="s">
        <v>244</v>
      </c>
      <c r="I34" s="5">
        <f t="shared" si="1"/>
        <v>6</v>
      </c>
      <c r="J34" s="5" t="str">
        <f t="shared" si="2"/>
        <v>0000110</v>
      </c>
      <c r="K34" s="5">
        <f t="shared" si="9"/>
        <v>2</v>
      </c>
      <c r="L34" s="5">
        <f t="shared" si="10"/>
        <v>15</v>
      </c>
      <c r="M34" s="5">
        <f t="shared" si="11"/>
        <v>8</v>
      </c>
      <c r="N34" s="5" t="str">
        <f t="shared" si="12"/>
        <v>1111</v>
      </c>
      <c r="O34" s="5" t="str">
        <f t="shared" si="13"/>
        <v>31 downto 0</v>
      </c>
      <c r="P34" s="5" t="str">
        <f t="shared" si="14"/>
        <v>31 downto 0</v>
      </c>
      <c r="Q34" s="5"/>
    </row>
    <row r="35" spans="1:17" x14ac:dyDescent="0.25">
      <c r="A35" s="5"/>
      <c r="B35" s="5">
        <v>27</v>
      </c>
      <c r="C35" s="5">
        <f t="shared" si="0"/>
        <v>6</v>
      </c>
      <c r="D35" s="5" t="s">
        <v>137</v>
      </c>
      <c r="E35" s="5">
        <v>31</v>
      </c>
      <c r="F35" s="5">
        <v>0</v>
      </c>
      <c r="G35" s="5">
        <v>32</v>
      </c>
      <c r="H35" s="5" t="s">
        <v>244</v>
      </c>
      <c r="I35" s="5">
        <f t="shared" si="1"/>
        <v>6</v>
      </c>
      <c r="J35" s="5" t="str">
        <f t="shared" si="2"/>
        <v>0000110</v>
      </c>
      <c r="K35" s="5">
        <f t="shared" si="9"/>
        <v>1</v>
      </c>
      <c r="L35" s="5">
        <f t="shared" si="10"/>
        <v>7</v>
      </c>
      <c r="M35" s="5">
        <f t="shared" si="11"/>
        <v>0</v>
      </c>
      <c r="N35" s="5" t="str">
        <f t="shared" si="12"/>
        <v>1111</v>
      </c>
      <c r="O35" s="5" t="str">
        <f t="shared" si="13"/>
        <v>31 downto 0</v>
      </c>
      <c r="P35" s="5" t="str">
        <f t="shared" si="14"/>
        <v>31 downto 0</v>
      </c>
      <c r="Q35" s="5"/>
    </row>
    <row r="36" spans="1:17" x14ac:dyDescent="0.25">
      <c r="A36" s="5"/>
      <c r="B36" s="5">
        <v>28</v>
      </c>
      <c r="C36" s="5">
        <f t="shared" si="0"/>
        <v>7</v>
      </c>
      <c r="D36" s="5" t="s">
        <v>138</v>
      </c>
      <c r="E36" s="5">
        <v>31</v>
      </c>
      <c r="F36" s="5">
        <v>0</v>
      </c>
      <c r="G36" s="5">
        <v>32</v>
      </c>
      <c r="H36" s="5" t="s">
        <v>245</v>
      </c>
      <c r="I36" s="5">
        <f t="shared" si="1"/>
        <v>7</v>
      </c>
      <c r="J36" s="5" t="str">
        <f t="shared" si="2"/>
        <v>0000111</v>
      </c>
      <c r="K36" s="5">
        <f t="shared" si="9"/>
        <v>8</v>
      </c>
      <c r="L36" s="5">
        <f t="shared" si="10"/>
        <v>31</v>
      </c>
      <c r="M36" s="5">
        <f t="shared" si="11"/>
        <v>24</v>
      </c>
      <c r="N36" s="5" t="str">
        <f t="shared" si="12"/>
        <v>1111</v>
      </c>
      <c r="O36" s="5" t="str">
        <f t="shared" si="13"/>
        <v>31 downto 0</v>
      </c>
      <c r="P36" s="5" t="str">
        <f t="shared" si="14"/>
        <v>31 downto 0</v>
      </c>
      <c r="Q36" s="5"/>
    </row>
    <row r="37" spans="1:17" x14ac:dyDescent="0.25">
      <c r="A37" s="5"/>
      <c r="B37" s="5">
        <v>29</v>
      </c>
      <c r="C37" s="5">
        <f t="shared" si="0"/>
        <v>7</v>
      </c>
      <c r="D37" s="5" t="s">
        <v>138</v>
      </c>
      <c r="E37" s="5">
        <v>31</v>
      </c>
      <c r="F37" s="5">
        <v>0</v>
      </c>
      <c r="G37" s="5">
        <v>32</v>
      </c>
      <c r="H37" s="5" t="s">
        <v>245</v>
      </c>
      <c r="I37" s="5">
        <f t="shared" si="1"/>
        <v>7</v>
      </c>
      <c r="J37" s="5" t="str">
        <f t="shared" si="2"/>
        <v>0000111</v>
      </c>
      <c r="K37" s="5">
        <f t="shared" si="9"/>
        <v>4</v>
      </c>
      <c r="L37" s="5">
        <f t="shared" si="10"/>
        <v>23</v>
      </c>
      <c r="M37" s="5">
        <f t="shared" si="11"/>
        <v>16</v>
      </c>
      <c r="N37" s="5" t="str">
        <f t="shared" si="12"/>
        <v>1111</v>
      </c>
      <c r="O37" s="5" t="str">
        <f t="shared" si="13"/>
        <v>31 downto 0</v>
      </c>
      <c r="P37" s="5" t="str">
        <f t="shared" si="14"/>
        <v>31 downto 0</v>
      </c>
      <c r="Q37" s="5"/>
    </row>
    <row r="38" spans="1:17" x14ac:dyDescent="0.25">
      <c r="A38" s="5"/>
      <c r="B38" s="5">
        <v>30</v>
      </c>
      <c r="C38" s="5">
        <f t="shared" si="0"/>
        <v>7</v>
      </c>
      <c r="D38" s="5" t="s">
        <v>138</v>
      </c>
      <c r="E38" s="5">
        <v>31</v>
      </c>
      <c r="F38" s="5">
        <v>0</v>
      </c>
      <c r="G38" s="5">
        <v>32</v>
      </c>
      <c r="H38" s="5" t="s">
        <v>245</v>
      </c>
      <c r="I38" s="5">
        <f t="shared" si="1"/>
        <v>7</v>
      </c>
      <c r="J38" s="5" t="str">
        <f t="shared" si="2"/>
        <v>0000111</v>
      </c>
      <c r="K38" s="5">
        <f t="shared" si="9"/>
        <v>2</v>
      </c>
      <c r="L38" s="5">
        <f t="shared" si="10"/>
        <v>15</v>
      </c>
      <c r="M38" s="5">
        <f t="shared" si="11"/>
        <v>8</v>
      </c>
      <c r="N38" s="5" t="str">
        <f t="shared" si="12"/>
        <v>1111</v>
      </c>
      <c r="O38" s="5" t="str">
        <f t="shared" si="13"/>
        <v>31 downto 0</v>
      </c>
      <c r="P38" s="5" t="str">
        <f t="shared" si="14"/>
        <v>31 downto 0</v>
      </c>
      <c r="Q38" s="5"/>
    </row>
    <row r="39" spans="1:17" x14ac:dyDescent="0.25">
      <c r="A39" s="5"/>
      <c r="B39" s="5">
        <v>31</v>
      </c>
      <c r="C39" s="5">
        <f t="shared" si="0"/>
        <v>7</v>
      </c>
      <c r="D39" s="5" t="s">
        <v>138</v>
      </c>
      <c r="E39" s="5">
        <v>31</v>
      </c>
      <c r="F39" s="5">
        <v>0</v>
      </c>
      <c r="G39" s="5">
        <v>32</v>
      </c>
      <c r="H39" s="5" t="s">
        <v>245</v>
      </c>
      <c r="I39" s="5">
        <f t="shared" si="1"/>
        <v>7</v>
      </c>
      <c r="J39" s="5" t="str">
        <f t="shared" si="2"/>
        <v>0000111</v>
      </c>
      <c r="K39" s="5">
        <f t="shared" si="9"/>
        <v>1</v>
      </c>
      <c r="L39" s="5">
        <f t="shared" si="10"/>
        <v>7</v>
      </c>
      <c r="M39" s="5">
        <f t="shared" si="11"/>
        <v>0</v>
      </c>
      <c r="N39" s="5" t="str">
        <f t="shared" si="12"/>
        <v>1111</v>
      </c>
      <c r="O39" s="5" t="str">
        <f t="shared" si="13"/>
        <v>31 downto 0</v>
      </c>
      <c r="P39" s="5" t="str">
        <f t="shared" si="14"/>
        <v>31 downto 0</v>
      </c>
      <c r="Q39" s="5"/>
    </row>
    <row r="40" spans="1:17" x14ac:dyDescent="0.25">
      <c r="A40" s="5"/>
      <c r="B40" s="5">
        <v>32</v>
      </c>
      <c r="C40" s="5">
        <f t="shared" si="0"/>
        <v>8</v>
      </c>
      <c r="D40" s="5" t="s">
        <v>139</v>
      </c>
      <c r="E40" s="5">
        <v>31</v>
      </c>
      <c r="F40" s="5">
        <v>0</v>
      </c>
      <c r="G40" s="5">
        <v>32</v>
      </c>
      <c r="H40" s="5" t="s">
        <v>246</v>
      </c>
      <c r="I40" s="5">
        <f t="shared" si="1"/>
        <v>8</v>
      </c>
      <c r="J40" s="5" t="str">
        <f t="shared" si="2"/>
        <v>0001000</v>
      </c>
      <c r="K40" s="5">
        <f t="shared" si="9"/>
        <v>8</v>
      </c>
      <c r="L40" s="5">
        <f t="shared" si="10"/>
        <v>31</v>
      </c>
      <c r="M40" s="5">
        <f t="shared" si="11"/>
        <v>24</v>
      </c>
      <c r="N40" s="5" t="str">
        <f t="shared" si="12"/>
        <v>1111</v>
      </c>
      <c r="O40" s="5" t="str">
        <f t="shared" si="13"/>
        <v>31 downto 0</v>
      </c>
      <c r="P40" s="5" t="str">
        <f t="shared" si="14"/>
        <v>31 downto 0</v>
      </c>
      <c r="Q40" s="5"/>
    </row>
    <row r="41" spans="1:17" x14ac:dyDescent="0.25">
      <c r="A41" s="5"/>
      <c r="B41" s="5">
        <v>33</v>
      </c>
      <c r="C41" s="5">
        <f t="shared" si="0"/>
        <v>8</v>
      </c>
      <c r="D41" s="5" t="s">
        <v>139</v>
      </c>
      <c r="E41" s="5">
        <v>31</v>
      </c>
      <c r="F41" s="5">
        <v>0</v>
      </c>
      <c r="G41" s="5">
        <v>32</v>
      </c>
      <c r="H41" s="5" t="s">
        <v>246</v>
      </c>
      <c r="I41" s="5">
        <f t="shared" si="1"/>
        <v>8</v>
      </c>
      <c r="J41" s="5" t="str">
        <f t="shared" si="2"/>
        <v>0001000</v>
      </c>
      <c r="K41" s="5">
        <f t="shared" si="9"/>
        <v>4</v>
      </c>
      <c r="L41" s="5">
        <f t="shared" si="10"/>
        <v>23</v>
      </c>
      <c r="M41" s="5">
        <f t="shared" si="11"/>
        <v>16</v>
      </c>
      <c r="N41" s="5" t="str">
        <f t="shared" si="12"/>
        <v>1111</v>
      </c>
      <c r="O41" s="5" t="str">
        <f t="shared" si="13"/>
        <v>31 downto 0</v>
      </c>
      <c r="P41" s="5" t="str">
        <f t="shared" si="14"/>
        <v>31 downto 0</v>
      </c>
      <c r="Q41" s="5"/>
    </row>
    <row r="42" spans="1:17" x14ac:dyDescent="0.25">
      <c r="A42" s="5"/>
      <c r="B42" s="5">
        <v>34</v>
      </c>
      <c r="C42" s="5">
        <f t="shared" si="0"/>
        <v>8</v>
      </c>
      <c r="D42" s="5" t="s">
        <v>139</v>
      </c>
      <c r="E42" s="5">
        <v>31</v>
      </c>
      <c r="F42" s="5">
        <v>0</v>
      </c>
      <c r="G42" s="5">
        <v>32</v>
      </c>
      <c r="H42" s="5" t="s">
        <v>246</v>
      </c>
      <c r="I42" s="5">
        <f t="shared" si="1"/>
        <v>8</v>
      </c>
      <c r="J42" s="5" t="str">
        <f t="shared" si="2"/>
        <v>0001000</v>
      </c>
      <c r="K42" s="5">
        <f t="shared" si="9"/>
        <v>2</v>
      </c>
      <c r="L42" s="5">
        <f t="shared" si="10"/>
        <v>15</v>
      </c>
      <c r="M42" s="5">
        <f t="shared" si="11"/>
        <v>8</v>
      </c>
      <c r="N42" s="5" t="str">
        <f t="shared" si="12"/>
        <v>1111</v>
      </c>
      <c r="O42" s="5" t="str">
        <f t="shared" si="13"/>
        <v>31 downto 0</v>
      </c>
      <c r="P42" s="5" t="str">
        <f t="shared" si="14"/>
        <v>31 downto 0</v>
      </c>
      <c r="Q42" s="5"/>
    </row>
    <row r="43" spans="1:17" x14ac:dyDescent="0.25">
      <c r="A43" s="5"/>
      <c r="B43" s="5">
        <v>35</v>
      </c>
      <c r="C43" s="5">
        <f t="shared" si="0"/>
        <v>8</v>
      </c>
      <c r="D43" s="5" t="s">
        <v>139</v>
      </c>
      <c r="E43" s="5">
        <v>31</v>
      </c>
      <c r="F43" s="5">
        <v>0</v>
      </c>
      <c r="G43" s="5">
        <v>32</v>
      </c>
      <c r="H43" s="5" t="s">
        <v>246</v>
      </c>
      <c r="I43" s="5">
        <f t="shared" si="1"/>
        <v>8</v>
      </c>
      <c r="J43" s="5" t="str">
        <f t="shared" si="2"/>
        <v>0001000</v>
      </c>
      <c r="K43" s="5">
        <f t="shared" si="9"/>
        <v>1</v>
      </c>
      <c r="L43" s="5">
        <f t="shared" si="10"/>
        <v>7</v>
      </c>
      <c r="M43" s="5">
        <f t="shared" si="11"/>
        <v>0</v>
      </c>
      <c r="N43" s="5" t="str">
        <f t="shared" si="12"/>
        <v>1111</v>
      </c>
      <c r="O43" s="5" t="str">
        <f t="shared" si="13"/>
        <v>31 downto 0</v>
      </c>
      <c r="P43" s="5" t="str">
        <f t="shared" si="14"/>
        <v>31 downto 0</v>
      </c>
      <c r="Q43" s="5"/>
    </row>
    <row r="44" spans="1:17" x14ac:dyDescent="0.25">
      <c r="A44" s="5"/>
      <c r="B44" s="5">
        <v>36</v>
      </c>
      <c r="C44" s="5">
        <f t="shared" si="0"/>
        <v>9</v>
      </c>
      <c r="D44" s="5" t="s">
        <v>140</v>
      </c>
      <c r="E44" s="5">
        <v>31</v>
      </c>
      <c r="F44" s="5">
        <v>24</v>
      </c>
      <c r="G44" s="5">
        <v>8</v>
      </c>
      <c r="H44" s="5" t="s">
        <v>247</v>
      </c>
      <c r="I44" s="5">
        <f t="shared" si="1"/>
        <v>9</v>
      </c>
      <c r="J44" s="5" t="str">
        <f t="shared" si="2"/>
        <v>0001001</v>
      </c>
      <c r="K44" s="5">
        <f t="shared" si="9"/>
        <v>8</v>
      </c>
      <c r="L44" s="5">
        <f t="shared" si="10"/>
        <v>31</v>
      </c>
      <c r="M44" s="5">
        <f t="shared" si="11"/>
        <v>24</v>
      </c>
      <c r="N44" s="5" t="str">
        <f t="shared" si="12"/>
        <v>1000</v>
      </c>
      <c r="O44" s="5" t="str">
        <f t="shared" si="13"/>
        <v>31 downto 0</v>
      </c>
      <c r="P44" s="5" t="str">
        <f t="shared" si="14"/>
        <v>7 downto 0</v>
      </c>
      <c r="Q44" s="5"/>
    </row>
    <row r="45" spans="1:17" x14ac:dyDescent="0.25">
      <c r="A45" s="5"/>
      <c r="B45" s="5">
        <v>37</v>
      </c>
      <c r="C45" s="5">
        <f t="shared" si="0"/>
        <v>9</v>
      </c>
      <c r="D45" s="5" t="s">
        <v>141</v>
      </c>
      <c r="E45" s="5">
        <v>23</v>
      </c>
      <c r="F45" s="5">
        <v>16</v>
      </c>
      <c r="G45" s="5">
        <v>8</v>
      </c>
      <c r="H45" s="5" t="s">
        <v>248</v>
      </c>
      <c r="I45" s="5">
        <f t="shared" si="1"/>
        <v>9</v>
      </c>
      <c r="J45" s="5" t="str">
        <f t="shared" si="2"/>
        <v>0001001</v>
      </c>
      <c r="K45" s="5">
        <f t="shared" si="9"/>
        <v>4</v>
      </c>
      <c r="L45" s="5">
        <f t="shared" si="10"/>
        <v>23</v>
      </c>
      <c r="M45" s="5">
        <f t="shared" si="11"/>
        <v>16</v>
      </c>
      <c r="N45" s="5" t="str">
        <f t="shared" si="12"/>
        <v>0100</v>
      </c>
      <c r="O45" s="5" t="str">
        <f t="shared" si="13"/>
        <v>31 downto 0</v>
      </c>
      <c r="P45" s="5" t="str">
        <f t="shared" si="14"/>
        <v>7 downto 0</v>
      </c>
      <c r="Q45" s="5"/>
    </row>
    <row r="46" spans="1:17" x14ac:dyDescent="0.25">
      <c r="A46" s="5"/>
      <c r="B46" s="5">
        <v>38</v>
      </c>
      <c r="C46" s="5">
        <f t="shared" si="0"/>
        <v>9</v>
      </c>
      <c r="D46" s="5" t="s">
        <v>142</v>
      </c>
      <c r="E46" s="5">
        <v>15</v>
      </c>
      <c r="F46" s="5">
        <v>8</v>
      </c>
      <c r="G46" s="5">
        <v>8</v>
      </c>
      <c r="H46" s="5" t="s">
        <v>249</v>
      </c>
      <c r="I46" s="5">
        <f t="shared" si="1"/>
        <v>9</v>
      </c>
      <c r="J46" s="5" t="str">
        <f t="shared" si="2"/>
        <v>0001001</v>
      </c>
      <c r="K46" s="5">
        <f t="shared" si="9"/>
        <v>2</v>
      </c>
      <c r="L46" s="5">
        <f t="shared" si="10"/>
        <v>15</v>
      </c>
      <c r="M46" s="5">
        <f t="shared" si="11"/>
        <v>8</v>
      </c>
      <c r="N46" s="5" t="str">
        <f t="shared" si="12"/>
        <v>0010</v>
      </c>
      <c r="O46" s="5" t="str">
        <f t="shared" si="13"/>
        <v>31 downto 0</v>
      </c>
      <c r="P46" s="5" t="str">
        <f t="shared" si="14"/>
        <v>7 downto 0</v>
      </c>
      <c r="Q46" s="5"/>
    </row>
    <row r="47" spans="1:17" x14ac:dyDescent="0.25">
      <c r="A47" s="5"/>
      <c r="B47" s="5">
        <v>39</v>
      </c>
      <c r="C47" s="5">
        <f t="shared" si="0"/>
        <v>9</v>
      </c>
      <c r="D47" s="5" t="s">
        <v>143</v>
      </c>
      <c r="E47" s="5">
        <v>7</v>
      </c>
      <c r="F47" s="5">
        <v>0</v>
      </c>
      <c r="G47" s="5">
        <v>8</v>
      </c>
      <c r="H47" s="5" t="s">
        <v>250</v>
      </c>
      <c r="I47" s="5">
        <f t="shared" si="1"/>
        <v>9</v>
      </c>
      <c r="J47" s="5" t="str">
        <f t="shared" si="2"/>
        <v>0001001</v>
      </c>
      <c r="K47" s="5">
        <f t="shared" si="9"/>
        <v>1</v>
      </c>
      <c r="L47" s="5">
        <f t="shared" si="10"/>
        <v>7</v>
      </c>
      <c r="M47" s="5">
        <f t="shared" si="11"/>
        <v>0</v>
      </c>
      <c r="N47" s="5" t="str">
        <f t="shared" si="12"/>
        <v>0001</v>
      </c>
      <c r="O47" s="5" t="str">
        <f t="shared" si="13"/>
        <v>31 downto 0</v>
      </c>
      <c r="P47" s="5" t="str">
        <f t="shared" si="14"/>
        <v>7 downto 0</v>
      </c>
      <c r="Q47" s="5"/>
    </row>
    <row r="48" spans="1:17" x14ac:dyDescent="0.25">
      <c r="A48" s="5"/>
      <c r="B48" s="5">
        <v>40</v>
      </c>
      <c r="C48" s="5">
        <f t="shared" si="0"/>
        <v>10</v>
      </c>
      <c r="D48" s="5" t="s">
        <v>144</v>
      </c>
      <c r="E48" s="5">
        <v>31</v>
      </c>
      <c r="F48" s="5">
        <v>24</v>
      </c>
      <c r="G48" s="5">
        <v>8</v>
      </c>
      <c r="H48" s="5" t="s">
        <v>251</v>
      </c>
      <c r="I48" s="5">
        <f t="shared" si="1"/>
        <v>10</v>
      </c>
      <c r="J48" s="5" t="str">
        <f t="shared" si="2"/>
        <v>0001010</v>
      </c>
      <c r="K48" s="5">
        <f t="shared" si="9"/>
        <v>8</v>
      </c>
      <c r="L48" s="5">
        <f t="shared" si="10"/>
        <v>31</v>
      </c>
      <c r="M48" s="5">
        <f t="shared" si="11"/>
        <v>24</v>
      </c>
      <c r="N48" s="5" t="str">
        <f t="shared" si="12"/>
        <v>1000</v>
      </c>
      <c r="O48" s="5" t="str">
        <f t="shared" si="13"/>
        <v>31 downto 0</v>
      </c>
      <c r="P48" s="5" t="str">
        <f t="shared" si="14"/>
        <v>7 downto 0</v>
      </c>
      <c r="Q48" s="5"/>
    </row>
    <row r="49" spans="1:17" x14ac:dyDescent="0.25">
      <c r="A49" s="5"/>
      <c r="B49" s="5">
        <v>41</v>
      </c>
      <c r="C49" s="5">
        <f t="shared" si="0"/>
        <v>10</v>
      </c>
      <c r="D49" s="5" t="s">
        <v>145</v>
      </c>
      <c r="E49" s="5">
        <v>23</v>
      </c>
      <c r="F49" s="5">
        <v>16</v>
      </c>
      <c r="G49" s="5">
        <v>8</v>
      </c>
      <c r="H49" s="5" t="s">
        <v>252</v>
      </c>
      <c r="I49" s="5">
        <f t="shared" si="1"/>
        <v>10</v>
      </c>
      <c r="J49" s="5" t="str">
        <f t="shared" si="2"/>
        <v>0001010</v>
      </c>
      <c r="K49" s="5">
        <f t="shared" si="9"/>
        <v>4</v>
      </c>
      <c r="L49" s="5">
        <f t="shared" si="10"/>
        <v>23</v>
      </c>
      <c r="M49" s="5">
        <f t="shared" si="11"/>
        <v>16</v>
      </c>
      <c r="N49" s="5" t="str">
        <f t="shared" si="12"/>
        <v>0100</v>
      </c>
      <c r="O49" s="5" t="str">
        <f t="shared" si="13"/>
        <v>31 downto 0</v>
      </c>
      <c r="P49" s="5" t="str">
        <f t="shared" si="14"/>
        <v>7 downto 0</v>
      </c>
      <c r="Q49" s="5"/>
    </row>
    <row r="50" spans="1:17" x14ac:dyDescent="0.25">
      <c r="A50" s="5"/>
      <c r="B50" s="5">
        <v>42</v>
      </c>
      <c r="C50" s="5">
        <f t="shared" si="0"/>
        <v>10</v>
      </c>
      <c r="D50" s="5" t="s">
        <v>146</v>
      </c>
      <c r="E50" s="5">
        <v>15</v>
      </c>
      <c r="F50" s="5">
        <v>8</v>
      </c>
      <c r="G50" s="5">
        <v>8</v>
      </c>
      <c r="H50" s="5" t="s">
        <v>253</v>
      </c>
      <c r="I50" s="5">
        <f t="shared" si="1"/>
        <v>10</v>
      </c>
      <c r="J50" s="5" t="str">
        <f t="shared" si="2"/>
        <v>0001010</v>
      </c>
      <c r="K50" s="5">
        <f t="shared" si="9"/>
        <v>2</v>
      </c>
      <c r="L50" s="5">
        <f t="shared" si="10"/>
        <v>15</v>
      </c>
      <c r="M50" s="5">
        <f t="shared" si="11"/>
        <v>8</v>
      </c>
      <c r="N50" s="5" t="str">
        <f t="shared" si="12"/>
        <v>0010</v>
      </c>
      <c r="O50" s="5" t="str">
        <f t="shared" si="13"/>
        <v>31 downto 0</v>
      </c>
      <c r="P50" s="5" t="str">
        <f t="shared" si="14"/>
        <v>7 downto 0</v>
      </c>
      <c r="Q50" s="5"/>
    </row>
    <row r="51" spans="1:17" x14ac:dyDescent="0.25">
      <c r="A51" s="5"/>
      <c r="B51" s="5">
        <v>43</v>
      </c>
      <c r="C51" s="5">
        <f t="shared" si="0"/>
        <v>10</v>
      </c>
      <c r="D51" s="5" t="s">
        <v>147</v>
      </c>
      <c r="E51" s="5">
        <v>7</v>
      </c>
      <c r="F51" s="5">
        <v>0</v>
      </c>
      <c r="G51" s="5">
        <v>8</v>
      </c>
      <c r="H51" s="5" t="s">
        <v>254</v>
      </c>
      <c r="I51" s="5">
        <f t="shared" si="1"/>
        <v>10</v>
      </c>
      <c r="J51" s="5" t="str">
        <f t="shared" si="2"/>
        <v>0001010</v>
      </c>
      <c r="K51" s="5">
        <f t="shared" si="9"/>
        <v>1</v>
      </c>
      <c r="L51" s="5">
        <f t="shared" si="10"/>
        <v>7</v>
      </c>
      <c r="M51" s="5">
        <f t="shared" si="11"/>
        <v>0</v>
      </c>
      <c r="N51" s="5" t="str">
        <f t="shared" si="12"/>
        <v>0001</v>
      </c>
      <c r="O51" s="5" t="str">
        <f t="shared" si="13"/>
        <v>31 downto 0</v>
      </c>
      <c r="P51" s="5" t="str">
        <f t="shared" si="14"/>
        <v>7 downto 0</v>
      </c>
      <c r="Q51" s="5"/>
    </row>
    <row r="52" spans="1:17" x14ac:dyDescent="0.25">
      <c r="A52" s="5"/>
      <c r="B52" s="5">
        <v>44</v>
      </c>
      <c r="C52" s="5">
        <f t="shared" si="0"/>
        <v>11</v>
      </c>
      <c r="D52" s="5" t="s">
        <v>148</v>
      </c>
      <c r="E52" s="5">
        <v>31</v>
      </c>
      <c r="F52" s="5">
        <v>24</v>
      </c>
      <c r="G52" s="5">
        <v>8</v>
      </c>
      <c r="H52" s="5" t="s">
        <v>255</v>
      </c>
      <c r="I52" s="5">
        <f t="shared" si="1"/>
        <v>11</v>
      </c>
      <c r="J52" s="5" t="str">
        <f t="shared" si="2"/>
        <v>0001011</v>
      </c>
      <c r="K52" s="5">
        <f t="shared" si="9"/>
        <v>8</v>
      </c>
      <c r="L52" s="5">
        <f t="shared" si="10"/>
        <v>31</v>
      </c>
      <c r="M52" s="5">
        <f t="shared" si="11"/>
        <v>24</v>
      </c>
      <c r="N52" s="5" t="str">
        <f t="shared" si="12"/>
        <v>1000</v>
      </c>
      <c r="O52" s="5" t="str">
        <f t="shared" si="13"/>
        <v>31 downto 0</v>
      </c>
      <c r="P52" s="5" t="str">
        <f t="shared" si="14"/>
        <v>7 downto 0</v>
      </c>
      <c r="Q52" s="5"/>
    </row>
    <row r="53" spans="1:17" x14ac:dyDescent="0.25">
      <c r="A53" s="5"/>
      <c r="B53" s="5">
        <v>45</v>
      </c>
      <c r="C53" s="5">
        <f t="shared" si="0"/>
        <v>11</v>
      </c>
      <c r="D53" s="5" t="s">
        <v>149</v>
      </c>
      <c r="E53" s="5">
        <v>23</v>
      </c>
      <c r="F53" s="5">
        <v>16</v>
      </c>
      <c r="G53" s="5">
        <v>8</v>
      </c>
      <c r="H53" s="5" t="s">
        <v>256</v>
      </c>
      <c r="I53" s="5">
        <f t="shared" si="1"/>
        <v>11</v>
      </c>
      <c r="J53" s="5" t="str">
        <f t="shared" si="2"/>
        <v>0001011</v>
      </c>
      <c r="K53" s="5">
        <f t="shared" si="9"/>
        <v>4</v>
      </c>
      <c r="L53" s="5">
        <f t="shared" si="10"/>
        <v>23</v>
      </c>
      <c r="M53" s="5">
        <f t="shared" si="11"/>
        <v>16</v>
      </c>
      <c r="N53" s="5" t="str">
        <f t="shared" si="12"/>
        <v>0100</v>
      </c>
      <c r="O53" s="5" t="str">
        <f t="shared" si="13"/>
        <v>31 downto 0</v>
      </c>
      <c r="P53" s="5" t="str">
        <f t="shared" si="14"/>
        <v>7 downto 0</v>
      </c>
      <c r="Q53" s="5"/>
    </row>
    <row r="54" spans="1:17" x14ac:dyDescent="0.25">
      <c r="A54" s="5"/>
      <c r="B54" s="5">
        <v>256</v>
      </c>
      <c r="C54" s="5">
        <f t="shared" si="0"/>
        <v>64</v>
      </c>
      <c r="D54" s="5" t="s">
        <v>150</v>
      </c>
      <c r="E54" s="5">
        <v>31</v>
      </c>
      <c r="F54" s="5">
        <v>0</v>
      </c>
      <c r="G54" s="5">
        <v>32</v>
      </c>
      <c r="H54" s="5" t="s">
        <v>257</v>
      </c>
      <c r="I54" s="5">
        <f>C54-64+12</f>
        <v>12</v>
      </c>
      <c r="J54" s="5" t="str">
        <f t="shared" si="2"/>
        <v>0001100</v>
      </c>
      <c r="K54" s="5">
        <f t="shared" si="9"/>
        <v>8</v>
      </c>
      <c r="L54" s="5">
        <f t="shared" si="10"/>
        <v>31</v>
      </c>
      <c r="M54" s="5">
        <f t="shared" si="11"/>
        <v>24</v>
      </c>
      <c r="N54" s="5" t="str">
        <f t="shared" si="12"/>
        <v>1111</v>
      </c>
      <c r="O54" s="5" t="str">
        <f t="shared" si="13"/>
        <v>31 downto 0</v>
      </c>
      <c r="P54" s="5" t="str">
        <f t="shared" si="14"/>
        <v>31 downto 0</v>
      </c>
      <c r="Q54" s="5"/>
    </row>
    <row r="55" spans="1:17" x14ac:dyDescent="0.25">
      <c r="A55" s="5"/>
      <c r="B55" s="5">
        <v>257</v>
      </c>
      <c r="C55" s="5">
        <f t="shared" si="0"/>
        <v>64</v>
      </c>
      <c r="D55" s="5" t="s">
        <v>150</v>
      </c>
      <c r="E55" s="5">
        <v>31</v>
      </c>
      <c r="F55" s="5">
        <v>0</v>
      </c>
      <c r="G55" s="5">
        <v>32</v>
      </c>
      <c r="H55" s="5" t="s">
        <v>257</v>
      </c>
      <c r="I55" s="5">
        <f t="shared" ref="I55:I118" si="15">C55-64+12</f>
        <v>12</v>
      </c>
      <c r="J55" s="5" t="str">
        <f t="shared" si="2"/>
        <v>0001100</v>
      </c>
      <c r="K55" s="5">
        <f t="shared" si="9"/>
        <v>4</v>
      </c>
      <c r="L55" s="5">
        <f t="shared" si="10"/>
        <v>23</v>
      </c>
      <c r="M55" s="5">
        <f t="shared" si="11"/>
        <v>16</v>
      </c>
      <c r="N55" s="5" t="str">
        <f t="shared" si="12"/>
        <v>1111</v>
      </c>
      <c r="O55" s="5" t="str">
        <f t="shared" si="13"/>
        <v>31 downto 0</v>
      </c>
      <c r="P55" s="5" t="str">
        <f t="shared" si="14"/>
        <v>31 downto 0</v>
      </c>
      <c r="Q55" s="5"/>
    </row>
    <row r="56" spans="1:17" x14ac:dyDescent="0.25">
      <c r="A56" s="5"/>
      <c r="B56" s="5">
        <v>258</v>
      </c>
      <c r="C56" s="5">
        <f t="shared" si="0"/>
        <v>64</v>
      </c>
      <c r="D56" s="5" t="s">
        <v>150</v>
      </c>
      <c r="E56" s="5">
        <v>31</v>
      </c>
      <c r="F56" s="5">
        <v>0</v>
      </c>
      <c r="G56" s="5">
        <v>32</v>
      </c>
      <c r="H56" s="5" t="s">
        <v>257</v>
      </c>
      <c r="I56" s="5">
        <f t="shared" si="15"/>
        <v>12</v>
      </c>
      <c r="J56" s="5" t="str">
        <f t="shared" si="2"/>
        <v>0001100</v>
      </c>
      <c r="K56" s="5">
        <f t="shared" si="9"/>
        <v>2</v>
      </c>
      <c r="L56" s="5">
        <f t="shared" si="10"/>
        <v>15</v>
      </c>
      <c r="M56" s="5">
        <f t="shared" si="11"/>
        <v>8</v>
      </c>
      <c r="N56" s="5" t="str">
        <f t="shared" si="12"/>
        <v>1111</v>
      </c>
      <c r="O56" s="5" t="str">
        <f t="shared" si="13"/>
        <v>31 downto 0</v>
      </c>
      <c r="P56" s="5" t="str">
        <f t="shared" si="14"/>
        <v>31 downto 0</v>
      </c>
      <c r="Q56" s="5"/>
    </row>
    <row r="57" spans="1:17" x14ac:dyDescent="0.25">
      <c r="A57" s="5"/>
      <c r="B57" s="5">
        <v>259</v>
      </c>
      <c r="C57" s="5">
        <f t="shared" si="0"/>
        <v>64</v>
      </c>
      <c r="D57" s="5" t="s">
        <v>150</v>
      </c>
      <c r="E57" s="5">
        <v>31</v>
      </c>
      <c r="F57" s="5">
        <v>0</v>
      </c>
      <c r="G57" s="5">
        <v>32</v>
      </c>
      <c r="H57" s="5" t="s">
        <v>257</v>
      </c>
      <c r="I57" s="5">
        <f t="shared" si="15"/>
        <v>12</v>
      </c>
      <c r="J57" s="5" t="str">
        <f t="shared" si="2"/>
        <v>0001100</v>
      </c>
      <c r="K57" s="5">
        <f t="shared" si="9"/>
        <v>1</v>
      </c>
      <c r="L57" s="5">
        <f t="shared" si="10"/>
        <v>7</v>
      </c>
      <c r="M57" s="5">
        <f t="shared" si="11"/>
        <v>0</v>
      </c>
      <c r="N57" s="5" t="str">
        <f t="shared" si="12"/>
        <v>1111</v>
      </c>
      <c r="O57" s="5" t="str">
        <f t="shared" si="13"/>
        <v>31 downto 0</v>
      </c>
      <c r="P57" s="5" t="str">
        <f t="shared" si="14"/>
        <v>31 downto 0</v>
      </c>
      <c r="Q57" s="5"/>
    </row>
    <row r="58" spans="1:17" x14ac:dyDescent="0.25">
      <c r="A58" s="5"/>
      <c r="B58" s="5">
        <v>260</v>
      </c>
      <c r="C58" s="5">
        <f t="shared" si="0"/>
        <v>65</v>
      </c>
      <c r="D58" s="5" t="s">
        <v>151</v>
      </c>
      <c r="E58" s="5">
        <v>31</v>
      </c>
      <c r="F58" s="5">
        <v>0</v>
      </c>
      <c r="G58" s="5">
        <v>32</v>
      </c>
      <c r="H58" s="5" t="s">
        <v>258</v>
      </c>
      <c r="I58" s="5">
        <f t="shared" si="15"/>
        <v>13</v>
      </c>
      <c r="J58" s="5" t="str">
        <f t="shared" si="2"/>
        <v>0001101</v>
      </c>
      <c r="K58" s="5">
        <f t="shared" si="9"/>
        <v>8</v>
      </c>
      <c r="L58" s="5">
        <f t="shared" si="10"/>
        <v>31</v>
      </c>
      <c r="M58" s="5">
        <f t="shared" si="11"/>
        <v>24</v>
      </c>
      <c r="N58" s="5" t="str">
        <f t="shared" si="12"/>
        <v>1111</v>
      </c>
      <c r="O58" s="5" t="str">
        <f t="shared" si="13"/>
        <v>31 downto 0</v>
      </c>
      <c r="P58" s="5" t="str">
        <f t="shared" si="14"/>
        <v>31 downto 0</v>
      </c>
      <c r="Q58" s="5"/>
    </row>
    <row r="59" spans="1:17" x14ac:dyDescent="0.25">
      <c r="A59" s="5"/>
      <c r="B59" s="5">
        <v>261</v>
      </c>
      <c r="C59" s="5">
        <f t="shared" si="0"/>
        <v>65</v>
      </c>
      <c r="D59" s="5" t="s">
        <v>151</v>
      </c>
      <c r="E59" s="5">
        <v>31</v>
      </c>
      <c r="F59" s="5">
        <v>0</v>
      </c>
      <c r="G59" s="5">
        <v>32</v>
      </c>
      <c r="H59" s="5" t="s">
        <v>258</v>
      </c>
      <c r="I59" s="5">
        <f t="shared" si="15"/>
        <v>13</v>
      </c>
      <c r="J59" s="5" t="str">
        <f t="shared" si="2"/>
        <v>0001101</v>
      </c>
      <c r="K59" s="5">
        <f t="shared" si="9"/>
        <v>4</v>
      </c>
      <c r="L59" s="5">
        <f t="shared" si="10"/>
        <v>23</v>
      </c>
      <c r="M59" s="5">
        <f t="shared" si="11"/>
        <v>16</v>
      </c>
      <c r="N59" s="5" t="str">
        <f t="shared" si="12"/>
        <v>1111</v>
      </c>
      <c r="O59" s="5" t="str">
        <f t="shared" si="13"/>
        <v>31 downto 0</v>
      </c>
      <c r="P59" s="5" t="str">
        <f t="shared" si="14"/>
        <v>31 downto 0</v>
      </c>
      <c r="Q59" s="5"/>
    </row>
    <row r="60" spans="1:17" x14ac:dyDescent="0.25">
      <c r="A60" s="5"/>
      <c r="B60" s="5">
        <v>262</v>
      </c>
      <c r="C60" s="5">
        <f t="shared" si="0"/>
        <v>65</v>
      </c>
      <c r="D60" s="5" t="s">
        <v>151</v>
      </c>
      <c r="E60" s="5">
        <v>31</v>
      </c>
      <c r="F60" s="5">
        <v>0</v>
      </c>
      <c r="G60" s="5">
        <v>32</v>
      </c>
      <c r="H60" s="5" t="s">
        <v>258</v>
      </c>
      <c r="I60" s="5">
        <f t="shared" si="15"/>
        <v>13</v>
      </c>
      <c r="J60" s="5" t="str">
        <f t="shared" si="2"/>
        <v>0001101</v>
      </c>
      <c r="K60" s="5">
        <f t="shared" si="9"/>
        <v>2</v>
      </c>
      <c r="L60" s="5">
        <f t="shared" si="10"/>
        <v>15</v>
      </c>
      <c r="M60" s="5">
        <f t="shared" si="11"/>
        <v>8</v>
      </c>
      <c r="N60" s="5" t="str">
        <f t="shared" si="12"/>
        <v>1111</v>
      </c>
      <c r="O60" s="5" t="str">
        <f t="shared" si="13"/>
        <v>31 downto 0</v>
      </c>
      <c r="P60" s="5" t="str">
        <f t="shared" si="14"/>
        <v>31 downto 0</v>
      </c>
      <c r="Q60" s="5"/>
    </row>
    <row r="61" spans="1:17" x14ac:dyDescent="0.25">
      <c r="A61" s="5"/>
      <c r="B61" s="5">
        <v>263</v>
      </c>
      <c r="C61" s="5">
        <f t="shared" si="0"/>
        <v>65</v>
      </c>
      <c r="D61" s="5" t="s">
        <v>151</v>
      </c>
      <c r="E61" s="5">
        <v>31</v>
      </c>
      <c r="F61" s="5">
        <v>0</v>
      </c>
      <c r="G61" s="5">
        <v>32</v>
      </c>
      <c r="H61" s="5" t="s">
        <v>258</v>
      </c>
      <c r="I61" s="5">
        <f t="shared" si="15"/>
        <v>13</v>
      </c>
      <c r="J61" s="5" t="str">
        <f t="shared" si="2"/>
        <v>0001101</v>
      </c>
      <c r="K61" s="5">
        <f t="shared" si="9"/>
        <v>1</v>
      </c>
      <c r="L61" s="5">
        <f t="shared" si="10"/>
        <v>7</v>
      </c>
      <c r="M61" s="5">
        <f t="shared" si="11"/>
        <v>0</v>
      </c>
      <c r="N61" s="5" t="str">
        <f t="shared" si="12"/>
        <v>1111</v>
      </c>
      <c r="O61" s="5" t="str">
        <f t="shared" si="13"/>
        <v>31 downto 0</v>
      </c>
      <c r="P61" s="5" t="str">
        <f t="shared" si="14"/>
        <v>31 downto 0</v>
      </c>
      <c r="Q61" s="5"/>
    </row>
    <row r="62" spans="1:17" x14ac:dyDescent="0.25">
      <c r="A62" s="5"/>
      <c r="B62" s="5">
        <v>264</v>
      </c>
      <c r="C62" s="5">
        <f t="shared" si="0"/>
        <v>66</v>
      </c>
      <c r="D62" s="5" t="s">
        <v>152</v>
      </c>
      <c r="E62" s="5">
        <v>31</v>
      </c>
      <c r="F62" s="5">
        <v>0</v>
      </c>
      <c r="G62" s="5">
        <v>32</v>
      </c>
      <c r="H62" s="5" t="s">
        <v>259</v>
      </c>
      <c r="I62" s="5">
        <f t="shared" si="15"/>
        <v>14</v>
      </c>
      <c r="J62" s="5" t="str">
        <f t="shared" si="2"/>
        <v>0001110</v>
      </c>
      <c r="K62" s="5">
        <f t="shared" si="9"/>
        <v>8</v>
      </c>
      <c r="L62" s="5">
        <f t="shared" si="10"/>
        <v>31</v>
      </c>
      <c r="M62" s="5">
        <f t="shared" si="11"/>
        <v>24</v>
      </c>
      <c r="N62" s="5" t="str">
        <f t="shared" si="12"/>
        <v>1111</v>
      </c>
      <c r="O62" s="5" t="str">
        <f t="shared" si="13"/>
        <v>31 downto 0</v>
      </c>
      <c r="P62" s="5" t="str">
        <f t="shared" si="14"/>
        <v>31 downto 0</v>
      </c>
      <c r="Q62" s="5"/>
    </row>
    <row r="63" spans="1:17" x14ac:dyDescent="0.25">
      <c r="A63" s="5"/>
      <c r="B63" s="5">
        <v>265</v>
      </c>
      <c r="C63" s="5">
        <f t="shared" si="0"/>
        <v>66</v>
      </c>
      <c r="D63" s="5" t="s">
        <v>152</v>
      </c>
      <c r="E63" s="5">
        <v>31</v>
      </c>
      <c r="F63" s="5">
        <v>0</v>
      </c>
      <c r="G63" s="5">
        <v>32</v>
      </c>
      <c r="H63" s="5" t="s">
        <v>259</v>
      </c>
      <c r="I63" s="5">
        <f t="shared" si="15"/>
        <v>14</v>
      </c>
      <c r="J63" s="5" t="str">
        <f t="shared" si="2"/>
        <v>0001110</v>
      </c>
      <c r="K63" s="5">
        <f t="shared" si="9"/>
        <v>4</v>
      </c>
      <c r="L63" s="5">
        <f t="shared" si="10"/>
        <v>23</v>
      </c>
      <c r="M63" s="5">
        <f t="shared" si="11"/>
        <v>16</v>
      </c>
      <c r="N63" s="5" t="str">
        <f t="shared" si="12"/>
        <v>1111</v>
      </c>
      <c r="O63" s="5" t="str">
        <f t="shared" si="13"/>
        <v>31 downto 0</v>
      </c>
      <c r="P63" s="5" t="str">
        <f t="shared" si="14"/>
        <v>31 downto 0</v>
      </c>
      <c r="Q63" s="5"/>
    </row>
    <row r="64" spans="1:17" x14ac:dyDescent="0.25">
      <c r="A64" s="5"/>
      <c r="B64" s="5">
        <v>266</v>
      </c>
      <c r="C64" s="5">
        <f t="shared" si="0"/>
        <v>66</v>
      </c>
      <c r="D64" s="5" t="s">
        <v>152</v>
      </c>
      <c r="E64" s="5">
        <v>31</v>
      </c>
      <c r="F64" s="5">
        <v>0</v>
      </c>
      <c r="G64" s="5">
        <v>32</v>
      </c>
      <c r="H64" s="5" t="s">
        <v>259</v>
      </c>
      <c r="I64" s="5">
        <f t="shared" si="15"/>
        <v>14</v>
      </c>
      <c r="J64" s="5" t="str">
        <f t="shared" si="2"/>
        <v>0001110</v>
      </c>
      <c r="K64" s="5">
        <f t="shared" si="9"/>
        <v>2</v>
      </c>
      <c r="L64" s="5">
        <f t="shared" si="10"/>
        <v>15</v>
      </c>
      <c r="M64" s="5">
        <f t="shared" si="11"/>
        <v>8</v>
      </c>
      <c r="N64" s="5" t="str">
        <f t="shared" si="12"/>
        <v>1111</v>
      </c>
      <c r="O64" s="5" t="str">
        <f t="shared" si="13"/>
        <v>31 downto 0</v>
      </c>
      <c r="P64" s="5" t="str">
        <f t="shared" si="14"/>
        <v>31 downto 0</v>
      </c>
      <c r="Q64" s="5"/>
    </row>
    <row r="65" spans="1:17" x14ac:dyDescent="0.25">
      <c r="A65" s="5"/>
      <c r="B65" s="5">
        <v>267</v>
      </c>
      <c r="C65" s="5">
        <f t="shared" si="0"/>
        <v>66</v>
      </c>
      <c r="D65" s="5" t="s">
        <v>152</v>
      </c>
      <c r="E65" s="5">
        <v>31</v>
      </c>
      <c r="F65" s="5">
        <v>0</v>
      </c>
      <c r="G65" s="5">
        <v>32</v>
      </c>
      <c r="H65" s="5" t="s">
        <v>259</v>
      </c>
      <c r="I65" s="5">
        <f t="shared" si="15"/>
        <v>14</v>
      </c>
      <c r="J65" s="5" t="str">
        <f t="shared" si="2"/>
        <v>0001110</v>
      </c>
      <c r="K65" s="5">
        <f t="shared" si="9"/>
        <v>1</v>
      </c>
      <c r="L65" s="5">
        <f t="shared" si="10"/>
        <v>7</v>
      </c>
      <c r="M65" s="5">
        <f t="shared" si="11"/>
        <v>0</v>
      </c>
      <c r="N65" s="5" t="str">
        <f t="shared" si="12"/>
        <v>1111</v>
      </c>
      <c r="O65" s="5" t="str">
        <f t="shared" si="13"/>
        <v>31 downto 0</v>
      </c>
      <c r="P65" s="5" t="str">
        <f t="shared" si="14"/>
        <v>31 downto 0</v>
      </c>
      <c r="Q65" s="5"/>
    </row>
    <row r="66" spans="1:17" x14ac:dyDescent="0.25">
      <c r="A66" s="5"/>
      <c r="B66" s="5">
        <v>268</v>
      </c>
      <c r="C66" s="5">
        <f t="shared" si="0"/>
        <v>67</v>
      </c>
      <c r="D66" s="5" t="s">
        <v>153</v>
      </c>
      <c r="E66" s="5">
        <v>31</v>
      </c>
      <c r="F66" s="5">
        <v>0</v>
      </c>
      <c r="G66" s="5">
        <v>32</v>
      </c>
      <c r="H66" s="5" t="s">
        <v>260</v>
      </c>
      <c r="I66" s="5">
        <f t="shared" si="15"/>
        <v>15</v>
      </c>
      <c r="J66" s="5" t="str">
        <f t="shared" si="2"/>
        <v>0001111</v>
      </c>
      <c r="K66" s="5">
        <f t="shared" si="9"/>
        <v>8</v>
      </c>
      <c r="L66" s="5">
        <f t="shared" si="10"/>
        <v>31</v>
      </c>
      <c r="M66" s="5">
        <f t="shared" si="11"/>
        <v>24</v>
      </c>
      <c r="N66" s="5" t="str">
        <f t="shared" si="12"/>
        <v>1111</v>
      </c>
      <c r="O66" s="5" t="str">
        <f t="shared" si="13"/>
        <v>31 downto 0</v>
      </c>
      <c r="P66" s="5" t="str">
        <f t="shared" si="14"/>
        <v>31 downto 0</v>
      </c>
      <c r="Q66" s="5"/>
    </row>
    <row r="67" spans="1:17" x14ac:dyDescent="0.25">
      <c r="A67" s="5"/>
      <c r="B67" s="5">
        <v>269</v>
      </c>
      <c r="C67" s="5">
        <f t="shared" si="0"/>
        <v>67</v>
      </c>
      <c r="D67" s="5" t="s">
        <v>153</v>
      </c>
      <c r="E67" s="5">
        <v>31</v>
      </c>
      <c r="F67" s="5">
        <v>0</v>
      </c>
      <c r="G67" s="5">
        <v>32</v>
      </c>
      <c r="H67" s="5" t="s">
        <v>260</v>
      </c>
      <c r="I67" s="5">
        <f t="shared" si="15"/>
        <v>15</v>
      </c>
      <c r="J67" s="5" t="str">
        <f t="shared" si="2"/>
        <v>0001111</v>
      </c>
      <c r="K67" s="5">
        <f t="shared" si="9"/>
        <v>4</v>
      </c>
      <c r="L67" s="5">
        <f t="shared" si="10"/>
        <v>23</v>
      </c>
      <c r="M67" s="5">
        <f t="shared" si="11"/>
        <v>16</v>
      </c>
      <c r="N67" s="5" t="str">
        <f t="shared" si="12"/>
        <v>1111</v>
      </c>
      <c r="O67" s="5" t="str">
        <f t="shared" si="13"/>
        <v>31 downto 0</v>
      </c>
      <c r="P67" s="5" t="str">
        <f t="shared" si="14"/>
        <v>31 downto 0</v>
      </c>
      <c r="Q67" s="5"/>
    </row>
    <row r="68" spans="1:17" x14ac:dyDescent="0.25">
      <c r="A68" s="5"/>
      <c r="B68" s="5">
        <v>270</v>
      </c>
      <c r="C68" s="5">
        <f t="shared" ref="C68:C131" si="16">QUOTIENT(B68,4)</f>
        <v>67</v>
      </c>
      <c r="D68" s="5" t="s">
        <v>153</v>
      </c>
      <c r="E68" s="5">
        <v>31</v>
      </c>
      <c r="F68" s="5">
        <v>0</v>
      </c>
      <c r="G68" s="5">
        <v>32</v>
      </c>
      <c r="H68" s="5" t="s">
        <v>260</v>
      </c>
      <c r="I68" s="5">
        <f t="shared" si="15"/>
        <v>15</v>
      </c>
      <c r="J68" s="5" t="str">
        <f t="shared" ref="J68:J131" si="17">DEC2BIN(I68,7)</f>
        <v>0001111</v>
      </c>
      <c r="K68" s="5">
        <f t="shared" si="9"/>
        <v>2</v>
      </c>
      <c r="L68" s="5">
        <f t="shared" si="10"/>
        <v>15</v>
      </c>
      <c r="M68" s="5">
        <f t="shared" si="11"/>
        <v>8</v>
      </c>
      <c r="N68" s="5" t="str">
        <f t="shared" si="12"/>
        <v>1111</v>
      </c>
      <c r="O68" s="5" t="str">
        <f t="shared" si="13"/>
        <v>31 downto 0</v>
      </c>
      <c r="P68" s="5" t="str">
        <f t="shared" si="14"/>
        <v>31 downto 0</v>
      </c>
      <c r="Q68" s="5"/>
    </row>
    <row r="69" spans="1:17" x14ac:dyDescent="0.25">
      <c r="A69" s="5"/>
      <c r="B69" s="5">
        <v>271</v>
      </c>
      <c r="C69" s="5">
        <f t="shared" si="16"/>
        <v>67</v>
      </c>
      <c r="D69" s="5" t="s">
        <v>153</v>
      </c>
      <c r="E69" s="5">
        <v>31</v>
      </c>
      <c r="F69" s="5">
        <v>0</v>
      </c>
      <c r="G69" s="5">
        <v>32</v>
      </c>
      <c r="H69" s="5" t="s">
        <v>260</v>
      </c>
      <c r="I69" s="5">
        <f t="shared" si="15"/>
        <v>15</v>
      </c>
      <c r="J69" s="5" t="str">
        <f t="shared" si="17"/>
        <v>0001111</v>
      </c>
      <c r="K69" s="5">
        <f t="shared" si="9"/>
        <v>1</v>
      </c>
      <c r="L69" s="5">
        <f t="shared" si="10"/>
        <v>7</v>
      </c>
      <c r="M69" s="5">
        <f t="shared" si="11"/>
        <v>0</v>
      </c>
      <c r="N69" s="5" t="str">
        <f t="shared" si="12"/>
        <v>1111</v>
      </c>
      <c r="O69" s="5" t="str">
        <f t="shared" si="13"/>
        <v>31 downto 0</v>
      </c>
      <c r="P69" s="5" t="str">
        <f t="shared" si="14"/>
        <v>31 downto 0</v>
      </c>
      <c r="Q69" s="5"/>
    </row>
    <row r="70" spans="1:17" x14ac:dyDescent="0.25">
      <c r="A70" s="5"/>
      <c r="B70" s="5">
        <v>272</v>
      </c>
      <c r="C70" s="5">
        <f t="shared" si="16"/>
        <v>68</v>
      </c>
      <c r="D70" s="5" t="s">
        <v>154</v>
      </c>
      <c r="E70" s="5">
        <v>31</v>
      </c>
      <c r="F70" s="5">
        <v>0</v>
      </c>
      <c r="G70" s="5">
        <v>32</v>
      </c>
      <c r="H70" s="5" t="s">
        <v>261</v>
      </c>
      <c r="I70" s="5">
        <f t="shared" si="15"/>
        <v>16</v>
      </c>
      <c r="J70" s="5" t="str">
        <f t="shared" si="17"/>
        <v>0010000</v>
      </c>
      <c r="K70" s="5">
        <f t="shared" si="9"/>
        <v>8</v>
      </c>
      <c r="L70" s="5">
        <f t="shared" si="10"/>
        <v>31</v>
      </c>
      <c r="M70" s="5">
        <f t="shared" si="11"/>
        <v>24</v>
      </c>
      <c r="N70" s="5" t="str">
        <f t="shared" si="12"/>
        <v>1111</v>
      </c>
      <c r="O70" s="5" t="str">
        <f t="shared" si="13"/>
        <v>31 downto 0</v>
      </c>
      <c r="P70" s="5" t="str">
        <f t="shared" si="14"/>
        <v>31 downto 0</v>
      </c>
      <c r="Q70" s="5"/>
    </row>
    <row r="71" spans="1:17" x14ac:dyDescent="0.25">
      <c r="A71" s="5"/>
      <c r="B71" s="5">
        <v>273</v>
      </c>
      <c r="C71" s="5">
        <f t="shared" si="16"/>
        <v>68</v>
      </c>
      <c r="D71" s="5" t="s">
        <v>154</v>
      </c>
      <c r="E71" s="5">
        <v>31</v>
      </c>
      <c r="F71" s="5">
        <v>0</v>
      </c>
      <c r="G71" s="5">
        <v>32</v>
      </c>
      <c r="H71" s="5" t="s">
        <v>261</v>
      </c>
      <c r="I71" s="5">
        <f t="shared" si="15"/>
        <v>16</v>
      </c>
      <c r="J71" s="5" t="str">
        <f t="shared" si="17"/>
        <v>0010000</v>
      </c>
      <c r="K71" s="5">
        <f t="shared" si="9"/>
        <v>4</v>
      </c>
      <c r="L71" s="5">
        <f t="shared" si="10"/>
        <v>23</v>
      </c>
      <c r="M71" s="5">
        <f t="shared" si="11"/>
        <v>16</v>
      </c>
      <c r="N71" s="5" t="str">
        <f t="shared" si="12"/>
        <v>1111</v>
      </c>
      <c r="O71" s="5" t="str">
        <f t="shared" si="13"/>
        <v>31 downto 0</v>
      </c>
      <c r="P71" s="5" t="str">
        <f t="shared" si="14"/>
        <v>31 downto 0</v>
      </c>
      <c r="Q71" s="5"/>
    </row>
    <row r="72" spans="1:17" x14ac:dyDescent="0.25">
      <c r="A72" s="5"/>
      <c r="B72" s="5">
        <v>274</v>
      </c>
      <c r="C72" s="5">
        <f t="shared" si="16"/>
        <v>68</v>
      </c>
      <c r="D72" s="5" t="s">
        <v>154</v>
      </c>
      <c r="E72" s="5">
        <v>31</v>
      </c>
      <c r="F72" s="5">
        <v>0</v>
      </c>
      <c r="G72" s="5">
        <v>32</v>
      </c>
      <c r="H72" s="5" t="s">
        <v>261</v>
      </c>
      <c r="I72" s="5">
        <f t="shared" si="15"/>
        <v>16</v>
      </c>
      <c r="J72" s="5" t="str">
        <f t="shared" si="17"/>
        <v>0010000</v>
      </c>
      <c r="K72" s="5">
        <f t="shared" si="9"/>
        <v>2</v>
      </c>
      <c r="L72" s="5">
        <f t="shared" si="10"/>
        <v>15</v>
      </c>
      <c r="M72" s="5">
        <f t="shared" si="11"/>
        <v>8</v>
      </c>
      <c r="N72" s="5" t="str">
        <f t="shared" si="12"/>
        <v>1111</v>
      </c>
      <c r="O72" s="5" t="str">
        <f t="shared" si="13"/>
        <v>31 downto 0</v>
      </c>
      <c r="P72" s="5" t="str">
        <f t="shared" si="14"/>
        <v>31 downto 0</v>
      </c>
      <c r="Q72" s="5"/>
    </row>
    <row r="73" spans="1:17" x14ac:dyDescent="0.25">
      <c r="A73" s="5"/>
      <c r="B73" s="5">
        <v>275</v>
      </c>
      <c r="C73" s="5">
        <f t="shared" si="16"/>
        <v>68</v>
      </c>
      <c r="D73" s="5" t="s">
        <v>154</v>
      </c>
      <c r="E73" s="5">
        <v>31</v>
      </c>
      <c r="F73" s="5">
        <v>0</v>
      </c>
      <c r="G73" s="5">
        <v>32</v>
      </c>
      <c r="H73" s="5" t="s">
        <v>261</v>
      </c>
      <c r="I73" s="5">
        <f t="shared" si="15"/>
        <v>16</v>
      </c>
      <c r="J73" s="5" t="str">
        <f t="shared" si="17"/>
        <v>0010000</v>
      </c>
      <c r="K73" s="5">
        <f t="shared" si="9"/>
        <v>1</v>
      </c>
      <c r="L73" s="5">
        <f t="shared" si="10"/>
        <v>7</v>
      </c>
      <c r="M73" s="5">
        <f t="shared" si="11"/>
        <v>0</v>
      </c>
      <c r="N73" s="5" t="str">
        <f t="shared" si="12"/>
        <v>1111</v>
      </c>
      <c r="O73" s="5" t="str">
        <f t="shared" si="13"/>
        <v>31 downto 0</v>
      </c>
      <c r="P73" s="5" t="str">
        <f t="shared" si="14"/>
        <v>31 downto 0</v>
      </c>
      <c r="Q73" s="5"/>
    </row>
    <row r="74" spans="1:17" x14ac:dyDescent="0.25">
      <c r="A74" s="5"/>
      <c r="B74" s="5">
        <v>276</v>
      </c>
      <c r="C74" s="5">
        <f t="shared" si="16"/>
        <v>69</v>
      </c>
      <c r="D74" s="5" t="s">
        <v>155</v>
      </c>
      <c r="E74" s="5">
        <v>31</v>
      </c>
      <c r="F74" s="5">
        <v>0</v>
      </c>
      <c r="G74" s="5">
        <v>32</v>
      </c>
      <c r="H74" s="5" t="s">
        <v>262</v>
      </c>
      <c r="I74" s="5">
        <f t="shared" si="15"/>
        <v>17</v>
      </c>
      <c r="J74" s="5" t="str">
        <f t="shared" si="17"/>
        <v>0010001</v>
      </c>
      <c r="K74" s="5">
        <f t="shared" si="9"/>
        <v>8</v>
      </c>
      <c r="L74" s="5">
        <f t="shared" si="10"/>
        <v>31</v>
      </c>
      <c r="M74" s="5">
        <f t="shared" si="11"/>
        <v>24</v>
      </c>
      <c r="N74" s="5" t="str">
        <f t="shared" si="12"/>
        <v>1111</v>
      </c>
      <c r="O74" s="5" t="str">
        <f t="shared" si="13"/>
        <v>31 downto 0</v>
      </c>
      <c r="P74" s="5" t="str">
        <f t="shared" si="14"/>
        <v>31 downto 0</v>
      </c>
      <c r="Q74" s="5"/>
    </row>
    <row r="75" spans="1:17" x14ac:dyDescent="0.25">
      <c r="A75" s="5"/>
      <c r="B75" s="5">
        <v>277</v>
      </c>
      <c r="C75" s="5">
        <f t="shared" si="16"/>
        <v>69</v>
      </c>
      <c r="D75" s="5" t="s">
        <v>155</v>
      </c>
      <c r="E75" s="5">
        <v>31</v>
      </c>
      <c r="F75" s="5">
        <v>0</v>
      </c>
      <c r="G75" s="5">
        <v>32</v>
      </c>
      <c r="H75" s="5" t="s">
        <v>262</v>
      </c>
      <c r="I75" s="5">
        <f t="shared" si="15"/>
        <v>17</v>
      </c>
      <c r="J75" s="5" t="str">
        <f t="shared" si="17"/>
        <v>0010001</v>
      </c>
      <c r="K75" s="5">
        <f t="shared" si="9"/>
        <v>4</v>
      </c>
      <c r="L75" s="5">
        <f t="shared" si="10"/>
        <v>23</v>
      </c>
      <c r="M75" s="5">
        <f t="shared" si="11"/>
        <v>16</v>
      </c>
      <c r="N75" s="5" t="str">
        <f t="shared" si="12"/>
        <v>1111</v>
      </c>
      <c r="O75" s="5" t="str">
        <f t="shared" si="13"/>
        <v>31 downto 0</v>
      </c>
      <c r="P75" s="5" t="str">
        <f t="shared" si="14"/>
        <v>31 downto 0</v>
      </c>
      <c r="Q75" s="5"/>
    </row>
    <row r="76" spans="1:17" x14ac:dyDescent="0.25">
      <c r="A76" s="5"/>
      <c r="B76" s="5">
        <v>278</v>
      </c>
      <c r="C76" s="5">
        <f t="shared" si="16"/>
        <v>69</v>
      </c>
      <c r="D76" s="5" t="s">
        <v>155</v>
      </c>
      <c r="E76" s="5">
        <v>31</v>
      </c>
      <c r="F76" s="5">
        <v>0</v>
      </c>
      <c r="G76" s="5">
        <v>32</v>
      </c>
      <c r="H76" s="5" t="s">
        <v>262</v>
      </c>
      <c r="I76" s="5">
        <f t="shared" si="15"/>
        <v>17</v>
      </c>
      <c r="J76" s="5" t="str">
        <f t="shared" si="17"/>
        <v>0010001</v>
      </c>
      <c r="K76" s="5">
        <f t="shared" si="9"/>
        <v>2</v>
      </c>
      <c r="L76" s="5">
        <f t="shared" si="10"/>
        <v>15</v>
      </c>
      <c r="M76" s="5">
        <f t="shared" si="11"/>
        <v>8</v>
      </c>
      <c r="N76" s="5" t="str">
        <f t="shared" si="12"/>
        <v>1111</v>
      </c>
      <c r="O76" s="5" t="str">
        <f t="shared" si="13"/>
        <v>31 downto 0</v>
      </c>
      <c r="P76" s="5" t="str">
        <f t="shared" si="14"/>
        <v>31 downto 0</v>
      </c>
      <c r="Q76" s="5"/>
    </row>
    <row r="77" spans="1:17" x14ac:dyDescent="0.25">
      <c r="A77" s="5"/>
      <c r="B77" s="5">
        <v>279</v>
      </c>
      <c r="C77" s="5">
        <f t="shared" si="16"/>
        <v>69</v>
      </c>
      <c r="D77" s="5" t="s">
        <v>155</v>
      </c>
      <c r="E77" s="5">
        <v>31</v>
      </c>
      <c r="F77" s="5">
        <v>0</v>
      </c>
      <c r="G77" s="5">
        <v>32</v>
      </c>
      <c r="H77" s="5" t="s">
        <v>262</v>
      </c>
      <c r="I77" s="5">
        <f t="shared" si="15"/>
        <v>17</v>
      </c>
      <c r="J77" s="5" t="str">
        <f t="shared" si="17"/>
        <v>0010001</v>
      </c>
      <c r="K77" s="5">
        <f t="shared" si="9"/>
        <v>1</v>
      </c>
      <c r="L77" s="5">
        <f t="shared" si="10"/>
        <v>7</v>
      </c>
      <c r="M77" s="5">
        <f t="shared" si="11"/>
        <v>0</v>
      </c>
      <c r="N77" s="5" t="str">
        <f t="shared" si="12"/>
        <v>1111</v>
      </c>
      <c r="O77" s="5" t="str">
        <f t="shared" si="13"/>
        <v>31 downto 0</v>
      </c>
      <c r="P77" s="5" t="str">
        <f t="shared" si="14"/>
        <v>31 downto 0</v>
      </c>
      <c r="Q77" s="5"/>
    </row>
    <row r="78" spans="1:17" x14ac:dyDescent="0.25">
      <c r="A78" s="5"/>
      <c r="B78" s="5">
        <v>280</v>
      </c>
      <c r="C78" s="5">
        <f t="shared" si="16"/>
        <v>70</v>
      </c>
      <c r="D78" s="5" t="s">
        <v>156</v>
      </c>
      <c r="E78" s="5">
        <v>31</v>
      </c>
      <c r="F78" s="5">
        <v>0</v>
      </c>
      <c r="G78" s="5">
        <v>32</v>
      </c>
      <c r="H78" s="5" t="s">
        <v>263</v>
      </c>
      <c r="I78" s="5">
        <f t="shared" si="15"/>
        <v>18</v>
      </c>
      <c r="J78" s="5" t="str">
        <f t="shared" si="17"/>
        <v>0010010</v>
      </c>
      <c r="K78" s="5">
        <f t="shared" si="9"/>
        <v>8</v>
      </c>
      <c r="L78" s="5">
        <f t="shared" si="10"/>
        <v>31</v>
      </c>
      <c r="M78" s="5">
        <f t="shared" si="11"/>
        <v>24</v>
      </c>
      <c r="N78" s="5" t="str">
        <f t="shared" si="12"/>
        <v>1111</v>
      </c>
      <c r="O78" s="5" t="str">
        <f t="shared" si="13"/>
        <v>31 downto 0</v>
      </c>
      <c r="P78" s="5" t="str">
        <f t="shared" si="14"/>
        <v>31 downto 0</v>
      </c>
      <c r="Q78" s="5"/>
    </row>
    <row r="79" spans="1:17" x14ac:dyDescent="0.25">
      <c r="A79" s="5"/>
      <c r="B79" s="5">
        <v>281</v>
      </c>
      <c r="C79" s="5">
        <f t="shared" si="16"/>
        <v>70</v>
      </c>
      <c r="D79" s="5" t="s">
        <v>156</v>
      </c>
      <c r="E79" s="5">
        <v>31</v>
      </c>
      <c r="F79" s="5">
        <v>0</v>
      </c>
      <c r="G79" s="5">
        <v>32</v>
      </c>
      <c r="H79" s="5" t="s">
        <v>263</v>
      </c>
      <c r="I79" s="5">
        <f t="shared" si="15"/>
        <v>18</v>
      </c>
      <c r="J79" s="5" t="str">
        <f t="shared" si="17"/>
        <v>0010010</v>
      </c>
      <c r="K79" s="5">
        <f t="shared" si="9"/>
        <v>4</v>
      </c>
      <c r="L79" s="5">
        <f t="shared" si="10"/>
        <v>23</v>
      </c>
      <c r="M79" s="5">
        <f t="shared" si="11"/>
        <v>16</v>
      </c>
      <c r="N79" s="5" t="str">
        <f t="shared" si="12"/>
        <v>1111</v>
      </c>
      <c r="O79" s="5" t="str">
        <f t="shared" si="13"/>
        <v>31 downto 0</v>
      </c>
      <c r="P79" s="5" t="str">
        <f t="shared" si="14"/>
        <v>31 downto 0</v>
      </c>
      <c r="Q79" s="5"/>
    </row>
    <row r="80" spans="1:17" x14ac:dyDescent="0.25">
      <c r="A80" s="5"/>
      <c r="B80" s="5">
        <v>282</v>
      </c>
      <c r="C80" s="5">
        <f t="shared" si="16"/>
        <v>70</v>
      </c>
      <c r="D80" s="5" t="s">
        <v>156</v>
      </c>
      <c r="E80" s="5">
        <v>31</v>
      </c>
      <c r="F80" s="5">
        <v>0</v>
      </c>
      <c r="G80" s="5">
        <v>32</v>
      </c>
      <c r="H80" s="5" t="s">
        <v>263</v>
      </c>
      <c r="I80" s="5">
        <f t="shared" si="15"/>
        <v>18</v>
      </c>
      <c r="J80" s="5" t="str">
        <f t="shared" si="17"/>
        <v>0010010</v>
      </c>
      <c r="K80" s="5">
        <f t="shared" si="9"/>
        <v>2</v>
      </c>
      <c r="L80" s="5">
        <f t="shared" si="10"/>
        <v>15</v>
      </c>
      <c r="M80" s="5">
        <f t="shared" si="11"/>
        <v>8</v>
      </c>
      <c r="N80" s="5" t="str">
        <f t="shared" si="12"/>
        <v>1111</v>
      </c>
      <c r="O80" s="5" t="str">
        <f t="shared" si="13"/>
        <v>31 downto 0</v>
      </c>
      <c r="P80" s="5" t="str">
        <f t="shared" si="14"/>
        <v>31 downto 0</v>
      </c>
      <c r="Q80" s="5"/>
    </row>
    <row r="81" spans="1:17" x14ac:dyDescent="0.25">
      <c r="A81" s="5"/>
      <c r="B81" s="5">
        <v>283</v>
      </c>
      <c r="C81" s="5">
        <f t="shared" si="16"/>
        <v>70</v>
      </c>
      <c r="D81" s="5" t="s">
        <v>156</v>
      </c>
      <c r="E81" s="5">
        <v>31</v>
      </c>
      <c r="F81" s="5">
        <v>0</v>
      </c>
      <c r="G81" s="5">
        <v>32</v>
      </c>
      <c r="H81" s="5" t="s">
        <v>263</v>
      </c>
      <c r="I81" s="5">
        <f t="shared" si="15"/>
        <v>18</v>
      </c>
      <c r="J81" s="5" t="str">
        <f t="shared" si="17"/>
        <v>0010010</v>
      </c>
      <c r="K81" s="5">
        <f t="shared" si="9"/>
        <v>1</v>
      </c>
      <c r="L81" s="5">
        <f t="shared" si="10"/>
        <v>7</v>
      </c>
      <c r="M81" s="5">
        <f t="shared" si="11"/>
        <v>0</v>
      </c>
      <c r="N81" s="5" t="str">
        <f t="shared" si="12"/>
        <v>1111</v>
      </c>
      <c r="O81" s="5" t="str">
        <f t="shared" si="13"/>
        <v>31 downto 0</v>
      </c>
      <c r="P81" s="5" t="str">
        <f t="shared" si="14"/>
        <v>31 downto 0</v>
      </c>
      <c r="Q81" s="5"/>
    </row>
    <row r="82" spans="1:17" x14ac:dyDescent="0.25">
      <c r="A82" s="5"/>
      <c r="B82" s="5">
        <v>284</v>
      </c>
      <c r="C82" s="5">
        <f t="shared" si="16"/>
        <v>71</v>
      </c>
      <c r="D82" s="5" t="s">
        <v>157</v>
      </c>
      <c r="E82" s="5">
        <v>31</v>
      </c>
      <c r="F82" s="5">
        <v>0</v>
      </c>
      <c r="G82" s="5">
        <v>32</v>
      </c>
      <c r="H82" s="5" t="s">
        <v>264</v>
      </c>
      <c r="I82" s="5">
        <f t="shared" si="15"/>
        <v>19</v>
      </c>
      <c r="J82" s="5" t="str">
        <f t="shared" si="17"/>
        <v>0010011</v>
      </c>
      <c r="K82" s="5">
        <f t="shared" si="9"/>
        <v>8</v>
      </c>
      <c r="L82" s="5">
        <f t="shared" si="10"/>
        <v>31</v>
      </c>
      <c r="M82" s="5">
        <f t="shared" si="11"/>
        <v>24</v>
      </c>
      <c r="N82" s="5" t="str">
        <f t="shared" si="12"/>
        <v>1111</v>
      </c>
      <c r="O82" s="5" t="str">
        <f t="shared" si="13"/>
        <v>31 downto 0</v>
      </c>
      <c r="P82" s="5" t="str">
        <f t="shared" si="14"/>
        <v>31 downto 0</v>
      </c>
      <c r="Q82" s="5"/>
    </row>
    <row r="83" spans="1:17" x14ac:dyDescent="0.25">
      <c r="A83" s="5"/>
      <c r="B83" s="5">
        <v>285</v>
      </c>
      <c r="C83" s="5">
        <f t="shared" si="16"/>
        <v>71</v>
      </c>
      <c r="D83" s="5" t="s">
        <v>157</v>
      </c>
      <c r="E83" s="5">
        <v>31</v>
      </c>
      <c r="F83" s="5">
        <v>0</v>
      </c>
      <c r="G83" s="5">
        <v>32</v>
      </c>
      <c r="H83" s="5" t="s">
        <v>264</v>
      </c>
      <c r="I83" s="5">
        <f t="shared" si="15"/>
        <v>19</v>
      </c>
      <c r="J83" s="5" t="str">
        <f t="shared" si="17"/>
        <v>0010011</v>
      </c>
      <c r="K83" s="5">
        <f t="shared" si="9"/>
        <v>4</v>
      </c>
      <c r="L83" s="5">
        <f t="shared" si="10"/>
        <v>23</v>
      </c>
      <c r="M83" s="5">
        <f t="shared" si="11"/>
        <v>16</v>
      </c>
      <c r="N83" s="5" t="str">
        <f t="shared" si="12"/>
        <v>1111</v>
      </c>
      <c r="O83" s="5" t="str">
        <f t="shared" si="13"/>
        <v>31 downto 0</v>
      </c>
      <c r="P83" s="5" t="str">
        <f t="shared" si="14"/>
        <v>31 downto 0</v>
      </c>
      <c r="Q83" s="5"/>
    </row>
    <row r="84" spans="1:17" x14ac:dyDescent="0.25">
      <c r="A84" s="5"/>
      <c r="B84" s="5">
        <v>286</v>
      </c>
      <c r="C84" s="5">
        <f t="shared" si="16"/>
        <v>71</v>
      </c>
      <c r="D84" s="5" t="s">
        <v>157</v>
      </c>
      <c r="E84" s="5">
        <v>31</v>
      </c>
      <c r="F84" s="5">
        <v>0</v>
      </c>
      <c r="G84" s="5">
        <v>32</v>
      </c>
      <c r="H84" s="5" t="s">
        <v>264</v>
      </c>
      <c r="I84" s="5">
        <f t="shared" si="15"/>
        <v>19</v>
      </c>
      <c r="J84" s="5" t="str">
        <f t="shared" si="17"/>
        <v>0010011</v>
      </c>
      <c r="K84" s="5">
        <f t="shared" si="9"/>
        <v>2</v>
      </c>
      <c r="L84" s="5">
        <f t="shared" si="10"/>
        <v>15</v>
      </c>
      <c r="M84" s="5">
        <f t="shared" si="11"/>
        <v>8</v>
      </c>
      <c r="N84" s="5" t="str">
        <f t="shared" si="12"/>
        <v>1111</v>
      </c>
      <c r="O84" s="5" t="str">
        <f t="shared" si="13"/>
        <v>31 downto 0</v>
      </c>
      <c r="P84" s="5" t="str">
        <f t="shared" si="14"/>
        <v>31 downto 0</v>
      </c>
      <c r="Q84" s="5"/>
    </row>
    <row r="85" spans="1:17" x14ac:dyDescent="0.25">
      <c r="A85" s="5"/>
      <c r="B85" s="5">
        <v>287</v>
      </c>
      <c r="C85" s="5">
        <f t="shared" si="16"/>
        <v>71</v>
      </c>
      <c r="D85" s="5" t="s">
        <v>157</v>
      </c>
      <c r="E85" s="5">
        <v>31</v>
      </c>
      <c r="F85" s="5">
        <v>0</v>
      </c>
      <c r="G85" s="5">
        <v>32</v>
      </c>
      <c r="H85" s="5" t="s">
        <v>264</v>
      </c>
      <c r="I85" s="5">
        <f t="shared" si="15"/>
        <v>19</v>
      </c>
      <c r="J85" s="5" t="str">
        <f t="shared" si="17"/>
        <v>0010011</v>
      </c>
      <c r="K85" s="5">
        <f t="shared" si="9"/>
        <v>1</v>
      </c>
      <c r="L85" s="5">
        <f t="shared" si="10"/>
        <v>7</v>
      </c>
      <c r="M85" s="5">
        <f t="shared" si="11"/>
        <v>0</v>
      </c>
      <c r="N85" s="5" t="str">
        <f t="shared" si="12"/>
        <v>1111</v>
      </c>
      <c r="O85" s="5" t="str">
        <f t="shared" si="13"/>
        <v>31 downto 0</v>
      </c>
      <c r="P85" s="5" t="str">
        <f t="shared" si="14"/>
        <v>31 downto 0</v>
      </c>
      <c r="Q85" s="5"/>
    </row>
    <row r="86" spans="1:17" x14ac:dyDescent="0.25">
      <c r="A86" s="5"/>
      <c r="B86" s="5">
        <v>288</v>
      </c>
      <c r="C86" s="5">
        <f t="shared" si="16"/>
        <v>72</v>
      </c>
      <c r="D86" s="5" t="s">
        <v>158</v>
      </c>
      <c r="E86" s="5">
        <v>31</v>
      </c>
      <c r="F86" s="5">
        <v>0</v>
      </c>
      <c r="G86" s="5">
        <v>32</v>
      </c>
      <c r="H86" s="5" t="s">
        <v>265</v>
      </c>
      <c r="I86" s="5">
        <f t="shared" si="15"/>
        <v>20</v>
      </c>
      <c r="J86" s="5" t="str">
        <f t="shared" si="17"/>
        <v>0010100</v>
      </c>
      <c r="K86" s="5">
        <f t="shared" si="9"/>
        <v>8</v>
      </c>
      <c r="L86" s="5">
        <f t="shared" si="10"/>
        <v>31</v>
      </c>
      <c r="M86" s="5">
        <f t="shared" si="11"/>
        <v>24</v>
      </c>
      <c r="N86" s="5" t="str">
        <f t="shared" si="12"/>
        <v>1111</v>
      </c>
      <c r="O86" s="5" t="str">
        <f t="shared" si="13"/>
        <v>31 downto 0</v>
      </c>
      <c r="P86" s="5" t="str">
        <f t="shared" si="14"/>
        <v>31 downto 0</v>
      </c>
      <c r="Q86" s="5"/>
    </row>
    <row r="87" spans="1:17" x14ac:dyDescent="0.25">
      <c r="A87" s="5"/>
      <c r="B87" s="5">
        <v>289</v>
      </c>
      <c r="C87" s="5">
        <f t="shared" si="16"/>
        <v>72</v>
      </c>
      <c r="D87" s="5" t="s">
        <v>158</v>
      </c>
      <c r="E87" s="5">
        <v>31</v>
      </c>
      <c r="F87" s="5">
        <v>0</v>
      </c>
      <c r="G87" s="5">
        <v>32</v>
      </c>
      <c r="H87" s="5" t="s">
        <v>265</v>
      </c>
      <c r="I87" s="5">
        <f t="shared" si="15"/>
        <v>20</v>
      </c>
      <c r="J87" s="5" t="str">
        <f t="shared" si="17"/>
        <v>0010100</v>
      </c>
      <c r="K87" s="5">
        <f t="shared" si="9"/>
        <v>4</v>
      </c>
      <c r="L87" s="5">
        <f t="shared" si="10"/>
        <v>23</v>
      </c>
      <c r="M87" s="5">
        <f t="shared" si="11"/>
        <v>16</v>
      </c>
      <c r="N87" s="5" t="str">
        <f t="shared" si="12"/>
        <v>1111</v>
      </c>
      <c r="O87" s="5" t="str">
        <f t="shared" si="13"/>
        <v>31 downto 0</v>
      </c>
      <c r="P87" s="5" t="str">
        <f t="shared" si="14"/>
        <v>31 downto 0</v>
      </c>
      <c r="Q87" s="5"/>
    </row>
    <row r="88" spans="1:17" x14ac:dyDescent="0.25">
      <c r="A88" s="5"/>
      <c r="B88" s="5">
        <v>290</v>
      </c>
      <c r="C88" s="5">
        <f t="shared" si="16"/>
        <v>72</v>
      </c>
      <c r="D88" s="5" t="s">
        <v>158</v>
      </c>
      <c r="E88" s="5">
        <v>31</v>
      </c>
      <c r="F88" s="5">
        <v>0</v>
      </c>
      <c r="G88" s="5">
        <v>32</v>
      </c>
      <c r="H88" s="5" t="s">
        <v>265</v>
      </c>
      <c r="I88" s="5">
        <f t="shared" si="15"/>
        <v>20</v>
      </c>
      <c r="J88" s="5" t="str">
        <f t="shared" si="17"/>
        <v>0010100</v>
      </c>
      <c r="K88" s="5">
        <f t="shared" si="9"/>
        <v>2</v>
      </c>
      <c r="L88" s="5">
        <f t="shared" si="10"/>
        <v>15</v>
      </c>
      <c r="M88" s="5">
        <f t="shared" si="11"/>
        <v>8</v>
      </c>
      <c r="N88" s="5" t="str">
        <f t="shared" si="12"/>
        <v>1111</v>
      </c>
      <c r="O88" s="5" t="str">
        <f t="shared" si="13"/>
        <v>31 downto 0</v>
      </c>
      <c r="P88" s="5" t="str">
        <f t="shared" si="14"/>
        <v>31 downto 0</v>
      </c>
      <c r="Q88" s="5"/>
    </row>
    <row r="89" spans="1:17" x14ac:dyDescent="0.25">
      <c r="A89" s="5"/>
      <c r="B89" s="5">
        <v>291</v>
      </c>
      <c r="C89" s="5">
        <f t="shared" si="16"/>
        <v>72</v>
      </c>
      <c r="D89" s="5" t="s">
        <v>158</v>
      </c>
      <c r="E89" s="5">
        <v>31</v>
      </c>
      <c r="F89" s="5">
        <v>0</v>
      </c>
      <c r="G89" s="5">
        <v>32</v>
      </c>
      <c r="H89" s="5" t="s">
        <v>265</v>
      </c>
      <c r="I89" s="5">
        <f t="shared" si="15"/>
        <v>20</v>
      </c>
      <c r="J89" s="5" t="str">
        <f t="shared" si="17"/>
        <v>0010100</v>
      </c>
      <c r="K89" s="5">
        <f t="shared" si="9"/>
        <v>1</v>
      </c>
      <c r="L89" s="5">
        <f t="shared" si="10"/>
        <v>7</v>
      </c>
      <c r="M89" s="5">
        <f t="shared" si="11"/>
        <v>0</v>
      </c>
      <c r="N89" s="5" t="str">
        <f t="shared" si="12"/>
        <v>1111</v>
      </c>
      <c r="O89" s="5" t="str">
        <f t="shared" si="13"/>
        <v>31 downto 0</v>
      </c>
      <c r="P89" s="5" t="str">
        <f t="shared" si="14"/>
        <v>31 downto 0</v>
      </c>
      <c r="Q89" s="5"/>
    </row>
    <row r="90" spans="1:17" x14ac:dyDescent="0.25">
      <c r="A90" s="5"/>
      <c r="B90" s="5">
        <v>292</v>
      </c>
      <c r="C90" s="5">
        <f t="shared" si="16"/>
        <v>73</v>
      </c>
      <c r="D90" s="5" t="s">
        <v>159</v>
      </c>
      <c r="E90" s="5">
        <v>31</v>
      </c>
      <c r="F90" s="5">
        <v>0</v>
      </c>
      <c r="G90" s="5">
        <v>32</v>
      </c>
      <c r="H90" s="5" t="s">
        <v>266</v>
      </c>
      <c r="I90" s="5">
        <f t="shared" si="15"/>
        <v>21</v>
      </c>
      <c r="J90" s="5" t="str">
        <f t="shared" si="17"/>
        <v>0010101</v>
      </c>
      <c r="K90" s="5">
        <f t="shared" ref="K90:K153" si="18">2^(3 - MOD(B90,4))</f>
        <v>8</v>
      </c>
      <c r="L90" s="5">
        <f t="shared" ref="L90:L153" si="19">(3 - MOD(B90,4))*8 + 7</f>
        <v>31</v>
      </c>
      <c r="M90" s="5">
        <f t="shared" ref="M90:M153" si="20">(3 - MOD(B90,4))*8</f>
        <v>24</v>
      </c>
      <c r="N90" s="5" t="str">
        <f t="shared" ref="N90:N153" si="21">_xlfn.CONCAT(IF(E90 &gt; 23,1,0),IF(AND(E90 &gt; 15, F90 &lt; 24),1,0),IF(AND(E90 &gt; 7, F90 &lt; 16),1,0),IF(F90 &lt; 8,1,0))</f>
        <v>1111</v>
      </c>
      <c r="O90" s="5" t="str">
        <f t="shared" ref="O90:O153" si="22">IF(E90&lt;&gt;F90,IF(AND(MOD(G90,8) = 0,MOD(F90,8) = 0), "31 downto 0",_xlfn.CONCAT(E90," downto ",F90)),E90)</f>
        <v>31 downto 0</v>
      </c>
      <c r="P90" s="5" t="str">
        <f t="shared" ref="P90:P153" si="23">IF(G90&lt;&gt;1,_xlfn.CONCAT(G90-1," downto 0"),0)</f>
        <v>31 downto 0</v>
      </c>
      <c r="Q90" s="5"/>
    </row>
    <row r="91" spans="1:17" x14ac:dyDescent="0.25">
      <c r="A91" s="5"/>
      <c r="B91" s="5">
        <v>293</v>
      </c>
      <c r="C91" s="5">
        <f t="shared" si="16"/>
        <v>73</v>
      </c>
      <c r="D91" s="5" t="s">
        <v>159</v>
      </c>
      <c r="E91" s="5">
        <v>31</v>
      </c>
      <c r="F91" s="5">
        <v>0</v>
      </c>
      <c r="G91" s="5">
        <v>32</v>
      </c>
      <c r="H91" s="5" t="s">
        <v>266</v>
      </c>
      <c r="I91" s="5">
        <f t="shared" si="15"/>
        <v>21</v>
      </c>
      <c r="J91" s="5" t="str">
        <f t="shared" si="17"/>
        <v>0010101</v>
      </c>
      <c r="K91" s="5">
        <f t="shared" si="18"/>
        <v>4</v>
      </c>
      <c r="L91" s="5">
        <f t="shared" si="19"/>
        <v>23</v>
      </c>
      <c r="M91" s="5">
        <f t="shared" si="20"/>
        <v>16</v>
      </c>
      <c r="N91" s="5" t="str">
        <f t="shared" si="21"/>
        <v>1111</v>
      </c>
      <c r="O91" s="5" t="str">
        <f t="shared" si="22"/>
        <v>31 downto 0</v>
      </c>
      <c r="P91" s="5" t="str">
        <f t="shared" si="23"/>
        <v>31 downto 0</v>
      </c>
      <c r="Q91" s="5"/>
    </row>
    <row r="92" spans="1:17" x14ac:dyDescent="0.25">
      <c r="A92" s="5"/>
      <c r="B92" s="5">
        <v>294</v>
      </c>
      <c r="C92" s="5">
        <f t="shared" si="16"/>
        <v>73</v>
      </c>
      <c r="D92" s="5" t="s">
        <v>159</v>
      </c>
      <c r="E92" s="5">
        <v>31</v>
      </c>
      <c r="F92" s="5">
        <v>0</v>
      </c>
      <c r="G92" s="5">
        <v>32</v>
      </c>
      <c r="H92" s="5" t="s">
        <v>266</v>
      </c>
      <c r="I92" s="5">
        <f t="shared" si="15"/>
        <v>21</v>
      </c>
      <c r="J92" s="5" t="str">
        <f t="shared" si="17"/>
        <v>0010101</v>
      </c>
      <c r="K92" s="5">
        <f t="shared" si="18"/>
        <v>2</v>
      </c>
      <c r="L92" s="5">
        <f t="shared" si="19"/>
        <v>15</v>
      </c>
      <c r="M92" s="5">
        <f t="shared" si="20"/>
        <v>8</v>
      </c>
      <c r="N92" s="5" t="str">
        <f t="shared" si="21"/>
        <v>1111</v>
      </c>
      <c r="O92" s="5" t="str">
        <f t="shared" si="22"/>
        <v>31 downto 0</v>
      </c>
      <c r="P92" s="5" t="str">
        <f t="shared" si="23"/>
        <v>31 downto 0</v>
      </c>
      <c r="Q92" s="5"/>
    </row>
    <row r="93" spans="1:17" x14ac:dyDescent="0.25">
      <c r="A93" s="5"/>
      <c r="B93" s="5">
        <v>295</v>
      </c>
      <c r="C93" s="5">
        <f t="shared" si="16"/>
        <v>73</v>
      </c>
      <c r="D93" s="5" t="s">
        <v>159</v>
      </c>
      <c r="E93" s="5">
        <v>31</v>
      </c>
      <c r="F93" s="5">
        <v>0</v>
      </c>
      <c r="G93" s="5">
        <v>32</v>
      </c>
      <c r="H93" s="5" t="s">
        <v>266</v>
      </c>
      <c r="I93" s="5">
        <f t="shared" si="15"/>
        <v>21</v>
      </c>
      <c r="J93" s="5" t="str">
        <f t="shared" si="17"/>
        <v>0010101</v>
      </c>
      <c r="K93" s="5">
        <f t="shared" si="18"/>
        <v>1</v>
      </c>
      <c r="L93" s="5">
        <f t="shared" si="19"/>
        <v>7</v>
      </c>
      <c r="M93" s="5">
        <f t="shared" si="20"/>
        <v>0</v>
      </c>
      <c r="N93" s="5" t="str">
        <f t="shared" si="21"/>
        <v>1111</v>
      </c>
      <c r="O93" s="5" t="str">
        <f t="shared" si="22"/>
        <v>31 downto 0</v>
      </c>
      <c r="P93" s="5" t="str">
        <f t="shared" si="23"/>
        <v>31 downto 0</v>
      </c>
      <c r="Q93" s="5"/>
    </row>
    <row r="94" spans="1:17" x14ac:dyDescent="0.25">
      <c r="A94" s="5"/>
      <c r="B94" s="5">
        <v>296</v>
      </c>
      <c r="C94" s="5">
        <f t="shared" si="16"/>
        <v>74</v>
      </c>
      <c r="D94" s="5" t="s">
        <v>160</v>
      </c>
      <c r="E94" s="5">
        <v>31</v>
      </c>
      <c r="F94" s="5">
        <v>0</v>
      </c>
      <c r="G94" s="5">
        <v>32</v>
      </c>
      <c r="H94" s="5" t="s">
        <v>267</v>
      </c>
      <c r="I94" s="5">
        <f t="shared" si="15"/>
        <v>22</v>
      </c>
      <c r="J94" s="5" t="str">
        <f t="shared" si="17"/>
        <v>0010110</v>
      </c>
      <c r="K94" s="5">
        <f t="shared" si="18"/>
        <v>8</v>
      </c>
      <c r="L94" s="5">
        <f t="shared" si="19"/>
        <v>31</v>
      </c>
      <c r="M94" s="5">
        <f t="shared" si="20"/>
        <v>24</v>
      </c>
      <c r="N94" s="5" t="str">
        <f t="shared" si="21"/>
        <v>1111</v>
      </c>
      <c r="O94" s="5" t="str">
        <f t="shared" si="22"/>
        <v>31 downto 0</v>
      </c>
      <c r="P94" s="5" t="str">
        <f t="shared" si="23"/>
        <v>31 downto 0</v>
      </c>
      <c r="Q94" s="5"/>
    </row>
    <row r="95" spans="1:17" x14ac:dyDescent="0.25">
      <c r="A95" s="5"/>
      <c r="B95" s="5">
        <v>297</v>
      </c>
      <c r="C95" s="5">
        <f t="shared" si="16"/>
        <v>74</v>
      </c>
      <c r="D95" s="5" t="s">
        <v>160</v>
      </c>
      <c r="E95" s="5">
        <v>31</v>
      </c>
      <c r="F95" s="5">
        <v>0</v>
      </c>
      <c r="G95" s="5">
        <v>32</v>
      </c>
      <c r="H95" s="5" t="s">
        <v>267</v>
      </c>
      <c r="I95" s="5">
        <f t="shared" si="15"/>
        <v>22</v>
      </c>
      <c r="J95" s="5" t="str">
        <f t="shared" si="17"/>
        <v>0010110</v>
      </c>
      <c r="K95" s="5">
        <f t="shared" si="18"/>
        <v>4</v>
      </c>
      <c r="L95" s="5">
        <f t="shared" si="19"/>
        <v>23</v>
      </c>
      <c r="M95" s="5">
        <f t="shared" si="20"/>
        <v>16</v>
      </c>
      <c r="N95" s="5" t="str">
        <f t="shared" si="21"/>
        <v>1111</v>
      </c>
      <c r="O95" s="5" t="str">
        <f t="shared" si="22"/>
        <v>31 downto 0</v>
      </c>
      <c r="P95" s="5" t="str">
        <f t="shared" si="23"/>
        <v>31 downto 0</v>
      </c>
      <c r="Q95" s="5"/>
    </row>
    <row r="96" spans="1:17" x14ac:dyDescent="0.25">
      <c r="A96" s="5"/>
      <c r="B96" s="5">
        <v>298</v>
      </c>
      <c r="C96" s="5">
        <f t="shared" si="16"/>
        <v>74</v>
      </c>
      <c r="D96" s="5" t="s">
        <v>160</v>
      </c>
      <c r="E96" s="5">
        <v>31</v>
      </c>
      <c r="F96" s="5">
        <v>0</v>
      </c>
      <c r="G96" s="5">
        <v>32</v>
      </c>
      <c r="H96" s="5" t="s">
        <v>267</v>
      </c>
      <c r="I96" s="5">
        <f t="shared" si="15"/>
        <v>22</v>
      </c>
      <c r="J96" s="5" t="str">
        <f t="shared" si="17"/>
        <v>0010110</v>
      </c>
      <c r="K96" s="5">
        <f t="shared" si="18"/>
        <v>2</v>
      </c>
      <c r="L96" s="5">
        <f t="shared" si="19"/>
        <v>15</v>
      </c>
      <c r="M96" s="5">
        <f t="shared" si="20"/>
        <v>8</v>
      </c>
      <c r="N96" s="5" t="str">
        <f t="shared" si="21"/>
        <v>1111</v>
      </c>
      <c r="O96" s="5" t="str">
        <f t="shared" si="22"/>
        <v>31 downto 0</v>
      </c>
      <c r="P96" s="5" t="str">
        <f t="shared" si="23"/>
        <v>31 downto 0</v>
      </c>
      <c r="Q96" s="5"/>
    </row>
    <row r="97" spans="1:17" x14ac:dyDescent="0.25">
      <c r="A97" s="5"/>
      <c r="B97" s="5">
        <v>299</v>
      </c>
      <c r="C97" s="5">
        <f t="shared" si="16"/>
        <v>74</v>
      </c>
      <c r="D97" s="5" t="s">
        <v>160</v>
      </c>
      <c r="E97" s="5">
        <v>31</v>
      </c>
      <c r="F97" s="5">
        <v>0</v>
      </c>
      <c r="G97" s="5">
        <v>32</v>
      </c>
      <c r="H97" s="5" t="s">
        <v>267</v>
      </c>
      <c r="I97" s="5">
        <f t="shared" si="15"/>
        <v>22</v>
      </c>
      <c r="J97" s="5" t="str">
        <f t="shared" si="17"/>
        <v>0010110</v>
      </c>
      <c r="K97" s="5">
        <f t="shared" si="18"/>
        <v>1</v>
      </c>
      <c r="L97" s="5">
        <f t="shared" si="19"/>
        <v>7</v>
      </c>
      <c r="M97" s="5">
        <f t="shared" si="20"/>
        <v>0</v>
      </c>
      <c r="N97" s="5" t="str">
        <f t="shared" si="21"/>
        <v>1111</v>
      </c>
      <c r="O97" s="5" t="str">
        <f t="shared" si="22"/>
        <v>31 downto 0</v>
      </c>
      <c r="P97" s="5" t="str">
        <f t="shared" si="23"/>
        <v>31 downto 0</v>
      </c>
      <c r="Q97" s="5"/>
    </row>
    <row r="98" spans="1:17" x14ac:dyDescent="0.25">
      <c r="A98" s="5"/>
      <c r="B98" s="5">
        <v>300</v>
      </c>
      <c r="C98" s="5">
        <f t="shared" si="16"/>
        <v>75</v>
      </c>
      <c r="D98" s="5" t="s">
        <v>161</v>
      </c>
      <c r="E98" s="5">
        <v>31</v>
      </c>
      <c r="F98" s="5">
        <v>0</v>
      </c>
      <c r="G98" s="5">
        <v>32</v>
      </c>
      <c r="H98" s="5" t="s">
        <v>268</v>
      </c>
      <c r="I98" s="5">
        <f t="shared" si="15"/>
        <v>23</v>
      </c>
      <c r="J98" s="5" t="str">
        <f t="shared" si="17"/>
        <v>0010111</v>
      </c>
      <c r="K98" s="5">
        <f t="shared" si="18"/>
        <v>8</v>
      </c>
      <c r="L98" s="5">
        <f t="shared" si="19"/>
        <v>31</v>
      </c>
      <c r="M98" s="5">
        <f t="shared" si="20"/>
        <v>24</v>
      </c>
      <c r="N98" s="5" t="str">
        <f t="shared" si="21"/>
        <v>1111</v>
      </c>
      <c r="O98" s="5" t="str">
        <f t="shared" si="22"/>
        <v>31 downto 0</v>
      </c>
      <c r="P98" s="5" t="str">
        <f t="shared" si="23"/>
        <v>31 downto 0</v>
      </c>
      <c r="Q98" s="5"/>
    </row>
    <row r="99" spans="1:17" x14ac:dyDescent="0.25">
      <c r="A99" s="5"/>
      <c r="B99" s="5">
        <v>301</v>
      </c>
      <c r="C99" s="5">
        <f t="shared" si="16"/>
        <v>75</v>
      </c>
      <c r="D99" s="5" t="s">
        <v>161</v>
      </c>
      <c r="E99" s="5">
        <v>31</v>
      </c>
      <c r="F99" s="5">
        <v>0</v>
      </c>
      <c r="G99" s="5">
        <v>32</v>
      </c>
      <c r="H99" s="5" t="s">
        <v>268</v>
      </c>
      <c r="I99" s="5">
        <f t="shared" si="15"/>
        <v>23</v>
      </c>
      <c r="J99" s="5" t="str">
        <f t="shared" si="17"/>
        <v>0010111</v>
      </c>
      <c r="K99" s="5">
        <f t="shared" si="18"/>
        <v>4</v>
      </c>
      <c r="L99" s="5">
        <f t="shared" si="19"/>
        <v>23</v>
      </c>
      <c r="M99" s="5">
        <f t="shared" si="20"/>
        <v>16</v>
      </c>
      <c r="N99" s="5" t="str">
        <f t="shared" si="21"/>
        <v>1111</v>
      </c>
      <c r="O99" s="5" t="str">
        <f t="shared" si="22"/>
        <v>31 downto 0</v>
      </c>
      <c r="P99" s="5" t="str">
        <f t="shared" si="23"/>
        <v>31 downto 0</v>
      </c>
      <c r="Q99" s="5"/>
    </row>
    <row r="100" spans="1:17" x14ac:dyDescent="0.25">
      <c r="A100" s="5"/>
      <c r="B100" s="5">
        <v>302</v>
      </c>
      <c r="C100" s="5">
        <f t="shared" si="16"/>
        <v>75</v>
      </c>
      <c r="D100" s="5" t="s">
        <v>161</v>
      </c>
      <c r="E100" s="5">
        <v>31</v>
      </c>
      <c r="F100" s="5">
        <v>0</v>
      </c>
      <c r="G100" s="5">
        <v>32</v>
      </c>
      <c r="H100" s="5" t="s">
        <v>268</v>
      </c>
      <c r="I100" s="5">
        <f t="shared" si="15"/>
        <v>23</v>
      </c>
      <c r="J100" s="5" t="str">
        <f t="shared" si="17"/>
        <v>0010111</v>
      </c>
      <c r="K100" s="5">
        <f t="shared" si="18"/>
        <v>2</v>
      </c>
      <c r="L100" s="5">
        <f t="shared" si="19"/>
        <v>15</v>
      </c>
      <c r="M100" s="5">
        <f t="shared" si="20"/>
        <v>8</v>
      </c>
      <c r="N100" s="5" t="str">
        <f t="shared" si="21"/>
        <v>1111</v>
      </c>
      <c r="O100" s="5" t="str">
        <f t="shared" si="22"/>
        <v>31 downto 0</v>
      </c>
      <c r="P100" s="5" t="str">
        <f t="shared" si="23"/>
        <v>31 downto 0</v>
      </c>
      <c r="Q100" s="5"/>
    </row>
    <row r="101" spans="1:17" x14ac:dyDescent="0.25">
      <c r="A101" s="5"/>
      <c r="B101" s="5">
        <v>303</v>
      </c>
      <c r="C101" s="5">
        <f t="shared" si="16"/>
        <v>75</v>
      </c>
      <c r="D101" s="5" t="s">
        <v>161</v>
      </c>
      <c r="E101" s="5">
        <v>31</v>
      </c>
      <c r="F101" s="5">
        <v>0</v>
      </c>
      <c r="G101" s="5">
        <v>32</v>
      </c>
      <c r="H101" s="5" t="s">
        <v>268</v>
      </c>
      <c r="I101" s="5">
        <f t="shared" si="15"/>
        <v>23</v>
      </c>
      <c r="J101" s="5" t="str">
        <f t="shared" si="17"/>
        <v>0010111</v>
      </c>
      <c r="K101" s="5">
        <f t="shared" si="18"/>
        <v>1</v>
      </c>
      <c r="L101" s="5">
        <f t="shared" si="19"/>
        <v>7</v>
      </c>
      <c r="M101" s="5">
        <f t="shared" si="20"/>
        <v>0</v>
      </c>
      <c r="N101" s="5" t="str">
        <f t="shared" si="21"/>
        <v>1111</v>
      </c>
      <c r="O101" s="5" t="str">
        <f t="shared" si="22"/>
        <v>31 downto 0</v>
      </c>
      <c r="P101" s="5" t="str">
        <f t="shared" si="23"/>
        <v>31 downto 0</v>
      </c>
      <c r="Q101" s="5"/>
    </row>
    <row r="102" spans="1:17" x14ac:dyDescent="0.25">
      <c r="A102" s="5"/>
      <c r="B102" s="5">
        <v>304</v>
      </c>
      <c r="C102" s="5">
        <f t="shared" si="16"/>
        <v>76</v>
      </c>
      <c r="D102" s="5" t="s">
        <v>162</v>
      </c>
      <c r="E102" s="5">
        <v>31</v>
      </c>
      <c r="F102" s="5">
        <v>0</v>
      </c>
      <c r="G102" s="5">
        <v>32</v>
      </c>
      <c r="H102" s="5" t="s">
        <v>269</v>
      </c>
      <c r="I102" s="5">
        <f t="shared" si="15"/>
        <v>24</v>
      </c>
      <c r="J102" s="5" t="str">
        <f t="shared" si="17"/>
        <v>0011000</v>
      </c>
      <c r="K102" s="5">
        <f t="shared" si="18"/>
        <v>8</v>
      </c>
      <c r="L102" s="5">
        <f t="shared" si="19"/>
        <v>31</v>
      </c>
      <c r="M102" s="5">
        <f t="shared" si="20"/>
        <v>24</v>
      </c>
      <c r="N102" s="5" t="str">
        <f t="shared" si="21"/>
        <v>1111</v>
      </c>
      <c r="O102" s="5" t="str">
        <f t="shared" si="22"/>
        <v>31 downto 0</v>
      </c>
      <c r="P102" s="5" t="str">
        <f t="shared" si="23"/>
        <v>31 downto 0</v>
      </c>
      <c r="Q102" s="5"/>
    </row>
    <row r="103" spans="1:17" x14ac:dyDescent="0.25">
      <c r="A103" s="5"/>
      <c r="B103" s="5">
        <v>305</v>
      </c>
      <c r="C103" s="5">
        <f t="shared" si="16"/>
        <v>76</v>
      </c>
      <c r="D103" s="5" t="s">
        <v>162</v>
      </c>
      <c r="E103" s="5">
        <v>31</v>
      </c>
      <c r="F103" s="5">
        <v>0</v>
      </c>
      <c r="G103" s="5">
        <v>32</v>
      </c>
      <c r="H103" s="5" t="s">
        <v>269</v>
      </c>
      <c r="I103" s="5">
        <f t="shared" si="15"/>
        <v>24</v>
      </c>
      <c r="J103" s="5" t="str">
        <f t="shared" si="17"/>
        <v>0011000</v>
      </c>
      <c r="K103" s="5">
        <f t="shared" si="18"/>
        <v>4</v>
      </c>
      <c r="L103" s="5">
        <f t="shared" si="19"/>
        <v>23</v>
      </c>
      <c r="M103" s="5">
        <f t="shared" si="20"/>
        <v>16</v>
      </c>
      <c r="N103" s="5" t="str">
        <f t="shared" si="21"/>
        <v>1111</v>
      </c>
      <c r="O103" s="5" t="str">
        <f t="shared" si="22"/>
        <v>31 downto 0</v>
      </c>
      <c r="P103" s="5" t="str">
        <f t="shared" si="23"/>
        <v>31 downto 0</v>
      </c>
      <c r="Q103" s="5"/>
    </row>
    <row r="104" spans="1:17" x14ac:dyDescent="0.25">
      <c r="A104" s="5"/>
      <c r="B104" s="5">
        <v>306</v>
      </c>
      <c r="C104" s="5">
        <f t="shared" si="16"/>
        <v>76</v>
      </c>
      <c r="D104" s="5" t="s">
        <v>162</v>
      </c>
      <c r="E104" s="5">
        <v>31</v>
      </c>
      <c r="F104" s="5">
        <v>0</v>
      </c>
      <c r="G104" s="5">
        <v>32</v>
      </c>
      <c r="H104" s="5" t="s">
        <v>269</v>
      </c>
      <c r="I104" s="5">
        <f t="shared" si="15"/>
        <v>24</v>
      </c>
      <c r="J104" s="5" t="str">
        <f t="shared" si="17"/>
        <v>0011000</v>
      </c>
      <c r="K104" s="5">
        <f t="shared" si="18"/>
        <v>2</v>
      </c>
      <c r="L104" s="5">
        <f t="shared" si="19"/>
        <v>15</v>
      </c>
      <c r="M104" s="5">
        <f t="shared" si="20"/>
        <v>8</v>
      </c>
      <c r="N104" s="5" t="str">
        <f t="shared" si="21"/>
        <v>1111</v>
      </c>
      <c r="O104" s="5" t="str">
        <f t="shared" si="22"/>
        <v>31 downto 0</v>
      </c>
      <c r="P104" s="5" t="str">
        <f t="shared" si="23"/>
        <v>31 downto 0</v>
      </c>
      <c r="Q104" s="5"/>
    </row>
    <row r="105" spans="1:17" x14ac:dyDescent="0.25">
      <c r="A105" s="5"/>
      <c r="B105" s="5">
        <v>307</v>
      </c>
      <c r="C105" s="5">
        <f t="shared" si="16"/>
        <v>76</v>
      </c>
      <c r="D105" s="5" t="s">
        <v>162</v>
      </c>
      <c r="E105" s="5">
        <v>31</v>
      </c>
      <c r="F105" s="5">
        <v>0</v>
      </c>
      <c r="G105" s="5">
        <v>32</v>
      </c>
      <c r="H105" s="5" t="s">
        <v>269</v>
      </c>
      <c r="I105" s="5">
        <f t="shared" si="15"/>
        <v>24</v>
      </c>
      <c r="J105" s="5" t="str">
        <f t="shared" si="17"/>
        <v>0011000</v>
      </c>
      <c r="K105" s="5">
        <f t="shared" si="18"/>
        <v>1</v>
      </c>
      <c r="L105" s="5">
        <f t="shared" si="19"/>
        <v>7</v>
      </c>
      <c r="M105" s="5">
        <f t="shared" si="20"/>
        <v>0</v>
      </c>
      <c r="N105" s="5" t="str">
        <f t="shared" si="21"/>
        <v>1111</v>
      </c>
      <c r="O105" s="5" t="str">
        <f t="shared" si="22"/>
        <v>31 downto 0</v>
      </c>
      <c r="P105" s="5" t="str">
        <f t="shared" si="23"/>
        <v>31 downto 0</v>
      </c>
      <c r="Q105" s="5"/>
    </row>
    <row r="106" spans="1:17" x14ac:dyDescent="0.25">
      <c r="A106" s="5"/>
      <c r="B106" s="5">
        <v>308</v>
      </c>
      <c r="C106" s="5">
        <f t="shared" si="16"/>
        <v>77</v>
      </c>
      <c r="D106" s="5" t="s">
        <v>163</v>
      </c>
      <c r="E106" s="5">
        <v>31</v>
      </c>
      <c r="F106" s="5">
        <v>0</v>
      </c>
      <c r="G106" s="5">
        <v>32</v>
      </c>
      <c r="H106" s="5" t="s">
        <v>270</v>
      </c>
      <c r="I106" s="5">
        <f t="shared" si="15"/>
        <v>25</v>
      </c>
      <c r="J106" s="5" t="str">
        <f t="shared" si="17"/>
        <v>0011001</v>
      </c>
      <c r="K106" s="5">
        <f t="shared" si="18"/>
        <v>8</v>
      </c>
      <c r="L106" s="5">
        <f t="shared" si="19"/>
        <v>31</v>
      </c>
      <c r="M106" s="5">
        <f t="shared" si="20"/>
        <v>24</v>
      </c>
      <c r="N106" s="5" t="str">
        <f t="shared" si="21"/>
        <v>1111</v>
      </c>
      <c r="O106" s="5" t="str">
        <f t="shared" si="22"/>
        <v>31 downto 0</v>
      </c>
      <c r="P106" s="5" t="str">
        <f t="shared" si="23"/>
        <v>31 downto 0</v>
      </c>
      <c r="Q106" s="5"/>
    </row>
    <row r="107" spans="1:17" x14ac:dyDescent="0.25">
      <c r="A107" s="5"/>
      <c r="B107" s="5">
        <v>309</v>
      </c>
      <c r="C107" s="5">
        <f t="shared" si="16"/>
        <v>77</v>
      </c>
      <c r="D107" s="5" t="s">
        <v>163</v>
      </c>
      <c r="E107" s="5">
        <v>31</v>
      </c>
      <c r="F107" s="5">
        <v>0</v>
      </c>
      <c r="G107" s="5">
        <v>32</v>
      </c>
      <c r="H107" s="5" t="s">
        <v>270</v>
      </c>
      <c r="I107" s="5">
        <f t="shared" si="15"/>
        <v>25</v>
      </c>
      <c r="J107" s="5" t="str">
        <f t="shared" si="17"/>
        <v>0011001</v>
      </c>
      <c r="K107" s="5">
        <f t="shared" si="18"/>
        <v>4</v>
      </c>
      <c r="L107" s="5">
        <f t="shared" si="19"/>
        <v>23</v>
      </c>
      <c r="M107" s="5">
        <f t="shared" si="20"/>
        <v>16</v>
      </c>
      <c r="N107" s="5" t="str">
        <f t="shared" si="21"/>
        <v>1111</v>
      </c>
      <c r="O107" s="5" t="str">
        <f t="shared" si="22"/>
        <v>31 downto 0</v>
      </c>
      <c r="P107" s="5" t="str">
        <f t="shared" si="23"/>
        <v>31 downto 0</v>
      </c>
      <c r="Q107" s="5"/>
    </row>
    <row r="108" spans="1:17" x14ac:dyDescent="0.25">
      <c r="A108" s="5"/>
      <c r="B108" s="5">
        <v>310</v>
      </c>
      <c r="C108" s="5">
        <f t="shared" si="16"/>
        <v>77</v>
      </c>
      <c r="D108" s="5" t="s">
        <v>163</v>
      </c>
      <c r="E108" s="5">
        <v>31</v>
      </c>
      <c r="F108" s="5">
        <v>0</v>
      </c>
      <c r="G108" s="5">
        <v>32</v>
      </c>
      <c r="H108" s="5" t="s">
        <v>270</v>
      </c>
      <c r="I108" s="5">
        <f t="shared" si="15"/>
        <v>25</v>
      </c>
      <c r="J108" s="5" t="str">
        <f t="shared" si="17"/>
        <v>0011001</v>
      </c>
      <c r="K108" s="5">
        <f t="shared" si="18"/>
        <v>2</v>
      </c>
      <c r="L108" s="5">
        <f t="shared" si="19"/>
        <v>15</v>
      </c>
      <c r="M108" s="5">
        <f t="shared" si="20"/>
        <v>8</v>
      </c>
      <c r="N108" s="5" t="str">
        <f t="shared" si="21"/>
        <v>1111</v>
      </c>
      <c r="O108" s="5" t="str">
        <f t="shared" si="22"/>
        <v>31 downto 0</v>
      </c>
      <c r="P108" s="5" t="str">
        <f t="shared" si="23"/>
        <v>31 downto 0</v>
      </c>
      <c r="Q108" s="5"/>
    </row>
    <row r="109" spans="1:17" x14ac:dyDescent="0.25">
      <c r="A109" s="5"/>
      <c r="B109" s="5">
        <v>311</v>
      </c>
      <c r="C109" s="5">
        <f t="shared" si="16"/>
        <v>77</v>
      </c>
      <c r="D109" s="5" t="s">
        <v>163</v>
      </c>
      <c r="E109" s="5">
        <v>31</v>
      </c>
      <c r="F109" s="5">
        <v>0</v>
      </c>
      <c r="G109" s="5">
        <v>32</v>
      </c>
      <c r="H109" s="5" t="s">
        <v>270</v>
      </c>
      <c r="I109" s="5">
        <f t="shared" si="15"/>
        <v>25</v>
      </c>
      <c r="J109" s="5" t="str">
        <f t="shared" si="17"/>
        <v>0011001</v>
      </c>
      <c r="K109" s="5">
        <f t="shared" si="18"/>
        <v>1</v>
      </c>
      <c r="L109" s="5">
        <f t="shared" si="19"/>
        <v>7</v>
      </c>
      <c r="M109" s="5">
        <f t="shared" si="20"/>
        <v>0</v>
      </c>
      <c r="N109" s="5" t="str">
        <f t="shared" si="21"/>
        <v>1111</v>
      </c>
      <c r="O109" s="5" t="str">
        <f t="shared" si="22"/>
        <v>31 downto 0</v>
      </c>
      <c r="P109" s="5" t="str">
        <f t="shared" si="23"/>
        <v>31 downto 0</v>
      </c>
      <c r="Q109" s="5"/>
    </row>
    <row r="110" spans="1:17" x14ac:dyDescent="0.25">
      <c r="A110" s="5"/>
      <c r="B110" s="5">
        <v>312</v>
      </c>
      <c r="C110" s="5">
        <f t="shared" si="16"/>
        <v>78</v>
      </c>
      <c r="D110" s="5" t="s">
        <v>164</v>
      </c>
      <c r="E110" s="5">
        <v>31</v>
      </c>
      <c r="F110" s="5">
        <v>0</v>
      </c>
      <c r="G110" s="5">
        <v>32</v>
      </c>
      <c r="H110" s="5" t="s">
        <v>271</v>
      </c>
      <c r="I110" s="5">
        <f t="shared" si="15"/>
        <v>26</v>
      </c>
      <c r="J110" s="5" t="str">
        <f t="shared" si="17"/>
        <v>0011010</v>
      </c>
      <c r="K110" s="5">
        <f t="shared" si="18"/>
        <v>8</v>
      </c>
      <c r="L110" s="5">
        <f t="shared" si="19"/>
        <v>31</v>
      </c>
      <c r="M110" s="5">
        <f t="shared" si="20"/>
        <v>24</v>
      </c>
      <c r="N110" s="5" t="str">
        <f t="shared" si="21"/>
        <v>1111</v>
      </c>
      <c r="O110" s="5" t="str">
        <f t="shared" si="22"/>
        <v>31 downto 0</v>
      </c>
      <c r="P110" s="5" t="str">
        <f t="shared" si="23"/>
        <v>31 downto 0</v>
      </c>
      <c r="Q110" s="5"/>
    </row>
    <row r="111" spans="1:17" x14ac:dyDescent="0.25">
      <c r="A111" s="5"/>
      <c r="B111" s="5">
        <v>313</v>
      </c>
      <c r="C111" s="5">
        <f t="shared" si="16"/>
        <v>78</v>
      </c>
      <c r="D111" s="5" t="s">
        <v>164</v>
      </c>
      <c r="E111" s="5">
        <v>31</v>
      </c>
      <c r="F111" s="5">
        <v>0</v>
      </c>
      <c r="G111" s="5">
        <v>32</v>
      </c>
      <c r="H111" s="5" t="s">
        <v>271</v>
      </c>
      <c r="I111" s="5">
        <f t="shared" si="15"/>
        <v>26</v>
      </c>
      <c r="J111" s="5" t="str">
        <f t="shared" si="17"/>
        <v>0011010</v>
      </c>
      <c r="K111" s="5">
        <f t="shared" si="18"/>
        <v>4</v>
      </c>
      <c r="L111" s="5">
        <f t="shared" si="19"/>
        <v>23</v>
      </c>
      <c r="M111" s="5">
        <f t="shared" si="20"/>
        <v>16</v>
      </c>
      <c r="N111" s="5" t="str">
        <f t="shared" si="21"/>
        <v>1111</v>
      </c>
      <c r="O111" s="5" t="str">
        <f t="shared" si="22"/>
        <v>31 downto 0</v>
      </c>
      <c r="P111" s="5" t="str">
        <f t="shared" si="23"/>
        <v>31 downto 0</v>
      </c>
      <c r="Q111" s="5"/>
    </row>
    <row r="112" spans="1:17" x14ac:dyDescent="0.25">
      <c r="A112" s="5"/>
      <c r="B112" s="5">
        <v>314</v>
      </c>
      <c r="C112" s="5">
        <f t="shared" si="16"/>
        <v>78</v>
      </c>
      <c r="D112" s="5" t="s">
        <v>164</v>
      </c>
      <c r="E112" s="5">
        <v>31</v>
      </c>
      <c r="F112" s="5">
        <v>0</v>
      </c>
      <c r="G112" s="5">
        <v>32</v>
      </c>
      <c r="H112" s="5" t="s">
        <v>271</v>
      </c>
      <c r="I112" s="5">
        <f t="shared" si="15"/>
        <v>26</v>
      </c>
      <c r="J112" s="5" t="str">
        <f t="shared" si="17"/>
        <v>0011010</v>
      </c>
      <c r="K112" s="5">
        <f t="shared" si="18"/>
        <v>2</v>
      </c>
      <c r="L112" s="5">
        <f t="shared" si="19"/>
        <v>15</v>
      </c>
      <c r="M112" s="5">
        <f t="shared" si="20"/>
        <v>8</v>
      </c>
      <c r="N112" s="5" t="str">
        <f t="shared" si="21"/>
        <v>1111</v>
      </c>
      <c r="O112" s="5" t="str">
        <f t="shared" si="22"/>
        <v>31 downto 0</v>
      </c>
      <c r="P112" s="5" t="str">
        <f t="shared" si="23"/>
        <v>31 downto 0</v>
      </c>
      <c r="Q112" s="5"/>
    </row>
    <row r="113" spans="1:17" x14ac:dyDescent="0.25">
      <c r="A113" s="5"/>
      <c r="B113" s="5">
        <v>315</v>
      </c>
      <c r="C113" s="5">
        <f t="shared" si="16"/>
        <v>78</v>
      </c>
      <c r="D113" s="5" t="s">
        <v>164</v>
      </c>
      <c r="E113" s="5">
        <v>31</v>
      </c>
      <c r="F113" s="5">
        <v>0</v>
      </c>
      <c r="G113" s="5">
        <v>32</v>
      </c>
      <c r="H113" s="5" t="s">
        <v>271</v>
      </c>
      <c r="I113" s="5">
        <f t="shared" si="15"/>
        <v>26</v>
      </c>
      <c r="J113" s="5" t="str">
        <f t="shared" si="17"/>
        <v>0011010</v>
      </c>
      <c r="K113" s="5">
        <f t="shared" si="18"/>
        <v>1</v>
      </c>
      <c r="L113" s="5">
        <f t="shared" si="19"/>
        <v>7</v>
      </c>
      <c r="M113" s="5">
        <f t="shared" si="20"/>
        <v>0</v>
      </c>
      <c r="N113" s="5" t="str">
        <f t="shared" si="21"/>
        <v>1111</v>
      </c>
      <c r="O113" s="5" t="str">
        <f t="shared" si="22"/>
        <v>31 downto 0</v>
      </c>
      <c r="P113" s="5" t="str">
        <f t="shared" si="23"/>
        <v>31 downto 0</v>
      </c>
      <c r="Q113" s="5"/>
    </row>
    <row r="114" spans="1:17" x14ac:dyDescent="0.25">
      <c r="A114" s="5"/>
      <c r="B114" s="5">
        <v>316</v>
      </c>
      <c r="C114" s="5">
        <f t="shared" si="16"/>
        <v>79</v>
      </c>
      <c r="D114" s="5" t="s">
        <v>165</v>
      </c>
      <c r="E114" s="5">
        <v>31</v>
      </c>
      <c r="F114" s="5">
        <v>0</v>
      </c>
      <c r="G114" s="5">
        <v>32</v>
      </c>
      <c r="H114" s="5" t="s">
        <v>272</v>
      </c>
      <c r="I114" s="5">
        <f t="shared" si="15"/>
        <v>27</v>
      </c>
      <c r="J114" s="5" t="str">
        <f t="shared" si="17"/>
        <v>0011011</v>
      </c>
      <c r="K114" s="5">
        <f t="shared" si="18"/>
        <v>8</v>
      </c>
      <c r="L114" s="5">
        <f t="shared" si="19"/>
        <v>31</v>
      </c>
      <c r="M114" s="5">
        <f t="shared" si="20"/>
        <v>24</v>
      </c>
      <c r="N114" s="5" t="str">
        <f t="shared" si="21"/>
        <v>1111</v>
      </c>
      <c r="O114" s="5" t="str">
        <f t="shared" si="22"/>
        <v>31 downto 0</v>
      </c>
      <c r="P114" s="5" t="str">
        <f t="shared" si="23"/>
        <v>31 downto 0</v>
      </c>
      <c r="Q114" s="5"/>
    </row>
    <row r="115" spans="1:17" x14ac:dyDescent="0.25">
      <c r="A115" s="5"/>
      <c r="B115" s="5">
        <v>317</v>
      </c>
      <c r="C115" s="5">
        <f t="shared" si="16"/>
        <v>79</v>
      </c>
      <c r="D115" s="5" t="s">
        <v>165</v>
      </c>
      <c r="E115" s="5">
        <v>31</v>
      </c>
      <c r="F115" s="5">
        <v>0</v>
      </c>
      <c r="G115" s="5">
        <v>32</v>
      </c>
      <c r="H115" s="5" t="s">
        <v>272</v>
      </c>
      <c r="I115" s="5">
        <f t="shared" si="15"/>
        <v>27</v>
      </c>
      <c r="J115" s="5" t="str">
        <f t="shared" si="17"/>
        <v>0011011</v>
      </c>
      <c r="K115" s="5">
        <f t="shared" si="18"/>
        <v>4</v>
      </c>
      <c r="L115" s="5">
        <f t="shared" si="19"/>
        <v>23</v>
      </c>
      <c r="M115" s="5">
        <f t="shared" si="20"/>
        <v>16</v>
      </c>
      <c r="N115" s="5" t="str">
        <f t="shared" si="21"/>
        <v>1111</v>
      </c>
      <c r="O115" s="5" t="str">
        <f t="shared" si="22"/>
        <v>31 downto 0</v>
      </c>
      <c r="P115" s="5" t="str">
        <f t="shared" si="23"/>
        <v>31 downto 0</v>
      </c>
      <c r="Q115" s="5"/>
    </row>
    <row r="116" spans="1:17" x14ac:dyDescent="0.25">
      <c r="A116" s="5"/>
      <c r="B116" s="5">
        <v>318</v>
      </c>
      <c r="C116" s="5">
        <f t="shared" si="16"/>
        <v>79</v>
      </c>
      <c r="D116" s="5" t="s">
        <v>165</v>
      </c>
      <c r="E116" s="5">
        <v>31</v>
      </c>
      <c r="F116" s="5">
        <v>0</v>
      </c>
      <c r="G116" s="5">
        <v>32</v>
      </c>
      <c r="H116" s="5" t="s">
        <v>272</v>
      </c>
      <c r="I116" s="5">
        <f t="shared" si="15"/>
        <v>27</v>
      </c>
      <c r="J116" s="5" t="str">
        <f t="shared" si="17"/>
        <v>0011011</v>
      </c>
      <c r="K116" s="5">
        <f t="shared" si="18"/>
        <v>2</v>
      </c>
      <c r="L116" s="5">
        <f t="shared" si="19"/>
        <v>15</v>
      </c>
      <c r="M116" s="5">
        <f t="shared" si="20"/>
        <v>8</v>
      </c>
      <c r="N116" s="5" t="str">
        <f t="shared" si="21"/>
        <v>1111</v>
      </c>
      <c r="O116" s="5" t="str">
        <f t="shared" si="22"/>
        <v>31 downto 0</v>
      </c>
      <c r="P116" s="5" t="str">
        <f t="shared" si="23"/>
        <v>31 downto 0</v>
      </c>
      <c r="Q116" s="5"/>
    </row>
    <row r="117" spans="1:17" x14ac:dyDescent="0.25">
      <c r="A117" s="5"/>
      <c r="B117" s="5">
        <v>319</v>
      </c>
      <c r="C117" s="5">
        <f t="shared" si="16"/>
        <v>79</v>
      </c>
      <c r="D117" s="5" t="s">
        <v>165</v>
      </c>
      <c r="E117" s="5">
        <v>31</v>
      </c>
      <c r="F117" s="5">
        <v>0</v>
      </c>
      <c r="G117" s="5">
        <v>32</v>
      </c>
      <c r="H117" s="5" t="s">
        <v>272</v>
      </c>
      <c r="I117" s="5">
        <f t="shared" si="15"/>
        <v>27</v>
      </c>
      <c r="J117" s="5" t="str">
        <f t="shared" si="17"/>
        <v>0011011</v>
      </c>
      <c r="K117" s="5">
        <f t="shared" si="18"/>
        <v>1</v>
      </c>
      <c r="L117" s="5">
        <f t="shared" si="19"/>
        <v>7</v>
      </c>
      <c r="M117" s="5">
        <f t="shared" si="20"/>
        <v>0</v>
      </c>
      <c r="N117" s="5" t="str">
        <f t="shared" si="21"/>
        <v>1111</v>
      </c>
      <c r="O117" s="5" t="str">
        <f t="shared" si="22"/>
        <v>31 downto 0</v>
      </c>
      <c r="P117" s="5" t="str">
        <f t="shared" si="23"/>
        <v>31 downto 0</v>
      </c>
      <c r="Q117" s="5"/>
    </row>
    <row r="118" spans="1:17" x14ac:dyDescent="0.25">
      <c r="A118" s="5"/>
      <c r="B118" s="5">
        <v>320</v>
      </c>
      <c r="C118" s="5">
        <f t="shared" si="16"/>
        <v>80</v>
      </c>
      <c r="D118" s="5" t="s">
        <v>166</v>
      </c>
      <c r="E118" s="5">
        <v>29</v>
      </c>
      <c r="F118" s="5">
        <v>16</v>
      </c>
      <c r="G118" s="5">
        <v>14</v>
      </c>
      <c r="H118" s="5" t="s">
        <v>273</v>
      </c>
      <c r="I118" s="5">
        <f t="shared" si="15"/>
        <v>28</v>
      </c>
      <c r="J118" s="5" t="str">
        <f t="shared" si="17"/>
        <v>0011100</v>
      </c>
      <c r="K118" s="5">
        <f t="shared" si="18"/>
        <v>8</v>
      </c>
      <c r="L118" s="5">
        <f t="shared" si="19"/>
        <v>31</v>
      </c>
      <c r="M118" s="5">
        <f t="shared" si="20"/>
        <v>24</v>
      </c>
      <c r="N118" s="5" t="str">
        <f t="shared" si="21"/>
        <v>1100</v>
      </c>
      <c r="O118" s="5" t="str">
        <f t="shared" si="22"/>
        <v>29 downto 16</v>
      </c>
      <c r="P118" s="5" t="str">
        <f t="shared" si="23"/>
        <v>13 downto 0</v>
      </c>
      <c r="Q118" s="5"/>
    </row>
    <row r="119" spans="1:17" x14ac:dyDescent="0.25">
      <c r="A119" s="5"/>
      <c r="B119" s="5">
        <v>320</v>
      </c>
      <c r="C119" s="5">
        <f t="shared" si="16"/>
        <v>80</v>
      </c>
      <c r="D119" s="5" t="s">
        <v>167</v>
      </c>
      <c r="E119" s="5">
        <v>31</v>
      </c>
      <c r="F119" s="5">
        <v>30</v>
      </c>
      <c r="G119" s="5">
        <v>2</v>
      </c>
      <c r="H119" s="5" t="s">
        <v>274</v>
      </c>
      <c r="I119" s="5">
        <f t="shared" ref="I119:I154" si="24">C119-64+12</f>
        <v>28</v>
      </c>
      <c r="J119" s="5" t="str">
        <f t="shared" si="17"/>
        <v>0011100</v>
      </c>
      <c r="K119" s="5">
        <f t="shared" si="18"/>
        <v>8</v>
      </c>
      <c r="L119" s="5">
        <f t="shared" si="19"/>
        <v>31</v>
      </c>
      <c r="M119" s="5">
        <f t="shared" si="20"/>
        <v>24</v>
      </c>
      <c r="N119" s="5" t="str">
        <f t="shared" si="21"/>
        <v>1000</v>
      </c>
      <c r="O119" s="5" t="str">
        <f t="shared" si="22"/>
        <v>31 downto 30</v>
      </c>
      <c r="P119" s="5" t="str">
        <f t="shared" si="23"/>
        <v>1 downto 0</v>
      </c>
      <c r="Q119" s="5"/>
    </row>
    <row r="120" spans="1:17" x14ac:dyDescent="0.25">
      <c r="A120" s="5"/>
      <c r="B120" s="5">
        <v>321</v>
      </c>
      <c r="C120" s="5">
        <f t="shared" si="16"/>
        <v>80</v>
      </c>
      <c r="D120" s="5" t="s">
        <v>166</v>
      </c>
      <c r="E120" s="5">
        <v>29</v>
      </c>
      <c r="F120" s="5">
        <v>16</v>
      </c>
      <c r="G120" s="5">
        <v>14</v>
      </c>
      <c r="H120" s="5" t="s">
        <v>273</v>
      </c>
      <c r="I120" s="5">
        <f t="shared" si="24"/>
        <v>28</v>
      </c>
      <c r="J120" s="5" t="str">
        <f t="shared" si="17"/>
        <v>0011100</v>
      </c>
      <c r="K120" s="5">
        <f t="shared" si="18"/>
        <v>4</v>
      </c>
      <c r="L120" s="5">
        <f t="shared" si="19"/>
        <v>23</v>
      </c>
      <c r="M120" s="5">
        <f t="shared" si="20"/>
        <v>16</v>
      </c>
      <c r="N120" s="5" t="str">
        <f t="shared" si="21"/>
        <v>1100</v>
      </c>
      <c r="O120" s="5" t="str">
        <f t="shared" si="22"/>
        <v>29 downto 16</v>
      </c>
      <c r="P120" s="5" t="str">
        <f t="shared" si="23"/>
        <v>13 downto 0</v>
      </c>
      <c r="Q120" s="5"/>
    </row>
    <row r="121" spans="1:17" x14ac:dyDescent="0.25">
      <c r="A121" s="5"/>
      <c r="B121" s="5">
        <v>322</v>
      </c>
      <c r="C121" s="5">
        <f t="shared" si="16"/>
        <v>80</v>
      </c>
      <c r="D121" s="5" t="s">
        <v>168</v>
      </c>
      <c r="E121" s="5">
        <v>13</v>
      </c>
      <c r="F121" s="5">
        <v>0</v>
      </c>
      <c r="G121" s="5">
        <v>14</v>
      </c>
      <c r="H121" s="5" t="s">
        <v>275</v>
      </c>
      <c r="I121" s="5">
        <f t="shared" si="24"/>
        <v>28</v>
      </c>
      <c r="J121" s="5" t="str">
        <f t="shared" si="17"/>
        <v>0011100</v>
      </c>
      <c r="K121" s="5">
        <f t="shared" si="18"/>
        <v>2</v>
      </c>
      <c r="L121" s="5">
        <f t="shared" si="19"/>
        <v>15</v>
      </c>
      <c r="M121" s="5">
        <f t="shared" si="20"/>
        <v>8</v>
      </c>
      <c r="N121" s="5" t="str">
        <f t="shared" si="21"/>
        <v>0011</v>
      </c>
      <c r="O121" s="5" t="str">
        <f t="shared" si="22"/>
        <v>13 downto 0</v>
      </c>
      <c r="P121" s="5" t="str">
        <f t="shared" si="23"/>
        <v>13 downto 0</v>
      </c>
      <c r="Q121" s="5"/>
    </row>
    <row r="122" spans="1:17" x14ac:dyDescent="0.25">
      <c r="A122" s="5"/>
      <c r="B122" s="5">
        <v>322</v>
      </c>
      <c r="C122" s="5">
        <f t="shared" si="16"/>
        <v>80</v>
      </c>
      <c r="D122" s="5" t="s">
        <v>169</v>
      </c>
      <c r="E122" s="5">
        <v>14</v>
      </c>
      <c r="F122" s="5">
        <v>14</v>
      </c>
      <c r="G122" s="5">
        <v>1</v>
      </c>
      <c r="H122" s="5" t="s">
        <v>276</v>
      </c>
      <c r="I122" s="5">
        <f t="shared" si="24"/>
        <v>28</v>
      </c>
      <c r="J122" s="5" t="str">
        <f t="shared" si="17"/>
        <v>0011100</v>
      </c>
      <c r="K122" s="5">
        <f t="shared" si="18"/>
        <v>2</v>
      </c>
      <c r="L122" s="5">
        <f t="shared" si="19"/>
        <v>15</v>
      </c>
      <c r="M122" s="5">
        <f t="shared" si="20"/>
        <v>8</v>
      </c>
      <c r="N122" s="5" t="str">
        <f t="shared" si="21"/>
        <v>0010</v>
      </c>
      <c r="O122" s="5">
        <f t="shared" si="22"/>
        <v>14</v>
      </c>
      <c r="P122" s="5">
        <f t="shared" si="23"/>
        <v>0</v>
      </c>
      <c r="Q122" s="5"/>
    </row>
    <row r="123" spans="1:17" x14ac:dyDescent="0.25">
      <c r="A123" s="5"/>
      <c r="B123" s="5">
        <v>322</v>
      </c>
      <c r="C123" s="5">
        <f t="shared" si="16"/>
        <v>80</v>
      </c>
      <c r="D123" s="5" t="s">
        <v>170</v>
      </c>
      <c r="E123" s="5">
        <v>15</v>
      </c>
      <c r="F123" s="5">
        <v>15</v>
      </c>
      <c r="G123" s="5">
        <v>1</v>
      </c>
      <c r="H123" s="5" t="s">
        <v>277</v>
      </c>
      <c r="I123" s="5">
        <f t="shared" si="24"/>
        <v>28</v>
      </c>
      <c r="J123" s="5" t="str">
        <f t="shared" si="17"/>
        <v>0011100</v>
      </c>
      <c r="K123" s="5">
        <f t="shared" si="18"/>
        <v>2</v>
      </c>
      <c r="L123" s="5">
        <f t="shared" si="19"/>
        <v>15</v>
      </c>
      <c r="M123" s="5">
        <f t="shared" si="20"/>
        <v>8</v>
      </c>
      <c r="N123" s="5" t="str">
        <f t="shared" si="21"/>
        <v>0010</v>
      </c>
      <c r="O123" s="5">
        <f t="shared" si="22"/>
        <v>15</v>
      </c>
      <c r="P123" s="5">
        <f t="shared" si="23"/>
        <v>0</v>
      </c>
      <c r="Q123" s="5"/>
    </row>
    <row r="124" spans="1:17" x14ac:dyDescent="0.25">
      <c r="A124" s="5"/>
      <c r="B124" s="5">
        <v>323</v>
      </c>
      <c r="C124" s="5">
        <f t="shared" si="16"/>
        <v>80</v>
      </c>
      <c r="D124" s="5" t="s">
        <v>168</v>
      </c>
      <c r="E124" s="5">
        <v>13</v>
      </c>
      <c r="F124" s="5">
        <v>0</v>
      </c>
      <c r="G124" s="5">
        <v>14</v>
      </c>
      <c r="H124" s="5" t="s">
        <v>275</v>
      </c>
      <c r="I124" s="5">
        <f t="shared" si="24"/>
        <v>28</v>
      </c>
      <c r="J124" s="5" t="str">
        <f t="shared" si="17"/>
        <v>0011100</v>
      </c>
      <c r="K124" s="5">
        <f t="shared" si="18"/>
        <v>1</v>
      </c>
      <c r="L124" s="5">
        <f t="shared" si="19"/>
        <v>7</v>
      </c>
      <c r="M124" s="5">
        <f t="shared" si="20"/>
        <v>0</v>
      </c>
      <c r="N124" s="5" t="str">
        <f t="shared" si="21"/>
        <v>0011</v>
      </c>
      <c r="O124" s="5" t="str">
        <f t="shared" si="22"/>
        <v>13 downto 0</v>
      </c>
      <c r="P124" s="5" t="str">
        <f t="shared" si="23"/>
        <v>13 downto 0</v>
      </c>
      <c r="Q124" s="5"/>
    </row>
    <row r="125" spans="1:17" x14ac:dyDescent="0.25">
      <c r="A125" s="5"/>
      <c r="B125" s="5">
        <v>324</v>
      </c>
      <c r="C125" s="5">
        <f t="shared" si="16"/>
        <v>81</v>
      </c>
      <c r="D125" s="5" t="s">
        <v>171</v>
      </c>
      <c r="E125" s="5">
        <v>29</v>
      </c>
      <c r="F125" s="5">
        <v>16</v>
      </c>
      <c r="G125" s="5">
        <v>14</v>
      </c>
      <c r="H125" s="5" t="s">
        <v>278</v>
      </c>
      <c r="I125" s="5">
        <f t="shared" si="24"/>
        <v>29</v>
      </c>
      <c r="J125" s="5" t="str">
        <f t="shared" si="17"/>
        <v>0011101</v>
      </c>
      <c r="K125" s="5">
        <f t="shared" si="18"/>
        <v>8</v>
      </c>
      <c r="L125" s="5">
        <f t="shared" si="19"/>
        <v>31</v>
      </c>
      <c r="M125" s="5">
        <f t="shared" si="20"/>
        <v>24</v>
      </c>
      <c r="N125" s="5" t="str">
        <f t="shared" si="21"/>
        <v>1100</v>
      </c>
      <c r="O125" s="5" t="str">
        <f t="shared" si="22"/>
        <v>29 downto 16</v>
      </c>
      <c r="P125" s="5" t="str">
        <f t="shared" si="23"/>
        <v>13 downto 0</v>
      </c>
      <c r="Q125" s="5"/>
    </row>
    <row r="126" spans="1:17" x14ac:dyDescent="0.25">
      <c r="A126" s="5"/>
      <c r="B126" s="5">
        <v>324</v>
      </c>
      <c r="C126" s="5">
        <f t="shared" si="16"/>
        <v>81</v>
      </c>
      <c r="D126" s="5" t="s">
        <v>172</v>
      </c>
      <c r="E126" s="5">
        <v>30</v>
      </c>
      <c r="F126" s="5">
        <v>30</v>
      </c>
      <c r="G126" s="5">
        <v>1</v>
      </c>
      <c r="H126" s="5" t="s">
        <v>279</v>
      </c>
      <c r="I126" s="5">
        <f t="shared" si="24"/>
        <v>29</v>
      </c>
      <c r="J126" s="5" t="str">
        <f t="shared" si="17"/>
        <v>0011101</v>
      </c>
      <c r="K126" s="5">
        <f t="shared" si="18"/>
        <v>8</v>
      </c>
      <c r="L126" s="5">
        <f t="shared" si="19"/>
        <v>31</v>
      </c>
      <c r="M126" s="5">
        <f t="shared" si="20"/>
        <v>24</v>
      </c>
      <c r="N126" s="5" t="str">
        <f t="shared" si="21"/>
        <v>1000</v>
      </c>
      <c r="O126" s="5">
        <f t="shared" si="22"/>
        <v>30</v>
      </c>
      <c r="P126" s="5">
        <f t="shared" si="23"/>
        <v>0</v>
      </c>
      <c r="Q126" s="5"/>
    </row>
    <row r="127" spans="1:17" x14ac:dyDescent="0.25">
      <c r="A127" s="5"/>
      <c r="B127" s="5">
        <v>324</v>
      </c>
      <c r="C127" s="5">
        <f t="shared" si="16"/>
        <v>81</v>
      </c>
      <c r="D127" s="5" t="s">
        <v>173</v>
      </c>
      <c r="E127" s="5">
        <v>31</v>
      </c>
      <c r="F127" s="5">
        <v>31</v>
      </c>
      <c r="G127" s="5">
        <v>1</v>
      </c>
      <c r="H127" s="5" t="s">
        <v>280</v>
      </c>
      <c r="I127" s="5">
        <f t="shared" si="24"/>
        <v>29</v>
      </c>
      <c r="J127" s="5" t="str">
        <f t="shared" si="17"/>
        <v>0011101</v>
      </c>
      <c r="K127" s="5">
        <f t="shared" si="18"/>
        <v>8</v>
      </c>
      <c r="L127" s="5">
        <f t="shared" si="19"/>
        <v>31</v>
      </c>
      <c r="M127" s="5">
        <f t="shared" si="20"/>
        <v>24</v>
      </c>
      <c r="N127" s="5" t="str">
        <f t="shared" si="21"/>
        <v>1000</v>
      </c>
      <c r="O127" s="5">
        <f t="shared" si="22"/>
        <v>31</v>
      </c>
      <c r="P127" s="5">
        <f t="shared" si="23"/>
        <v>0</v>
      </c>
      <c r="Q127" s="5"/>
    </row>
    <row r="128" spans="1:17" x14ac:dyDescent="0.25">
      <c r="A128" s="5"/>
      <c r="B128" s="5">
        <v>325</v>
      </c>
      <c r="C128" s="5">
        <f t="shared" si="16"/>
        <v>81</v>
      </c>
      <c r="D128" s="5" t="s">
        <v>171</v>
      </c>
      <c r="E128" s="5">
        <v>29</v>
      </c>
      <c r="F128" s="5">
        <v>16</v>
      </c>
      <c r="G128" s="5">
        <v>14</v>
      </c>
      <c r="H128" s="5" t="s">
        <v>278</v>
      </c>
      <c r="I128" s="5">
        <f t="shared" si="24"/>
        <v>29</v>
      </c>
      <c r="J128" s="5" t="str">
        <f t="shared" si="17"/>
        <v>0011101</v>
      </c>
      <c r="K128" s="5">
        <f t="shared" si="18"/>
        <v>4</v>
      </c>
      <c r="L128" s="5">
        <f t="shared" si="19"/>
        <v>23</v>
      </c>
      <c r="M128" s="5">
        <f t="shared" si="20"/>
        <v>16</v>
      </c>
      <c r="N128" s="5" t="str">
        <f t="shared" si="21"/>
        <v>1100</v>
      </c>
      <c r="O128" s="5" t="str">
        <f t="shared" si="22"/>
        <v>29 downto 16</v>
      </c>
      <c r="P128" s="5" t="str">
        <f t="shared" si="23"/>
        <v>13 downto 0</v>
      </c>
      <c r="Q128" s="5"/>
    </row>
    <row r="129" spans="1:17" x14ac:dyDescent="0.25">
      <c r="A129" s="5"/>
      <c r="B129" s="5">
        <v>326</v>
      </c>
      <c r="C129" s="5">
        <f t="shared" si="16"/>
        <v>81</v>
      </c>
      <c r="D129" s="5" t="s">
        <v>174</v>
      </c>
      <c r="E129" s="5">
        <v>13</v>
      </c>
      <c r="F129" s="5">
        <v>0</v>
      </c>
      <c r="G129" s="5">
        <v>14</v>
      </c>
      <c r="H129" s="5" t="s">
        <v>281</v>
      </c>
      <c r="I129" s="5">
        <f t="shared" si="24"/>
        <v>29</v>
      </c>
      <c r="J129" s="5" t="str">
        <f t="shared" si="17"/>
        <v>0011101</v>
      </c>
      <c r="K129" s="5">
        <f t="shared" si="18"/>
        <v>2</v>
      </c>
      <c r="L129" s="5">
        <f t="shared" si="19"/>
        <v>15</v>
      </c>
      <c r="M129" s="5">
        <f t="shared" si="20"/>
        <v>8</v>
      </c>
      <c r="N129" s="5" t="str">
        <f t="shared" si="21"/>
        <v>0011</v>
      </c>
      <c r="O129" s="5" t="str">
        <f t="shared" si="22"/>
        <v>13 downto 0</v>
      </c>
      <c r="P129" s="5" t="str">
        <f t="shared" si="23"/>
        <v>13 downto 0</v>
      </c>
      <c r="Q129" s="5"/>
    </row>
    <row r="130" spans="1:17" x14ac:dyDescent="0.25">
      <c r="A130" s="5"/>
      <c r="B130" s="5">
        <v>326</v>
      </c>
      <c r="C130" s="5">
        <f t="shared" si="16"/>
        <v>81</v>
      </c>
      <c r="D130" s="5" t="s">
        <v>175</v>
      </c>
      <c r="E130" s="5">
        <v>14</v>
      </c>
      <c r="F130" s="5">
        <v>14</v>
      </c>
      <c r="G130" s="5">
        <v>1</v>
      </c>
      <c r="H130" s="5" t="s">
        <v>282</v>
      </c>
      <c r="I130" s="5">
        <f t="shared" si="24"/>
        <v>29</v>
      </c>
      <c r="J130" s="5" t="str">
        <f t="shared" si="17"/>
        <v>0011101</v>
      </c>
      <c r="K130" s="5">
        <f t="shared" si="18"/>
        <v>2</v>
      </c>
      <c r="L130" s="5">
        <f t="shared" si="19"/>
        <v>15</v>
      </c>
      <c r="M130" s="5">
        <f t="shared" si="20"/>
        <v>8</v>
      </c>
      <c r="N130" s="5" t="str">
        <f t="shared" si="21"/>
        <v>0010</v>
      </c>
      <c r="O130" s="5">
        <f t="shared" si="22"/>
        <v>14</v>
      </c>
      <c r="P130" s="5">
        <f t="shared" si="23"/>
        <v>0</v>
      </c>
      <c r="Q130" s="5"/>
    </row>
    <row r="131" spans="1:17" x14ac:dyDescent="0.25">
      <c r="A131" s="5"/>
      <c r="B131" s="5">
        <v>326</v>
      </c>
      <c r="C131" s="5">
        <f t="shared" si="16"/>
        <v>81</v>
      </c>
      <c r="D131" s="5" t="s">
        <v>176</v>
      </c>
      <c r="E131" s="5">
        <v>15</v>
      </c>
      <c r="F131" s="5">
        <v>15</v>
      </c>
      <c r="G131" s="5">
        <v>1</v>
      </c>
      <c r="H131" s="5" t="s">
        <v>283</v>
      </c>
      <c r="I131" s="5">
        <f t="shared" si="24"/>
        <v>29</v>
      </c>
      <c r="J131" s="5" t="str">
        <f t="shared" si="17"/>
        <v>0011101</v>
      </c>
      <c r="K131" s="5">
        <f t="shared" si="18"/>
        <v>2</v>
      </c>
      <c r="L131" s="5">
        <f t="shared" si="19"/>
        <v>15</v>
      </c>
      <c r="M131" s="5">
        <f t="shared" si="20"/>
        <v>8</v>
      </c>
      <c r="N131" s="5" t="str">
        <f t="shared" si="21"/>
        <v>0010</v>
      </c>
      <c r="O131" s="5">
        <f t="shared" si="22"/>
        <v>15</v>
      </c>
      <c r="P131" s="5">
        <f t="shared" si="23"/>
        <v>0</v>
      </c>
      <c r="Q131" s="5"/>
    </row>
    <row r="132" spans="1:17" x14ac:dyDescent="0.25">
      <c r="A132" s="5"/>
      <c r="B132" s="5">
        <v>327</v>
      </c>
      <c r="C132" s="5">
        <f t="shared" ref="C132:C195" si="25">QUOTIENT(B132,4)</f>
        <v>81</v>
      </c>
      <c r="D132" s="5" t="s">
        <v>174</v>
      </c>
      <c r="E132" s="5">
        <v>13</v>
      </c>
      <c r="F132" s="5">
        <v>0</v>
      </c>
      <c r="G132" s="5">
        <v>14</v>
      </c>
      <c r="H132" s="5" t="s">
        <v>281</v>
      </c>
      <c r="I132" s="5">
        <f t="shared" si="24"/>
        <v>29</v>
      </c>
      <c r="J132" s="5" t="str">
        <f t="shared" ref="J132:J195" si="26">DEC2BIN(I132,7)</f>
        <v>0011101</v>
      </c>
      <c r="K132" s="5">
        <f t="shared" si="18"/>
        <v>1</v>
      </c>
      <c r="L132" s="5">
        <f t="shared" si="19"/>
        <v>7</v>
      </c>
      <c r="M132" s="5">
        <f t="shared" si="20"/>
        <v>0</v>
      </c>
      <c r="N132" s="5" t="str">
        <f t="shared" si="21"/>
        <v>0011</v>
      </c>
      <c r="O132" s="5" t="str">
        <f t="shared" si="22"/>
        <v>13 downto 0</v>
      </c>
      <c r="P132" s="5" t="str">
        <f t="shared" si="23"/>
        <v>13 downto 0</v>
      </c>
      <c r="Q132" s="5"/>
    </row>
    <row r="133" spans="1:17" x14ac:dyDescent="0.25">
      <c r="A133" s="5"/>
      <c r="B133" s="5">
        <v>328</v>
      </c>
      <c r="C133" s="5">
        <f t="shared" si="25"/>
        <v>82</v>
      </c>
      <c r="D133" s="5" t="s">
        <v>177</v>
      </c>
      <c r="E133" s="5">
        <v>29</v>
      </c>
      <c r="F133" s="5">
        <v>16</v>
      </c>
      <c r="G133" s="5">
        <v>14</v>
      </c>
      <c r="H133" s="5" t="s">
        <v>284</v>
      </c>
      <c r="I133" s="5">
        <f t="shared" si="24"/>
        <v>30</v>
      </c>
      <c r="J133" s="5" t="str">
        <f t="shared" si="26"/>
        <v>0011110</v>
      </c>
      <c r="K133" s="5">
        <f t="shared" si="18"/>
        <v>8</v>
      </c>
      <c r="L133" s="5">
        <f t="shared" si="19"/>
        <v>31</v>
      </c>
      <c r="M133" s="5">
        <f t="shared" si="20"/>
        <v>24</v>
      </c>
      <c r="N133" s="5" t="str">
        <f t="shared" si="21"/>
        <v>1100</v>
      </c>
      <c r="O133" s="5" t="str">
        <f t="shared" si="22"/>
        <v>29 downto 16</v>
      </c>
      <c r="P133" s="5" t="str">
        <f t="shared" si="23"/>
        <v>13 downto 0</v>
      </c>
      <c r="Q133" s="5"/>
    </row>
    <row r="134" spans="1:17" x14ac:dyDescent="0.25">
      <c r="A134" s="5"/>
      <c r="B134" s="5">
        <v>328</v>
      </c>
      <c r="C134" s="5">
        <f t="shared" si="25"/>
        <v>82</v>
      </c>
      <c r="D134" s="5" t="s">
        <v>178</v>
      </c>
      <c r="E134" s="5">
        <v>30</v>
      </c>
      <c r="F134" s="5">
        <v>30</v>
      </c>
      <c r="G134" s="5">
        <v>1</v>
      </c>
      <c r="H134" s="5" t="s">
        <v>285</v>
      </c>
      <c r="I134" s="5">
        <f t="shared" si="24"/>
        <v>30</v>
      </c>
      <c r="J134" s="5" t="str">
        <f t="shared" si="26"/>
        <v>0011110</v>
      </c>
      <c r="K134" s="5">
        <f t="shared" si="18"/>
        <v>8</v>
      </c>
      <c r="L134" s="5">
        <f t="shared" si="19"/>
        <v>31</v>
      </c>
      <c r="M134" s="5">
        <f t="shared" si="20"/>
        <v>24</v>
      </c>
      <c r="N134" s="5" t="str">
        <f t="shared" si="21"/>
        <v>1000</v>
      </c>
      <c r="O134" s="5">
        <f t="shared" si="22"/>
        <v>30</v>
      </c>
      <c r="P134" s="5">
        <f t="shared" si="23"/>
        <v>0</v>
      </c>
      <c r="Q134" s="5"/>
    </row>
    <row r="135" spans="1:17" x14ac:dyDescent="0.25">
      <c r="A135" s="5"/>
      <c r="B135" s="5">
        <v>328</v>
      </c>
      <c r="C135" s="5">
        <f t="shared" si="25"/>
        <v>82</v>
      </c>
      <c r="D135" s="5" t="s">
        <v>179</v>
      </c>
      <c r="E135" s="5">
        <v>31</v>
      </c>
      <c r="F135" s="5">
        <v>31</v>
      </c>
      <c r="G135" s="5">
        <v>1</v>
      </c>
      <c r="H135" s="5" t="s">
        <v>286</v>
      </c>
      <c r="I135" s="5">
        <f t="shared" si="24"/>
        <v>30</v>
      </c>
      <c r="J135" s="5" t="str">
        <f t="shared" si="26"/>
        <v>0011110</v>
      </c>
      <c r="K135" s="5">
        <f t="shared" si="18"/>
        <v>8</v>
      </c>
      <c r="L135" s="5">
        <f t="shared" si="19"/>
        <v>31</v>
      </c>
      <c r="M135" s="5">
        <f t="shared" si="20"/>
        <v>24</v>
      </c>
      <c r="N135" s="5" t="str">
        <f t="shared" si="21"/>
        <v>1000</v>
      </c>
      <c r="O135" s="5">
        <f t="shared" si="22"/>
        <v>31</v>
      </c>
      <c r="P135" s="5">
        <f t="shared" si="23"/>
        <v>0</v>
      </c>
      <c r="Q135" s="5"/>
    </row>
    <row r="136" spans="1:17" x14ac:dyDescent="0.25">
      <c r="B136" s="5">
        <v>329</v>
      </c>
      <c r="C136" s="5">
        <f t="shared" si="25"/>
        <v>82</v>
      </c>
      <c r="D136" s="5" t="s">
        <v>177</v>
      </c>
      <c r="E136" s="5">
        <v>29</v>
      </c>
      <c r="F136" s="5">
        <v>16</v>
      </c>
      <c r="G136" s="5">
        <v>14</v>
      </c>
      <c r="H136" s="5" t="s">
        <v>284</v>
      </c>
      <c r="I136" s="5">
        <f t="shared" si="24"/>
        <v>30</v>
      </c>
      <c r="J136" s="5" t="str">
        <f t="shared" si="26"/>
        <v>0011110</v>
      </c>
      <c r="K136" s="5">
        <f t="shared" si="18"/>
        <v>4</v>
      </c>
      <c r="L136" s="5">
        <f t="shared" si="19"/>
        <v>23</v>
      </c>
      <c r="M136" s="5">
        <f t="shared" si="20"/>
        <v>16</v>
      </c>
      <c r="N136" s="5" t="str">
        <f t="shared" si="21"/>
        <v>1100</v>
      </c>
      <c r="O136" s="5" t="str">
        <f t="shared" si="22"/>
        <v>29 downto 16</v>
      </c>
      <c r="P136" s="5" t="str">
        <f t="shared" si="23"/>
        <v>13 downto 0</v>
      </c>
    </row>
    <row r="137" spans="1:17" x14ac:dyDescent="0.25">
      <c r="B137" s="5">
        <v>330</v>
      </c>
      <c r="C137" s="5">
        <f t="shared" si="25"/>
        <v>82</v>
      </c>
      <c r="D137" s="5" t="s">
        <v>180</v>
      </c>
      <c r="E137" s="5">
        <v>15</v>
      </c>
      <c r="F137" s="5">
        <v>0</v>
      </c>
      <c r="G137" s="5">
        <v>16</v>
      </c>
      <c r="H137" s="5" t="s">
        <v>287</v>
      </c>
      <c r="I137" s="5">
        <f t="shared" si="24"/>
        <v>30</v>
      </c>
      <c r="J137" s="5" t="str">
        <f t="shared" si="26"/>
        <v>0011110</v>
      </c>
      <c r="K137" s="5">
        <f t="shared" si="18"/>
        <v>2</v>
      </c>
      <c r="L137" s="5">
        <f t="shared" si="19"/>
        <v>15</v>
      </c>
      <c r="M137" s="5">
        <f t="shared" si="20"/>
        <v>8</v>
      </c>
      <c r="N137" s="5" t="str">
        <f t="shared" si="21"/>
        <v>0011</v>
      </c>
      <c r="O137" s="5" t="str">
        <f t="shared" si="22"/>
        <v>31 downto 0</v>
      </c>
      <c r="P137" s="5" t="str">
        <f t="shared" si="23"/>
        <v>15 downto 0</v>
      </c>
    </row>
    <row r="138" spans="1:17" x14ac:dyDescent="0.25">
      <c r="B138" s="5">
        <v>331</v>
      </c>
      <c r="C138" s="5">
        <f t="shared" si="25"/>
        <v>82</v>
      </c>
      <c r="D138" s="5" t="s">
        <v>180</v>
      </c>
      <c r="E138" s="5">
        <v>15</v>
      </c>
      <c r="F138" s="5">
        <v>0</v>
      </c>
      <c r="G138" s="5">
        <v>16</v>
      </c>
      <c r="H138" s="5" t="s">
        <v>287</v>
      </c>
      <c r="I138" s="5">
        <f t="shared" si="24"/>
        <v>30</v>
      </c>
      <c r="J138" s="5" t="str">
        <f t="shared" si="26"/>
        <v>0011110</v>
      </c>
      <c r="K138" s="5">
        <f t="shared" si="18"/>
        <v>1</v>
      </c>
      <c r="L138" s="5">
        <f t="shared" si="19"/>
        <v>7</v>
      </c>
      <c r="M138" s="5">
        <f t="shared" si="20"/>
        <v>0</v>
      </c>
      <c r="N138" s="5" t="str">
        <f t="shared" si="21"/>
        <v>0011</v>
      </c>
      <c r="O138" s="5" t="str">
        <f t="shared" si="22"/>
        <v>31 downto 0</v>
      </c>
      <c r="P138" s="5" t="str">
        <f t="shared" si="23"/>
        <v>15 downto 0</v>
      </c>
    </row>
    <row r="139" spans="1:17" x14ac:dyDescent="0.25">
      <c r="B139" s="5">
        <v>332</v>
      </c>
      <c r="C139" s="5">
        <f t="shared" si="25"/>
        <v>83</v>
      </c>
      <c r="D139" s="5" t="s">
        <v>181</v>
      </c>
      <c r="E139" s="5">
        <v>31</v>
      </c>
      <c r="F139" s="5">
        <v>16</v>
      </c>
      <c r="G139" s="5">
        <v>16</v>
      </c>
      <c r="H139" s="5" t="s">
        <v>288</v>
      </c>
      <c r="I139" s="5">
        <f t="shared" si="24"/>
        <v>31</v>
      </c>
      <c r="J139" s="5" t="str">
        <f t="shared" si="26"/>
        <v>0011111</v>
      </c>
      <c r="K139" s="5">
        <f t="shared" si="18"/>
        <v>8</v>
      </c>
      <c r="L139" s="5">
        <f t="shared" si="19"/>
        <v>31</v>
      </c>
      <c r="M139" s="5">
        <f t="shared" si="20"/>
        <v>24</v>
      </c>
      <c r="N139" s="5" t="str">
        <f t="shared" si="21"/>
        <v>1100</v>
      </c>
      <c r="O139" s="5" t="str">
        <f t="shared" si="22"/>
        <v>31 downto 0</v>
      </c>
      <c r="P139" s="5" t="str">
        <f t="shared" si="23"/>
        <v>15 downto 0</v>
      </c>
    </row>
    <row r="140" spans="1:17" x14ac:dyDescent="0.25">
      <c r="B140" s="5">
        <v>333</v>
      </c>
      <c r="C140" s="5">
        <f t="shared" si="25"/>
        <v>83</v>
      </c>
      <c r="D140" s="5" t="s">
        <v>181</v>
      </c>
      <c r="E140" s="5">
        <v>31</v>
      </c>
      <c r="F140" s="5">
        <v>16</v>
      </c>
      <c r="G140" s="5">
        <v>16</v>
      </c>
      <c r="H140" s="5" t="s">
        <v>288</v>
      </c>
      <c r="I140" s="5">
        <f t="shared" si="24"/>
        <v>31</v>
      </c>
      <c r="J140" s="5" t="str">
        <f t="shared" si="26"/>
        <v>0011111</v>
      </c>
      <c r="K140" s="5">
        <f t="shared" si="18"/>
        <v>4</v>
      </c>
      <c r="L140" s="5">
        <f t="shared" si="19"/>
        <v>23</v>
      </c>
      <c r="M140" s="5">
        <f t="shared" si="20"/>
        <v>16</v>
      </c>
      <c r="N140" s="5" t="str">
        <f t="shared" si="21"/>
        <v>1100</v>
      </c>
      <c r="O140" s="5" t="str">
        <f t="shared" si="22"/>
        <v>31 downto 0</v>
      </c>
      <c r="P140" s="5" t="str">
        <f t="shared" si="23"/>
        <v>15 downto 0</v>
      </c>
    </row>
    <row r="141" spans="1:17" x14ac:dyDescent="0.25">
      <c r="B141" s="5">
        <v>334</v>
      </c>
      <c r="C141" s="5">
        <f t="shared" si="25"/>
        <v>83</v>
      </c>
      <c r="D141" s="5" t="s">
        <v>182</v>
      </c>
      <c r="E141" s="5">
        <v>13</v>
      </c>
      <c r="F141" s="5">
        <v>0</v>
      </c>
      <c r="G141" s="5">
        <v>14</v>
      </c>
      <c r="H141" s="5" t="s">
        <v>289</v>
      </c>
      <c r="I141" s="5">
        <f t="shared" si="24"/>
        <v>31</v>
      </c>
      <c r="J141" s="5" t="str">
        <f t="shared" si="26"/>
        <v>0011111</v>
      </c>
      <c r="K141" s="5">
        <f t="shared" si="18"/>
        <v>2</v>
      </c>
      <c r="L141" s="5">
        <f t="shared" si="19"/>
        <v>15</v>
      </c>
      <c r="M141" s="5">
        <f t="shared" si="20"/>
        <v>8</v>
      </c>
      <c r="N141" s="5" t="str">
        <f t="shared" si="21"/>
        <v>0011</v>
      </c>
      <c r="O141" s="5" t="str">
        <f t="shared" si="22"/>
        <v>13 downto 0</v>
      </c>
      <c r="P141" s="5" t="str">
        <f t="shared" si="23"/>
        <v>13 downto 0</v>
      </c>
    </row>
    <row r="142" spans="1:17" x14ac:dyDescent="0.25">
      <c r="B142" s="5">
        <v>334</v>
      </c>
      <c r="C142" s="5">
        <f t="shared" si="25"/>
        <v>83</v>
      </c>
      <c r="D142" s="5" t="s">
        <v>183</v>
      </c>
      <c r="E142" s="5">
        <v>14</v>
      </c>
      <c r="F142" s="5">
        <v>14</v>
      </c>
      <c r="G142" s="5">
        <v>1</v>
      </c>
      <c r="H142" s="5" t="s">
        <v>290</v>
      </c>
      <c r="I142" s="5">
        <f t="shared" si="24"/>
        <v>31</v>
      </c>
      <c r="J142" s="5" t="str">
        <f t="shared" si="26"/>
        <v>0011111</v>
      </c>
      <c r="K142" s="5">
        <f t="shared" si="18"/>
        <v>2</v>
      </c>
      <c r="L142" s="5">
        <f t="shared" si="19"/>
        <v>15</v>
      </c>
      <c r="M142" s="5">
        <f t="shared" si="20"/>
        <v>8</v>
      </c>
      <c r="N142" s="5" t="str">
        <f t="shared" si="21"/>
        <v>0010</v>
      </c>
      <c r="O142" s="5">
        <f t="shared" si="22"/>
        <v>14</v>
      </c>
      <c r="P142" s="5">
        <f t="shared" si="23"/>
        <v>0</v>
      </c>
    </row>
    <row r="143" spans="1:17" x14ac:dyDescent="0.25">
      <c r="B143" s="5">
        <v>334</v>
      </c>
      <c r="C143" s="5">
        <f t="shared" si="25"/>
        <v>83</v>
      </c>
      <c r="D143" s="5" t="s">
        <v>184</v>
      </c>
      <c r="E143" s="5">
        <v>15</v>
      </c>
      <c r="F143" s="5">
        <v>15</v>
      </c>
      <c r="G143" s="5">
        <v>1</v>
      </c>
      <c r="H143" s="5" t="s">
        <v>291</v>
      </c>
      <c r="I143" s="5">
        <f t="shared" si="24"/>
        <v>31</v>
      </c>
      <c r="J143" s="5" t="str">
        <f t="shared" si="26"/>
        <v>0011111</v>
      </c>
      <c r="K143" s="5">
        <f t="shared" si="18"/>
        <v>2</v>
      </c>
      <c r="L143" s="5">
        <f t="shared" si="19"/>
        <v>15</v>
      </c>
      <c r="M143" s="5">
        <f t="shared" si="20"/>
        <v>8</v>
      </c>
      <c r="N143" s="5" t="str">
        <f t="shared" si="21"/>
        <v>0010</v>
      </c>
      <c r="O143" s="5">
        <f t="shared" si="22"/>
        <v>15</v>
      </c>
      <c r="P143" s="5">
        <f t="shared" si="23"/>
        <v>0</v>
      </c>
    </row>
    <row r="144" spans="1:17" x14ac:dyDescent="0.25">
      <c r="B144" s="5">
        <v>335</v>
      </c>
      <c r="C144" s="5">
        <f t="shared" si="25"/>
        <v>83</v>
      </c>
      <c r="D144" s="5" t="s">
        <v>182</v>
      </c>
      <c r="E144" s="5">
        <v>13</v>
      </c>
      <c r="F144" s="5">
        <v>0</v>
      </c>
      <c r="G144" s="5">
        <v>14</v>
      </c>
      <c r="H144" s="5" t="s">
        <v>289</v>
      </c>
      <c r="I144" s="5">
        <f t="shared" si="24"/>
        <v>31</v>
      </c>
      <c r="J144" s="5" t="str">
        <f t="shared" si="26"/>
        <v>0011111</v>
      </c>
      <c r="K144" s="5">
        <f t="shared" si="18"/>
        <v>1</v>
      </c>
      <c r="L144" s="5">
        <f t="shared" si="19"/>
        <v>7</v>
      </c>
      <c r="M144" s="5">
        <f t="shared" si="20"/>
        <v>0</v>
      </c>
      <c r="N144" s="5" t="str">
        <f t="shared" si="21"/>
        <v>0011</v>
      </c>
      <c r="O144" s="5" t="str">
        <f t="shared" si="22"/>
        <v>13 downto 0</v>
      </c>
      <c r="P144" s="5" t="str">
        <f t="shared" si="23"/>
        <v>13 downto 0</v>
      </c>
    </row>
    <row r="145" spans="2:16" x14ac:dyDescent="0.25">
      <c r="B145" s="5">
        <v>336</v>
      </c>
      <c r="C145" s="5">
        <f t="shared" si="25"/>
        <v>84</v>
      </c>
      <c r="D145" s="5" t="s">
        <v>185</v>
      </c>
      <c r="E145" s="5">
        <v>29</v>
      </c>
      <c r="F145" s="5">
        <v>16</v>
      </c>
      <c r="G145" s="5">
        <v>14</v>
      </c>
      <c r="H145" s="5" t="s">
        <v>292</v>
      </c>
      <c r="I145" s="5">
        <f t="shared" si="24"/>
        <v>32</v>
      </c>
      <c r="J145" s="5" t="str">
        <f t="shared" si="26"/>
        <v>0100000</v>
      </c>
      <c r="K145" s="5">
        <f t="shared" si="18"/>
        <v>8</v>
      </c>
      <c r="L145" s="5">
        <f t="shared" si="19"/>
        <v>31</v>
      </c>
      <c r="M145" s="5">
        <f t="shared" si="20"/>
        <v>24</v>
      </c>
      <c r="N145" s="5" t="str">
        <f t="shared" si="21"/>
        <v>1100</v>
      </c>
      <c r="O145" s="5" t="str">
        <f t="shared" si="22"/>
        <v>29 downto 16</v>
      </c>
      <c r="P145" s="5" t="str">
        <f t="shared" si="23"/>
        <v>13 downto 0</v>
      </c>
    </row>
    <row r="146" spans="2:16" x14ac:dyDescent="0.25">
      <c r="B146" s="5">
        <v>336</v>
      </c>
      <c r="C146" s="5">
        <f t="shared" si="25"/>
        <v>84</v>
      </c>
      <c r="D146" s="5" t="s">
        <v>186</v>
      </c>
      <c r="E146" s="5">
        <v>31</v>
      </c>
      <c r="F146" s="5">
        <v>30</v>
      </c>
      <c r="G146" s="5">
        <v>2</v>
      </c>
      <c r="H146" s="5" t="s">
        <v>293</v>
      </c>
      <c r="I146" s="5">
        <f t="shared" si="24"/>
        <v>32</v>
      </c>
      <c r="J146" s="5" t="str">
        <f t="shared" si="26"/>
        <v>0100000</v>
      </c>
      <c r="K146" s="5">
        <f t="shared" si="18"/>
        <v>8</v>
      </c>
      <c r="L146" s="5">
        <f t="shared" si="19"/>
        <v>31</v>
      </c>
      <c r="M146" s="5">
        <f t="shared" si="20"/>
        <v>24</v>
      </c>
      <c r="N146" s="5" t="str">
        <f t="shared" si="21"/>
        <v>1000</v>
      </c>
      <c r="O146" s="5" t="str">
        <f t="shared" si="22"/>
        <v>31 downto 30</v>
      </c>
      <c r="P146" s="5" t="str">
        <f t="shared" si="23"/>
        <v>1 downto 0</v>
      </c>
    </row>
    <row r="147" spans="2:16" x14ac:dyDescent="0.25">
      <c r="B147" s="5">
        <v>337</v>
      </c>
      <c r="C147" s="5">
        <f t="shared" si="25"/>
        <v>84</v>
      </c>
      <c r="D147" s="5" t="s">
        <v>185</v>
      </c>
      <c r="E147" s="5">
        <v>29</v>
      </c>
      <c r="F147" s="5">
        <v>16</v>
      </c>
      <c r="G147" s="5">
        <v>14</v>
      </c>
      <c r="H147" s="5" t="s">
        <v>292</v>
      </c>
      <c r="I147" s="5">
        <f t="shared" si="24"/>
        <v>32</v>
      </c>
      <c r="J147" s="5" t="str">
        <f t="shared" si="26"/>
        <v>0100000</v>
      </c>
      <c r="K147" s="5">
        <f t="shared" si="18"/>
        <v>4</v>
      </c>
      <c r="L147" s="5">
        <f t="shared" si="19"/>
        <v>23</v>
      </c>
      <c r="M147" s="5">
        <f t="shared" si="20"/>
        <v>16</v>
      </c>
      <c r="N147" s="5" t="str">
        <f t="shared" si="21"/>
        <v>1100</v>
      </c>
      <c r="O147" s="5" t="str">
        <f t="shared" si="22"/>
        <v>29 downto 16</v>
      </c>
      <c r="P147" s="5" t="str">
        <f t="shared" si="23"/>
        <v>13 downto 0</v>
      </c>
    </row>
    <row r="148" spans="2:16" x14ac:dyDescent="0.25">
      <c r="B148" s="5">
        <v>338</v>
      </c>
      <c r="C148" s="5">
        <f t="shared" si="25"/>
        <v>84</v>
      </c>
      <c r="D148" s="5" t="s">
        <v>187</v>
      </c>
      <c r="E148" s="5">
        <v>13</v>
      </c>
      <c r="F148" s="5">
        <v>0</v>
      </c>
      <c r="G148" s="5">
        <v>14</v>
      </c>
      <c r="H148" s="5" t="s">
        <v>294</v>
      </c>
      <c r="I148" s="5">
        <f t="shared" si="24"/>
        <v>32</v>
      </c>
      <c r="J148" s="5" t="str">
        <f t="shared" si="26"/>
        <v>0100000</v>
      </c>
      <c r="K148" s="5">
        <f t="shared" si="18"/>
        <v>2</v>
      </c>
      <c r="L148" s="5">
        <f t="shared" si="19"/>
        <v>15</v>
      </c>
      <c r="M148" s="5">
        <f t="shared" si="20"/>
        <v>8</v>
      </c>
      <c r="N148" s="5" t="str">
        <f t="shared" si="21"/>
        <v>0011</v>
      </c>
      <c r="O148" s="5" t="str">
        <f t="shared" si="22"/>
        <v>13 downto 0</v>
      </c>
      <c r="P148" s="5" t="str">
        <f t="shared" si="23"/>
        <v>13 downto 0</v>
      </c>
    </row>
    <row r="149" spans="2:16" x14ac:dyDescent="0.25">
      <c r="B149" s="5">
        <v>338</v>
      </c>
      <c r="C149" s="5">
        <f t="shared" si="25"/>
        <v>84</v>
      </c>
      <c r="D149" s="5" t="s">
        <v>188</v>
      </c>
      <c r="E149" s="5">
        <v>15</v>
      </c>
      <c r="F149" s="5">
        <v>14</v>
      </c>
      <c r="G149" s="5">
        <v>2</v>
      </c>
      <c r="H149" s="5" t="s">
        <v>295</v>
      </c>
      <c r="I149" s="5">
        <f t="shared" si="24"/>
        <v>32</v>
      </c>
      <c r="J149" s="5" t="str">
        <f t="shared" si="26"/>
        <v>0100000</v>
      </c>
      <c r="K149" s="5">
        <f t="shared" si="18"/>
        <v>2</v>
      </c>
      <c r="L149" s="5">
        <f t="shared" si="19"/>
        <v>15</v>
      </c>
      <c r="M149" s="5">
        <f t="shared" si="20"/>
        <v>8</v>
      </c>
      <c r="N149" s="5" t="str">
        <f t="shared" si="21"/>
        <v>0010</v>
      </c>
      <c r="O149" s="5" t="str">
        <f t="shared" si="22"/>
        <v>15 downto 14</v>
      </c>
      <c r="P149" s="5" t="str">
        <f t="shared" si="23"/>
        <v>1 downto 0</v>
      </c>
    </row>
    <row r="150" spans="2:16" x14ac:dyDescent="0.25">
      <c r="B150" s="5">
        <v>339</v>
      </c>
      <c r="C150" s="5">
        <f t="shared" si="25"/>
        <v>84</v>
      </c>
      <c r="D150" s="5" t="s">
        <v>187</v>
      </c>
      <c r="E150" s="5">
        <v>13</v>
      </c>
      <c r="F150" s="5">
        <v>0</v>
      </c>
      <c r="G150" s="5">
        <v>14</v>
      </c>
      <c r="H150" s="5" t="s">
        <v>294</v>
      </c>
      <c r="I150" s="5">
        <f t="shared" si="24"/>
        <v>32</v>
      </c>
      <c r="J150" s="5" t="str">
        <f t="shared" si="26"/>
        <v>0100000</v>
      </c>
      <c r="K150" s="5">
        <f t="shared" si="18"/>
        <v>1</v>
      </c>
      <c r="L150" s="5">
        <f t="shared" si="19"/>
        <v>7</v>
      </c>
      <c r="M150" s="5">
        <f t="shared" si="20"/>
        <v>0</v>
      </c>
      <c r="N150" s="5" t="str">
        <f t="shared" si="21"/>
        <v>0011</v>
      </c>
      <c r="O150" s="5" t="str">
        <f t="shared" si="22"/>
        <v>13 downto 0</v>
      </c>
      <c r="P150" s="5" t="str">
        <f t="shared" si="23"/>
        <v>13 downto 0</v>
      </c>
    </row>
    <row r="151" spans="2:16" x14ac:dyDescent="0.25">
      <c r="B151" s="5">
        <v>340</v>
      </c>
      <c r="C151" s="5">
        <f t="shared" si="25"/>
        <v>85</v>
      </c>
      <c r="D151" s="5" t="s">
        <v>189</v>
      </c>
      <c r="E151" s="5">
        <v>31</v>
      </c>
      <c r="F151" s="5">
        <v>0</v>
      </c>
      <c r="G151" s="5">
        <v>32</v>
      </c>
      <c r="H151" s="5" t="s">
        <v>296</v>
      </c>
      <c r="I151" s="5">
        <f t="shared" si="24"/>
        <v>33</v>
      </c>
      <c r="J151" s="5" t="str">
        <f t="shared" si="26"/>
        <v>0100001</v>
      </c>
      <c r="K151" s="5">
        <f t="shared" si="18"/>
        <v>8</v>
      </c>
      <c r="L151" s="5">
        <f t="shared" si="19"/>
        <v>31</v>
      </c>
      <c r="M151" s="5">
        <f t="shared" si="20"/>
        <v>24</v>
      </c>
      <c r="N151" s="5" t="str">
        <f t="shared" si="21"/>
        <v>1111</v>
      </c>
      <c r="O151" s="5" t="str">
        <f t="shared" si="22"/>
        <v>31 downto 0</v>
      </c>
      <c r="P151" s="5" t="str">
        <f t="shared" si="23"/>
        <v>31 downto 0</v>
      </c>
    </row>
    <row r="152" spans="2:16" x14ac:dyDescent="0.25">
      <c r="B152" s="5">
        <v>341</v>
      </c>
      <c r="C152" s="5">
        <f t="shared" si="25"/>
        <v>85</v>
      </c>
      <c r="D152" s="5" t="s">
        <v>189</v>
      </c>
      <c r="E152" s="5">
        <v>31</v>
      </c>
      <c r="F152" s="5">
        <v>0</v>
      </c>
      <c r="G152" s="5">
        <v>32</v>
      </c>
      <c r="H152" s="5" t="s">
        <v>296</v>
      </c>
      <c r="I152" s="5">
        <f t="shared" si="24"/>
        <v>33</v>
      </c>
      <c r="J152" s="5" t="str">
        <f t="shared" si="26"/>
        <v>0100001</v>
      </c>
      <c r="K152" s="5">
        <f t="shared" si="18"/>
        <v>4</v>
      </c>
      <c r="L152" s="5">
        <f t="shared" si="19"/>
        <v>23</v>
      </c>
      <c r="M152" s="5">
        <f t="shared" si="20"/>
        <v>16</v>
      </c>
      <c r="N152" s="5" t="str">
        <f t="shared" si="21"/>
        <v>1111</v>
      </c>
      <c r="O152" s="5" t="str">
        <f t="shared" si="22"/>
        <v>31 downto 0</v>
      </c>
      <c r="P152" s="5" t="str">
        <f t="shared" si="23"/>
        <v>31 downto 0</v>
      </c>
    </row>
    <row r="153" spans="2:16" x14ac:dyDescent="0.25">
      <c r="B153" s="5">
        <v>342</v>
      </c>
      <c r="C153" s="5">
        <f t="shared" si="25"/>
        <v>85</v>
      </c>
      <c r="D153" s="5" t="s">
        <v>189</v>
      </c>
      <c r="E153" s="5">
        <v>31</v>
      </c>
      <c r="F153" s="5">
        <v>0</v>
      </c>
      <c r="G153" s="5">
        <v>32</v>
      </c>
      <c r="H153" s="5" t="s">
        <v>296</v>
      </c>
      <c r="I153" s="5">
        <f t="shared" si="24"/>
        <v>33</v>
      </c>
      <c r="J153" s="5" t="str">
        <f t="shared" si="26"/>
        <v>0100001</v>
      </c>
      <c r="K153" s="5">
        <f t="shared" si="18"/>
        <v>2</v>
      </c>
      <c r="L153" s="5">
        <f t="shared" si="19"/>
        <v>15</v>
      </c>
      <c r="M153" s="5">
        <f t="shared" si="20"/>
        <v>8</v>
      </c>
      <c r="N153" s="5" t="str">
        <f t="shared" si="21"/>
        <v>1111</v>
      </c>
      <c r="O153" s="5" t="str">
        <f t="shared" si="22"/>
        <v>31 downto 0</v>
      </c>
      <c r="P153" s="5" t="str">
        <f t="shared" si="23"/>
        <v>31 downto 0</v>
      </c>
    </row>
    <row r="154" spans="2:16" x14ac:dyDescent="0.25">
      <c r="B154" s="5">
        <v>343</v>
      </c>
      <c r="C154" s="5">
        <f t="shared" si="25"/>
        <v>85</v>
      </c>
      <c r="D154" s="5" t="s">
        <v>189</v>
      </c>
      <c r="E154" s="5">
        <v>31</v>
      </c>
      <c r="F154" s="5">
        <v>0</v>
      </c>
      <c r="G154" s="5">
        <v>32</v>
      </c>
      <c r="H154" s="5" t="s">
        <v>296</v>
      </c>
      <c r="I154" s="5">
        <f t="shared" si="24"/>
        <v>33</v>
      </c>
      <c r="J154" s="5" t="str">
        <f t="shared" si="26"/>
        <v>0100001</v>
      </c>
      <c r="K154" s="5">
        <f t="shared" ref="K154:K217" si="27">2^(3 - MOD(B154,4))</f>
        <v>1</v>
      </c>
      <c r="L154" s="5">
        <f t="shared" ref="L154:L217" si="28">(3 - MOD(B154,4))*8 + 7</f>
        <v>7</v>
      </c>
      <c r="M154" s="5">
        <f t="shared" ref="M154:M217" si="29">(3 - MOD(B154,4))*8</f>
        <v>0</v>
      </c>
      <c r="N154" s="5" t="str">
        <f t="shared" ref="N154:N217" si="30">_xlfn.CONCAT(IF(E154 &gt; 23,1,0),IF(AND(E154 &gt; 15, F154 &lt; 24),1,0),IF(AND(E154 &gt; 7, F154 &lt; 16),1,0),IF(F154 &lt; 8,1,0))</f>
        <v>1111</v>
      </c>
      <c r="O154" s="5" t="str">
        <f t="shared" ref="O154:O217" si="31">IF(E154&lt;&gt;F154,IF(AND(MOD(G154,8) = 0,MOD(F154,8) = 0), "31 downto 0",_xlfn.CONCAT(E154," downto ",F154)),E154)</f>
        <v>31 downto 0</v>
      </c>
      <c r="P154" s="5" t="str">
        <f t="shared" ref="P154:P217" si="32">IF(G154&lt;&gt;1,_xlfn.CONCAT(G154-1," downto 0"),0)</f>
        <v>31 downto 0</v>
      </c>
    </row>
    <row r="155" spans="2:16" x14ac:dyDescent="0.25">
      <c r="B155" s="5">
        <v>4096</v>
      </c>
      <c r="C155" s="5">
        <f t="shared" si="25"/>
        <v>1024</v>
      </c>
      <c r="D155" s="5" t="s">
        <v>190</v>
      </c>
      <c r="E155" s="5">
        <v>27</v>
      </c>
      <c r="F155" s="5">
        <v>24</v>
      </c>
      <c r="G155" s="5">
        <v>4</v>
      </c>
      <c r="H155" s="5" t="s">
        <v>297</v>
      </c>
      <c r="I155" s="5">
        <f>C155-1024+34</f>
        <v>34</v>
      </c>
      <c r="J155" s="5" t="str">
        <f t="shared" si="26"/>
        <v>0100010</v>
      </c>
      <c r="K155" s="5">
        <f t="shared" si="27"/>
        <v>8</v>
      </c>
      <c r="L155" s="5">
        <f t="shared" si="28"/>
        <v>31</v>
      </c>
      <c r="M155" s="5">
        <f t="shared" si="29"/>
        <v>24</v>
      </c>
      <c r="N155" s="5" t="str">
        <f t="shared" si="30"/>
        <v>1000</v>
      </c>
      <c r="O155" s="5" t="str">
        <f t="shared" si="31"/>
        <v>27 downto 24</v>
      </c>
      <c r="P155" s="5" t="str">
        <f t="shared" si="32"/>
        <v>3 downto 0</v>
      </c>
    </row>
    <row r="156" spans="2:16" x14ac:dyDescent="0.25">
      <c r="B156" s="5">
        <v>4097</v>
      </c>
      <c r="C156" s="5">
        <f t="shared" si="25"/>
        <v>1024</v>
      </c>
      <c r="D156" s="5" t="s">
        <v>191</v>
      </c>
      <c r="E156" s="5">
        <v>19</v>
      </c>
      <c r="F156" s="5">
        <v>8</v>
      </c>
      <c r="G156" s="5">
        <v>12</v>
      </c>
      <c r="H156" s="5" t="s">
        <v>298</v>
      </c>
      <c r="I156" s="5">
        <f t="shared" ref="I156:I219" si="33">C156-1024+34</f>
        <v>34</v>
      </c>
      <c r="J156" s="5" t="str">
        <f t="shared" si="26"/>
        <v>0100010</v>
      </c>
      <c r="K156" s="5">
        <f t="shared" si="27"/>
        <v>4</v>
      </c>
      <c r="L156" s="5">
        <f t="shared" si="28"/>
        <v>23</v>
      </c>
      <c r="M156" s="5">
        <f t="shared" si="29"/>
        <v>16</v>
      </c>
      <c r="N156" s="5" t="str">
        <f t="shared" si="30"/>
        <v>0110</v>
      </c>
      <c r="O156" s="5" t="str">
        <f t="shared" si="31"/>
        <v>19 downto 8</v>
      </c>
      <c r="P156" s="5" t="str">
        <f t="shared" si="32"/>
        <v>11 downto 0</v>
      </c>
    </row>
    <row r="157" spans="2:16" x14ac:dyDescent="0.25">
      <c r="B157" s="5">
        <v>4097</v>
      </c>
      <c r="C157" s="5">
        <f t="shared" si="25"/>
        <v>1024</v>
      </c>
      <c r="D157" s="5" t="s">
        <v>192</v>
      </c>
      <c r="E157" s="5">
        <v>23</v>
      </c>
      <c r="F157" s="5">
        <v>22</v>
      </c>
      <c r="G157" s="5">
        <v>2</v>
      </c>
      <c r="H157" s="5" t="s">
        <v>299</v>
      </c>
      <c r="I157" s="5">
        <f t="shared" si="33"/>
        <v>34</v>
      </c>
      <c r="J157" s="5" t="str">
        <f t="shared" si="26"/>
        <v>0100010</v>
      </c>
      <c r="K157" s="5">
        <f t="shared" si="27"/>
        <v>4</v>
      </c>
      <c r="L157" s="5">
        <f t="shared" si="28"/>
        <v>23</v>
      </c>
      <c r="M157" s="5">
        <f t="shared" si="29"/>
        <v>16</v>
      </c>
      <c r="N157" s="5" t="str">
        <f t="shared" si="30"/>
        <v>0100</v>
      </c>
      <c r="O157" s="5" t="str">
        <f t="shared" si="31"/>
        <v>23 downto 22</v>
      </c>
      <c r="P157" s="5" t="str">
        <f t="shared" si="32"/>
        <v>1 downto 0</v>
      </c>
    </row>
    <row r="158" spans="2:16" x14ac:dyDescent="0.25">
      <c r="B158" s="5">
        <v>4098</v>
      </c>
      <c r="C158" s="5">
        <f t="shared" si="25"/>
        <v>1024</v>
      </c>
      <c r="D158" s="5" t="s">
        <v>191</v>
      </c>
      <c r="E158" s="5">
        <v>19</v>
      </c>
      <c r="F158" s="5">
        <v>8</v>
      </c>
      <c r="G158" s="5">
        <v>12</v>
      </c>
      <c r="H158" s="5" t="s">
        <v>298</v>
      </c>
      <c r="I158" s="5">
        <f t="shared" si="33"/>
        <v>34</v>
      </c>
      <c r="J158" s="5" t="str">
        <f t="shared" si="26"/>
        <v>0100010</v>
      </c>
      <c r="K158" s="5">
        <f t="shared" si="27"/>
        <v>2</v>
      </c>
      <c r="L158" s="5">
        <f t="shared" si="28"/>
        <v>15</v>
      </c>
      <c r="M158" s="5">
        <f t="shared" si="29"/>
        <v>8</v>
      </c>
      <c r="N158" s="5" t="str">
        <f t="shared" si="30"/>
        <v>0110</v>
      </c>
      <c r="O158" s="5" t="str">
        <f t="shared" si="31"/>
        <v>19 downto 8</v>
      </c>
      <c r="P158" s="5" t="str">
        <f t="shared" si="32"/>
        <v>11 downto 0</v>
      </c>
    </row>
    <row r="159" spans="2:16" x14ac:dyDescent="0.25">
      <c r="B159" s="5">
        <v>4104</v>
      </c>
      <c r="C159" s="5">
        <f t="shared" si="25"/>
        <v>1026</v>
      </c>
      <c r="D159" s="5" t="s">
        <v>193</v>
      </c>
      <c r="E159" s="5">
        <v>31</v>
      </c>
      <c r="F159" s="5">
        <v>0</v>
      </c>
      <c r="G159" s="5">
        <v>32</v>
      </c>
      <c r="H159" s="5" t="s">
        <v>300</v>
      </c>
      <c r="I159" s="5">
        <f t="shared" si="33"/>
        <v>36</v>
      </c>
      <c r="J159" s="5" t="str">
        <f t="shared" si="26"/>
        <v>0100100</v>
      </c>
      <c r="K159" s="5">
        <f t="shared" si="27"/>
        <v>8</v>
      </c>
      <c r="L159" s="5">
        <f t="shared" si="28"/>
        <v>31</v>
      </c>
      <c r="M159" s="5">
        <f t="shared" si="29"/>
        <v>24</v>
      </c>
      <c r="N159" s="5" t="str">
        <f t="shared" si="30"/>
        <v>1111</v>
      </c>
      <c r="O159" s="5" t="str">
        <f t="shared" si="31"/>
        <v>31 downto 0</v>
      </c>
      <c r="P159" s="5" t="str">
        <f t="shared" si="32"/>
        <v>31 downto 0</v>
      </c>
    </row>
    <row r="160" spans="2:16" x14ac:dyDescent="0.25">
      <c r="B160" s="5">
        <v>4105</v>
      </c>
      <c r="C160" s="5">
        <f t="shared" si="25"/>
        <v>1026</v>
      </c>
      <c r="D160" s="5" t="s">
        <v>193</v>
      </c>
      <c r="E160" s="5">
        <v>31</v>
      </c>
      <c r="F160" s="5">
        <v>0</v>
      </c>
      <c r="G160" s="5">
        <v>32</v>
      </c>
      <c r="H160" s="5" t="s">
        <v>300</v>
      </c>
      <c r="I160" s="5">
        <f t="shared" si="33"/>
        <v>36</v>
      </c>
      <c r="J160" s="5" t="str">
        <f t="shared" si="26"/>
        <v>0100100</v>
      </c>
      <c r="K160" s="5">
        <f t="shared" si="27"/>
        <v>4</v>
      </c>
      <c r="L160" s="5">
        <f t="shared" si="28"/>
        <v>23</v>
      </c>
      <c r="M160" s="5">
        <f t="shared" si="29"/>
        <v>16</v>
      </c>
      <c r="N160" s="5" t="str">
        <f t="shared" si="30"/>
        <v>1111</v>
      </c>
      <c r="O160" s="5" t="str">
        <f t="shared" si="31"/>
        <v>31 downto 0</v>
      </c>
      <c r="P160" s="5" t="str">
        <f t="shared" si="32"/>
        <v>31 downto 0</v>
      </c>
    </row>
    <row r="161" spans="2:16" x14ac:dyDescent="0.25">
      <c r="B161" s="5">
        <v>4106</v>
      </c>
      <c r="C161" s="5">
        <f t="shared" si="25"/>
        <v>1026</v>
      </c>
      <c r="D161" s="5" t="s">
        <v>193</v>
      </c>
      <c r="E161" s="5">
        <v>31</v>
      </c>
      <c r="F161" s="5">
        <v>0</v>
      </c>
      <c r="G161" s="5">
        <v>32</v>
      </c>
      <c r="H161" s="5" t="s">
        <v>300</v>
      </c>
      <c r="I161" s="5">
        <f t="shared" si="33"/>
        <v>36</v>
      </c>
      <c r="J161" s="5" t="str">
        <f t="shared" si="26"/>
        <v>0100100</v>
      </c>
      <c r="K161" s="5">
        <f t="shared" si="27"/>
        <v>2</v>
      </c>
      <c r="L161" s="5">
        <f t="shared" si="28"/>
        <v>15</v>
      </c>
      <c r="M161" s="5">
        <f t="shared" si="29"/>
        <v>8</v>
      </c>
      <c r="N161" s="5" t="str">
        <f t="shared" si="30"/>
        <v>1111</v>
      </c>
      <c r="O161" s="5" t="str">
        <f t="shared" si="31"/>
        <v>31 downto 0</v>
      </c>
      <c r="P161" s="5" t="str">
        <f t="shared" si="32"/>
        <v>31 downto 0</v>
      </c>
    </row>
    <row r="162" spans="2:16" x14ac:dyDescent="0.25">
      <c r="B162" s="5">
        <v>4107</v>
      </c>
      <c r="C162" s="5">
        <f t="shared" si="25"/>
        <v>1026</v>
      </c>
      <c r="D162" s="5" t="s">
        <v>193</v>
      </c>
      <c r="E162" s="5">
        <v>31</v>
      </c>
      <c r="F162" s="5">
        <v>0</v>
      </c>
      <c r="G162" s="5">
        <v>32</v>
      </c>
      <c r="H162" s="5" t="s">
        <v>300</v>
      </c>
      <c r="I162" s="5">
        <f t="shared" si="33"/>
        <v>36</v>
      </c>
      <c r="J162" s="5" t="str">
        <f t="shared" si="26"/>
        <v>0100100</v>
      </c>
      <c r="K162" s="5">
        <f t="shared" si="27"/>
        <v>1</v>
      </c>
      <c r="L162" s="5">
        <f t="shared" si="28"/>
        <v>7</v>
      </c>
      <c r="M162" s="5">
        <f t="shared" si="29"/>
        <v>0</v>
      </c>
      <c r="N162" s="5" t="str">
        <f t="shared" si="30"/>
        <v>1111</v>
      </c>
      <c r="O162" s="5" t="str">
        <f t="shared" si="31"/>
        <v>31 downto 0</v>
      </c>
      <c r="P162" s="5" t="str">
        <f t="shared" si="32"/>
        <v>31 downto 0</v>
      </c>
    </row>
    <row r="163" spans="2:16" x14ac:dyDescent="0.25">
      <c r="B163" s="5">
        <v>4108</v>
      </c>
      <c r="C163" s="5">
        <f t="shared" si="25"/>
        <v>1027</v>
      </c>
      <c r="D163" s="5" t="s">
        <v>194</v>
      </c>
      <c r="E163" s="5">
        <v>31</v>
      </c>
      <c r="F163" s="5">
        <v>0</v>
      </c>
      <c r="G163" s="5">
        <v>32</v>
      </c>
      <c r="H163" s="5" t="s">
        <v>301</v>
      </c>
      <c r="I163" s="5">
        <f t="shared" si="33"/>
        <v>37</v>
      </c>
      <c r="J163" s="5" t="str">
        <f t="shared" si="26"/>
        <v>0100101</v>
      </c>
      <c r="K163" s="5">
        <f t="shared" si="27"/>
        <v>8</v>
      </c>
      <c r="L163" s="5">
        <f t="shared" si="28"/>
        <v>31</v>
      </c>
      <c r="M163" s="5">
        <f t="shared" si="29"/>
        <v>24</v>
      </c>
      <c r="N163" s="5" t="str">
        <f t="shared" si="30"/>
        <v>1111</v>
      </c>
      <c r="O163" s="5" t="str">
        <f t="shared" si="31"/>
        <v>31 downto 0</v>
      </c>
      <c r="P163" s="5" t="str">
        <f t="shared" si="32"/>
        <v>31 downto 0</v>
      </c>
    </row>
    <row r="164" spans="2:16" x14ac:dyDescent="0.25">
      <c r="B164" s="5">
        <v>4109</v>
      </c>
      <c r="C164" s="5">
        <f t="shared" si="25"/>
        <v>1027</v>
      </c>
      <c r="D164" s="5" t="s">
        <v>194</v>
      </c>
      <c r="E164" s="5">
        <v>31</v>
      </c>
      <c r="F164" s="5">
        <v>0</v>
      </c>
      <c r="G164" s="5">
        <v>32</v>
      </c>
      <c r="H164" s="5" t="s">
        <v>301</v>
      </c>
      <c r="I164" s="5">
        <f t="shared" si="33"/>
        <v>37</v>
      </c>
      <c r="J164" s="5" t="str">
        <f t="shared" si="26"/>
        <v>0100101</v>
      </c>
      <c r="K164" s="5">
        <f t="shared" si="27"/>
        <v>4</v>
      </c>
      <c r="L164" s="5">
        <f t="shared" si="28"/>
        <v>23</v>
      </c>
      <c r="M164" s="5">
        <f t="shared" si="29"/>
        <v>16</v>
      </c>
      <c r="N164" s="5" t="str">
        <f t="shared" si="30"/>
        <v>1111</v>
      </c>
      <c r="O164" s="5" t="str">
        <f t="shared" si="31"/>
        <v>31 downto 0</v>
      </c>
      <c r="P164" s="5" t="str">
        <f t="shared" si="32"/>
        <v>31 downto 0</v>
      </c>
    </row>
    <row r="165" spans="2:16" x14ac:dyDescent="0.25">
      <c r="B165" s="5">
        <v>4110</v>
      </c>
      <c r="C165" s="5">
        <f t="shared" si="25"/>
        <v>1027</v>
      </c>
      <c r="D165" s="5" t="s">
        <v>194</v>
      </c>
      <c r="E165" s="5">
        <v>31</v>
      </c>
      <c r="F165" s="5">
        <v>0</v>
      </c>
      <c r="G165" s="5">
        <v>32</v>
      </c>
      <c r="H165" s="5" t="s">
        <v>301</v>
      </c>
      <c r="I165" s="5">
        <f t="shared" si="33"/>
        <v>37</v>
      </c>
      <c r="J165" s="5" t="str">
        <f t="shared" si="26"/>
        <v>0100101</v>
      </c>
      <c r="K165" s="5">
        <f t="shared" si="27"/>
        <v>2</v>
      </c>
      <c r="L165" s="5">
        <f t="shared" si="28"/>
        <v>15</v>
      </c>
      <c r="M165" s="5">
        <f t="shared" si="29"/>
        <v>8</v>
      </c>
      <c r="N165" s="5" t="str">
        <f t="shared" si="30"/>
        <v>1111</v>
      </c>
      <c r="O165" s="5" t="str">
        <f t="shared" si="31"/>
        <v>31 downto 0</v>
      </c>
      <c r="P165" s="5" t="str">
        <f t="shared" si="32"/>
        <v>31 downto 0</v>
      </c>
    </row>
    <row r="166" spans="2:16" x14ac:dyDescent="0.25">
      <c r="B166" s="5">
        <v>4111</v>
      </c>
      <c r="C166" s="5">
        <f t="shared" si="25"/>
        <v>1027</v>
      </c>
      <c r="D166" s="5" t="s">
        <v>194</v>
      </c>
      <c r="E166" s="5">
        <v>31</v>
      </c>
      <c r="F166" s="5">
        <v>0</v>
      </c>
      <c r="G166" s="5">
        <v>32</v>
      </c>
      <c r="H166" s="5" t="s">
        <v>301</v>
      </c>
      <c r="I166" s="5">
        <f t="shared" si="33"/>
        <v>37</v>
      </c>
      <c r="J166" s="5" t="str">
        <f t="shared" si="26"/>
        <v>0100101</v>
      </c>
      <c r="K166" s="5">
        <f t="shared" si="27"/>
        <v>1</v>
      </c>
      <c r="L166" s="5">
        <f t="shared" si="28"/>
        <v>7</v>
      </c>
      <c r="M166" s="5">
        <f t="shared" si="29"/>
        <v>0</v>
      </c>
      <c r="N166" s="5" t="str">
        <f t="shared" si="30"/>
        <v>1111</v>
      </c>
      <c r="O166" s="5" t="str">
        <f t="shared" si="31"/>
        <v>31 downto 0</v>
      </c>
      <c r="P166" s="5" t="str">
        <f t="shared" si="32"/>
        <v>31 downto 0</v>
      </c>
    </row>
    <row r="167" spans="2:16" x14ac:dyDescent="0.25">
      <c r="B167" s="5">
        <v>4112</v>
      </c>
      <c r="C167" s="5">
        <f t="shared" si="25"/>
        <v>1028</v>
      </c>
      <c r="D167" s="5" t="s">
        <v>195</v>
      </c>
      <c r="E167" s="5">
        <v>31</v>
      </c>
      <c r="F167" s="5">
        <v>0</v>
      </c>
      <c r="G167" s="5">
        <v>32</v>
      </c>
      <c r="H167" s="5" t="s">
        <v>302</v>
      </c>
      <c r="I167" s="5">
        <f t="shared" si="33"/>
        <v>38</v>
      </c>
      <c r="J167" s="5" t="str">
        <f t="shared" si="26"/>
        <v>0100110</v>
      </c>
      <c r="K167" s="5">
        <f t="shared" si="27"/>
        <v>8</v>
      </c>
      <c r="L167" s="5">
        <f t="shared" si="28"/>
        <v>31</v>
      </c>
      <c r="M167" s="5">
        <f t="shared" si="29"/>
        <v>24</v>
      </c>
      <c r="N167" s="5" t="str">
        <f t="shared" si="30"/>
        <v>1111</v>
      </c>
      <c r="O167" s="5" t="str">
        <f t="shared" si="31"/>
        <v>31 downto 0</v>
      </c>
      <c r="P167" s="5" t="str">
        <f t="shared" si="32"/>
        <v>31 downto 0</v>
      </c>
    </row>
    <row r="168" spans="2:16" x14ac:dyDescent="0.25">
      <c r="B168" s="5">
        <v>4113</v>
      </c>
      <c r="C168" s="5">
        <f t="shared" si="25"/>
        <v>1028</v>
      </c>
      <c r="D168" s="5" t="s">
        <v>195</v>
      </c>
      <c r="E168" s="5">
        <v>31</v>
      </c>
      <c r="F168" s="5">
        <v>0</v>
      </c>
      <c r="G168" s="5">
        <v>32</v>
      </c>
      <c r="H168" s="5" t="s">
        <v>302</v>
      </c>
      <c r="I168" s="5">
        <f t="shared" si="33"/>
        <v>38</v>
      </c>
      <c r="J168" s="5" t="str">
        <f t="shared" si="26"/>
        <v>0100110</v>
      </c>
      <c r="K168" s="5">
        <f t="shared" si="27"/>
        <v>4</v>
      </c>
      <c r="L168" s="5">
        <f t="shared" si="28"/>
        <v>23</v>
      </c>
      <c r="M168" s="5">
        <f t="shared" si="29"/>
        <v>16</v>
      </c>
      <c r="N168" s="5" t="str">
        <f t="shared" si="30"/>
        <v>1111</v>
      </c>
      <c r="O168" s="5" t="str">
        <f t="shared" si="31"/>
        <v>31 downto 0</v>
      </c>
      <c r="P168" s="5" t="str">
        <f t="shared" si="32"/>
        <v>31 downto 0</v>
      </c>
    </row>
    <row r="169" spans="2:16" x14ac:dyDescent="0.25">
      <c r="B169" s="5">
        <v>4114</v>
      </c>
      <c r="C169" s="5">
        <f t="shared" si="25"/>
        <v>1028</v>
      </c>
      <c r="D169" s="5" t="s">
        <v>195</v>
      </c>
      <c r="E169" s="5">
        <v>31</v>
      </c>
      <c r="F169" s="5">
        <v>0</v>
      </c>
      <c r="G169" s="5">
        <v>32</v>
      </c>
      <c r="H169" s="5" t="s">
        <v>302</v>
      </c>
      <c r="I169" s="5">
        <f t="shared" si="33"/>
        <v>38</v>
      </c>
      <c r="J169" s="5" t="str">
        <f t="shared" si="26"/>
        <v>0100110</v>
      </c>
      <c r="K169" s="5">
        <f t="shared" si="27"/>
        <v>2</v>
      </c>
      <c r="L169" s="5">
        <f t="shared" si="28"/>
        <v>15</v>
      </c>
      <c r="M169" s="5">
        <f t="shared" si="29"/>
        <v>8</v>
      </c>
      <c r="N169" s="5" t="str">
        <f t="shared" si="30"/>
        <v>1111</v>
      </c>
      <c r="O169" s="5" t="str">
        <f t="shared" si="31"/>
        <v>31 downto 0</v>
      </c>
      <c r="P169" s="5" t="str">
        <f t="shared" si="32"/>
        <v>31 downto 0</v>
      </c>
    </row>
    <row r="170" spans="2:16" x14ac:dyDescent="0.25">
      <c r="B170" s="5">
        <v>4115</v>
      </c>
      <c r="C170" s="5">
        <f t="shared" si="25"/>
        <v>1028</v>
      </c>
      <c r="D170" s="5" t="s">
        <v>195</v>
      </c>
      <c r="E170" s="5">
        <v>31</v>
      </c>
      <c r="F170" s="5">
        <v>0</v>
      </c>
      <c r="G170" s="5">
        <v>32</v>
      </c>
      <c r="H170" s="5" t="s">
        <v>302</v>
      </c>
      <c r="I170" s="5">
        <f t="shared" si="33"/>
        <v>38</v>
      </c>
      <c r="J170" s="5" t="str">
        <f t="shared" si="26"/>
        <v>0100110</v>
      </c>
      <c r="K170" s="5">
        <f t="shared" si="27"/>
        <v>1</v>
      </c>
      <c r="L170" s="5">
        <f t="shared" si="28"/>
        <v>7</v>
      </c>
      <c r="M170" s="5">
        <f t="shared" si="29"/>
        <v>0</v>
      </c>
      <c r="N170" s="5" t="str">
        <f t="shared" si="30"/>
        <v>1111</v>
      </c>
      <c r="O170" s="5" t="str">
        <f t="shared" si="31"/>
        <v>31 downto 0</v>
      </c>
      <c r="P170" s="5" t="str">
        <f t="shared" si="32"/>
        <v>31 downto 0</v>
      </c>
    </row>
    <row r="171" spans="2:16" x14ac:dyDescent="0.25">
      <c r="B171" s="5">
        <v>4116</v>
      </c>
      <c r="C171" s="5">
        <f t="shared" si="25"/>
        <v>1029</v>
      </c>
      <c r="D171" s="5" t="s">
        <v>196</v>
      </c>
      <c r="E171" s="5">
        <v>31</v>
      </c>
      <c r="F171" s="5">
        <v>0</v>
      </c>
      <c r="G171" s="5">
        <v>32</v>
      </c>
      <c r="H171" s="5" t="s">
        <v>303</v>
      </c>
      <c r="I171" s="5">
        <f t="shared" si="33"/>
        <v>39</v>
      </c>
      <c r="J171" s="5" t="str">
        <f t="shared" si="26"/>
        <v>0100111</v>
      </c>
      <c r="K171" s="5">
        <f t="shared" si="27"/>
        <v>8</v>
      </c>
      <c r="L171" s="5">
        <f t="shared" si="28"/>
        <v>31</v>
      </c>
      <c r="M171" s="5">
        <f t="shared" si="29"/>
        <v>24</v>
      </c>
      <c r="N171" s="5" t="str">
        <f t="shared" si="30"/>
        <v>1111</v>
      </c>
      <c r="O171" s="5" t="str">
        <f t="shared" si="31"/>
        <v>31 downto 0</v>
      </c>
      <c r="P171" s="5" t="str">
        <f t="shared" si="32"/>
        <v>31 downto 0</v>
      </c>
    </row>
    <row r="172" spans="2:16" x14ac:dyDescent="0.25">
      <c r="B172" s="5">
        <v>4117</v>
      </c>
      <c r="C172" s="5">
        <f t="shared" si="25"/>
        <v>1029</v>
      </c>
      <c r="D172" s="5" t="s">
        <v>196</v>
      </c>
      <c r="E172" s="5">
        <v>31</v>
      </c>
      <c r="F172" s="5">
        <v>0</v>
      </c>
      <c r="G172" s="5">
        <v>32</v>
      </c>
      <c r="H172" s="5" t="s">
        <v>303</v>
      </c>
      <c r="I172" s="5">
        <f t="shared" si="33"/>
        <v>39</v>
      </c>
      <c r="J172" s="5" t="str">
        <f t="shared" si="26"/>
        <v>0100111</v>
      </c>
      <c r="K172" s="5">
        <f t="shared" si="27"/>
        <v>4</v>
      </c>
      <c r="L172" s="5">
        <f t="shared" si="28"/>
        <v>23</v>
      </c>
      <c r="M172" s="5">
        <f t="shared" si="29"/>
        <v>16</v>
      </c>
      <c r="N172" s="5" t="str">
        <f t="shared" si="30"/>
        <v>1111</v>
      </c>
      <c r="O172" s="5" t="str">
        <f t="shared" si="31"/>
        <v>31 downto 0</v>
      </c>
      <c r="P172" s="5" t="str">
        <f t="shared" si="32"/>
        <v>31 downto 0</v>
      </c>
    </row>
    <row r="173" spans="2:16" x14ac:dyDescent="0.25">
      <c r="B173" s="5">
        <v>4118</v>
      </c>
      <c r="C173" s="5">
        <f t="shared" si="25"/>
        <v>1029</v>
      </c>
      <c r="D173" s="5" t="s">
        <v>196</v>
      </c>
      <c r="E173" s="5">
        <v>31</v>
      </c>
      <c r="F173" s="5">
        <v>0</v>
      </c>
      <c r="G173" s="5">
        <v>32</v>
      </c>
      <c r="H173" s="5" t="s">
        <v>303</v>
      </c>
      <c r="I173" s="5">
        <f t="shared" si="33"/>
        <v>39</v>
      </c>
      <c r="J173" s="5" t="str">
        <f t="shared" si="26"/>
        <v>0100111</v>
      </c>
      <c r="K173" s="5">
        <f t="shared" si="27"/>
        <v>2</v>
      </c>
      <c r="L173" s="5">
        <f t="shared" si="28"/>
        <v>15</v>
      </c>
      <c r="M173" s="5">
        <f t="shared" si="29"/>
        <v>8</v>
      </c>
      <c r="N173" s="5" t="str">
        <f t="shared" si="30"/>
        <v>1111</v>
      </c>
      <c r="O173" s="5" t="str">
        <f t="shared" si="31"/>
        <v>31 downto 0</v>
      </c>
      <c r="P173" s="5" t="str">
        <f t="shared" si="32"/>
        <v>31 downto 0</v>
      </c>
    </row>
    <row r="174" spans="2:16" x14ac:dyDescent="0.25">
      <c r="B174" s="5">
        <v>4119</v>
      </c>
      <c r="C174" s="5">
        <f t="shared" si="25"/>
        <v>1029</v>
      </c>
      <c r="D174" s="5" t="s">
        <v>196</v>
      </c>
      <c r="E174" s="5">
        <v>31</v>
      </c>
      <c r="F174" s="5">
        <v>0</v>
      </c>
      <c r="G174" s="5">
        <v>32</v>
      </c>
      <c r="H174" s="5" t="s">
        <v>303</v>
      </c>
      <c r="I174" s="5">
        <f t="shared" si="33"/>
        <v>39</v>
      </c>
      <c r="J174" s="5" t="str">
        <f t="shared" si="26"/>
        <v>0100111</v>
      </c>
      <c r="K174" s="5">
        <f t="shared" si="27"/>
        <v>1</v>
      </c>
      <c r="L174" s="5">
        <f t="shared" si="28"/>
        <v>7</v>
      </c>
      <c r="M174" s="5">
        <f t="shared" si="29"/>
        <v>0</v>
      </c>
      <c r="N174" s="5" t="str">
        <f t="shared" si="30"/>
        <v>1111</v>
      </c>
      <c r="O174" s="5" t="str">
        <f t="shared" si="31"/>
        <v>31 downto 0</v>
      </c>
      <c r="P174" s="5" t="str">
        <f t="shared" si="32"/>
        <v>31 downto 0</v>
      </c>
    </row>
    <row r="175" spans="2:16" x14ac:dyDescent="0.25">
      <c r="B175" s="5">
        <v>4120</v>
      </c>
      <c r="C175" s="5">
        <f t="shared" si="25"/>
        <v>1030</v>
      </c>
      <c r="D175" s="5" t="s">
        <v>197</v>
      </c>
      <c r="E175" s="5">
        <v>31</v>
      </c>
      <c r="F175" s="5">
        <v>0</v>
      </c>
      <c r="G175" s="5">
        <v>32</v>
      </c>
      <c r="H175" s="5" t="s">
        <v>304</v>
      </c>
      <c r="I175" s="5">
        <f t="shared" si="33"/>
        <v>40</v>
      </c>
      <c r="J175" s="5" t="str">
        <f t="shared" si="26"/>
        <v>0101000</v>
      </c>
      <c r="K175" s="5">
        <f t="shared" si="27"/>
        <v>8</v>
      </c>
      <c r="L175" s="5">
        <f t="shared" si="28"/>
        <v>31</v>
      </c>
      <c r="M175" s="5">
        <f t="shared" si="29"/>
        <v>24</v>
      </c>
      <c r="N175" s="5" t="str">
        <f t="shared" si="30"/>
        <v>1111</v>
      </c>
      <c r="O175" s="5" t="str">
        <f t="shared" si="31"/>
        <v>31 downto 0</v>
      </c>
      <c r="P175" s="5" t="str">
        <f t="shared" si="32"/>
        <v>31 downto 0</v>
      </c>
    </row>
    <row r="176" spans="2:16" x14ac:dyDescent="0.25">
      <c r="B176" s="5">
        <v>4121</v>
      </c>
      <c r="C176" s="5">
        <f t="shared" si="25"/>
        <v>1030</v>
      </c>
      <c r="D176" s="5" t="s">
        <v>197</v>
      </c>
      <c r="E176" s="5">
        <v>31</v>
      </c>
      <c r="F176" s="5">
        <v>0</v>
      </c>
      <c r="G176" s="5">
        <v>32</v>
      </c>
      <c r="H176" s="5" t="s">
        <v>304</v>
      </c>
      <c r="I176" s="5">
        <f t="shared" si="33"/>
        <v>40</v>
      </c>
      <c r="J176" s="5" t="str">
        <f t="shared" si="26"/>
        <v>0101000</v>
      </c>
      <c r="K176" s="5">
        <f t="shared" si="27"/>
        <v>4</v>
      </c>
      <c r="L176" s="5">
        <f t="shared" si="28"/>
        <v>23</v>
      </c>
      <c r="M176" s="5">
        <f t="shared" si="29"/>
        <v>16</v>
      </c>
      <c r="N176" s="5" t="str">
        <f t="shared" si="30"/>
        <v>1111</v>
      </c>
      <c r="O176" s="5" t="str">
        <f t="shared" si="31"/>
        <v>31 downto 0</v>
      </c>
      <c r="P176" s="5" t="str">
        <f t="shared" si="32"/>
        <v>31 downto 0</v>
      </c>
    </row>
    <row r="177" spans="2:16" x14ac:dyDescent="0.25">
      <c r="B177" s="5">
        <v>4122</v>
      </c>
      <c r="C177" s="5">
        <f t="shared" si="25"/>
        <v>1030</v>
      </c>
      <c r="D177" s="5" t="s">
        <v>197</v>
      </c>
      <c r="E177" s="5">
        <v>31</v>
      </c>
      <c r="F177" s="5">
        <v>0</v>
      </c>
      <c r="G177" s="5">
        <v>32</v>
      </c>
      <c r="H177" s="5" t="s">
        <v>304</v>
      </c>
      <c r="I177" s="5">
        <f t="shared" si="33"/>
        <v>40</v>
      </c>
      <c r="J177" s="5" t="str">
        <f t="shared" si="26"/>
        <v>0101000</v>
      </c>
      <c r="K177" s="5">
        <f t="shared" si="27"/>
        <v>2</v>
      </c>
      <c r="L177" s="5">
        <f t="shared" si="28"/>
        <v>15</v>
      </c>
      <c r="M177" s="5">
        <f t="shared" si="29"/>
        <v>8</v>
      </c>
      <c r="N177" s="5" t="str">
        <f t="shared" si="30"/>
        <v>1111</v>
      </c>
      <c r="O177" s="5" t="str">
        <f t="shared" si="31"/>
        <v>31 downto 0</v>
      </c>
      <c r="P177" s="5" t="str">
        <f t="shared" si="32"/>
        <v>31 downto 0</v>
      </c>
    </row>
    <row r="178" spans="2:16" x14ac:dyDescent="0.25">
      <c r="B178" s="5">
        <v>4123</v>
      </c>
      <c r="C178" s="5">
        <f t="shared" si="25"/>
        <v>1030</v>
      </c>
      <c r="D178" s="5" t="s">
        <v>197</v>
      </c>
      <c r="E178" s="5">
        <v>31</v>
      </c>
      <c r="F178" s="5">
        <v>0</v>
      </c>
      <c r="G178" s="5">
        <v>32</v>
      </c>
      <c r="H178" s="5" t="s">
        <v>304</v>
      </c>
      <c r="I178" s="5">
        <f t="shared" si="33"/>
        <v>40</v>
      </c>
      <c r="J178" s="5" t="str">
        <f t="shared" si="26"/>
        <v>0101000</v>
      </c>
      <c r="K178" s="5">
        <f t="shared" si="27"/>
        <v>1</v>
      </c>
      <c r="L178" s="5">
        <f t="shared" si="28"/>
        <v>7</v>
      </c>
      <c r="M178" s="5">
        <f t="shared" si="29"/>
        <v>0</v>
      </c>
      <c r="N178" s="5" t="str">
        <f t="shared" si="30"/>
        <v>1111</v>
      </c>
      <c r="O178" s="5" t="str">
        <f t="shared" si="31"/>
        <v>31 downto 0</v>
      </c>
      <c r="P178" s="5" t="str">
        <f t="shared" si="32"/>
        <v>31 downto 0</v>
      </c>
    </row>
    <row r="179" spans="2:16" x14ac:dyDescent="0.25">
      <c r="B179" s="5">
        <v>4124</v>
      </c>
      <c r="C179" s="5">
        <f t="shared" si="25"/>
        <v>1031</v>
      </c>
      <c r="D179" s="5" t="s">
        <v>198</v>
      </c>
      <c r="E179" s="5">
        <v>31</v>
      </c>
      <c r="F179" s="5">
        <v>0</v>
      </c>
      <c r="G179" s="5">
        <v>32</v>
      </c>
      <c r="H179" s="5" t="s">
        <v>305</v>
      </c>
      <c r="I179" s="5">
        <f t="shared" si="33"/>
        <v>41</v>
      </c>
      <c r="J179" s="5" t="str">
        <f t="shared" si="26"/>
        <v>0101001</v>
      </c>
      <c r="K179" s="5">
        <f t="shared" si="27"/>
        <v>8</v>
      </c>
      <c r="L179" s="5">
        <f t="shared" si="28"/>
        <v>31</v>
      </c>
      <c r="M179" s="5">
        <f t="shared" si="29"/>
        <v>24</v>
      </c>
      <c r="N179" s="5" t="str">
        <f t="shared" si="30"/>
        <v>1111</v>
      </c>
      <c r="O179" s="5" t="str">
        <f t="shared" si="31"/>
        <v>31 downto 0</v>
      </c>
      <c r="P179" s="5" t="str">
        <f t="shared" si="32"/>
        <v>31 downto 0</v>
      </c>
    </row>
    <row r="180" spans="2:16" x14ac:dyDescent="0.25">
      <c r="B180" s="5">
        <v>4125</v>
      </c>
      <c r="C180" s="5">
        <f t="shared" si="25"/>
        <v>1031</v>
      </c>
      <c r="D180" s="5" t="s">
        <v>198</v>
      </c>
      <c r="E180" s="5">
        <v>31</v>
      </c>
      <c r="F180" s="5">
        <v>0</v>
      </c>
      <c r="G180" s="5">
        <v>32</v>
      </c>
      <c r="H180" s="5" t="s">
        <v>305</v>
      </c>
      <c r="I180" s="5">
        <f t="shared" si="33"/>
        <v>41</v>
      </c>
      <c r="J180" s="5" t="str">
        <f t="shared" si="26"/>
        <v>0101001</v>
      </c>
      <c r="K180" s="5">
        <f t="shared" si="27"/>
        <v>4</v>
      </c>
      <c r="L180" s="5">
        <f t="shared" si="28"/>
        <v>23</v>
      </c>
      <c r="M180" s="5">
        <f t="shared" si="29"/>
        <v>16</v>
      </c>
      <c r="N180" s="5" t="str">
        <f t="shared" si="30"/>
        <v>1111</v>
      </c>
      <c r="O180" s="5" t="str">
        <f t="shared" si="31"/>
        <v>31 downto 0</v>
      </c>
      <c r="P180" s="5" t="str">
        <f t="shared" si="32"/>
        <v>31 downto 0</v>
      </c>
    </row>
    <row r="181" spans="2:16" x14ac:dyDescent="0.25">
      <c r="B181" s="5">
        <v>4126</v>
      </c>
      <c r="C181" s="5">
        <f t="shared" si="25"/>
        <v>1031</v>
      </c>
      <c r="D181" s="5" t="s">
        <v>198</v>
      </c>
      <c r="E181" s="5">
        <v>31</v>
      </c>
      <c r="F181" s="5">
        <v>0</v>
      </c>
      <c r="G181" s="5">
        <v>32</v>
      </c>
      <c r="H181" s="5" t="s">
        <v>305</v>
      </c>
      <c r="I181" s="5">
        <f t="shared" si="33"/>
        <v>41</v>
      </c>
      <c r="J181" s="5" t="str">
        <f t="shared" si="26"/>
        <v>0101001</v>
      </c>
      <c r="K181" s="5">
        <f t="shared" si="27"/>
        <v>2</v>
      </c>
      <c r="L181" s="5">
        <f t="shared" si="28"/>
        <v>15</v>
      </c>
      <c r="M181" s="5">
        <f t="shared" si="29"/>
        <v>8</v>
      </c>
      <c r="N181" s="5" t="str">
        <f t="shared" si="30"/>
        <v>1111</v>
      </c>
      <c r="O181" s="5" t="str">
        <f t="shared" si="31"/>
        <v>31 downto 0</v>
      </c>
      <c r="P181" s="5" t="str">
        <f t="shared" si="32"/>
        <v>31 downto 0</v>
      </c>
    </row>
    <row r="182" spans="2:16" x14ac:dyDescent="0.25">
      <c r="B182" s="5">
        <v>4127</v>
      </c>
      <c r="C182" s="5">
        <f t="shared" si="25"/>
        <v>1031</v>
      </c>
      <c r="D182" s="5" t="s">
        <v>198</v>
      </c>
      <c r="E182" s="5">
        <v>31</v>
      </c>
      <c r="F182" s="5">
        <v>0</v>
      </c>
      <c r="G182" s="5">
        <v>32</v>
      </c>
      <c r="H182" s="5" t="s">
        <v>305</v>
      </c>
      <c r="I182" s="5">
        <f t="shared" si="33"/>
        <v>41</v>
      </c>
      <c r="J182" s="5" t="str">
        <f t="shared" si="26"/>
        <v>0101001</v>
      </c>
      <c r="K182" s="5">
        <f t="shared" si="27"/>
        <v>1</v>
      </c>
      <c r="L182" s="5">
        <f t="shared" si="28"/>
        <v>7</v>
      </c>
      <c r="M182" s="5">
        <f t="shared" si="29"/>
        <v>0</v>
      </c>
      <c r="N182" s="5" t="str">
        <f t="shared" si="30"/>
        <v>1111</v>
      </c>
      <c r="O182" s="5" t="str">
        <f t="shared" si="31"/>
        <v>31 downto 0</v>
      </c>
      <c r="P182" s="5" t="str">
        <f t="shared" si="32"/>
        <v>31 downto 0</v>
      </c>
    </row>
    <row r="183" spans="2:16" x14ac:dyDescent="0.25">
      <c r="B183" s="5">
        <v>4128</v>
      </c>
      <c r="C183" s="5">
        <f t="shared" si="25"/>
        <v>1032</v>
      </c>
      <c r="D183" s="5" t="s">
        <v>199</v>
      </c>
      <c r="E183" s="5">
        <v>31</v>
      </c>
      <c r="F183" s="5">
        <v>0</v>
      </c>
      <c r="G183" s="5">
        <v>32</v>
      </c>
      <c r="H183" s="5" t="s">
        <v>306</v>
      </c>
      <c r="I183" s="5">
        <f t="shared" si="33"/>
        <v>42</v>
      </c>
      <c r="J183" s="5" t="str">
        <f t="shared" si="26"/>
        <v>0101010</v>
      </c>
      <c r="K183" s="5">
        <f t="shared" si="27"/>
        <v>8</v>
      </c>
      <c r="L183" s="5">
        <f t="shared" si="28"/>
        <v>31</v>
      </c>
      <c r="M183" s="5">
        <f t="shared" si="29"/>
        <v>24</v>
      </c>
      <c r="N183" s="5" t="str">
        <f t="shared" si="30"/>
        <v>1111</v>
      </c>
      <c r="O183" s="5" t="str">
        <f t="shared" si="31"/>
        <v>31 downto 0</v>
      </c>
      <c r="P183" s="5" t="str">
        <f t="shared" si="32"/>
        <v>31 downto 0</v>
      </c>
    </row>
    <row r="184" spans="2:16" x14ac:dyDescent="0.25">
      <c r="B184" s="5">
        <v>4129</v>
      </c>
      <c r="C184" s="5">
        <f t="shared" si="25"/>
        <v>1032</v>
      </c>
      <c r="D184" s="5" t="s">
        <v>199</v>
      </c>
      <c r="E184" s="5">
        <v>31</v>
      </c>
      <c r="F184" s="5">
        <v>0</v>
      </c>
      <c r="G184" s="5">
        <v>32</v>
      </c>
      <c r="H184" s="5" t="s">
        <v>306</v>
      </c>
      <c r="I184" s="5">
        <f t="shared" si="33"/>
        <v>42</v>
      </c>
      <c r="J184" s="5" t="str">
        <f t="shared" si="26"/>
        <v>0101010</v>
      </c>
      <c r="K184" s="5">
        <f t="shared" si="27"/>
        <v>4</v>
      </c>
      <c r="L184" s="5">
        <f t="shared" si="28"/>
        <v>23</v>
      </c>
      <c r="M184" s="5">
        <f t="shared" si="29"/>
        <v>16</v>
      </c>
      <c r="N184" s="5" t="str">
        <f t="shared" si="30"/>
        <v>1111</v>
      </c>
      <c r="O184" s="5" t="str">
        <f t="shared" si="31"/>
        <v>31 downto 0</v>
      </c>
      <c r="P184" s="5" t="str">
        <f t="shared" si="32"/>
        <v>31 downto 0</v>
      </c>
    </row>
    <row r="185" spans="2:16" x14ac:dyDescent="0.25">
      <c r="B185" s="5">
        <v>4130</v>
      </c>
      <c r="C185" s="5">
        <f t="shared" si="25"/>
        <v>1032</v>
      </c>
      <c r="D185" s="5" t="s">
        <v>199</v>
      </c>
      <c r="E185" s="5">
        <v>31</v>
      </c>
      <c r="F185" s="5">
        <v>0</v>
      </c>
      <c r="G185" s="5">
        <v>32</v>
      </c>
      <c r="H185" s="5" t="s">
        <v>306</v>
      </c>
      <c r="I185" s="5">
        <f t="shared" si="33"/>
        <v>42</v>
      </c>
      <c r="J185" s="5" t="str">
        <f t="shared" si="26"/>
        <v>0101010</v>
      </c>
      <c r="K185" s="5">
        <f t="shared" si="27"/>
        <v>2</v>
      </c>
      <c r="L185" s="5">
        <f t="shared" si="28"/>
        <v>15</v>
      </c>
      <c r="M185" s="5">
        <f t="shared" si="29"/>
        <v>8</v>
      </c>
      <c r="N185" s="5" t="str">
        <f t="shared" si="30"/>
        <v>1111</v>
      </c>
      <c r="O185" s="5" t="str">
        <f t="shared" si="31"/>
        <v>31 downto 0</v>
      </c>
      <c r="P185" s="5" t="str">
        <f t="shared" si="32"/>
        <v>31 downto 0</v>
      </c>
    </row>
    <row r="186" spans="2:16" x14ac:dyDescent="0.25">
      <c r="B186" s="5">
        <v>4131</v>
      </c>
      <c r="C186" s="5">
        <f t="shared" si="25"/>
        <v>1032</v>
      </c>
      <c r="D186" s="5" t="s">
        <v>199</v>
      </c>
      <c r="E186" s="5">
        <v>31</v>
      </c>
      <c r="F186" s="5">
        <v>0</v>
      </c>
      <c r="G186" s="5">
        <v>32</v>
      </c>
      <c r="H186" s="5" t="s">
        <v>306</v>
      </c>
      <c r="I186" s="5">
        <f t="shared" si="33"/>
        <v>42</v>
      </c>
      <c r="J186" s="5" t="str">
        <f t="shared" si="26"/>
        <v>0101010</v>
      </c>
      <c r="K186" s="5">
        <f t="shared" si="27"/>
        <v>1</v>
      </c>
      <c r="L186" s="5">
        <f t="shared" si="28"/>
        <v>7</v>
      </c>
      <c r="M186" s="5">
        <f t="shared" si="29"/>
        <v>0</v>
      </c>
      <c r="N186" s="5" t="str">
        <f t="shared" si="30"/>
        <v>1111</v>
      </c>
      <c r="O186" s="5" t="str">
        <f t="shared" si="31"/>
        <v>31 downto 0</v>
      </c>
      <c r="P186" s="5" t="str">
        <f t="shared" si="32"/>
        <v>31 downto 0</v>
      </c>
    </row>
    <row r="187" spans="2:16" x14ac:dyDescent="0.25">
      <c r="B187" s="5">
        <v>4132</v>
      </c>
      <c r="C187" s="5">
        <f t="shared" si="25"/>
        <v>1033</v>
      </c>
      <c r="D187" s="5" t="s">
        <v>200</v>
      </c>
      <c r="E187" s="5">
        <v>31</v>
      </c>
      <c r="F187" s="5">
        <v>0</v>
      </c>
      <c r="G187" s="5">
        <v>32</v>
      </c>
      <c r="H187" s="5" t="s">
        <v>307</v>
      </c>
      <c r="I187" s="5">
        <f t="shared" si="33"/>
        <v>43</v>
      </c>
      <c r="J187" s="5" t="str">
        <f t="shared" si="26"/>
        <v>0101011</v>
      </c>
      <c r="K187" s="5">
        <f t="shared" si="27"/>
        <v>8</v>
      </c>
      <c r="L187" s="5">
        <f t="shared" si="28"/>
        <v>31</v>
      </c>
      <c r="M187" s="5">
        <f t="shared" si="29"/>
        <v>24</v>
      </c>
      <c r="N187" s="5" t="str">
        <f t="shared" si="30"/>
        <v>1111</v>
      </c>
      <c r="O187" s="5" t="str">
        <f t="shared" si="31"/>
        <v>31 downto 0</v>
      </c>
      <c r="P187" s="5" t="str">
        <f t="shared" si="32"/>
        <v>31 downto 0</v>
      </c>
    </row>
    <row r="188" spans="2:16" x14ac:dyDescent="0.25">
      <c r="B188" s="5">
        <v>4133</v>
      </c>
      <c r="C188" s="5">
        <f t="shared" si="25"/>
        <v>1033</v>
      </c>
      <c r="D188" s="5" t="s">
        <v>200</v>
      </c>
      <c r="E188" s="5">
        <v>31</v>
      </c>
      <c r="F188" s="5">
        <v>0</v>
      </c>
      <c r="G188" s="5">
        <v>32</v>
      </c>
      <c r="H188" s="5" t="s">
        <v>307</v>
      </c>
      <c r="I188" s="5">
        <f t="shared" si="33"/>
        <v>43</v>
      </c>
      <c r="J188" s="5" t="str">
        <f t="shared" si="26"/>
        <v>0101011</v>
      </c>
      <c r="K188" s="5">
        <f t="shared" si="27"/>
        <v>4</v>
      </c>
      <c r="L188" s="5">
        <f t="shared" si="28"/>
        <v>23</v>
      </c>
      <c r="M188" s="5">
        <f t="shared" si="29"/>
        <v>16</v>
      </c>
      <c r="N188" s="5" t="str">
        <f t="shared" si="30"/>
        <v>1111</v>
      </c>
      <c r="O188" s="5" t="str">
        <f t="shared" si="31"/>
        <v>31 downto 0</v>
      </c>
      <c r="P188" s="5" t="str">
        <f t="shared" si="32"/>
        <v>31 downto 0</v>
      </c>
    </row>
    <row r="189" spans="2:16" x14ac:dyDescent="0.25">
      <c r="B189" s="5">
        <v>4134</v>
      </c>
      <c r="C189" s="5">
        <f t="shared" si="25"/>
        <v>1033</v>
      </c>
      <c r="D189" s="5" t="s">
        <v>200</v>
      </c>
      <c r="E189" s="5">
        <v>31</v>
      </c>
      <c r="F189" s="5">
        <v>0</v>
      </c>
      <c r="G189" s="5">
        <v>32</v>
      </c>
      <c r="H189" s="5" t="s">
        <v>307</v>
      </c>
      <c r="I189" s="5">
        <f t="shared" si="33"/>
        <v>43</v>
      </c>
      <c r="J189" s="5" t="str">
        <f t="shared" si="26"/>
        <v>0101011</v>
      </c>
      <c r="K189" s="5">
        <f t="shared" si="27"/>
        <v>2</v>
      </c>
      <c r="L189" s="5">
        <f t="shared" si="28"/>
        <v>15</v>
      </c>
      <c r="M189" s="5">
        <f t="shared" si="29"/>
        <v>8</v>
      </c>
      <c r="N189" s="5" t="str">
        <f t="shared" si="30"/>
        <v>1111</v>
      </c>
      <c r="O189" s="5" t="str">
        <f t="shared" si="31"/>
        <v>31 downto 0</v>
      </c>
      <c r="P189" s="5" t="str">
        <f t="shared" si="32"/>
        <v>31 downto 0</v>
      </c>
    </row>
    <row r="190" spans="2:16" x14ac:dyDescent="0.25">
      <c r="B190" s="5">
        <v>4135</v>
      </c>
      <c r="C190" s="5">
        <f t="shared" si="25"/>
        <v>1033</v>
      </c>
      <c r="D190" s="5" t="s">
        <v>200</v>
      </c>
      <c r="E190" s="5">
        <v>31</v>
      </c>
      <c r="F190" s="5">
        <v>0</v>
      </c>
      <c r="G190" s="5">
        <v>32</v>
      </c>
      <c r="H190" s="5" t="s">
        <v>307</v>
      </c>
      <c r="I190" s="5">
        <f t="shared" si="33"/>
        <v>43</v>
      </c>
      <c r="J190" s="5" t="str">
        <f t="shared" si="26"/>
        <v>0101011</v>
      </c>
      <c r="K190" s="5">
        <f t="shared" si="27"/>
        <v>1</v>
      </c>
      <c r="L190" s="5">
        <f t="shared" si="28"/>
        <v>7</v>
      </c>
      <c r="M190" s="5">
        <f t="shared" si="29"/>
        <v>0</v>
      </c>
      <c r="N190" s="5" t="str">
        <f t="shared" si="30"/>
        <v>1111</v>
      </c>
      <c r="O190" s="5" t="str">
        <f t="shared" si="31"/>
        <v>31 downto 0</v>
      </c>
      <c r="P190" s="5" t="str">
        <f t="shared" si="32"/>
        <v>31 downto 0</v>
      </c>
    </row>
    <row r="191" spans="2:16" x14ac:dyDescent="0.25">
      <c r="B191" s="5">
        <v>4136</v>
      </c>
      <c r="C191" s="5">
        <f t="shared" si="25"/>
        <v>1034</v>
      </c>
      <c r="D191" s="5" t="s">
        <v>201</v>
      </c>
      <c r="E191" s="5">
        <v>31</v>
      </c>
      <c r="F191" s="5">
        <v>0</v>
      </c>
      <c r="G191" s="5">
        <v>32</v>
      </c>
      <c r="H191" s="5" t="s">
        <v>308</v>
      </c>
      <c r="I191" s="5">
        <f t="shared" si="33"/>
        <v>44</v>
      </c>
      <c r="J191" s="5" t="str">
        <f t="shared" si="26"/>
        <v>0101100</v>
      </c>
      <c r="K191" s="5">
        <f t="shared" si="27"/>
        <v>8</v>
      </c>
      <c r="L191" s="5">
        <f t="shared" si="28"/>
        <v>31</v>
      </c>
      <c r="M191" s="5">
        <f t="shared" si="29"/>
        <v>24</v>
      </c>
      <c r="N191" s="5" t="str">
        <f t="shared" si="30"/>
        <v>1111</v>
      </c>
      <c r="O191" s="5" t="str">
        <f t="shared" si="31"/>
        <v>31 downto 0</v>
      </c>
      <c r="P191" s="5" t="str">
        <f t="shared" si="32"/>
        <v>31 downto 0</v>
      </c>
    </row>
    <row r="192" spans="2:16" x14ac:dyDescent="0.25">
      <c r="B192" s="5">
        <v>4137</v>
      </c>
      <c r="C192" s="5">
        <f t="shared" si="25"/>
        <v>1034</v>
      </c>
      <c r="D192" s="5" t="s">
        <v>201</v>
      </c>
      <c r="E192" s="5">
        <v>31</v>
      </c>
      <c r="F192" s="5">
        <v>0</v>
      </c>
      <c r="G192" s="5">
        <v>32</v>
      </c>
      <c r="H192" s="5" t="s">
        <v>308</v>
      </c>
      <c r="I192" s="5">
        <f t="shared" si="33"/>
        <v>44</v>
      </c>
      <c r="J192" s="5" t="str">
        <f t="shared" si="26"/>
        <v>0101100</v>
      </c>
      <c r="K192" s="5">
        <f t="shared" si="27"/>
        <v>4</v>
      </c>
      <c r="L192" s="5">
        <f t="shared" si="28"/>
        <v>23</v>
      </c>
      <c r="M192" s="5">
        <f t="shared" si="29"/>
        <v>16</v>
      </c>
      <c r="N192" s="5" t="str">
        <f t="shared" si="30"/>
        <v>1111</v>
      </c>
      <c r="O192" s="5" t="str">
        <f t="shared" si="31"/>
        <v>31 downto 0</v>
      </c>
      <c r="P192" s="5" t="str">
        <f t="shared" si="32"/>
        <v>31 downto 0</v>
      </c>
    </row>
    <row r="193" spans="2:16" x14ac:dyDescent="0.25">
      <c r="B193" s="5">
        <v>4138</v>
      </c>
      <c r="C193" s="5">
        <f t="shared" si="25"/>
        <v>1034</v>
      </c>
      <c r="D193" s="5" t="s">
        <v>201</v>
      </c>
      <c r="E193" s="5">
        <v>31</v>
      </c>
      <c r="F193" s="5">
        <v>0</v>
      </c>
      <c r="G193" s="5">
        <v>32</v>
      </c>
      <c r="H193" s="5" t="s">
        <v>308</v>
      </c>
      <c r="I193" s="5">
        <f t="shared" si="33"/>
        <v>44</v>
      </c>
      <c r="J193" s="5" t="str">
        <f t="shared" si="26"/>
        <v>0101100</v>
      </c>
      <c r="K193" s="5">
        <f t="shared" si="27"/>
        <v>2</v>
      </c>
      <c r="L193" s="5">
        <f t="shared" si="28"/>
        <v>15</v>
      </c>
      <c r="M193" s="5">
        <f t="shared" si="29"/>
        <v>8</v>
      </c>
      <c r="N193" s="5" t="str">
        <f t="shared" si="30"/>
        <v>1111</v>
      </c>
      <c r="O193" s="5" t="str">
        <f t="shared" si="31"/>
        <v>31 downto 0</v>
      </c>
      <c r="P193" s="5" t="str">
        <f t="shared" si="32"/>
        <v>31 downto 0</v>
      </c>
    </row>
    <row r="194" spans="2:16" x14ac:dyDescent="0.25">
      <c r="B194" s="5">
        <v>4139</v>
      </c>
      <c r="C194" s="5">
        <f t="shared" si="25"/>
        <v>1034</v>
      </c>
      <c r="D194" s="5" t="s">
        <v>201</v>
      </c>
      <c r="E194" s="5">
        <v>31</v>
      </c>
      <c r="F194" s="5">
        <v>0</v>
      </c>
      <c r="G194" s="5">
        <v>32</v>
      </c>
      <c r="H194" s="5" t="s">
        <v>308</v>
      </c>
      <c r="I194" s="5">
        <f t="shared" si="33"/>
        <v>44</v>
      </c>
      <c r="J194" s="5" t="str">
        <f t="shared" si="26"/>
        <v>0101100</v>
      </c>
      <c r="K194" s="5">
        <f t="shared" si="27"/>
        <v>1</v>
      </c>
      <c r="L194" s="5">
        <f t="shared" si="28"/>
        <v>7</v>
      </c>
      <c r="M194" s="5">
        <f t="shared" si="29"/>
        <v>0</v>
      </c>
      <c r="N194" s="5" t="str">
        <f t="shared" si="30"/>
        <v>1111</v>
      </c>
      <c r="O194" s="5" t="str">
        <f t="shared" si="31"/>
        <v>31 downto 0</v>
      </c>
      <c r="P194" s="5" t="str">
        <f t="shared" si="32"/>
        <v>31 downto 0</v>
      </c>
    </row>
    <row r="195" spans="2:16" x14ac:dyDescent="0.25">
      <c r="B195" s="5">
        <v>4140</v>
      </c>
      <c r="C195" s="5">
        <f t="shared" si="25"/>
        <v>1035</v>
      </c>
      <c r="D195" s="5" t="s">
        <v>202</v>
      </c>
      <c r="E195" s="5">
        <v>31</v>
      </c>
      <c r="F195" s="5">
        <v>0</v>
      </c>
      <c r="G195" s="5">
        <v>32</v>
      </c>
      <c r="H195" s="5" t="s">
        <v>309</v>
      </c>
      <c r="I195" s="5">
        <f t="shared" si="33"/>
        <v>45</v>
      </c>
      <c r="J195" s="5" t="str">
        <f t="shared" si="26"/>
        <v>0101101</v>
      </c>
      <c r="K195" s="5">
        <f t="shared" si="27"/>
        <v>8</v>
      </c>
      <c r="L195" s="5">
        <f t="shared" si="28"/>
        <v>31</v>
      </c>
      <c r="M195" s="5">
        <f t="shared" si="29"/>
        <v>24</v>
      </c>
      <c r="N195" s="5" t="str">
        <f t="shared" si="30"/>
        <v>1111</v>
      </c>
      <c r="O195" s="5" t="str">
        <f t="shared" si="31"/>
        <v>31 downto 0</v>
      </c>
      <c r="P195" s="5" t="str">
        <f t="shared" si="32"/>
        <v>31 downto 0</v>
      </c>
    </row>
    <row r="196" spans="2:16" x14ac:dyDescent="0.25">
      <c r="B196" s="5">
        <v>4141</v>
      </c>
      <c r="C196" s="5">
        <f t="shared" ref="C196:C259" si="34">QUOTIENT(B196,4)</f>
        <v>1035</v>
      </c>
      <c r="D196" s="5" t="s">
        <v>202</v>
      </c>
      <c r="E196" s="5">
        <v>31</v>
      </c>
      <c r="F196" s="5">
        <v>0</v>
      </c>
      <c r="G196" s="5">
        <v>32</v>
      </c>
      <c r="H196" s="5" t="s">
        <v>309</v>
      </c>
      <c r="I196" s="5">
        <f t="shared" si="33"/>
        <v>45</v>
      </c>
      <c r="J196" s="5" t="str">
        <f t="shared" ref="J196:J259" si="35">DEC2BIN(I196,7)</f>
        <v>0101101</v>
      </c>
      <c r="K196" s="5">
        <f t="shared" si="27"/>
        <v>4</v>
      </c>
      <c r="L196" s="5">
        <f t="shared" si="28"/>
        <v>23</v>
      </c>
      <c r="M196" s="5">
        <f t="shared" si="29"/>
        <v>16</v>
      </c>
      <c r="N196" s="5" t="str">
        <f t="shared" si="30"/>
        <v>1111</v>
      </c>
      <c r="O196" s="5" t="str">
        <f t="shared" si="31"/>
        <v>31 downto 0</v>
      </c>
      <c r="P196" s="5" t="str">
        <f t="shared" si="32"/>
        <v>31 downto 0</v>
      </c>
    </row>
    <row r="197" spans="2:16" x14ac:dyDescent="0.25">
      <c r="B197" s="5">
        <v>4142</v>
      </c>
      <c r="C197" s="5">
        <f t="shared" si="34"/>
        <v>1035</v>
      </c>
      <c r="D197" s="5" t="s">
        <v>202</v>
      </c>
      <c r="E197" s="5">
        <v>31</v>
      </c>
      <c r="F197" s="5">
        <v>0</v>
      </c>
      <c r="G197" s="5">
        <v>32</v>
      </c>
      <c r="H197" s="5" t="s">
        <v>309</v>
      </c>
      <c r="I197" s="5">
        <f t="shared" si="33"/>
        <v>45</v>
      </c>
      <c r="J197" s="5" t="str">
        <f t="shared" si="35"/>
        <v>0101101</v>
      </c>
      <c r="K197" s="5">
        <f t="shared" si="27"/>
        <v>2</v>
      </c>
      <c r="L197" s="5">
        <f t="shared" si="28"/>
        <v>15</v>
      </c>
      <c r="M197" s="5">
        <f t="shared" si="29"/>
        <v>8</v>
      </c>
      <c r="N197" s="5" t="str">
        <f t="shared" si="30"/>
        <v>1111</v>
      </c>
      <c r="O197" s="5" t="str">
        <f t="shared" si="31"/>
        <v>31 downto 0</v>
      </c>
      <c r="P197" s="5" t="str">
        <f t="shared" si="32"/>
        <v>31 downto 0</v>
      </c>
    </row>
    <row r="198" spans="2:16" x14ac:dyDescent="0.25">
      <c r="B198" s="5">
        <v>4143</v>
      </c>
      <c r="C198" s="5">
        <f t="shared" si="34"/>
        <v>1035</v>
      </c>
      <c r="D198" s="5" t="s">
        <v>202</v>
      </c>
      <c r="E198" s="5">
        <v>31</v>
      </c>
      <c r="F198" s="5">
        <v>0</v>
      </c>
      <c r="G198" s="5">
        <v>32</v>
      </c>
      <c r="H198" s="5" t="s">
        <v>309</v>
      </c>
      <c r="I198" s="5">
        <f t="shared" si="33"/>
        <v>45</v>
      </c>
      <c r="J198" s="5" t="str">
        <f t="shared" si="35"/>
        <v>0101101</v>
      </c>
      <c r="K198" s="5">
        <f t="shared" si="27"/>
        <v>1</v>
      </c>
      <c r="L198" s="5">
        <f t="shared" si="28"/>
        <v>7</v>
      </c>
      <c r="M198" s="5">
        <f t="shared" si="29"/>
        <v>0</v>
      </c>
      <c r="N198" s="5" t="str">
        <f t="shared" si="30"/>
        <v>1111</v>
      </c>
      <c r="O198" s="5" t="str">
        <f t="shared" si="31"/>
        <v>31 downto 0</v>
      </c>
      <c r="P198" s="5" t="str">
        <f t="shared" si="32"/>
        <v>31 downto 0</v>
      </c>
    </row>
    <row r="199" spans="2:16" x14ac:dyDescent="0.25">
      <c r="B199" s="5">
        <v>4144</v>
      </c>
      <c r="C199" s="5">
        <f t="shared" si="34"/>
        <v>1036</v>
      </c>
      <c r="D199" s="5" t="s">
        <v>203</v>
      </c>
      <c r="E199" s="5">
        <v>31</v>
      </c>
      <c r="F199" s="5">
        <v>0</v>
      </c>
      <c r="G199" s="5">
        <v>32</v>
      </c>
      <c r="H199" s="5" t="s">
        <v>310</v>
      </c>
      <c r="I199" s="5">
        <f t="shared" si="33"/>
        <v>46</v>
      </c>
      <c r="J199" s="5" t="str">
        <f t="shared" si="35"/>
        <v>0101110</v>
      </c>
      <c r="K199" s="5">
        <f t="shared" si="27"/>
        <v>8</v>
      </c>
      <c r="L199" s="5">
        <f t="shared" si="28"/>
        <v>31</v>
      </c>
      <c r="M199" s="5">
        <f t="shared" si="29"/>
        <v>24</v>
      </c>
      <c r="N199" s="5" t="str">
        <f t="shared" si="30"/>
        <v>1111</v>
      </c>
      <c r="O199" s="5" t="str">
        <f t="shared" si="31"/>
        <v>31 downto 0</v>
      </c>
      <c r="P199" s="5" t="str">
        <f t="shared" si="32"/>
        <v>31 downto 0</v>
      </c>
    </row>
    <row r="200" spans="2:16" x14ac:dyDescent="0.25">
      <c r="B200" s="5">
        <v>4145</v>
      </c>
      <c r="C200" s="5">
        <f t="shared" si="34"/>
        <v>1036</v>
      </c>
      <c r="D200" s="5" t="s">
        <v>203</v>
      </c>
      <c r="E200" s="5">
        <v>31</v>
      </c>
      <c r="F200" s="5">
        <v>0</v>
      </c>
      <c r="G200" s="5">
        <v>32</v>
      </c>
      <c r="H200" s="5" t="s">
        <v>310</v>
      </c>
      <c r="I200" s="5">
        <f t="shared" si="33"/>
        <v>46</v>
      </c>
      <c r="J200" s="5" t="str">
        <f t="shared" si="35"/>
        <v>0101110</v>
      </c>
      <c r="K200" s="5">
        <f t="shared" si="27"/>
        <v>4</v>
      </c>
      <c r="L200" s="5">
        <f t="shared" si="28"/>
        <v>23</v>
      </c>
      <c r="M200" s="5">
        <f t="shared" si="29"/>
        <v>16</v>
      </c>
      <c r="N200" s="5" t="str">
        <f t="shared" si="30"/>
        <v>1111</v>
      </c>
      <c r="O200" s="5" t="str">
        <f t="shared" si="31"/>
        <v>31 downto 0</v>
      </c>
      <c r="P200" s="5" t="str">
        <f t="shared" si="32"/>
        <v>31 downto 0</v>
      </c>
    </row>
    <row r="201" spans="2:16" x14ac:dyDescent="0.25">
      <c r="B201" s="5">
        <v>4146</v>
      </c>
      <c r="C201" s="5">
        <f t="shared" si="34"/>
        <v>1036</v>
      </c>
      <c r="D201" s="5" t="s">
        <v>203</v>
      </c>
      <c r="E201" s="5">
        <v>31</v>
      </c>
      <c r="F201" s="5">
        <v>0</v>
      </c>
      <c r="G201" s="5">
        <v>32</v>
      </c>
      <c r="H201" s="5" t="s">
        <v>310</v>
      </c>
      <c r="I201" s="5">
        <f t="shared" si="33"/>
        <v>46</v>
      </c>
      <c r="J201" s="5" t="str">
        <f t="shared" si="35"/>
        <v>0101110</v>
      </c>
      <c r="K201" s="5">
        <f t="shared" si="27"/>
        <v>2</v>
      </c>
      <c r="L201" s="5">
        <f t="shared" si="28"/>
        <v>15</v>
      </c>
      <c r="M201" s="5">
        <f t="shared" si="29"/>
        <v>8</v>
      </c>
      <c r="N201" s="5" t="str">
        <f t="shared" si="30"/>
        <v>1111</v>
      </c>
      <c r="O201" s="5" t="str">
        <f t="shared" si="31"/>
        <v>31 downto 0</v>
      </c>
      <c r="P201" s="5" t="str">
        <f t="shared" si="32"/>
        <v>31 downto 0</v>
      </c>
    </row>
    <row r="202" spans="2:16" x14ac:dyDescent="0.25">
      <c r="B202" s="5">
        <v>4147</v>
      </c>
      <c r="C202" s="5">
        <f t="shared" si="34"/>
        <v>1036</v>
      </c>
      <c r="D202" s="5" t="s">
        <v>203</v>
      </c>
      <c r="E202" s="5">
        <v>31</v>
      </c>
      <c r="F202" s="5">
        <v>0</v>
      </c>
      <c r="G202" s="5">
        <v>32</v>
      </c>
      <c r="H202" s="5" t="s">
        <v>310</v>
      </c>
      <c r="I202" s="5">
        <f t="shared" si="33"/>
        <v>46</v>
      </c>
      <c r="J202" s="5" t="str">
        <f t="shared" si="35"/>
        <v>0101110</v>
      </c>
      <c r="K202" s="5">
        <f t="shared" si="27"/>
        <v>1</v>
      </c>
      <c r="L202" s="5">
        <f t="shared" si="28"/>
        <v>7</v>
      </c>
      <c r="M202" s="5">
        <f t="shared" si="29"/>
        <v>0</v>
      </c>
      <c r="N202" s="5" t="str">
        <f t="shared" si="30"/>
        <v>1111</v>
      </c>
      <c r="O202" s="5" t="str">
        <f t="shared" si="31"/>
        <v>31 downto 0</v>
      </c>
      <c r="P202" s="5" t="str">
        <f t="shared" si="32"/>
        <v>31 downto 0</v>
      </c>
    </row>
    <row r="203" spans="2:16" x14ac:dyDescent="0.25">
      <c r="B203" s="5">
        <v>4148</v>
      </c>
      <c r="C203" s="5">
        <f t="shared" si="34"/>
        <v>1037</v>
      </c>
      <c r="D203" s="5" t="s">
        <v>204</v>
      </c>
      <c r="E203" s="5">
        <v>31</v>
      </c>
      <c r="F203" s="5">
        <v>0</v>
      </c>
      <c r="G203" s="5">
        <v>32</v>
      </c>
      <c r="H203" s="5" t="s">
        <v>311</v>
      </c>
      <c r="I203" s="5">
        <f t="shared" si="33"/>
        <v>47</v>
      </c>
      <c r="J203" s="5" t="str">
        <f t="shared" si="35"/>
        <v>0101111</v>
      </c>
      <c r="K203" s="5">
        <f t="shared" si="27"/>
        <v>8</v>
      </c>
      <c r="L203" s="5">
        <f t="shared" si="28"/>
        <v>31</v>
      </c>
      <c r="M203" s="5">
        <f t="shared" si="29"/>
        <v>24</v>
      </c>
      <c r="N203" s="5" t="str">
        <f t="shared" si="30"/>
        <v>1111</v>
      </c>
      <c r="O203" s="5" t="str">
        <f t="shared" si="31"/>
        <v>31 downto 0</v>
      </c>
      <c r="P203" s="5" t="str">
        <f t="shared" si="32"/>
        <v>31 downto 0</v>
      </c>
    </row>
    <row r="204" spans="2:16" x14ac:dyDescent="0.25">
      <c r="B204" s="5">
        <v>4149</v>
      </c>
      <c r="C204" s="5">
        <f t="shared" si="34"/>
        <v>1037</v>
      </c>
      <c r="D204" s="5" t="s">
        <v>204</v>
      </c>
      <c r="E204" s="5">
        <v>31</v>
      </c>
      <c r="F204" s="5">
        <v>0</v>
      </c>
      <c r="G204" s="5">
        <v>32</v>
      </c>
      <c r="H204" s="5" t="s">
        <v>311</v>
      </c>
      <c r="I204" s="5">
        <f t="shared" si="33"/>
        <v>47</v>
      </c>
      <c r="J204" s="5" t="str">
        <f t="shared" si="35"/>
        <v>0101111</v>
      </c>
      <c r="K204" s="5">
        <f t="shared" si="27"/>
        <v>4</v>
      </c>
      <c r="L204" s="5">
        <f t="shared" si="28"/>
        <v>23</v>
      </c>
      <c r="M204" s="5">
        <f t="shared" si="29"/>
        <v>16</v>
      </c>
      <c r="N204" s="5" t="str">
        <f t="shared" si="30"/>
        <v>1111</v>
      </c>
      <c r="O204" s="5" t="str">
        <f t="shared" si="31"/>
        <v>31 downto 0</v>
      </c>
      <c r="P204" s="5" t="str">
        <f t="shared" si="32"/>
        <v>31 downto 0</v>
      </c>
    </row>
    <row r="205" spans="2:16" x14ac:dyDescent="0.25">
      <c r="B205" s="5">
        <v>4150</v>
      </c>
      <c r="C205" s="5">
        <f t="shared" si="34"/>
        <v>1037</v>
      </c>
      <c r="D205" s="5" t="s">
        <v>204</v>
      </c>
      <c r="E205" s="5">
        <v>31</v>
      </c>
      <c r="F205" s="5">
        <v>0</v>
      </c>
      <c r="G205" s="5">
        <v>32</v>
      </c>
      <c r="H205" s="5" t="s">
        <v>311</v>
      </c>
      <c r="I205" s="5">
        <f t="shared" si="33"/>
        <v>47</v>
      </c>
      <c r="J205" s="5" t="str">
        <f t="shared" si="35"/>
        <v>0101111</v>
      </c>
      <c r="K205" s="5">
        <f t="shared" si="27"/>
        <v>2</v>
      </c>
      <c r="L205" s="5">
        <f t="shared" si="28"/>
        <v>15</v>
      </c>
      <c r="M205" s="5">
        <f t="shared" si="29"/>
        <v>8</v>
      </c>
      <c r="N205" s="5" t="str">
        <f t="shared" si="30"/>
        <v>1111</v>
      </c>
      <c r="O205" s="5" t="str">
        <f t="shared" si="31"/>
        <v>31 downto 0</v>
      </c>
      <c r="P205" s="5" t="str">
        <f t="shared" si="32"/>
        <v>31 downto 0</v>
      </c>
    </row>
    <row r="206" spans="2:16" x14ac:dyDescent="0.25">
      <c r="B206" s="5">
        <v>4151</v>
      </c>
      <c r="C206" s="5">
        <f t="shared" si="34"/>
        <v>1037</v>
      </c>
      <c r="D206" s="5" t="s">
        <v>204</v>
      </c>
      <c r="E206" s="5">
        <v>31</v>
      </c>
      <c r="F206" s="5">
        <v>0</v>
      </c>
      <c r="G206" s="5">
        <v>32</v>
      </c>
      <c r="H206" s="5" t="s">
        <v>311</v>
      </c>
      <c r="I206" s="5">
        <f t="shared" si="33"/>
        <v>47</v>
      </c>
      <c r="J206" s="5" t="str">
        <f t="shared" si="35"/>
        <v>0101111</v>
      </c>
      <c r="K206" s="5">
        <f t="shared" si="27"/>
        <v>1</v>
      </c>
      <c r="L206" s="5">
        <f t="shared" si="28"/>
        <v>7</v>
      </c>
      <c r="M206" s="5">
        <f t="shared" si="29"/>
        <v>0</v>
      </c>
      <c r="N206" s="5" t="str">
        <f t="shared" si="30"/>
        <v>1111</v>
      </c>
      <c r="O206" s="5" t="str">
        <f t="shared" si="31"/>
        <v>31 downto 0</v>
      </c>
      <c r="P206" s="5" t="str">
        <f t="shared" si="32"/>
        <v>31 downto 0</v>
      </c>
    </row>
    <row r="207" spans="2:16" x14ac:dyDescent="0.25">
      <c r="B207" s="5">
        <v>4152</v>
      </c>
      <c r="C207" s="5">
        <f t="shared" si="34"/>
        <v>1038</v>
      </c>
      <c r="D207" s="5" t="s">
        <v>205</v>
      </c>
      <c r="E207" s="5">
        <v>31</v>
      </c>
      <c r="F207" s="5">
        <v>0</v>
      </c>
      <c r="G207" s="5">
        <v>32</v>
      </c>
      <c r="H207" s="5" t="s">
        <v>312</v>
      </c>
      <c r="I207" s="5">
        <f t="shared" si="33"/>
        <v>48</v>
      </c>
      <c r="J207" s="5" t="str">
        <f t="shared" si="35"/>
        <v>0110000</v>
      </c>
      <c r="K207" s="5">
        <f t="shared" si="27"/>
        <v>8</v>
      </c>
      <c r="L207" s="5">
        <f t="shared" si="28"/>
        <v>31</v>
      </c>
      <c r="M207" s="5">
        <f t="shared" si="29"/>
        <v>24</v>
      </c>
      <c r="N207" s="5" t="str">
        <f t="shared" si="30"/>
        <v>1111</v>
      </c>
      <c r="O207" s="5" t="str">
        <f t="shared" si="31"/>
        <v>31 downto 0</v>
      </c>
      <c r="P207" s="5" t="str">
        <f t="shared" si="32"/>
        <v>31 downto 0</v>
      </c>
    </row>
    <row r="208" spans="2:16" x14ac:dyDescent="0.25">
      <c r="B208" s="5">
        <v>4153</v>
      </c>
      <c r="C208" s="5">
        <f t="shared" si="34"/>
        <v>1038</v>
      </c>
      <c r="D208" s="5" t="s">
        <v>205</v>
      </c>
      <c r="E208" s="5">
        <v>31</v>
      </c>
      <c r="F208" s="5">
        <v>0</v>
      </c>
      <c r="G208" s="5">
        <v>32</v>
      </c>
      <c r="H208" s="5" t="s">
        <v>312</v>
      </c>
      <c r="I208" s="5">
        <f t="shared" si="33"/>
        <v>48</v>
      </c>
      <c r="J208" s="5" t="str">
        <f t="shared" si="35"/>
        <v>0110000</v>
      </c>
      <c r="K208" s="5">
        <f t="shared" si="27"/>
        <v>4</v>
      </c>
      <c r="L208" s="5">
        <f t="shared" si="28"/>
        <v>23</v>
      </c>
      <c r="M208" s="5">
        <f t="shared" si="29"/>
        <v>16</v>
      </c>
      <c r="N208" s="5" t="str">
        <f t="shared" si="30"/>
        <v>1111</v>
      </c>
      <c r="O208" s="5" t="str">
        <f t="shared" si="31"/>
        <v>31 downto 0</v>
      </c>
      <c r="P208" s="5" t="str">
        <f t="shared" si="32"/>
        <v>31 downto 0</v>
      </c>
    </row>
    <row r="209" spans="2:16" x14ac:dyDescent="0.25">
      <c r="B209" s="5">
        <v>4154</v>
      </c>
      <c r="C209" s="5">
        <f t="shared" si="34"/>
        <v>1038</v>
      </c>
      <c r="D209" s="5" t="s">
        <v>205</v>
      </c>
      <c r="E209" s="5">
        <v>31</v>
      </c>
      <c r="F209" s="5">
        <v>0</v>
      </c>
      <c r="G209" s="5">
        <v>32</v>
      </c>
      <c r="H209" s="5" t="s">
        <v>312</v>
      </c>
      <c r="I209" s="5">
        <f t="shared" si="33"/>
        <v>48</v>
      </c>
      <c r="J209" s="5" t="str">
        <f t="shared" si="35"/>
        <v>0110000</v>
      </c>
      <c r="K209" s="5">
        <f t="shared" si="27"/>
        <v>2</v>
      </c>
      <c r="L209" s="5">
        <f t="shared" si="28"/>
        <v>15</v>
      </c>
      <c r="M209" s="5">
        <f t="shared" si="29"/>
        <v>8</v>
      </c>
      <c r="N209" s="5" t="str">
        <f t="shared" si="30"/>
        <v>1111</v>
      </c>
      <c r="O209" s="5" t="str">
        <f t="shared" si="31"/>
        <v>31 downto 0</v>
      </c>
      <c r="P209" s="5" t="str">
        <f t="shared" si="32"/>
        <v>31 downto 0</v>
      </c>
    </row>
    <row r="210" spans="2:16" x14ac:dyDescent="0.25">
      <c r="B210" s="5">
        <v>4155</v>
      </c>
      <c r="C210" s="5">
        <f t="shared" si="34"/>
        <v>1038</v>
      </c>
      <c r="D210" s="5" t="s">
        <v>205</v>
      </c>
      <c r="E210" s="5">
        <v>31</v>
      </c>
      <c r="F210" s="5">
        <v>0</v>
      </c>
      <c r="G210" s="5">
        <v>32</v>
      </c>
      <c r="H210" s="5" t="s">
        <v>312</v>
      </c>
      <c r="I210" s="5">
        <f t="shared" si="33"/>
        <v>48</v>
      </c>
      <c r="J210" s="5" t="str">
        <f t="shared" si="35"/>
        <v>0110000</v>
      </c>
      <c r="K210" s="5">
        <f t="shared" si="27"/>
        <v>1</v>
      </c>
      <c r="L210" s="5">
        <f t="shared" si="28"/>
        <v>7</v>
      </c>
      <c r="M210" s="5">
        <f t="shared" si="29"/>
        <v>0</v>
      </c>
      <c r="N210" s="5" t="str">
        <f t="shared" si="30"/>
        <v>1111</v>
      </c>
      <c r="O210" s="5" t="str">
        <f t="shared" si="31"/>
        <v>31 downto 0</v>
      </c>
      <c r="P210" s="5" t="str">
        <f t="shared" si="32"/>
        <v>31 downto 0</v>
      </c>
    </row>
    <row r="211" spans="2:16" x14ac:dyDescent="0.25">
      <c r="B211" s="5">
        <v>4156</v>
      </c>
      <c r="C211" s="5">
        <f t="shared" si="34"/>
        <v>1039</v>
      </c>
      <c r="D211" s="5" t="s">
        <v>206</v>
      </c>
      <c r="E211" s="5">
        <v>31</v>
      </c>
      <c r="F211" s="5">
        <v>0</v>
      </c>
      <c r="G211" s="5">
        <v>32</v>
      </c>
      <c r="H211" s="5" t="s">
        <v>313</v>
      </c>
      <c r="I211" s="5">
        <f t="shared" si="33"/>
        <v>49</v>
      </c>
      <c r="J211" s="5" t="str">
        <f t="shared" si="35"/>
        <v>0110001</v>
      </c>
      <c r="K211" s="5">
        <f t="shared" si="27"/>
        <v>8</v>
      </c>
      <c r="L211" s="5">
        <f t="shared" si="28"/>
        <v>31</v>
      </c>
      <c r="M211" s="5">
        <f t="shared" si="29"/>
        <v>24</v>
      </c>
      <c r="N211" s="5" t="str">
        <f t="shared" si="30"/>
        <v>1111</v>
      </c>
      <c r="O211" s="5" t="str">
        <f t="shared" si="31"/>
        <v>31 downto 0</v>
      </c>
      <c r="P211" s="5" t="str">
        <f t="shared" si="32"/>
        <v>31 downto 0</v>
      </c>
    </row>
    <row r="212" spans="2:16" x14ac:dyDescent="0.25">
      <c r="B212" s="5">
        <v>4157</v>
      </c>
      <c r="C212" s="5">
        <f t="shared" si="34"/>
        <v>1039</v>
      </c>
      <c r="D212" s="5" t="s">
        <v>206</v>
      </c>
      <c r="E212" s="5">
        <v>31</v>
      </c>
      <c r="F212" s="5">
        <v>0</v>
      </c>
      <c r="G212" s="5">
        <v>32</v>
      </c>
      <c r="H212" s="5" t="s">
        <v>313</v>
      </c>
      <c r="I212" s="5">
        <f t="shared" si="33"/>
        <v>49</v>
      </c>
      <c r="J212" s="5" t="str">
        <f t="shared" si="35"/>
        <v>0110001</v>
      </c>
      <c r="K212" s="5">
        <f t="shared" si="27"/>
        <v>4</v>
      </c>
      <c r="L212" s="5">
        <f t="shared" si="28"/>
        <v>23</v>
      </c>
      <c r="M212" s="5">
        <f t="shared" si="29"/>
        <v>16</v>
      </c>
      <c r="N212" s="5" t="str">
        <f t="shared" si="30"/>
        <v>1111</v>
      </c>
      <c r="O212" s="5" t="str">
        <f t="shared" si="31"/>
        <v>31 downto 0</v>
      </c>
      <c r="P212" s="5" t="str">
        <f t="shared" si="32"/>
        <v>31 downto 0</v>
      </c>
    </row>
    <row r="213" spans="2:16" x14ac:dyDescent="0.25">
      <c r="B213" s="5">
        <v>4158</v>
      </c>
      <c r="C213" s="5">
        <f t="shared" si="34"/>
        <v>1039</v>
      </c>
      <c r="D213" s="5" t="s">
        <v>206</v>
      </c>
      <c r="E213" s="5">
        <v>31</v>
      </c>
      <c r="F213" s="5">
        <v>0</v>
      </c>
      <c r="G213" s="5">
        <v>32</v>
      </c>
      <c r="H213" s="5" t="s">
        <v>313</v>
      </c>
      <c r="I213" s="5">
        <f t="shared" si="33"/>
        <v>49</v>
      </c>
      <c r="J213" s="5" t="str">
        <f t="shared" si="35"/>
        <v>0110001</v>
      </c>
      <c r="K213" s="5">
        <f t="shared" si="27"/>
        <v>2</v>
      </c>
      <c r="L213" s="5">
        <f t="shared" si="28"/>
        <v>15</v>
      </c>
      <c r="M213" s="5">
        <f t="shared" si="29"/>
        <v>8</v>
      </c>
      <c r="N213" s="5" t="str">
        <f t="shared" si="30"/>
        <v>1111</v>
      </c>
      <c r="O213" s="5" t="str">
        <f t="shared" si="31"/>
        <v>31 downto 0</v>
      </c>
      <c r="P213" s="5" t="str">
        <f t="shared" si="32"/>
        <v>31 downto 0</v>
      </c>
    </row>
    <row r="214" spans="2:16" x14ac:dyDescent="0.25">
      <c r="B214" s="5">
        <v>4159</v>
      </c>
      <c r="C214" s="5">
        <f t="shared" si="34"/>
        <v>1039</v>
      </c>
      <c r="D214" s="5" t="s">
        <v>206</v>
      </c>
      <c r="E214" s="5">
        <v>31</v>
      </c>
      <c r="F214" s="5">
        <v>0</v>
      </c>
      <c r="G214" s="5">
        <v>32</v>
      </c>
      <c r="H214" s="5" t="s">
        <v>313</v>
      </c>
      <c r="I214" s="5">
        <f t="shared" si="33"/>
        <v>49</v>
      </c>
      <c r="J214" s="5" t="str">
        <f t="shared" si="35"/>
        <v>0110001</v>
      </c>
      <c r="K214" s="5">
        <f t="shared" si="27"/>
        <v>1</v>
      </c>
      <c r="L214" s="5">
        <f t="shared" si="28"/>
        <v>7</v>
      </c>
      <c r="M214" s="5">
        <f t="shared" si="29"/>
        <v>0</v>
      </c>
      <c r="N214" s="5" t="str">
        <f t="shared" si="30"/>
        <v>1111</v>
      </c>
      <c r="O214" s="5" t="str">
        <f t="shared" si="31"/>
        <v>31 downto 0</v>
      </c>
      <c r="P214" s="5" t="str">
        <f t="shared" si="32"/>
        <v>31 downto 0</v>
      </c>
    </row>
    <row r="215" spans="2:16" x14ac:dyDescent="0.25">
      <c r="B215" s="5">
        <v>4160</v>
      </c>
      <c r="C215" s="5">
        <f t="shared" si="34"/>
        <v>1040</v>
      </c>
      <c r="D215" s="5" t="s">
        <v>207</v>
      </c>
      <c r="E215" s="5">
        <v>31</v>
      </c>
      <c r="F215" s="5">
        <v>0</v>
      </c>
      <c r="G215" s="5">
        <v>32</v>
      </c>
      <c r="H215" s="5" t="s">
        <v>314</v>
      </c>
      <c r="I215" s="5">
        <f t="shared" si="33"/>
        <v>50</v>
      </c>
      <c r="J215" s="5" t="str">
        <f t="shared" si="35"/>
        <v>0110010</v>
      </c>
      <c r="K215" s="5">
        <f t="shared" si="27"/>
        <v>8</v>
      </c>
      <c r="L215" s="5">
        <f t="shared" si="28"/>
        <v>31</v>
      </c>
      <c r="M215" s="5">
        <f t="shared" si="29"/>
        <v>24</v>
      </c>
      <c r="N215" s="5" t="str">
        <f t="shared" si="30"/>
        <v>1111</v>
      </c>
      <c r="O215" s="5" t="str">
        <f t="shared" si="31"/>
        <v>31 downto 0</v>
      </c>
      <c r="P215" s="5" t="str">
        <f t="shared" si="32"/>
        <v>31 downto 0</v>
      </c>
    </row>
    <row r="216" spans="2:16" x14ac:dyDescent="0.25">
      <c r="B216" s="5">
        <v>4161</v>
      </c>
      <c r="C216" s="5">
        <f t="shared" si="34"/>
        <v>1040</v>
      </c>
      <c r="D216" s="5" t="s">
        <v>207</v>
      </c>
      <c r="E216" s="5">
        <v>31</v>
      </c>
      <c r="F216" s="5">
        <v>0</v>
      </c>
      <c r="G216" s="5">
        <v>32</v>
      </c>
      <c r="H216" s="5" t="s">
        <v>314</v>
      </c>
      <c r="I216" s="5">
        <f t="shared" si="33"/>
        <v>50</v>
      </c>
      <c r="J216" s="5" t="str">
        <f t="shared" si="35"/>
        <v>0110010</v>
      </c>
      <c r="K216" s="5">
        <f t="shared" si="27"/>
        <v>4</v>
      </c>
      <c r="L216" s="5">
        <f t="shared" si="28"/>
        <v>23</v>
      </c>
      <c r="M216" s="5">
        <f t="shared" si="29"/>
        <v>16</v>
      </c>
      <c r="N216" s="5" t="str">
        <f t="shared" si="30"/>
        <v>1111</v>
      </c>
      <c r="O216" s="5" t="str">
        <f t="shared" si="31"/>
        <v>31 downto 0</v>
      </c>
      <c r="P216" s="5" t="str">
        <f t="shared" si="32"/>
        <v>31 downto 0</v>
      </c>
    </row>
    <row r="217" spans="2:16" x14ac:dyDescent="0.25">
      <c r="B217" s="5">
        <v>4162</v>
      </c>
      <c r="C217" s="5">
        <f t="shared" si="34"/>
        <v>1040</v>
      </c>
      <c r="D217" s="5" t="s">
        <v>207</v>
      </c>
      <c r="E217" s="5">
        <v>31</v>
      </c>
      <c r="F217" s="5">
        <v>0</v>
      </c>
      <c r="G217" s="5">
        <v>32</v>
      </c>
      <c r="H217" s="5" t="s">
        <v>314</v>
      </c>
      <c r="I217" s="5">
        <f t="shared" si="33"/>
        <v>50</v>
      </c>
      <c r="J217" s="5" t="str">
        <f t="shared" si="35"/>
        <v>0110010</v>
      </c>
      <c r="K217" s="5">
        <f t="shared" si="27"/>
        <v>2</v>
      </c>
      <c r="L217" s="5">
        <f t="shared" si="28"/>
        <v>15</v>
      </c>
      <c r="M217" s="5">
        <f t="shared" si="29"/>
        <v>8</v>
      </c>
      <c r="N217" s="5" t="str">
        <f t="shared" si="30"/>
        <v>1111</v>
      </c>
      <c r="O217" s="5" t="str">
        <f t="shared" si="31"/>
        <v>31 downto 0</v>
      </c>
      <c r="P217" s="5" t="str">
        <f t="shared" si="32"/>
        <v>31 downto 0</v>
      </c>
    </row>
    <row r="218" spans="2:16" x14ac:dyDescent="0.25">
      <c r="B218" s="5">
        <v>4163</v>
      </c>
      <c r="C218" s="5">
        <f t="shared" si="34"/>
        <v>1040</v>
      </c>
      <c r="D218" s="5" t="s">
        <v>207</v>
      </c>
      <c r="E218" s="5">
        <v>31</v>
      </c>
      <c r="F218" s="5">
        <v>0</v>
      </c>
      <c r="G218" s="5">
        <v>32</v>
      </c>
      <c r="H218" s="5" t="s">
        <v>314</v>
      </c>
      <c r="I218" s="5">
        <f t="shared" si="33"/>
        <v>50</v>
      </c>
      <c r="J218" s="5" t="str">
        <f t="shared" si="35"/>
        <v>0110010</v>
      </c>
      <c r="K218" s="5">
        <f t="shared" ref="K218:K280" si="36">2^(3 - MOD(B218,4))</f>
        <v>1</v>
      </c>
      <c r="L218" s="5">
        <f t="shared" ref="L218:L280" si="37">(3 - MOD(B218,4))*8 + 7</f>
        <v>7</v>
      </c>
      <c r="M218" s="5">
        <f t="shared" ref="M218:M280" si="38">(3 - MOD(B218,4))*8</f>
        <v>0</v>
      </c>
      <c r="N218" s="5" t="str">
        <f t="shared" ref="N218:N280" si="39">_xlfn.CONCAT(IF(E218 &gt; 23,1,0),IF(AND(E218 &gt; 15, F218 &lt; 24),1,0),IF(AND(E218 &gt; 7, F218 &lt; 16),1,0),IF(F218 &lt; 8,1,0))</f>
        <v>1111</v>
      </c>
      <c r="O218" s="5" t="str">
        <f t="shared" ref="O218:O280" si="40">IF(E218&lt;&gt;F218,IF(AND(MOD(G218,8) = 0,MOD(F218,8) = 0), "31 downto 0",_xlfn.CONCAT(E218," downto ",F218)),E218)</f>
        <v>31 downto 0</v>
      </c>
      <c r="P218" s="5" t="str">
        <f t="shared" ref="P218:P280" si="41">IF(G218&lt;&gt;1,_xlfn.CONCAT(G218-1," downto 0"),0)</f>
        <v>31 downto 0</v>
      </c>
    </row>
    <row r="219" spans="2:16" x14ac:dyDescent="0.25">
      <c r="B219" s="5">
        <v>4164</v>
      </c>
      <c r="C219" s="5">
        <f t="shared" si="34"/>
        <v>1041</v>
      </c>
      <c r="D219" s="5" t="s">
        <v>208</v>
      </c>
      <c r="E219" s="5">
        <v>31</v>
      </c>
      <c r="F219" s="5">
        <v>0</v>
      </c>
      <c r="G219" s="5">
        <v>32</v>
      </c>
      <c r="H219" s="5" t="s">
        <v>315</v>
      </c>
      <c r="I219" s="5">
        <f t="shared" si="33"/>
        <v>51</v>
      </c>
      <c r="J219" s="5" t="str">
        <f t="shared" si="35"/>
        <v>0110011</v>
      </c>
      <c r="K219" s="5">
        <f t="shared" si="36"/>
        <v>8</v>
      </c>
      <c r="L219" s="5">
        <f t="shared" si="37"/>
        <v>31</v>
      </c>
      <c r="M219" s="5">
        <f t="shared" si="38"/>
        <v>24</v>
      </c>
      <c r="N219" s="5" t="str">
        <f t="shared" si="39"/>
        <v>1111</v>
      </c>
      <c r="O219" s="5" t="str">
        <f t="shared" si="40"/>
        <v>31 downto 0</v>
      </c>
      <c r="P219" s="5" t="str">
        <f t="shared" si="41"/>
        <v>31 downto 0</v>
      </c>
    </row>
    <row r="220" spans="2:16" x14ac:dyDescent="0.25">
      <c r="B220" s="5">
        <v>4165</v>
      </c>
      <c r="C220" s="5">
        <f t="shared" si="34"/>
        <v>1041</v>
      </c>
      <c r="D220" s="5" t="s">
        <v>208</v>
      </c>
      <c r="E220" s="5">
        <v>31</v>
      </c>
      <c r="F220" s="5">
        <v>0</v>
      </c>
      <c r="G220" s="5">
        <v>32</v>
      </c>
      <c r="H220" s="5" t="s">
        <v>315</v>
      </c>
      <c r="I220" s="5">
        <f t="shared" ref="I220:I272" si="42">C220-1024+34</f>
        <v>51</v>
      </c>
      <c r="J220" s="5" t="str">
        <f t="shared" si="35"/>
        <v>0110011</v>
      </c>
      <c r="K220" s="5">
        <f t="shared" si="36"/>
        <v>4</v>
      </c>
      <c r="L220" s="5">
        <f t="shared" si="37"/>
        <v>23</v>
      </c>
      <c r="M220" s="5">
        <f t="shared" si="38"/>
        <v>16</v>
      </c>
      <c r="N220" s="5" t="str">
        <f t="shared" si="39"/>
        <v>1111</v>
      </c>
      <c r="O220" s="5" t="str">
        <f t="shared" si="40"/>
        <v>31 downto 0</v>
      </c>
      <c r="P220" s="5" t="str">
        <f t="shared" si="41"/>
        <v>31 downto 0</v>
      </c>
    </row>
    <row r="221" spans="2:16" x14ac:dyDescent="0.25">
      <c r="B221" s="5">
        <v>4166</v>
      </c>
      <c r="C221" s="5">
        <f t="shared" si="34"/>
        <v>1041</v>
      </c>
      <c r="D221" s="5" t="s">
        <v>208</v>
      </c>
      <c r="E221" s="5">
        <v>31</v>
      </c>
      <c r="F221" s="5">
        <v>0</v>
      </c>
      <c r="G221" s="5">
        <v>32</v>
      </c>
      <c r="H221" s="5" t="s">
        <v>315</v>
      </c>
      <c r="I221" s="5">
        <f t="shared" si="42"/>
        <v>51</v>
      </c>
      <c r="J221" s="5" t="str">
        <f t="shared" si="35"/>
        <v>0110011</v>
      </c>
      <c r="K221" s="5">
        <f t="shared" si="36"/>
        <v>2</v>
      </c>
      <c r="L221" s="5">
        <f t="shared" si="37"/>
        <v>15</v>
      </c>
      <c r="M221" s="5">
        <f t="shared" si="38"/>
        <v>8</v>
      </c>
      <c r="N221" s="5" t="str">
        <f t="shared" si="39"/>
        <v>1111</v>
      </c>
      <c r="O221" s="5" t="str">
        <f t="shared" si="40"/>
        <v>31 downto 0</v>
      </c>
      <c r="P221" s="5" t="str">
        <f t="shared" si="41"/>
        <v>31 downto 0</v>
      </c>
    </row>
    <row r="222" spans="2:16" x14ac:dyDescent="0.25">
      <c r="B222" s="5">
        <v>4167</v>
      </c>
      <c r="C222" s="5">
        <f t="shared" si="34"/>
        <v>1041</v>
      </c>
      <c r="D222" s="5" t="s">
        <v>208</v>
      </c>
      <c r="E222" s="5">
        <v>31</v>
      </c>
      <c r="F222" s="5">
        <v>0</v>
      </c>
      <c r="G222" s="5">
        <v>32</v>
      </c>
      <c r="H222" s="5" t="s">
        <v>315</v>
      </c>
      <c r="I222" s="5">
        <f t="shared" si="42"/>
        <v>51</v>
      </c>
      <c r="J222" s="5" t="str">
        <f t="shared" si="35"/>
        <v>0110011</v>
      </c>
      <c r="K222" s="5">
        <f t="shared" si="36"/>
        <v>1</v>
      </c>
      <c r="L222" s="5">
        <f t="shared" si="37"/>
        <v>7</v>
      </c>
      <c r="M222" s="5">
        <f t="shared" si="38"/>
        <v>0</v>
      </c>
      <c r="N222" s="5" t="str">
        <f t="shared" si="39"/>
        <v>1111</v>
      </c>
      <c r="O222" s="5" t="str">
        <f t="shared" si="40"/>
        <v>31 downto 0</v>
      </c>
      <c r="P222" s="5" t="str">
        <f t="shared" si="41"/>
        <v>31 downto 0</v>
      </c>
    </row>
    <row r="223" spans="2:16" x14ac:dyDescent="0.25">
      <c r="B223" s="5">
        <v>4168</v>
      </c>
      <c r="C223" s="5">
        <f t="shared" si="34"/>
        <v>1042</v>
      </c>
      <c r="D223" s="5" t="s">
        <v>209</v>
      </c>
      <c r="E223" s="5">
        <v>31</v>
      </c>
      <c r="F223" s="5">
        <v>0</v>
      </c>
      <c r="G223" s="5">
        <v>32</v>
      </c>
      <c r="H223" s="5" t="s">
        <v>316</v>
      </c>
      <c r="I223" s="5">
        <f t="shared" si="42"/>
        <v>52</v>
      </c>
      <c r="J223" s="5" t="str">
        <f t="shared" si="35"/>
        <v>0110100</v>
      </c>
      <c r="K223" s="5">
        <f t="shared" si="36"/>
        <v>8</v>
      </c>
      <c r="L223" s="5">
        <f t="shared" si="37"/>
        <v>31</v>
      </c>
      <c r="M223" s="5">
        <f t="shared" si="38"/>
        <v>24</v>
      </c>
      <c r="N223" s="5" t="str">
        <f t="shared" si="39"/>
        <v>1111</v>
      </c>
      <c r="O223" s="5" t="str">
        <f t="shared" si="40"/>
        <v>31 downto 0</v>
      </c>
      <c r="P223" s="5" t="str">
        <f t="shared" si="41"/>
        <v>31 downto 0</v>
      </c>
    </row>
    <row r="224" spans="2:16" x14ac:dyDescent="0.25">
      <c r="B224" s="5">
        <v>4169</v>
      </c>
      <c r="C224" s="5">
        <f t="shared" si="34"/>
        <v>1042</v>
      </c>
      <c r="D224" s="5" t="s">
        <v>209</v>
      </c>
      <c r="E224" s="5">
        <v>31</v>
      </c>
      <c r="F224" s="5">
        <v>0</v>
      </c>
      <c r="G224" s="5">
        <v>32</v>
      </c>
      <c r="H224" s="5" t="s">
        <v>316</v>
      </c>
      <c r="I224" s="5">
        <f t="shared" si="42"/>
        <v>52</v>
      </c>
      <c r="J224" s="5" t="str">
        <f t="shared" si="35"/>
        <v>0110100</v>
      </c>
      <c r="K224" s="5">
        <f t="shared" si="36"/>
        <v>4</v>
      </c>
      <c r="L224" s="5">
        <f t="shared" si="37"/>
        <v>23</v>
      </c>
      <c r="M224" s="5">
        <f t="shared" si="38"/>
        <v>16</v>
      </c>
      <c r="N224" s="5" t="str">
        <f t="shared" si="39"/>
        <v>1111</v>
      </c>
      <c r="O224" s="5" t="str">
        <f t="shared" si="40"/>
        <v>31 downto 0</v>
      </c>
      <c r="P224" s="5" t="str">
        <f t="shared" si="41"/>
        <v>31 downto 0</v>
      </c>
    </row>
    <row r="225" spans="2:16" x14ac:dyDescent="0.25">
      <c r="B225" s="5">
        <v>4170</v>
      </c>
      <c r="C225" s="5">
        <f t="shared" si="34"/>
        <v>1042</v>
      </c>
      <c r="D225" s="5" t="s">
        <v>209</v>
      </c>
      <c r="E225" s="5">
        <v>31</v>
      </c>
      <c r="F225" s="5">
        <v>0</v>
      </c>
      <c r="G225" s="5">
        <v>32</v>
      </c>
      <c r="H225" s="5" t="s">
        <v>316</v>
      </c>
      <c r="I225" s="5">
        <f t="shared" si="42"/>
        <v>52</v>
      </c>
      <c r="J225" s="5" t="str">
        <f t="shared" si="35"/>
        <v>0110100</v>
      </c>
      <c r="K225" s="5">
        <f t="shared" si="36"/>
        <v>2</v>
      </c>
      <c r="L225" s="5">
        <f t="shared" si="37"/>
        <v>15</v>
      </c>
      <c r="M225" s="5">
        <f t="shared" si="38"/>
        <v>8</v>
      </c>
      <c r="N225" s="5" t="str">
        <f t="shared" si="39"/>
        <v>1111</v>
      </c>
      <c r="O225" s="5" t="str">
        <f t="shared" si="40"/>
        <v>31 downto 0</v>
      </c>
      <c r="P225" s="5" t="str">
        <f t="shared" si="41"/>
        <v>31 downto 0</v>
      </c>
    </row>
    <row r="226" spans="2:16" x14ac:dyDescent="0.25">
      <c r="B226" s="5">
        <v>4171</v>
      </c>
      <c r="C226" s="5">
        <f t="shared" si="34"/>
        <v>1042</v>
      </c>
      <c r="D226" s="5" t="s">
        <v>209</v>
      </c>
      <c r="E226" s="5">
        <v>31</v>
      </c>
      <c r="F226" s="5">
        <v>0</v>
      </c>
      <c r="G226" s="5">
        <v>32</v>
      </c>
      <c r="H226" s="5" t="s">
        <v>316</v>
      </c>
      <c r="I226" s="5">
        <f t="shared" si="42"/>
        <v>52</v>
      </c>
      <c r="J226" s="5" t="str">
        <f t="shared" si="35"/>
        <v>0110100</v>
      </c>
      <c r="K226" s="5">
        <f t="shared" si="36"/>
        <v>1</v>
      </c>
      <c r="L226" s="5">
        <f t="shared" si="37"/>
        <v>7</v>
      </c>
      <c r="M226" s="5">
        <f t="shared" si="38"/>
        <v>0</v>
      </c>
      <c r="N226" s="5" t="str">
        <f t="shared" si="39"/>
        <v>1111</v>
      </c>
      <c r="O226" s="5" t="str">
        <f t="shared" si="40"/>
        <v>31 downto 0</v>
      </c>
      <c r="P226" s="5" t="str">
        <f t="shared" si="41"/>
        <v>31 downto 0</v>
      </c>
    </row>
    <row r="227" spans="2:16" x14ac:dyDescent="0.25">
      <c r="B227" s="5">
        <v>4172</v>
      </c>
      <c r="C227" s="5">
        <f t="shared" si="34"/>
        <v>1043</v>
      </c>
      <c r="D227" s="5" t="s">
        <v>210</v>
      </c>
      <c r="E227" s="5">
        <v>31</v>
      </c>
      <c r="F227" s="5">
        <v>0</v>
      </c>
      <c r="G227" s="5">
        <v>32</v>
      </c>
      <c r="H227" s="5" t="s">
        <v>317</v>
      </c>
      <c r="I227" s="5">
        <f t="shared" si="42"/>
        <v>53</v>
      </c>
      <c r="J227" s="5" t="str">
        <f t="shared" si="35"/>
        <v>0110101</v>
      </c>
      <c r="K227" s="5">
        <f t="shared" si="36"/>
        <v>8</v>
      </c>
      <c r="L227" s="5">
        <f t="shared" si="37"/>
        <v>31</v>
      </c>
      <c r="M227" s="5">
        <f t="shared" si="38"/>
        <v>24</v>
      </c>
      <c r="N227" s="5" t="str">
        <f t="shared" si="39"/>
        <v>1111</v>
      </c>
      <c r="O227" s="5" t="str">
        <f t="shared" si="40"/>
        <v>31 downto 0</v>
      </c>
      <c r="P227" s="5" t="str">
        <f t="shared" si="41"/>
        <v>31 downto 0</v>
      </c>
    </row>
    <row r="228" spans="2:16" x14ac:dyDescent="0.25">
      <c r="B228" s="5">
        <v>4173</v>
      </c>
      <c r="C228" s="5">
        <f t="shared" si="34"/>
        <v>1043</v>
      </c>
      <c r="D228" s="5" t="s">
        <v>210</v>
      </c>
      <c r="E228" s="5">
        <v>31</v>
      </c>
      <c r="F228" s="5">
        <v>0</v>
      </c>
      <c r="G228" s="5">
        <v>32</v>
      </c>
      <c r="H228" s="5" t="s">
        <v>317</v>
      </c>
      <c r="I228" s="5">
        <f t="shared" si="42"/>
        <v>53</v>
      </c>
      <c r="J228" s="5" t="str">
        <f t="shared" si="35"/>
        <v>0110101</v>
      </c>
      <c r="K228" s="5">
        <f t="shared" si="36"/>
        <v>4</v>
      </c>
      <c r="L228" s="5">
        <f t="shared" si="37"/>
        <v>23</v>
      </c>
      <c r="M228" s="5">
        <f t="shared" si="38"/>
        <v>16</v>
      </c>
      <c r="N228" s="5" t="str">
        <f t="shared" si="39"/>
        <v>1111</v>
      </c>
      <c r="O228" s="5" t="str">
        <f t="shared" si="40"/>
        <v>31 downto 0</v>
      </c>
      <c r="P228" s="5" t="str">
        <f t="shared" si="41"/>
        <v>31 downto 0</v>
      </c>
    </row>
    <row r="229" spans="2:16" x14ac:dyDescent="0.25">
      <c r="B229" s="5">
        <v>4174</v>
      </c>
      <c r="C229" s="5">
        <f t="shared" si="34"/>
        <v>1043</v>
      </c>
      <c r="D229" s="5" t="s">
        <v>210</v>
      </c>
      <c r="E229" s="5">
        <v>31</v>
      </c>
      <c r="F229" s="5">
        <v>0</v>
      </c>
      <c r="G229" s="5">
        <v>32</v>
      </c>
      <c r="H229" s="5" t="s">
        <v>317</v>
      </c>
      <c r="I229" s="5">
        <f t="shared" si="42"/>
        <v>53</v>
      </c>
      <c r="J229" s="5" t="str">
        <f t="shared" si="35"/>
        <v>0110101</v>
      </c>
      <c r="K229" s="5">
        <f t="shared" si="36"/>
        <v>2</v>
      </c>
      <c r="L229" s="5">
        <f t="shared" si="37"/>
        <v>15</v>
      </c>
      <c r="M229" s="5">
        <f t="shared" si="38"/>
        <v>8</v>
      </c>
      <c r="N229" s="5" t="str">
        <f t="shared" si="39"/>
        <v>1111</v>
      </c>
      <c r="O229" s="5" t="str">
        <f t="shared" si="40"/>
        <v>31 downto 0</v>
      </c>
      <c r="P229" s="5" t="str">
        <f t="shared" si="41"/>
        <v>31 downto 0</v>
      </c>
    </row>
    <row r="230" spans="2:16" x14ac:dyDescent="0.25">
      <c r="B230" s="5">
        <v>4175</v>
      </c>
      <c r="C230" s="5">
        <f t="shared" si="34"/>
        <v>1043</v>
      </c>
      <c r="D230" s="5" t="s">
        <v>210</v>
      </c>
      <c r="E230" s="5">
        <v>31</v>
      </c>
      <c r="F230" s="5">
        <v>0</v>
      </c>
      <c r="G230" s="5">
        <v>32</v>
      </c>
      <c r="H230" s="5" t="s">
        <v>317</v>
      </c>
      <c r="I230" s="5">
        <f t="shared" si="42"/>
        <v>53</v>
      </c>
      <c r="J230" s="5" t="str">
        <f t="shared" si="35"/>
        <v>0110101</v>
      </c>
      <c r="K230" s="5">
        <f t="shared" si="36"/>
        <v>1</v>
      </c>
      <c r="L230" s="5">
        <f t="shared" si="37"/>
        <v>7</v>
      </c>
      <c r="M230" s="5">
        <f t="shared" si="38"/>
        <v>0</v>
      </c>
      <c r="N230" s="5" t="str">
        <f t="shared" si="39"/>
        <v>1111</v>
      </c>
      <c r="O230" s="5" t="str">
        <f t="shared" si="40"/>
        <v>31 downto 0</v>
      </c>
      <c r="P230" s="5" t="str">
        <f t="shared" si="41"/>
        <v>31 downto 0</v>
      </c>
    </row>
    <row r="231" spans="2:16" x14ac:dyDescent="0.25">
      <c r="B231" s="5">
        <v>4176</v>
      </c>
      <c r="C231" s="5">
        <f t="shared" si="34"/>
        <v>1044</v>
      </c>
      <c r="D231" s="5" t="s">
        <v>211</v>
      </c>
      <c r="E231" s="5">
        <v>31</v>
      </c>
      <c r="F231" s="5">
        <v>0</v>
      </c>
      <c r="G231" s="5">
        <v>32</v>
      </c>
      <c r="H231" s="5" t="s">
        <v>318</v>
      </c>
      <c r="I231" s="5">
        <f t="shared" si="42"/>
        <v>54</v>
      </c>
      <c r="J231" s="5" t="str">
        <f t="shared" si="35"/>
        <v>0110110</v>
      </c>
      <c r="K231" s="5">
        <f t="shared" si="36"/>
        <v>8</v>
      </c>
      <c r="L231" s="5">
        <f t="shared" si="37"/>
        <v>31</v>
      </c>
      <c r="M231" s="5">
        <f t="shared" si="38"/>
        <v>24</v>
      </c>
      <c r="N231" s="5" t="str">
        <f t="shared" si="39"/>
        <v>1111</v>
      </c>
      <c r="O231" s="5" t="str">
        <f t="shared" si="40"/>
        <v>31 downto 0</v>
      </c>
      <c r="P231" s="5" t="str">
        <f t="shared" si="41"/>
        <v>31 downto 0</v>
      </c>
    </row>
    <row r="232" spans="2:16" x14ac:dyDescent="0.25">
      <c r="B232" s="5">
        <v>4177</v>
      </c>
      <c r="C232" s="5">
        <f t="shared" si="34"/>
        <v>1044</v>
      </c>
      <c r="D232" s="5" t="s">
        <v>211</v>
      </c>
      <c r="E232" s="5">
        <v>31</v>
      </c>
      <c r="F232" s="5">
        <v>0</v>
      </c>
      <c r="G232" s="5">
        <v>32</v>
      </c>
      <c r="H232" s="5" t="s">
        <v>318</v>
      </c>
      <c r="I232" s="5">
        <f t="shared" si="42"/>
        <v>54</v>
      </c>
      <c r="J232" s="5" t="str">
        <f t="shared" si="35"/>
        <v>0110110</v>
      </c>
      <c r="K232" s="5">
        <f t="shared" si="36"/>
        <v>4</v>
      </c>
      <c r="L232" s="5">
        <f t="shared" si="37"/>
        <v>23</v>
      </c>
      <c r="M232" s="5">
        <f t="shared" si="38"/>
        <v>16</v>
      </c>
      <c r="N232" s="5" t="str">
        <f t="shared" si="39"/>
        <v>1111</v>
      </c>
      <c r="O232" s="5" t="str">
        <f t="shared" si="40"/>
        <v>31 downto 0</v>
      </c>
      <c r="P232" s="5" t="str">
        <f t="shared" si="41"/>
        <v>31 downto 0</v>
      </c>
    </row>
    <row r="233" spans="2:16" x14ac:dyDescent="0.25">
      <c r="B233" s="5">
        <v>4178</v>
      </c>
      <c r="C233" s="5">
        <f t="shared" si="34"/>
        <v>1044</v>
      </c>
      <c r="D233" s="5" t="s">
        <v>211</v>
      </c>
      <c r="E233" s="5">
        <v>31</v>
      </c>
      <c r="F233" s="5">
        <v>0</v>
      </c>
      <c r="G233" s="5">
        <v>32</v>
      </c>
      <c r="H233" s="5" t="s">
        <v>318</v>
      </c>
      <c r="I233" s="5">
        <f t="shared" si="42"/>
        <v>54</v>
      </c>
      <c r="J233" s="5" t="str">
        <f t="shared" si="35"/>
        <v>0110110</v>
      </c>
      <c r="K233" s="5">
        <f t="shared" si="36"/>
        <v>2</v>
      </c>
      <c r="L233" s="5">
        <f t="shared" si="37"/>
        <v>15</v>
      </c>
      <c r="M233" s="5">
        <f t="shared" si="38"/>
        <v>8</v>
      </c>
      <c r="N233" s="5" t="str">
        <f t="shared" si="39"/>
        <v>1111</v>
      </c>
      <c r="O233" s="5" t="str">
        <f t="shared" si="40"/>
        <v>31 downto 0</v>
      </c>
      <c r="P233" s="5" t="str">
        <f t="shared" si="41"/>
        <v>31 downto 0</v>
      </c>
    </row>
    <row r="234" spans="2:16" x14ac:dyDescent="0.25">
      <c r="B234" s="5">
        <v>4179</v>
      </c>
      <c r="C234" s="5">
        <f t="shared" si="34"/>
        <v>1044</v>
      </c>
      <c r="D234" s="5" t="s">
        <v>211</v>
      </c>
      <c r="E234" s="5">
        <v>31</v>
      </c>
      <c r="F234" s="5">
        <v>0</v>
      </c>
      <c r="G234" s="5">
        <v>32</v>
      </c>
      <c r="H234" s="5" t="s">
        <v>318</v>
      </c>
      <c r="I234" s="5">
        <f t="shared" si="42"/>
        <v>54</v>
      </c>
      <c r="J234" s="5" t="str">
        <f t="shared" si="35"/>
        <v>0110110</v>
      </c>
      <c r="K234" s="5">
        <f t="shared" si="36"/>
        <v>1</v>
      </c>
      <c r="L234" s="5">
        <f t="shared" si="37"/>
        <v>7</v>
      </c>
      <c r="M234" s="5">
        <f t="shared" si="38"/>
        <v>0</v>
      </c>
      <c r="N234" s="5" t="str">
        <f t="shared" si="39"/>
        <v>1111</v>
      </c>
      <c r="O234" s="5" t="str">
        <f t="shared" si="40"/>
        <v>31 downto 0</v>
      </c>
      <c r="P234" s="5" t="str">
        <f t="shared" si="41"/>
        <v>31 downto 0</v>
      </c>
    </row>
    <row r="235" spans="2:16" x14ac:dyDescent="0.25">
      <c r="B235" s="5">
        <v>4180</v>
      </c>
      <c r="C235" s="5">
        <f t="shared" si="34"/>
        <v>1045</v>
      </c>
      <c r="D235" s="5" t="s">
        <v>212</v>
      </c>
      <c r="E235" s="5">
        <v>31</v>
      </c>
      <c r="F235" s="5">
        <v>0</v>
      </c>
      <c r="G235" s="5">
        <v>32</v>
      </c>
      <c r="H235" s="5" t="s">
        <v>319</v>
      </c>
      <c r="I235" s="5">
        <f t="shared" si="42"/>
        <v>55</v>
      </c>
      <c r="J235" s="5" t="str">
        <f t="shared" si="35"/>
        <v>0110111</v>
      </c>
      <c r="K235" s="5">
        <f t="shared" si="36"/>
        <v>8</v>
      </c>
      <c r="L235" s="5">
        <f t="shared" si="37"/>
        <v>31</v>
      </c>
      <c r="M235" s="5">
        <f t="shared" si="38"/>
        <v>24</v>
      </c>
      <c r="N235" s="5" t="str">
        <f t="shared" si="39"/>
        <v>1111</v>
      </c>
      <c r="O235" s="5" t="str">
        <f t="shared" si="40"/>
        <v>31 downto 0</v>
      </c>
      <c r="P235" s="5" t="str">
        <f t="shared" si="41"/>
        <v>31 downto 0</v>
      </c>
    </row>
    <row r="236" spans="2:16" x14ac:dyDescent="0.25">
      <c r="B236" s="5">
        <v>4181</v>
      </c>
      <c r="C236" s="5">
        <f t="shared" si="34"/>
        <v>1045</v>
      </c>
      <c r="D236" s="5" t="s">
        <v>212</v>
      </c>
      <c r="E236" s="5">
        <v>31</v>
      </c>
      <c r="F236" s="5">
        <v>0</v>
      </c>
      <c r="G236" s="5">
        <v>32</v>
      </c>
      <c r="H236" s="5" t="s">
        <v>319</v>
      </c>
      <c r="I236" s="5">
        <f t="shared" si="42"/>
        <v>55</v>
      </c>
      <c r="J236" s="5" t="str">
        <f t="shared" si="35"/>
        <v>0110111</v>
      </c>
      <c r="K236" s="5">
        <f t="shared" si="36"/>
        <v>4</v>
      </c>
      <c r="L236" s="5">
        <f t="shared" si="37"/>
        <v>23</v>
      </c>
      <c r="M236" s="5">
        <f t="shared" si="38"/>
        <v>16</v>
      </c>
      <c r="N236" s="5" t="str">
        <f t="shared" si="39"/>
        <v>1111</v>
      </c>
      <c r="O236" s="5" t="str">
        <f t="shared" si="40"/>
        <v>31 downto 0</v>
      </c>
      <c r="P236" s="5" t="str">
        <f t="shared" si="41"/>
        <v>31 downto 0</v>
      </c>
    </row>
    <row r="237" spans="2:16" x14ac:dyDescent="0.25">
      <c r="B237" s="5">
        <v>4182</v>
      </c>
      <c r="C237" s="5">
        <f t="shared" si="34"/>
        <v>1045</v>
      </c>
      <c r="D237" s="5" t="s">
        <v>212</v>
      </c>
      <c r="E237" s="5">
        <v>31</v>
      </c>
      <c r="F237" s="5">
        <v>0</v>
      </c>
      <c r="G237" s="5">
        <v>32</v>
      </c>
      <c r="H237" s="5" t="s">
        <v>319</v>
      </c>
      <c r="I237" s="5">
        <f t="shared" si="42"/>
        <v>55</v>
      </c>
      <c r="J237" s="5" t="str">
        <f t="shared" si="35"/>
        <v>0110111</v>
      </c>
      <c r="K237" s="5">
        <f t="shared" si="36"/>
        <v>2</v>
      </c>
      <c r="L237" s="5">
        <f t="shared" si="37"/>
        <v>15</v>
      </c>
      <c r="M237" s="5">
        <f t="shared" si="38"/>
        <v>8</v>
      </c>
      <c r="N237" s="5" t="str">
        <f t="shared" si="39"/>
        <v>1111</v>
      </c>
      <c r="O237" s="5" t="str">
        <f t="shared" si="40"/>
        <v>31 downto 0</v>
      </c>
      <c r="P237" s="5" t="str">
        <f t="shared" si="41"/>
        <v>31 downto 0</v>
      </c>
    </row>
    <row r="238" spans="2:16" x14ac:dyDescent="0.25">
      <c r="B238" s="5">
        <v>4183</v>
      </c>
      <c r="C238" s="5">
        <f t="shared" si="34"/>
        <v>1045</v>
      </c>
      <c r="D238" s="5" t="s">
        <v>212</v>
      </c>
      <c r="E238" s="5">
        <v>31</v>
      </c>
      <c r="F238" s="5">
        <v>0</v>
      </c>
      <c r="G238" s="5">
        <v>32</v>
      </c>
      <c r="H238" s="5" t="s">
        <v>319</v>
      </c>
      <c r="I238" s="5">
        <f t="shared" si="42"/>
        <v>55</v>
      </c>
      <c r="J238" s="5" t="str">
        <f t="shared" si="35"/>
        <v>0110111</v>
      </c>
      <c r="K238" s="5">
        <f t="shared" si="36"/>
        <v>1</v>
      </c>
      <c r="L238" s="5">
        <f t="shared" si="37"/>
        <v>7</v>
      </c>
      <c r="M238" s="5">
        <f t="shared" si="38"/>
        <v>0</v>
      </c>
      <c r="N238" s="5" t="str">
        <f t="shared" si="39"/>
        <v>1111</v>
      </c>
      <c r="O238" s="5" t="str">
        <f t="shared" si="40"/>
        <v>31 downto 0</v>
      </c>
      <c r="P238" s="5" t="str">
        <f t="shared" si="41"/>
        <v>31 downto 0</v>
      </c>
    </row>
    <row r="239" spans="2:16" x14ac:dyDescent="0.25">
      <c r="B239" s="5">
        <v>4184</v>
      </c>
      <c r="C239" s="5">
        <f t="shared" si="34"/>
        <v>1046</v>
      </c>
      <c r="D239" s="5" t="s">
        <v>213</v>
      </c>
      <c r="E239" s="5">
        <v>31</v>
      </c>
      <c r="F239" s="5">
        <v>0</v>
      </c>
      <c r="G239" s="5">
        <v>32</v>
      </c>
      <c r="H239" s="5" t="s">
        <v>320</v>
      </c>
      <c r="I239" s="5">
        <f t="shared" si="42"/>
        <v>56</v>
      </c>
      <c r="J239" s="5" t="str">
        <f t="shared" si="35"/>
        <v>0111000</v>
      </c>
      <c r="K239" s="5">
        <f t="shared" si="36"/>
        <v>8</v>
      </c>
      <c r="L239" s="5">
        <f t="shared" si="37"/>
        <v>31</v>
      </c>
      <c r="M239" s="5">
        <f t="shared" si="38"/>
        <v>24</v>
      </c>
      <c r="N239" s="5" t="str">
        <f t="shared" si="39"/>
        <v>1111</v>
      </c>
      <c r="O239" s="5" t="str">
        <f t="shared" si="40"/>
        <v>31 downto 0</v>
      </c>
      <c r="P239" s="5" t="str">
        <f t="shared" si="41"/>
        <v>31 downto 0</v>
      </c>
    </row>
    <row r="240" spans="2:16" x14ac:dyDescent="0.25">
      <c r="B240" s="5">
        <v>4185</v>
      </c>
      <c r="C240" s="5">
        <f t="shared" si="34"/>
        <v>1046</v>
      </c>
      <c r="D240" s="5" t="s">
        <v>213</v>
      </c>
      <c r="E240" s="5">
        <v>31</v>
      </c>
      <c r="F240" s="5">
        <v>0</v>
      </c>
      <c r="G240" s="5">
        <v>32</v>
      </c>
      <c r="H240" s="5" t="s">
        <v>320</v>
      </c>
      <c r="I240" s="5">
        <f t="shared" si="42"/>
        <v>56</v>
      </c>
      <c r="J240" s="5" t="str">
        <f t="shared" si="35"/>
        <v>0111000</v>
      </c>
      <c r="K240" s="5">
        <f t="shared" si="36"/>
        <v>4</v>
      </c>
      <c r="L240" s="5">
        <f t="shared" si="37"/>
        <v>23</v>
      </c>
      <c r="M240" s="5">
        <f t="shared" si="38"/>
        <v>16</v>
      </c>
      <c r="N240" s="5" t="str">
        <f t="shared" si="39"/>
        <v>1111</v>
      </c>
      <c r="O240" s="5" t="str">
        <f t="shared" si="40"/>
        <v>31 downto 0</v>
      </c>
      <c r="P240" s="5" t="str">
        <f t="shared" si="41"/>
        <v>31 downto 0</v>
      </c>
    </row>
    <row r="241" spans="2:16" x14ac:dyDescent="0.25">
      <c r="B241" s="5">
        <v>4186</v>
      </c>
      <c r="C241" s="5">
        <f t="shared" si="34"/>
        <v>1046</v>
      </c>
      <c r="D241" s="5" t="s">
        <v>213</v>
      </c>
      <c r="E241" s="5">
        <v>31</v>
      </c>
      <c r="F241" s="5">
        <v>0</v>
      </c>
      <c r="G241" s="5">
        <v>32</v>
      </c>
      <c r="H241" s="5" t="s">
        <v>320</v>
      </c>
      <c r="I241" s="5">
        <f t="shared" si="42"/>
        <v>56</v>
      </c>
      <c r="J241" s="5" t="str">
        <f t="shared" si="35"/>
        <v>0111000</v>
      </c>
      <c r="K241" s="5">
        <f t="shared" si="36"/>
        <v>2</v>
      </c>
      <c r="L241" s="5">
        <f t="shared" si="37"/>
        <v>15</v>
      </c>
      <c r="M241" s="5">
        <f t="shared" si="38"/>
        <v>8</v>
      </c>
      <c r="N241" s="5" t="str">
        <f t="shared" si="39"/>
        <v>1111</v>
      </c>
      <c r="O241" s="5" t="str">
        <f t="shared" si="40"/>
        <v>31 downto 0</v>
      </c>
      <c r="P241" s="5" t="str">
        <f t="shared" si="41"/>
        <v>31 downto 0</v>
      </c>
    </row>
    <row r="242" spans="2:16" x14ac:dyDescent="0.25">
      <c r="B242" s="5">
        <v>4187</v>
      </c>
      <c r="C242" s="5">
        <f t="shared" si="34"/>
        <v>1046</v>
      </c>
      <c r="D242" s="5" t="s">
        <v>213</v>
      </c>
      <c r="E242" s="5">
        <v>31</v>
      </c>
      <c r="F242" s="5">
        <v>0</v>
      </c>
      <c r="G242" s="5">
        <v>32</v>
      </c>
      <c r="H242" s="5" t="s">
        <v>320</v>
      </c>
      <c r="I242" s="5">
        <f t="shared" si="42"/>
        <v>56</v>
      </c>
      <c r="J242" s="5" t="str">
        <f t="shared" si="35"/>
        <v>0111000</v>
      </c>
      <c r="K242" s="5">
        <f t="shared" si="36"/>
        <v>1</v>
      </c>
      <c r="L242" s="5">
        <f t="shared" si="37"/>
        <v>7</v>
      </c>
      <c r="M242" s="5">
        <f t="shared" si="38"/>
        <v>0</v>
      </c>
      <c r="N242" s="5" t="str">
        <f t="shared" si="39"/>
        <v>1111</v>
      </c>
      <c r="O242" s="5" t="str">
        <f t="shared" si="40"/>
        <v>31 downto 0</v>
      </c>
      <c r="P242" s="5" t="str">
        <f t="shared" si="41"/>
        <v>31 downto 0</v>
      </c>
    </row>
    <row r="243" spans="2:16" x14ac:dyDescent="0.25">
      <c r="B243" s="5">
        <v>4188</v>
      </c>
      <c r="C243" s="5">
        <f t="shared" si="34"/>
        <v>1047</v>
      </c>
      <c r="D243" s="5" t="s">
        <v>214</v>
      </c>
      <c r="E243" s="5">
        <v>31</v>
      </c>
      <c r="F243" s="5">
        <v>0</v>
      </c>
      <c r="G243" s="5">
        <v>32</v>
      </c>
      <c r="H243" s="5" t="s">
        <v>321</v>
      </c>
      <c r="I243" s="5">
        <f t="shared" si="42"/>
        <v>57</v>
      </c>
      <c r="J243" s="5" t="str">
        <f t="shared" si="35"/>
        <v>0111001</v>
      </c>
      <c r="K243" s="5">
        <f t="shared" si="36"/>
        <v>8</v>
      </c>
      <c r="L243" s="5">
        <f t="shared" si="37"/>
        <v>31</v>
      </c>
      <c r="M243" s="5">
        <f t="shared" si="38"/>
        <v>24</v>
      </c>
      <c r="N243" s="5" t="str">
        <f t="shared" si="39"/>
        <v>1111</v>
      </c>
      <c r="O243" s="5" t="str">
        <f t="shared" si="40"/>
        <v>31 downto 0</v>
      </c>
      <c r="P243" s="5" t="str">
        <f t="shared" si="41"/>
        <v>31 downto 0</v>
      </c>
    </row>
    <row r="244" spans="2:16" x14ac:dyDescent="0.25">
      <c r="B244" s="5">
        <v>4189</v>
      </c>
      <c r="C244" s="5">
        <f t="shared" si="34"/>
        <v>1047</v>
      </c>
      <c r="D244" s="5" t="s">
        <v>214</v>
      </c>
      <c r="E244" s="5">
        <v>31</v>
      </c>
      <c r="F244" s="5">
        <v>0</v>
      </c>
      <c r="G244" s="5">
        <v>32</v>
      </c>
      <c r="H244" s="5" t="s">
        <v>321</v>
      </c>
      <c r="I244" s="5">
        <f t="shared" si="42"/>
        <v>57</v>
      </c>
      <c r="J244" s="5" t="str">
        <f t="shared" si="35"/>
        <v>0111001</v>
      </c>
      <c r="K244" s="5">
        <f t="shared" si="36"/>
        <v>4</v>
      </c>
      <c r="L244" s="5">
        <f t="shared" si="37"/>
        <v>23</v>
      </c>
      <c r="M244" s="5">
        <f t="shared" si="38"/>
        <v>16</v>
      </c>
      <c r="N244" s="5" t="str">
        <f t="shared" si="39"/>
        <v>1111</v>
      </c>
      <c r="O244" s="5" t="str">
        <f t="shared" si="40"/>
        <v>31 downto 0</v>
      </c>
      <c r="P244" s="5" t="str">
        <f t="shared" si="41"/>
        <v>31 downto 0</v>
      </c>
    </row>
    <row r="245" spans="2:16" x14ac:dyDescent="0.25">
      <c r="B245" s="5">
        <v>4190</v>
      </c>
      <c r="C245" s="5">
        <f t="shared" si="34"/>
        <v>1047</v>
      </c>
      <c r="D245" s="5" t="s">
        <v>214</v>
      </c>
      <c r="E245" s="5">
        <v>31</v>
      </c>
      <c r="F245" s="5">
        <v>0</v>
      </c>
      <c r="G245" s="5">
        <v>32</v>
      </c>
      <c r="H245" s="5" t="s">
        <v>321</v>
      </c>
      <c r="I245" s="5">
        <f t="shared" si="42"/>
        <v>57</v>
      </c>
      <c r="J245" s="5" t="str">
        <f t="shared" si="35"/>
        <v>0111001</v>
      </c>
      <c r="K245" s="5">
        <f t="shared" si="36"/>
        <v>2</v>
      </c>
      <c r="L245" s="5">
        <f t="shared" si="37"/>
        <v>15</v>
      </c>
      <c r="M245" s="5">
        <f t="shared" si="38"/>
        <v>8</v>
      </c>
      <c r="N245" s="5" t="str">
        <f t="shared" si="39"/>
        <v>1111</v>
      </c>
      <c r="O245" s="5" t="str">
        <f t="shared" si="40"/>
        <v>31 downto 0</v>
      </c>
      <c r="P245" s="5" t="str">
        <f t="shared" si="41"/>
        <v>31 downto 0</v>
      </c>
    </row>
    <row r="246" spans="2:16" x14ac:dyDescent="0.25">
      <c r="B246" s="5">
        <v>4191</v>
      </c>
      <c r="C246" s="5">
        <f t="shared" si="34"/>
        <v>1047</v>
      </c>
      <c r="D246" s="5" t="s">
        <v>214</v>
      </c>
      <c r="E246" s="5">
        <v>31</v>
      </c>
      <c r="F246" s="5">
        <v>0</v>
      </c>
      <c r="G246" s="5">
        <v>32</v>
      </c>
      <c r="H246" s="5" t="s">
        <v>321</v>
      </c>
      <c r="I246" s="5">
        <f t="shared" si="42"/>
        <v>57</v>
      </c>
      <c r="J246" s="5" t="str">
        <f t="shared" si="35"/>
        <v>0111001</v>
      </c>
      <c r="K246" s="5">
        <f t="shared" si="36"/>
        <v>1</v>
      </c>
      <c r="L246" s="5">
        <f t="shared" si="37"/>
        <v>7</v>
      </c>
      <c r="M246" s="5">
        <f t="shared" si="38"/>
        <v>0</v>
      </c>
      <c r="N246" s="5" t="str">
        <f t="shared" si="39"/>
        <v>1111</v>
      </c>
      <c r="O246" s="5" t="str">
        <f t="shared" si="40"/>
        <v>31 downto 0</v>
      </c>
      <c r="P246" s="5" t="str">
        <f t="shared" si="41"/>
        <v>31 downto 0</v>
      </c>
    </row>
    <row r="247" spans="2:16" x14ac:dyDescent="0.25">
      <c r="B247" s="5">
        <v>4192</v>
      </c>
      <c r="C247" s="5">
        <f t="shared" si="34"/>
        <v>1048</v>
      </c>
      <c r="D247" s="5" t="s">
        <v>215</v>
      </c>
      <c r="E247" s="5">
        <v>231</v>
      </c>
      <c r="F247" s="5">
        <v>0</v>
      </c>
      <c r="G247" s="5">
        <v>32</v>
      </c>
      <c r="H247" s="5" t="s">
        <v>322</v>
      </c>
      <c r="I247" s="5">
        <f t="shared" si="42"/>
        <v>58</v>
      </c>
      <c r="J247" s="5" t="str">
        <f t="shared" si="35"/>
        <v>0111010</v>
      </c>
      <c r="K247" s="5">
        <f t="shared" si="36"/>
        <v>8</v>
      </c>
      <c r="L247" s="5">
        <f t="shared" si="37"/>
        <v>31</v>
      </c>
      <c r="M247" s="5">
        <f t="shared" si="38"/>
        <v>24</v>
      </c>
      <c r="N247" s="5" t="str">
        <f t="shared" si="39"/>
        <v>1111</v>
      </c>
      <c r="O247" s="5" t="str">
        <f t="shared" si="40"/>
        <v>31 downto 0</v>
      </c>
      <c r="P247" s="5" t="str">
        <f t="shared" si="41"/>
        <v>31 downto 0</v>
      </c>
    </row>
    <row r="248" spans="2:16" x14ac:dyDescent="0.25">
      <c r="B248" s="5">
        <v>4193</v>
      </c>
      <c r="C248" s="5">
        <f t="shared" si="34"/>
        <v>1048</v>
      </c>
      <c r="D248" s="5" t="s">
        <v>215</v>
      </c>
      <c r="E248" s="5">
        <v>231</v>
      </c>
      <c r="F248" s="5">
        <v>0</v>
      </c>
      <c r="G248" s="5">
        <v>32</v>
      </c>
      <c r="H248" s="5" t="s">
        <v>322</v>
      </c>
      <c r="I248" s="5">
        <f t="shared" si="42"/>
        <v>58</v>
      </c>
      <c r="J248" s="5" t="str">
        <f t="shared" si="35"/>
        <v>0111010</v>
      </c>
      <c r="K248" s="5">
        <f t="shared" si="36"/>
        <v>4</v>
      </c>
      <c r="L248" s="5">
        <f t="shared" si="37"/>
        <v>23</v>
      </c>
      <c r="M248" s="5">
        <f t="shared" si="38"/>
        <v>16</v>
      </c>
      <c r="N248" s="5" t="str">
        <f t="shared" si="39"/>
        <v>1111</v>
      </c>
      <c r="O248" s="5" t="str">
        <f t="shared" si="40"/>
        <v>31 downto 0</v>
      </c>
      <c r="P248" s="5" t="str">
        <f t="shared" si="41"/>
        <v>31 downto 0</v>
      </c>
    </row>
    <row r="249" spans="2:16" x14ac:dyDescent="0.25">
      <c r="B249" s="5">
        <v>4194</v>
      </c>
      <c r="C249" s="5">
        <f t="shared" si="34"/>
        <v>1048</v>
      </c>
      <c r="D249" s="5" t="s">
        <v>215</v>
      </c>
      <c r="E249" s="5">
        <v>231</v>
      </c>
      <c r="F249" s="5">
        <v>0</v>
      </c>
      <c r="G249" s="5">
        <v>32</v>
      </c>
      <c r="H249" s="5" t="s">
        <v>322</v>
      </c>
      <c r="I249" s="5">
        <f t="shared" si="42"/>
        <v>58</v>
      </c>
      <c r="J249" s="5" t="str">
        <f t="shared" si="35"/>
        <v>0111010</v>
      </c>
      <c r="K249" s="5">
        <f t="shared" si="36"/>
        <v>2</v>
      </c>
      <c r="L249" s="5">
        <f t="shared" si="37"/>
        <v>15</v>
      </c>
      <c r="M249" s="5">
        <f t="shared" si="38"/>
        <v>8</v>
      </c>
      <c r="N249" s="5" t="str">
        <f t="shared" si="39"/>
        <v>1111</v>
      </c>
      <c r="O249" s="5" t="str">
        <f t="shared" si="40"/>
        <v>31 downto 0</v>
      </c>
      <c r="P249" s="5" t="str">
        <f t="shared" si="41"/>
        <v>31 downto 0</v>
      </c>
    </row>
    <row r="250" spans="2:16" x14ac:dyDescent="0.25">
      <c r="B250" s="5">
        <v>4195</v>
      </c>
      <c r="C250" s="5">
        <f t="shared" si="34"/>
        <v>1048</v>
      </c>
      <c r="D250" s="5" t="s">
        <v>215</v>
      </c>
      <c r="E250" s="5">
        <v>231</v>
      </c>
      <c r="F250" s="5">
        <v>0</v>
      </c>
      <c r="G250" s="5">
        <v>32</v>
      </c>
      <c r="H250" s="5" t="s">
        <v>322</v>
      </c>
      <c r="I250" s="5">
        <f t="shared" si="42"/>
        <v>58</v>
      </c>
      <c r="J250" s="5" t="str">
        <f t="shared" si="35"/>
        <v>0111010</v>
      </c>
      <c r="K250" s="5">
        <f t="shared" si="36"/>
        <v>1</v>
      </c>
      <c r="L250" s="5">
        <f t="shared" si="37"/>
        <v>7</v>
      </c>
      <c r="M250" s="5">
        <f t="shared" si="38"/>
        <v>0</v>
      </c>
      <c r="N250" s="5" t="str">
        <f t="shared" si="39"/>
        <v>1111</v>
      </c>
      <c r="O250" s="5" t="str">
        <f t="shared" si="40"/>
        <v>31 downto 0</v>
      </c>
      <c r="P250" s="5" t="str">
        <f t="shared" si="41"/>
        <v>31 downto 0</v>
      </c>
    </row>
    <row r="251" spans="2:16" x14ac:dyDescent="0.25">
      <c r="B251" s="5">
        <v>4224</v>
      </c>
      <c r="C251" s="5">
        <f t="shared" si="34"/>
        <v>1056</v>
      </c>
      <c r="D251" s="5" t="s">
        <v>216</v>
      </c>
      <c r="E251" s="5">
        <v>30</v>
      </c>
      <c r="F251" s="5">
        <v>25</v>
      </c>
      <c r="G251" s="5">
        <v>6</v>
      </c>
      <c r="H251" s="5" t="s">
        <v>323</v>
      </c>
      <c r="I251" s="5">
        <f t="shared" si="42"/>
        <v>66</v>
      </c>
      <c r="J251" s="5" t="str">
        <f t="shared" si="35"/>
        <v>1000010</v>
      </c>
      <c r="K251" s="5">
        <f t="shared" si="36"/>
        <v>8</v>
      </c>
      <c r="L251" s="5">
        <f t="shared" si="37"/>
        <v>31</v>
      </c>
      <c r="M251" s="5">
        <f t="shared" si="38"/>
        <v>24</v>
      </c>
      <c r="N251" s="5" t="str">
        <f t="shared" si="39"/>
        <v>1000</v>
      </c>
      <c r="O251" s="5" t="str">
        <f t="shared" si="40"/>
        <v>30 downto 25</v>
      </c>
      <c r="P251" s="5" t="str">
        <f t="shared" si="41"/>
        <v>5 downto 0</v>
      </c>
    </row>
    <row r="252" spans="2:16" x14ac:dyDescent="0.25">
      <c r="B252" s="5">
        <v>4225</v>
      </c>
      <c r="C252" s="5">
        <f t="shared" si="34"/>
        <v>1056</v>
      </c>
      <c r="D252" s="5" t="s">
        <v>217</v>
      </c>
      <c r="E252" s="5">
        <v>23</v>
      </c>
      <c r="F252" s="5">
        <v>0</v>
      </c>
      <c r="G252" s="5">
        <v>24</v>
      </c>
      <c r="H252" s="5" t="s">
        <v>324</v>
      </c>
      <c r="I252" s="5">
        <f t="shared" si="42"/>
        <v>66</v>
      </c>
      <c r="J252" s="5" t="str">
        <f t="shared" si="35"/>
        <v>1000010</v>
      </c>
      <c r="K252" s="5">
        <f t="shared" si="36"/>
        <v>4</v>
      </c>
      <c r="L252" s="5">
        <f t="shared" si="37"/>
        <v>23</v>
      </c>
      <c r="M252" s="5">
        <f t="shared" si="38"/>
        <v>16</v>
      </c>
      <c r="N252" s="5" t="str">
        <f t="shared" si="39"/>
        <v>0111</v>
      </c>
      <c r="O252" s="5" t="str">
        <f>IF(E252&lt;&gt;F252,IF(AND(MOD(G252,8) = 0,MOD(F252,8) = 0), "31 downto 0",_xlfn.CONCAT(E252," downto ",F252)),E252)</f>
        <v>31 downto 0</v>
      </c>
      <c r="P252" s="5" t="str">
        <f t="shared" si="41"/>
        <v>23 downto 0</v>
      </c>
    </row>
    <row r="253" spans="2:16" x14ac:dyDescent="0.25">
      <c r="B253" s="5">
        <v>4226</v>
      </c>
      <c r="C253" s="5">
        <f t="shared" si="34"/>
        <v>1056</v>
      </c>
      <c r="D253" s="5" t="s">
        <v>217</v>
      </c>
      <c r="E253" s="5">
        <v>23</v>
      </c>
      <c r="F253" s="5">
        <v>0</v>
      </c>
      <c r="G253" s="5">
        <v>24</v>
      </c>
      <c r="H253" s="5" t="s">
        <v>324</v>
      </c>
      <c r="I253" s="5">
        <f t="shared" si="42"/>
        <v>66</v>
      </c>
      <c r="J253" s="5" t="str">
        <f t="shared" si="35"/>
        <v>1000010</v>
      </c>
      <c r="K253" s="5">
        <f t="shared" si="36"/>
        <v>2</v>
      </c>
      <c r="L253" s="5">
        <f t="shared" si="37"/>
        <v>15</v>
      </c>
      <c r="M253" s="5">
        <f t="shared" si="38"/>
        <v>8</v>
      </c>
      <c r="N253" s="5" t="str">
        <f t="shared" si="39"/>
        <v>0111</v>
      </c>
      <c r="O253" s="5" t="str">
        <f t="shared" si="40"/>
        <v>31 downto 0</v>
      </c>
      <c r="P253" s="5" t="str">
        <f t="shared" si="41"/>
        <v>23 downto 0</v>
      </c>
    </row>
    <row r="254" spans="2:16" x14ac:dyDescent="0.25">
      <c r="B254" s="5">
        <v>4227</v>
      </c>
      <c r="C254" s="5">
        <f t="shared" si="34"/>
        <v>1056</v>
      </c>
      <c r="D254" s="5" t="s">
        <v>217</v>
      </c>
      <c r="E254" s="5">
        <v>23</v>
      </c>
      <c r="F254" s="5">
        <v>0</v>
      </c>
      <c r="G254" s="5">
        <v>24</v>
      </c>
      <c r="H254" s="5" t="s">
        <v>324</v>
      </c>
      <c r="I254" s="5">
        <f t="shared" si="42"/>
        <v>66</v>
      </c>
      <c r="J254" s="5" t="str">
        <f t="shared" si="35"/>
        <v>1000010</v>
      </c>
      <c r="K254" s="5">
        <f t="shared" si="36"/>
        <v>1</v>
      </c>
      <c r="L254" s="5">
        <f t="shared" si="37"/>
        <v>7</v>
      </c>
      <c r="M254" s="5">
        <f t="shared" si="38"/>
        <v>0</v>
      </c>
      <c r="N254" s="5" t="str">
        <f t="shared" si="39"/>
        <v>0111</v>
      </c>
      <c r="O254" s="5" t="str">
        <f t="shared" si="40"/>
        <v>31 downto 0</v>
      </c>
      <c r="P254" s="5" t="str">
        <f t="shared" si="41"/>
        <v>23 downto 0</v>
      </c>
    </row>
    <row r="255" spans="2:16" x14ac:dyDescent="0.25">
      <c r="B255" s="5">
        <v>4228</v>
      </c>
      <c r="C255" s="5">
        <f t="shared" si="34"/>
        <v>1057</v>
      </c>
      <c r="D255" s="5" t="s">
        <v>218</v>
      </c>
      <c r="E255" s="5">
        <v>31</v>
      </c>
      <c r="F255" s="5">
        <v>16</v>
      </c>
      <c r="G255" s="5">
        <v>16</v>
      </c>
      <c r="H255" s="5" t="s">
        <v>325</v>
      </c>
      <c r="I255" s="5">
        <f t="shared" si="42"/>
        <v>67</v>
      </c>
      <c r="J255" s="5" t="str">
        <f t="shared" si="35"/>
        <v>1000011</v>
      </c>
      <c r="K255" s="5">
        <f t="shared" si="36"/>
        <v>8</v>
      </c>
      <c r="L255" s="5">
        <f t="shared" si="37"/>
        <v>31</v>
      </c>
      <c r="M255" s="5">
        <f t="shared" si="38"/>
        <v>24</v>
      </c>
      <c r="N255" s="5" t="str">
        <f t="shared" si="39"/>
        <v>1100</v>
      </c>
      <c r="O255" s="5" t="str">
        <f t="shared" si="40"/>
        <v>31 downto 0</v>
      </c>
      <c r="P255" s="5" t="str">
        <f t="shared" si="41"/>
        <v>15 downto 0</v>
      </c>
    </row>
    <row r="256" spans="2:16" x14ac:dyDescent="0.25">
      <c r="B256" s="5">
        <v>4229</v>
      </c>
      <c r="C256" s="5">
        <f t="shared" si="34"/>
        <v>1057</v>
      </c>
      <c r="D256" s="5" t="s">
        <v>218</v>
      </c>
      <c r="E256" s="5">
        <v>31</v>
      </c>
      <c r="F256" s="5">
        <v>16</v>
      </c>
      <c r="G256" s="5">
        <v>16</v>
      </c>
      <c r="H256" s="5" t="s">
        <v>325</v>
      </c>
      <c r="I256" s="5">
        <f t="shared" si="42"/>
        <v>67</v>
      </c>
      <c r="J256" s="5" t="str">
        <f t="shared" si="35"/>
        <v>1000011</v>
      </c>
      <c r="K256" s="5">
        <f t="shared" si="36"/>
        <v>4</v>
      </c>
      <c r="L256" s="5">
        <f t="shared" si="37"/>
        <v>23</v>
      </c>
      <c r="M256" s="5">
        <f t="shared" si="38"/>
        <v>16</v>
      </c>
      <c r="N256" s="5" t="str">
        <f t="shared" si="39"/>
        <v>1100</v>
      </c>
      <c r="O256" s="5" t="str">
        <f t="shared" si="40"/>
        <v>31 downto 0</v>
      </c>
      <c r="P256" s="5" t="str">
        <f t="shared" si="41"/>
        <v>15 downto 0</v>
      </c>
    </row>
    <row r="257" spans="2:16" x14ac:dyDescent="0.25">
      <c r="B257" s="5">
        <v>4230</v>
      </c>
      <c r="C257" s="5">
        <f t="shared" si="34"/>
        <v>1057</v>
      </c>
      <c r="D257" s="5" t="s">
        <v>219</v>
      </c>
      <c r="E257" s="5">
        <v>8</v>
      </c>
      <c r="F257" s="5">
        <v>0</v>
      </c>
      <c r="G257" s="5">
        <v>9</v>
      </c>
      <c r="H257" s="5" t="s">
        <v>326</v>
      </c>
      <c r="I257" s="5">
        <f t="shared" si="42"/>
        <v>67</v>
      </c>
      <c r="J257" s="5" t="str">
        <f t="shared" si="35"/>
        <v>1000011</v>
      </c>
      <c r="K257" s="5">
        <f t="shared" si="36"/>
        <v>2</v>
      </c>
      <c r="L257" s="5">
        <f t="shared" si="37"/>
        <v>15</v>
      </c>
      <c r="M257" s="5">
        <f t="shared" si="38"/>
        <v>8</v>
      </c>
      <c r="N257" s="5" t="str">
        <f t="shared" si="39"/>
        <v>0011</v>
      </c>
      <c r="O257" s="5" t="str">
        <f t="shared" si="40"/>
        <v>8 downto 0</v>
      </c>
      <c r="P257" s="5" t="str">
        <f t="shared" si="41"/>
        <v>8 downto 0</v>
      </c>
    </row>
    <row r="258" spans="2:16" x14ac:dyDescent="0.25">
      <c r="B258" s="5">
        <v>4230</v>
      </c>
      <c r="C258" s="5">
        <f t="shared" si="34"/>
        <v>1057</v>
      </c>
      <c r="D258" s="5" t="s">
        <v>220</v>
      </c>
      <c r="E258" s="5">
        <v>13</v>
      </c>
      <c r="F258" s="5">
        <v>10</v>
      </c>
      <c r="G258" s="5">
        <v>4</v>
      </c>
      <c r="H258" s="5" t="s">
        <v>327</v>
      </c>
      <c r="I258" s="5">
        <f t="shared" si="42"/>
        <v>67</v>
      </c>
      <c r="J258" s="5" t="str">
        <f t="shared" si="35"/>
        <v>1000011</v>
      </c>
      <c r="K258" s="5">
        <f t="shared" si="36"/>
        <v>2</v>
      </c>
      <c r="L258" s="5">
        <f t="shared" si="37"/>
        <v>15</v>
      </c>
      <c r="M258" s="5">
        <f t="shared" si="38"/>
        <v>8</v>
      </c>
      <c r="N258" s="5" t="str">
        <f t="shared" si="39"/>
        <v>0010</v>
      </c>
      <c r="O258" s="5" t="str">
        <f t="shared" si="40"/>
        <v>13 downto 10</v>
      </c>
      <c r="P258" s="5" t="str">
        <f t="shared" si="41"/>
        <v>3 downto 0</v>
      </c>
    </row>
    <row r="259" spans="2:16" x14ac:dyDescent="0.25">
      <c r="B259" s="5">
        <v>4231</v>
      </c>
      <c r="C259" s="5">
        <f t="shared" si="34"/>
        <v>1057</v>
      </c>
      <c r="D259" s="5" t="s">
        <v>219</v>
      </c>
      <c r="E259" s="5">
        <v>8</v>
      </c>
      <c r="F259" s="5">
        <v>0</v>
      </c>
      <c r="G259" s="5">
        <v>9</v>
      </c>
      <c r="H259" s="5" t="s">
        <v>326</v>
      </c>
      <c r="I259" s="5">
        <f t="shared" si="42"/>
        <v>67</v>
      </c>
      <c r="J259" s="5" t="str">
        <f t="shared" si="35"/>
        <v>1000011</v>
      </c>
      <c r="K259" s="5">
        <f t="shared" si="36"/>
        <v>1</v>
      </c>
      <c r="L259" s="5">
        <f t="shared" si="37"/>
        <v>7</v>
      </c>
      <c r="M259" s="5">
        <f t="shared" si="38"/>
        <v>0</v>
      </c>
      <c r="N259" s="5" t="str">
        <f t="shared" si="39"/>
        <v>0011</v>
      </c>
      <c r="O259" s="5" t="str">
        <f t="shared" si="40"/>
        <v>8 downto 0</v>
      </c>
      <c r="P259" s="5" t="str">
        <f t="shared" si="41"/>
        <v>8 downto 0</v>
      </c>
    </row>
    <row r="260" spans="2:16" x14ac:dyDescent="0.25">
      <c r="B260" s="5">
        <v>4232</v>
      </c>
      <c r="C260" s="5">
        <f t="shared" ref="C260:C280" si="43">QUOTIENT(B260,4)</f>
        <v>1058</v>
      </c>
      <c r="D260" s="5" t="s">
        <v>221</v>
      </c>
      <c r="E260" s="5">
        <v>31</v>
      </c>
      <c r="F260" s="5">
        <v>24</v>
      </c>
      <c r="G260" s="5">
        <v>8</v>
      </c>
      <c r="H260" s="5" t="s">
        <v>328</v>
      </c>
      <c r="I260" s="5">
        <f t="shared" si="42"/>
        <v>68</v>
      </c>
      <c r="J260" s="5" t="str">
        <f t="shared" ref="J260:J280" si="44">DEC2BIN(I260,7)</f>
        <v>1000100</v>
      </c>
      <c r="K260" s="5">
        <f t="shared" si="36"/>
        <v>8</v>
      </c>
      <c r="L260" s="5">
        <f t="shared" si="37"/>
        <v>31</v>
      </c>
      <c r="M260" s="5">
        <f t="shared" si="38"/>
        <v>24</v>
      </c>
      <c r="N260" s="5" t="str">
        <f t="shared" si="39"/>
        <v>1000</v>
      </c>
      <c r="O260" s="5" t="str">
        <f t="shared" si="40"/>
        <v>31 downto 0</v>
      </c>
      <c r="P260" s="5" t="str">
        <f t="shared" si="41"/>
        <v>7 downto 0</v>
      </c>
    </row>
    <row r="261" spans="2:16" x14ac:dyDescent="0.25">
      <c r="B261" s="5">
        <v>4240</v>
      </c>
      <c r="C261" s="5">
        <f t="shared" si="43"/>
        <v>1060</v>
      </c>
      <c r="D261" s="5" t="s">
        <v>222</v>
      </c>
      <c r="E261" s="5">
        <v>30</v>
      </c>
      <c r="F261" s="5">
        <v>25</v>
      </c>
      <c r="G261" s="5">
        <v>6</v>
      </c>
      <c r="H261" s="5" t="s">
        <v>329</v>
      </c>
      <c r="I261" s="5">
        <f t="shared" si="42"/>
        <v>70</v>
      </c>
      <c r="J261" s="5" t="str">
        <f t="shared" si="44"/>
        <v>1000110</v>
      </c>
      <c r="K261" s="5">
        <f t="shared" si="36"/>
        <v>8</v>
      </c>
      <c r="L261" s="5">
        <f t="shared" si="37"/>
        <v>31</v>
      </c>
      <c r="M261" s="5">
        <f t="shared" si="38"/>
        <v>24</v>
      </c>
      <c r="N261" s="5" t="str">
        <f t="shared" si="39"/>
        <v>1000</v>
      </c>
      <c r="O261" s="5" t="str">
        <f t="shared" si="40"/>
        <v>30 downto 25</v>
      </c>
      <c r="P261" s="5" t="str">
        <f t="shared" si="41"/>
        <v>5 downto 0</v>
      </c>
    </row>
    <row r="262" spans="2:16" x14ac:dyDescent="0.25">
      <c r="B262" s="5">
        <v>4241</v>
      </c>
      <c r="C262" s="5">
        <f t="shared" si="43"/>
        <v>1060</v>
      </c>
      <c r="D262" s="5" t="s">
        <v>223</v>
      </c>
      <c r="E262" s="5">
        <v>23</v>
      </c>
      <c r="F262" s="5">
        <v>0</v>
      </c>
      <c r="G262" s="5">
        <v>24</v>
      </c>
      <c r="H262" s="5" t="s">
        <v>330</v>
      </c>
      <c r="I262" s="5">
        <f t="shared" si="42"/>
        <v>70</v>
      </c>
      <c r="J262" s="5" t="str">
        <f t="shared" si="44"/>
        <v>1000110</v>
      </c>
      <c r="K262" s="5">
        <f t="shared" si="36"/>
        <v>4</v>
      </c>
      <c r="L262" s="5">
        <f t="shared" si="37"/>
        <v>23</v>
      </c>
      <c r="M262" s="5">
        <f t="shared" si="38"/>
        <v>16</v>
      </c>
      <c r="N262" s="5" t="str">
        <f t="shared" si="39"/>
        <v>0111</v>
      </c>
      <c r="O262" s="5" t="str">
        <f t="shared" si="40"/>
        <v>31 downto 0</v>
      </c>
      <c r="P262" s="5" t="str">
        <f t="shared" si="41"/>
        <v>23 downto 0</v>
      </c>
    </row>
    <row r="263" spans="2:16" x14ac:dyDescent="0.25">
      <c r="B263" s="5">
        <v>4242</v>
      </c>
      <c r="C263" s="5">
        <f t="shared" si="43"/>
        <v>1060</v>
      </c>
      <c r="D263" s="5" t="s">
        <v>223</v>
      </c>
      <c r="E263" s="5">
        <v>23</v>
      </c>
      <c r="F263" s="5">
        <v>0</v>
      </c>
      <c r="G263" s="5">
        <v>24</v>
      </c>
      <c r="H263" s="5" t="s">
        <v>330</v>
      </c>
      <c r="I263" s="5">
        <f t="shared" si="42"/>
        <v>70</v>
      </c>
      <c r="J263" s="5" t="str">
        <f t="shared" si="44"/>
        <v>1000110</v>
      </c>
      <c r="K263" s="5">
        <f t="shared" si="36"/>
        <v>2</v>
      </c>
      <c r="L263" s="5">
        <f t="shared" si="37"/>
        <v>15</v>
      </c>
      <c r="M263" s="5">
        <f t="shared" si="38"/>
        <v>8</v>
      </c>
      <c r="N263" s="5" t="str">
        <f t="shared" si="39"/>
        <v>0111</v>
      </c>
      <c r="O263" s="5" t="str">
        <f t="shared" si="40"/>
        <v>31 downto 0</v>
      </c>
      <c r="P263" s="5" t="str">
        <f t="shared" si="41"/>
        <v>23 downto 0</v>
      </c>
    </row>
    <row r="264" spans="2:16" x14ac:dyDescent="0.25">
      <c r="B264" s="5">
        <v>4243</v>
      </c>
      <c r="C264" s="5">
        <f t="shared" si="43"/>
        <v>1060</v>
      </c>
      <c r="D264" s="5" t="s">
        <v>223</v>
      </c>
      <c r="E264" s="5">
        <v>23</v>
      </c>
      <c r="F264" s="5">
        <v>0</v>
      </c>
      <c r="G264" s="5">
        <v>24</v>
      </c>
      <c r="H264" s="5" t="s">
        <v>330</v>
      </c>
      <c r="I264" s="5">
        <f t="shared" si="42"/>
        <v>70</v>
      </c>
      <c r="J264" s="5" t="str">
        <f t="shared" si="44"/>
        <v>1000110</v>
      </c>
      <c r="K264" s="5">
        <f t="shared" si="36"/>
        <v>1</v>
      </c>
      <c r="L264" s="5">
        <f t="shared" si="37"/>
        <v>7</v>
      </c>
      <c r="M264" s="5">
        <f t="shared" si="38"/>
        <v>0</v>
      </c>
      <c r="N264" s="5" t="str">
        <f t="shared" si="39"/>
        <v>0111</v>
      </c>
      <c r="O264" s="5" t="str">
        <f t="shared" si="40"/>
        <v>31 downto 0</v>
      </c>
      <c r="P264" s="5" t="str">
        <f t="shared" si="41"/>
        <v>23 downto 0</v>
      </c>
    </row>
    <row r="265" spans="2:16" x14ac:dyDescent="0.25">
      <c r="B265" s="5">
        <v>4244</v>
      </c>
      <c r="C265" s="5">
        <f t="shared" si="43"/>
        <v>1061</v>
      </c>
      <c r="D265" s="5" t="s">
        <v>224</v>
      </c>
      <c r="E265" s="5">
        <v>31</v>
      </c>
      <c r="F265" s="5">
        <v>16</v>
      </c>
      <c r="G265" s="5">
        <v>16</v>
      </c>
      <c r="H265" s="5" t="s">
        <v>331</v>
      </c>
      <c r="I265" s="5">
        <f t="shared" si="42"/>
        <v>71</v>
      </c>
      <c r="J265" s="5" t="str">
        <f t="shared" si="44"/>
        <v>1000111</v>
      </c>
      <c r="K265" s="5">
        <f t="shared" si="36"/>
        <v>8</v>
      </c>
      <c r="L265" s="5">
        <f t="shared" si="37"/>
        <v>31</v>
      </c>
      <c r="M265" s="5">
        <f t="shared" si="38"/>
        <v>24</v>
      </c>
      <c r="N265" s="5" t="str">
        <f t="shared" si="39"/>
        <v>1100</v>
      </c>
      <c r="O265" s="5" t="str">
        <f t="shared" si="40"/>
        <v>31 downto 0</v>
      </c>
      <c r="P265" s="5" t="str">
        <f t="shared" si="41"/>
        <v>15 downto 0</v>
      </c>
    </row>
    <row r="266" spans="2:16" x14ac:dyDescent="0.25">
      <c r="B266" s="5">
        <v>4245</v>
      </c>
      <c r="C266" s="5">
        <f t="shared" si="43"/>
        <v>1061</v>
      </c>
      <c r="D266" s="5" t="s">
        <v>224</v>
      </c>
      <c r="E266" s="5">
        <v>31</v>
      </c>
      <c r="F266" s="5">
        <v>16</v>
      </c>
      <c r="G266" s="5">
        <v>16</v>
      </c>
      <c r="H266" s="5" t="s">
        <v>331</v>
      </c>
      <c r="I266" s="5">
        <f t="shared" si="42"/>
        <v>71</v>
      </c>
      <c r="J266" s="5" t="str">
        <f t="shared" si="44"/>
        <v>1000111</v>
      </c>
      <c r="K266" s="5">
        <f t="shared" si="36"/>
        <v>4</v>
      </c>
      <c r="L266" s="5">
        <f t="shared" si="37"/>
        <v>23</v>
      </c>
      <c r="M266" s="5">
        <f t="shared" si="38"/>
        <v>16</v>
      </c>
      <c r="N266" s="5" t="str">
        <f t="shared" si="39"/>
        <v>1100</v>
      </c>
      <c r="O266" s="5" t="str">
        <f t="shared" si="40"/>
        <v>31 downto 0</v>
      </c>
      <c r="P266" s="5" t="str">
        <f t="shared" si="41"/>
        <v>15 downto 0</v>
      </c>
    </row>
    <row r="267" spans="2:16" x14ac:dyDescent="0.25">
      <c r="B267" s="5">
        <v>4246</v>
      </c>
      <c r="C267" s="5">
        <f t="shared" si="43"/>
        <v>1061</v>
      </c>
      <c r="D267" s="5" t="s">
        <v>225</v>
      </c>
      <c r="E267" s="5">
        <v>8</v>
      </c>
      <c r="F267" s="5">
        <v>0</v>
      </c>
      <c r="G267" s="5">
        <v>9</v>
      </c>
      <c r="H267" s="5" t="s">
        <v>332</v>
      </c>
      <c r="I267" s="5">
        <f t="shared" si="42"/>
        <v>71</v>
      </c>
      <c r="J267" s="5" t="str">
        <f t="shared" si="44"/>
        <v>1000111</v>
      </c>
      <c r="K267" s="5">
        <f t="shared" si="36"/>
        <v>2</v>
      </c>
      <c r="L267" s="5">
        <f t="shared" si="37"/>
        <v>15</v>
      </c>
      <c r="M267" s="5">
        <f t="shared" si="38"/>
        <v>8</v>
      </c>
      <c r="N267" s="5" t="str">
        <f t="shared" si="39"/>
        <v>0011</v>
      </c>
      <c r="O267" s="5" t="str">
        <f t="shared" si="40"/>
        <v>8 downto 0</v>
      </c>
      <c r="P267" s="5" t="str">
        <f t="shared" si="41"/>
        <v>8 downto 0</v>
      </c>
    </row>
    <row r="268" spans="2:16" x14ac:dyDescent="0.25">
      <c r="B268" s="5">
        <v>4246</v>
      </c>
      <c r="C268" s="5">
        <f t="shared" si="43"/>
        <v>1061</v>
      </c>
      <c r="D268" s="5" t="s">
        <v>226</v>
      </c>
      <c r="E268" s="5">
        <v>13</v>
      </c>
      <c r="F268" s="5">
        <v>10</v>
      </c>
      <c r="G268" s="5">
        <v>4</v>
      </c>
      <c r="H268" s="5" t="s">
        <v>333</v>
      </c>
      <c r="I268" s="5">
        <f t="shared" si="42"/>
        <v>71</v>
      </c>
      <c r="J268" s="5" t="str">
        <f t="shared" si="44"/>
        <v>1000111</v>
      </c>
      <c r="K268" s="5">
        <f t="shared" si="36"/>
        <v>2</v>
      </c>
      <c r="L268" s="5">
        <f t="shared" si="37"/>
        <v>15</v>
      </c>
      <c r="M268" s="5">
        <f t="shared" si="38"/>
        <v>8</v>
      </c>
      <c r="N268" s="5" t="str">
        <f t="shared" si="39"/>
        <v>0010</v>
      </c>
      <c r="O268" s="5" t="str">
        <f t="shared" si="40"/>
        <v>13 downto 10</v>
      </c>
      <c r="P268" s="5" t="str">
        <f t="shared" si="41"/>
        <v>3 downto 0</v>
      </c>
    </row>
    <row r="269" spans="2:16" x14ac:dyDescent="0.25">
      <c r="B269" s="5">
        <v>4247</v>
      </c>
      <c r="C269" s="5">
        <f t="shared" si="43"/>
        <v>1061</v>
      </c>
      <c r="D269" s="5" t="s">
        <v>225</v>
      </c>
      <c r="E269" s="5">
        <v>8</v>
      </c>
      <c r="F269" s="5">
        <v>0</v>
      </c>
      <c r="G269" s="5">
        <v>9</v>
      </c>
      <c r="H269" s="5" t="s">
        <v>332</v>
      </c>
      <c r="I269" s="5">
        <f t="shared" si="42"/>
        <v>71</v>
      </c>
      <c r="J269" s="5" t="str">
        <f t="shared" si="44"/>
        <v>1000111</v>
      </c>
      <c r="K269" s="5">
        <f t="shared" si="36"/>
        <v>1</v>
      </c>
      <c r="L269" s="5">
        <f t="shared" si="37"/>
        <v>7</v>
      </c>
      <c r="M269" s="5">
        <f t="shared" si="38"/>
        <v>0</v>
      </c>
      <c r="N269" s="5" t="str">
        <f t="shared" si="39"/>
        <v>0011</v>
      </c>
      <c r="O269" s="5" t="str">
        <f t="shared" si="40"/>
        <v>8 downto 0</v>
      </c>
      <c r="P269" s="5" t="str">
        <f t="shared" si="41"/>
        <v>8 downto 0</v>
      </c>
    </row>
    <row r="270" spans="2:16" x14ac:dyDescent="0.25">
      <c r="B270" s="5">
        <v>4248</v>
      </c>
      <c r="C270" s="5">
        <f t="shared" si="43"/>
        <v>1062</v>
      </c>
      <c r="D270" s="5" t="s">
        <v>227</v>
      </c>
      <c r="E270" s="5">
        <v>31</v>
      </c>
      <c r="F270" s="5">
        <v>24</v>
      </c>
      <c r="G270" s="5">
        <v>8</v>
      </c>
      <c r="H270" s="5" t="s">
        <v>334</v>
      </c>
      <c r="I270" s="5">
        <f t="shared" si="42"/>
        <v>72</v>
      </c>
      <c r="J270" s="5" t="str">
        <f t="shared" si="44"/>
        <v>1001000</v>
      </c>
      <c r="K270" s="5">
        <f t="shared" si="36"/>
        <v>8</v>
      </c>
      <c r="L270" s="5">
        <f t="shared" si="37"/>
        <v>31</v>
      </c>
      <c r="M270" s="5">
        <f t="shared" si="38"/>
        <v>24</v>
      </c>
      <c r="N270" s="5" t="str">
        <f t="shared" si="39"/>
        <v>1000</v>
      </c>
      <c r="O270" s="5" t="str">
        <f t="shared" si="40"/>
        <v>31 downto 0</v>
      </c>
      <c r="P270" s="5" t="str">
        <f t="shared" si="41"/>
        <v>7 downto 0</v>
      </c>
    </row>
    <row r="271" spans="2:16" x14ac:dyDescent="0.25">
      <c r="B271" s="5">
        <v>4256</v>
      </c>
      <c r="C271" s="5">
        <f t="shared" si="43"/>
        <v>1064</v>
      </c>
      <c r="D271" s="5" t="s">
        <v>228</v>
      </c>
      <c r="E271" s="5">
        <v>31</v>
      </c>
      <c r="F271" s="5">
        <v>16</v>
      </c>
      <c r="G271" s="5">
        <v>16</v>
      </c>
      <c r="H271" s="5" t="s">
        <v>335</v>
      </c>
      <c r="I271" s="5">
        <f t="shared" si="42"/>
        <v>74</v>
      </c>
      <c r="J271" s="5" t="str">
        <f t="shared" si="44"/>
        <v>1001010</v>
      </c>
      <c r="K271" s="5">
        <f t="shared" si="36"/>
        <v>8</v>
      </c>
      <c r="L271" s="5">
        <f t="shared" si="37"/>
        <v>31</v>
      </c>
      <c r="M271" s="5">
        <f t="shared" si="38"/>
        <v>24</v>
      </c>
      <c r="N271" s="5" t="str">
        <f t="shared" si="39"/>
        <v>1100</v>
      </c>
      <c r="O271" s="5" t="str">
        <f t="shared" si="40"/>
        <v>31 downto 0</v>
      </c>
      <c r="P271" s="5" t="str">
        <f t="shared" si="41"/>
        <v>15 downto 0</v>
      </c>
    </row>
    <row r="272" spans="2:16" x14ac:dyDescent="0.25">
      <c r="B272" s="5">
        <v>4257</v>
      </c>
      <c r="C272" s="5">
        <f t="shared" si="43"/>
        <v>1064</v>
      </c>
      <c r="D272" s="5" t="s">
        <v>228</v>
      </c>
      <c r="E272" s="5">
        <v>31</v>
      </c>
      <c r="F272" s="5">
        <v>16</v>
      </c>
      <c r="G272" s="5">
        <v>16</v>
      </c>
      <c r="H272" s="5" t="s">
        <v>335</v>
      </c>
      <c r="I272" s="5">
        <f t="shared" si="42"/>
        <v>74</v>
      </c>
      <c r="J272" s="5" t="str">
        <f t="shared" si="44"/>
        <v>1001010</v>
      </c>
      <c r="K272" s="5">
        <f t="shared" si="36"/>
        <v>4</v>
      </c>
      <c r="L272" s="5">
        <f t="shared" si="37"/>
        <v>23</v>
      </c>
      <c r="M272" s="5">
        <f t="shared" si="38"/>
        <v>16</v>
      </c>
      <c r="N272" s="5" t="str">
        <f t="shared" si="39"/>
        <v>1100</v>
      </c>
      <c r="O272" s="5" t="str">
        <f t="shared" si="40"/>
        <v>31 downto 0</v>
      </c>
      <c r="P272" s="5" t="str">
        <f t="shared" si="41"/>
        <v>15 downto 0</v>
      </c>
    </row>
    <row r="273" spans="2:16" x14ac:dyDescent="0.25">
      <c r="B273" s="5">
        <v>4592</v>
      </c>
      <c r="C273" s="5">
        <f t="shared" si="43"/>
        <v>1148</v>
      </c>
      <c r="D273" s="5" t="s">
        <v>229</v>
      </c>
      <c r="E273" s="5">
        <v>31</v>
      </c>
      <c r="F273" s="5">
        <v>0</v>
      </c>
      <c r="G273" s="5">
        <v>32</v>
      </c>
      <c r="H273" s="5" t="s">
        <v>336</v>
      </c>
      <c r="I273" s="5">
        <f>C273-1148+75</f>
        <v>75</v>
      </c>
      <c r="J273" s="5" t="str">
        <f t="shared" si="44"/>
        <v>1001011</v>
      </c>
      <c r="K273" s="5">
        <f t="shared" si="36"/>
        <v>8</v>
      </c>
      <c r="L273" s="5">
        <f t="shared" si="37"/>
        <v>31</v>
      </c>
      <c r="M273" s="5">
        <f t="shared" si="38"/>
        <v>24</v>
      </c>
      <c r="N273" s="5" t="str">
        <f t="shared" si="39"/>
        <v>1111</v>
      </c>
      <c r="O273" s="5" t="str">
        <f t="shared" si="40"/>
        <v>31 downto 0</v>
      </c>
      <c r="P273" s="5" t="str">
        <f t="shared" si="41"/>
        <v>31 downto 0</v>
      </c>
    </row>
    <row r="274" spans="2:16" x14ac:dyDescent="0.25">
      <c r="B274" s="5">
        <v>4593</v>
      </c>
      <c r="C274" s="5">
        <f t="shared" si="43"/>
        <v>1148</v>
      </c>
      <c r="D274" s="5" t="s">
        <v>229</v>
      </c>
      <c r="E274" s="5">
        <v>31</v>
      </c>
      <c r="F274" s="5">
        <v>0</v>
      </c>
      <c r="G274" s="5">
        <v>32</v>
      </c>
      <c r="H274" s="5" t="s">
        <v>336</v>
      </c>
      <c r="I274" s="5">
        <f t="shared" ref="I274:I280" si="45">C274-1148+75</f>
        <v>75</v>
      </c>
      <c r="J274" s="5" t="str">
        <f t="shared" si="44"/>
        <v>1001011</v>
      </c>
      <c r="K274" s="5">
        <f t="shared" si="36"/>
        <v>4</v>
      </c>
      <c r="L274" s="5">
        <f t="shared" si="37"/>
        <v>23</v>
      </c>
      <c r="M274" s="5">
        <f t="shared" si="38"/>
        <v>16</v>
      </c>
      <c r="N274" s="5" t="str">
        <f t="shared" si="39"/>
        <v>1111</v>
      </c>
      <c r="O274" s="5" t="str">
        <f t="shared" si="40"/>
        <v>31 downto 0</v>
      </c>
      <c r="P274" s="5" t="str">
        <f t="shared" si="41"/>
        <v>31 downto 0</v>
      </c>
    </row>
    <row r="275" spans="2:16" x14ac:dyDescent="0.25">
      <c r="B275" s="5">
        <v>4594</v>
      </c>
      <c r="C275" s="5">
        <f t="shared" si="43"/>
        <v>1148</v>
      </c>
      <c r="D275" s="5" t="s">
        <v>229</v>
      </c>
      <c r="E275" s="5">
        <v>31</v>
      </c>
      <c r="F275" s="5">
        <v>0</v>
      </c>
      <c r="G275" s="5">
        <v>32</v>
      </c>
      <c r="H275" s="5" t="s">
        <v>336</v>
      </c>
      <c r="I275" s="5">
        <f t="shared" si="45"/>
        <v>75</v>
      </c>
      <c r="J275" s="5" t="str">
        <f t="shared" si="44"/>
        <v>1001011</v>
      </c>
      <c r="K275" s="5">
        <f t="shared" si="36"/>
        <v>2</v>
      </c>
      <c r="L275" s="5">
        <f t="shared" si="37"/>
        <v>15</v>
      </c>
      <c r="M275" s="5">
        <f t="shared" si="38"/>
        <v>8</v>
      </c>
      <c r="N275" s="5" t="str">
        <f t="shared" si="39"/>
        <v>1111</v>
      </c>
      <c r="O275" s="5" t="str">
        <f t="shared" si="40"/>
        <v>31 downto 0</v>
      </c>
      <c r="P275" s="5" t="str">
        <f t="shared" si="41"/>
        <v>31 downto 0</v>
      </c>
    </row>
    <row r="276" spans="2:16" x14ac:dyDescent="0.25">
      <c r="B276" s="5">
        <v>4595</v>
      </c>
      <c r="C276" s="5">
        <f t="shared" si="43"/>
        <v>1148</v>
      </c>
      <c r="D276" s="5" t="s">
        <v>229</v>
      </c>
      <c r="E276" s="5">
        <v>31</v>
      </c>
      <c r="F276" s="5">
        <v>0</v>
      </c>
      <c r="G276" s="5">
        <v>32</v>
      </c>
      <c r="H276" s="5" t="s">
        <v>336</v>
      </c>
      <c r="I276" s="5">
        <f t="shared" si="45"/>
        <v>75</v>
      </c>
      <c r="J276" s="5" t="str">
        <f t="shared" si="44"/>
        <v>1001011</v>
      </c>
      <c r="K276" s="5">
        <f t="shared" si="36"/>
        <v>1</v>
      </c>
      <c r="L276" s="5">
        <f t="shared" si="37"/>
        <v>7</v>
      </c>
      <c r="M276" s="5">
        <f t="shared" si="38"/>
        <v>0</v>
      </c>
      <c r="N276" s="5" t="str">
        <f t="shared" si="39"/>
        <v>1111</v>
      </c>
      <c r="O276" s="5" t="str">
        <f t="shared" si="40"/>
        <v>31 downto 0</v>
      </c>
      <c r="P276" s="5" t="str">
        <f t="shared" si="41"/>
        <v>31 downto 0</v>
      </c>
    </row>
    <row r="277" spans="2:16" x14ac:dyDescent="0.25">
      <c r="B277" s="5">
        <v>4596</v>
      </c>
      <c r="C277" s="5">
        <f t="shared" si="43"/>
        <v>1149</v>
      </c>
      <c r="D277" s="5" t="s">
        <v>230</v>
      </c>
      <c r="E277" s="5">
        <v>31</v>
      </c>
      <c r="F277" s="5">
        <v>0</v>
      </c>
      <c r="G277" s="5">
        <v>32</v>
      </c>
      <c r="H277" s="5" t="s">
        <v>337</v>
      </c>
      <c r="I277" s="5">
        <f t="shared" si="45"/>
        <v>76</v>
      </c>
      <c r="J277" s="5" t="str">
        <f t="shared" si="44"/>
        <v>1001100</v>
      </c>
      <c r="K277" s="5">
        <f t="shared" si="36"/>
        <v>8</v>
      </c>
      <c r="L277" s="5">
        <f t="shared" si="37"/>
        <v>31</v>
      </c>
      <c r="M277" s="5">
        <f t="shared" si="38"/>
        <v>24</v>
      </c>
      <c r="N277" s="5" t="str">
        <f t="shared" si="39"/>
        <v>1111</v>
      </c>
      <c r="O277" s="5" t="str">
        <f t="shared" si="40"/>
        <v>31 downto 0</v>
      </c>
      <c r="P277" s="5" t="str">
        <f t="shared" si="41"/>
        <v>31 downto 0</v>
      </c>
    </row>
    <row r="278" spans="2:16" x14ac:dyDescent="0.25">
      <c r="B278" s="5">
        <v>4597</v>
      </c>
      <c r="C278" s="5">
        <f t="shared" si="43"/>
        <v>1149</v>
      </c>
      <c r="D278" s="5" t="s">
        <v>230</v>
      </c>
      <c r="E278" s="5">
        <v>31</v>
      </c>
      <c r="F278" s="5">
        <v>0</v>
      </c>
      <c r="G278" s="5">
        <v>32</v>
      </c>
      <c r="H278" s="5" t="s">
        <v>337</v>
      </c>
      <c r="I278" s="5">
        <f t="shared" si="45"/>
        <v>76</v>
      </c>
      <c r="J278" s="5" t="str">
        <f t="shared" si="44"/>
        <v>1001100</v>
      </c>
      <c r="K278" s="5">
        <f t="shared" si="36"/>
        <v>4</v>
      </c>
      <c r="L278" s="5">
        <f t="shared" si="37"/>
        <v>23</v>
      </c>
      <c r="M278" s="5">
        <f t="shared" si="38"/>
        <v>16</v>
      </c>
      <c r="N278" s="5" t="str">
        <f t="shared" si="39"/>
        <v>1111</v>
      </c>
      <c r="O278" s="5" t="str">
        <f t="shared" si="40"/>
        <v>31 downto 0</v>
      </c>
      <c r="P278" s="5" t="str">
        <f t="shared" si="41"/>
        <v>31 downto 0</v>
      </c>
    </row>
    <row r="279" spans="2:16" x14ac:dyDescent="0.25">
      <c r="B279" s="5">
        <v>4598</v>
      </c>
      <c r="C279" s="5">
        <f t="shared" si="43"/>
        <v>1149</v>
      </c>
      <c r="D279" s="5" t="s">
        <v>230</v>
      </c>
      <c r="E279" s="5">
        <v>31</v>
      </c>
      <c r="F279" s="5">
        <v>0</v>
      </c>
      <c r="G279" s="5">
        <v>32</v>
      </c>
      <c r="H279" s="5" t="s">
        <v>337</v>
      </c>
      <c r="I279" s="5">
        <f t="shared" si="45"/>
        <v>76</v>
      </c>
      <c r="J279" s="5" t="str">
        <f t="shared" si="44"/>
        <v>1001100</v>
      </c>
      <c r="K279" s="5">
        <f t="shared" si="36"/>
        <v>2</v>
      </c>
      <c r="L279" s="5">
        <f t="shared" si="37"/>
        <v>15</v>
      </c>
      <c r="M279" s="5">
        <f t="shared" si="38"/>
        <v>8</v>
      </c>
      <c r="N279" s="5" t="str">
        <f t="shared" si="39"/>
        <v>1111</v>
      </c>
      <c r="O279" s="5" t="str">
        <f t="shared" si="40"/>
        <v>31 downto 0</v>
      </c>
      <c r="P279" s="5" t="str">
        <f t="shared" si="41"/>
        <v>31 downto 0</v>
      </c>
    </row>
    <row r="280" spans="2:16" x14ac:dyDescent="0.25">
      <c r="B280" s="5">
        <v>4599</v>
      </c>
      <c r="C280" s="5">
        <f t="shared" si="43"/>
        <v>1149</v>
      </c>
      <c r="D280" s="5" t="s">
        <v>230</v>
      </c>
      <c r="E280" s="5">
        <v>31</v>
      </c>
      <c r="F280" s="5">
        <v>0</v>
      </c>
      <c r="G280" s="5">
        <v>32</v>
      </c>
      <c r="H280" s="5" t="s">
        <v>337</v>
      </c>
      <c r="I280" s="5">
        <f t="shared" si="45"/>
        <v>76</v>
      </c>
      <c r="J280" s="5" t="str">
        <f t="shared" si="44"/>
        <v>1001100</v>
      </c>
      <c r="K280" s="5">
        <f t="shared" si="36"/>
        <v>1</v>
      </c>
      <c r="L280" s="5">
        <f t="shared" si="37"/>
        <v>7</v>
      </c>
      <c r="M280" s="5">
        <f t="shared" si="38"/>
        <v>0</v>
      </c>
      <c r="N280" s="5" t="str">
        <f t="shared" si="39"/>
        <v>1111</v>
      </c>
      <c r="O280" s="5" t="str">
        <f t="shared" si="40"/>
        <v>31 downto 0</v>
      </c>
      <c r="P280" s="5" t="str">
        <f t="shared" si="41"/>
        <v>31 downto 0</v>
      </c>
    </row>
  </sheetData>
  <autoFilter ref="B2:P280" xr:uid="{B966A9A0-E921-40E0-A866-F3F0957F2A1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wr_rmap</vt:lpstr>
      <vt:lpstr>wr_avs</vt:lpstr>
      <vt:lpstr>rd_rmap</vt:lpstr>
      <vt:lpstr>rd_avs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França</dc:creator>
  <cp:lastModifiedBy>Rodrigo França</cp:lastModifiedBy>
  <dcterms:created xsi:type="dcterms:W3CDTF">2021-04-22T02:21:46Z</dcterms:created>
  <dcterms:modified xsi:type="dcterms:W3CDTF">2021-05-20T04:30:18Z</dcterms:modified>
</cp:coreProperties>
</file>