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be4453e4966796/Desktop/"/>
    </mc:Choice>
  </mc:AlternateContent>
  <xr:revisionPtr revIDLastSave="0" documentId="8_{6A2F0A2E-E174-4100-A7C2-6029DF8F71D2}" xr6:coauthVersionLast="47" xr6:coauthVersionMax="47" xr10:uidLastSave="{00000000-0000-0000-0000-000000000000}"/>
  <bookViews>
    <workbookView xWindow="-110" yWindow="-110" windowWidth="19420" windowHeight="10300" xr2:uid="{8D300EE4-CA00-4728-880B-E15E1AC46C3B}"/>
  </bookViews>
  <sheets>
    <sheet name="Payroll Assessment" sheetId="2" r:id="rId1"/>
  </sheets>
  <externalReferences>
    <externalReference r:id="rId2"/>
  </externalReferences>
  <definedNames>
    <definedName name="Flip">[1]!Table2[Flipkart (Per Quantity)]</definedName>
    <definedName name="Quantity">[1]!Table2[Quantity]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2" l="1"/>
  <c r="D25" i="2"/>
  <c r="C25" i="2"/>
  <c r="D24" i="2"/>
  <c r="C24" i="2"/>
  <c r="D23" i="2"/>
  <c r="C23" i="2"/>
  <c r="R21" i="2"/>
  <c r="AB21" i="2" s="1"/>
  <c r="Q21" i="2"/>
  <c r="P21" i="2"/>
  <c r="O21" i="2"/>
  <c r="N21" i="2"/>
  <c r="X21" i="2" s="1"/>
  <c r="M21" i="2"/>
  <c r="W21" i="2" s="1"/>
  <c r="L21" i="2"/>
  <c r="V21" i="2" s="1"/>
  <c r="K21" i="2"/>
  <c r="U21" i="2" s="1"/>
  <c r="J21" i="2"/>
  <c r="T21" i="2" s="1"/>
  <c r="Y21" i="2" s="1"/>
  <c r="I21" i="2"/>
  <c r="S21" i="2" s="1"/>
  <c r="W20" i="2"/>
  <c r="AB20" i="2" s="1"/>
  <c r="T20" i="2"/>
  <c r="S20" i="2"/>
  <c r="X20" i="2" s="1"/>
  <c r="R20" i="2"/>
  <c r="Q20" i="2"/>
  <c r="P20" i="2"/>
  <c r="O20" i="2"/>
  <c r="Y20" i="2" s="1"/>
  <c r="N20" i="2"/>
  <c r="M20" i="2"/>
  <c r="L20" i="2"/>
  <c r="V20" i="2" s="1"/>
  <c r="AA20" i="2" s="1"/>
  <c r="K20" i="2"/>
  <c r="U20" i="2" s="1"/>
  <c r="J20" i="2"/>
  <c r="I20" i="2"/>
  <c r="U19" i="2"/>
  <c r="T19" i="2"/>
  <c r="Y19" i="2" s="1"/>
  <c r="R19" i="2"/>
  <c r="Q19" i="2"/>
  <c r="P19" i="2"/>
  <c r="Z19" i="2" s="1"/>
  <c r="O19" i="2"/>
  <c r="N19" i="2"/>
  <c r="M19" i="2"/>
  <c r="W19" i="2" s="1"/>
  <c r="AB19" i="2" s="1"/>
  <c r="L19" i="2"/>
  <c r="V19" i="2" s="1"/>
  <c r="K19" i="2"/>
  <c r="J19" i="2"/>
  <c r="I19" i="2"/>
  <c r="S19" i="2" s="1"/>
  <c r="X19" i="2" s="1"/>
  <c r="V18" i="2"/>
  <c r="U18" i="2"/>
  <c r="Z18" i="2" s="1"/>
  <c r="R18" i="2"/>
  <c r="Q18" i="2"/>
  <c r="AA18" i="2" s="1"/>
  <c r="P18" i="2"/>
  <c r="O18" i="2"/>
  <c r="N18" i="2"/>
  <c r="M18" i="2"/>
  <c r="W18" i="2" s="1"/>
  <c r="L18" i="2"/>
  <c r="K18" i="2"/>
  <c r="J18" i="2"/>
  <c r="T18" i="2" s="1"/>
  <c r="Y18" i="2" s="1"/>
  <c r="I18" i="2"/>
  <c r="S18" i="2" s="1"/>
  <c r="W17" i="2"/>
  <c r="V17" i="2"/>
  <c r="AA17" i="2" s="1"/>
  <c r="S17" i="2"/>
  <c r="R17" i="2"/>
  <c r="AB17" i="2" s="1"/>
  <c r="Q17" i="2"/>
  <c r="P17" i="2"/>
  <c r="O17" i="2"/>
  <c r="N17" i="2"/>
  <c r="X17" i="2" s="1"/>
  <c r="M17" i="2"/>
  <c r="L17" i="2"/>
  <c r="K17" i="2"/>
  <c r="U17" i="2" s="1"/>
  <c r="Z17" i="2" s="1"/>
  <c r="J17" i="2"/>
  <c r="T17" i="2" s="1"/>
  <c r="I17" i="2"/>
  <c r="W16" i="2"/>
  <c r="AB16" i="2" s="1"/>
  <c r="T16" i="2"/>
  <c r="S16" i="2"/>
  <c r="X16" i="2" s="1"/>
  <c r="R16" i="2"/>
  <c r="Q16" i="2"/>
  <c r="P16" i="2"/>
  <c r="O16" i="2"/>
  <c r="Y16" i="2" s="1"/>
  <c r="N16" i="2"/>
  <c r="M16" i="2"/>
  <c r="L16" i="2"/>
  <c r="V16" i="2" s="1"/>
  <c r="AA16" i="2" s="1"/>
  <c r="K16" i="2"/>
  <c r="U16" i="2" s="1"/>
  <c r="J16" i="2"/>
  <c r="I16" i="2"/>
  <c r="U15" i="2"/>
  <c r="T15" i="2"/>
  <c r="Y15" i="2" s="1"/>
  <c r="R15" i="2"/>
  <c r="Q15" i="2"/>
  <c r="AA15" i="2" s="1"/>
  <c r="P15" i="2"/>
  <c r="Z15" i="2" s="1"/>
  <c r="O15" i="2"/>
  <c r="N15" i="2"/>
  <c r="M15" i="2"/>
  <c r="W15" i="2" s="1"/>
  <c r="AB15" i="2" s="1"/>
  <c r="L15" i="2"/>
  <c r="V15" i="2" s="1"/>
  <c r="K15" i="2"/>
  <c r="J15" i="2"/>
  <c r="I15" i="2"/>
  <c r="S15" i="2" s="1"/>
  <c r="X15" i="2" s="1"/>
  <c r="AD15" i="2" s="1"/>
  <c r="V14" i="2"/>
  <c r="U14" i="2"/>
  <c r="Z14" i="2" s="1"/>
  <c r="R14" i="2"/>
  <c r="Q14" i="2"/>
  <c r="AA14" i="2" s="1"/>
  <c r="P14" i="2"/>
  <c r="O14" i="2"/>
  <c r="N14" i="2"/>
  <c r="M14" i="2"/>
  <c r="W14" i="2" s="1"/>
  <c r="L14" i="2"/>
  <c r="K14" i="2"/>
  <c r="J14" i="2"/>
  <c r="T14" i="2" s="1"/>
  <c r="Y14" i="2" s="1"/>
  <c r="I14" i="2"/>
  <c r="S14" i="2" s="1"/>
  <c r="W13" i="2"/>
  <c r="V13" i="2"/>
  <c r="AA13" i="2" s="1"/>
  <c r="S13" i="2"/>
  <c r="R13" i="2"/>
  <c r="AB13" i="2" s="1"/>
  <c r="Q13" i="2"/>
  <c r="P13" i="2"/>
  <c r="O13" i="2"/>
  <c r="N13" i="2"/>
  <c r="X13" i="2" s="1"/>
  <c r="M13" i="2"/>
  <c r="L13" i="2"/>
  <c r="K13" i="2"/>
  <c r="U13" i="2" s="1"/>
  <c r="Z13" i="2" s="1"/>
  <c r="J13" i="2"/>
  <c r="T13" i="2" s="1"/>
  <c r="I13" i="2"/>
  <c r="W12" i="2"/>
  <c r="AB12" i="2" s="1"/>
  <c r="T12" i="2"/>
  <c r="S12" i="2"/>
  <c r="X12" i="2" s="1"/>
  <c r="R12" i="2"/>
  <c r="Q12" i="2"/>
  <c r="P12" i="2"/>
  <c r="O12" i="2"/>
  <c r="Y12" i="2" s="1"/>
  <c r="N12" i="2"/>
  <c r="M12" i="2"/>
  <c r="L12" i="2"/>
  <c r="V12" i="2" s="1"/>
  <c r="AA12" i="2" s="1"/>
  <c r="K12" i="2"/>
  <c r="U12" i="2" s="1"/>
  <c r="J12" i="2"/>
  <c r="I12" i="2"/>
  <c r="U11" i="2"/>
  <c r="T11" i="2"/>
  <c r="Y11" i="2" s="1"/>
  <c r="R11" i="2"/>
  <c r="Q11" i="2"/>
  <c r="AA11" i="2" s="1"/>
  <c r="P11" i="2"/>
  <c r="Z11" i="2" s="1"/>
  <c r="O11" i="2"/>
  <c r="N11" i="2"/>
  <c r="M11" i="2"/>
  <c r="W11" i="2" s="1"/>
  <c r="AB11" i="2" s="1"/>
  <c r="L11" i="2"/>
  <c r="V11" i="2" s="1"/>
  <c r="K11" i="2"/>
  <c r="J11" i="2"/>
  <c r="I11" i="2"/>
  <c r="S11" i="2" s="1"/>
  <c r="X11" i="2" s="1"/>
  <c r="V10" i="2"/>
  <c r="U10" i="2"/>
  <c r="Z10" i="2" s="1"/>
  <c r="R10" i="2"/>
  <c r="Q10" i="2"/>
  <c r="AA10" i="2" s="1"/>
  <c r="P10" i="2"/>
  <c r="O10" i="2"/>
  <c r="N10" i="2"/>
  <c r="M10" i="2"/>
  <c r="W10" i="2" s="1"/>
  <c r="L10" i="2"/>
  <c r="K10" i="2"/>
  <c r="J10" i="2"/>
  <c r="T10" i="2" s="1"/>
  <c r="Y10" i="2" s="1"/>
  <c r="I10" i="2"/>
  <c r="S10" i="2" s="1"/>
  <c r="W9" i="2"/>
  <c r="V9" i="2"/>
  <c r="AA9" i="2" s="1"/>
  <c r="S9" i="2"/>
  <c r="R9" i="2"/>
  <c r="AB9" i="2" s="1"/>
  <c r="Q9" i="2"/>
  <c r="P9" i="2"/>
  <c r="O9" i="2"/>
  <c r="N9" i="2"/>
  <c r="X9" i="2" s="1"/>
  <c r="M9" i="2"/>
  <c r="L9" i="2"/>
  <c r="K9" i="2"/>
  <c r="U9" i="2" s="1"/>
  <c r="Z9" i="2" s="1"/>
  <c r="J9" i="2"/>
  <c r="T9" i="2" s="1"/>
  <c r="I9" i="2"/>
  <c r="W8" i="2"/>
  <c r="AB8" i="2" s="1"/>
  <c r="T8" i="2"/>
  <c r="S8" i="2"/>
  <c r="X8" i="2" s="1"/>
  <c r="R8" i="2"/>
  <c r="Q8" i="2"/>
  <c r="P8" i="2"/>
  <c r="O8" i="2"/>
  <c r="Y8" i="2" s="1"/>
  <c r="N8" i="2"/>
  <c r="M8" i="2"/>
  <c r="L8" i="2"/>
  <c r="V8" i="2" s="1"/>
  <c r="AA8" i="2" s="1"/>
  <c r="K8" i="2"/>
  <c r="U8" i="2" s="1"/>
  <c r="J8" i="2"/>
  <c r="I8" i="2"/>
  <c r="U7" i="2"/>
  <c r="T7" i="2"/>
  <c r="Y7" i="2" s="1"/>
  <c r="R7" i="2"/>
  <c r="Q7" i="2"/>
  <c r="AA7" i="2" s="1"/>
  <c r="P7" i="2"/>
  <c r="Z7" i="2" s="1"/>
  <c r="O7" i="2"/>
  <c r="N7" i="2"/>
  <c r="M7" i="2"/>
  <c r="W7" i="2" s="1"/>
  <c r="AB7" i="2" s="1"/>
  <c r="L7" i="2"/>
  <c r="V7" i="2" s="1"/>
  <c r="K7" i="2"/>
  <c r="J7" i="2"/>
  <c r="I7" i="2"/>
  <c r="S7" i="2" s="1"/>
  <c r="X7" i="2" s="1"/>
  <c r="AD7" i="2" s="1"/>
  <c r="V6" i="2"/>
  <c r="V25" i="2" s="1"/>
  <c r="U6" i="2"/>
  <c r="R6" i="2"/>
  <c r="R25" i="2" s="1"/>
  <c r="Q6" i="2"/>
  <c r="AA6" i="2" s="1"/>
  <c r="P6" i="2"/>
  <c r="P25" i="2" s="1"/>
  <c r="O6" i="2"/>
  <c r="O25" i="2" s="1"/>
  <c r="N6" i="2"/>
  <c r="N25" i="2" s="1"/>
  <c r="M6" i="2"/>
  <c r="W6" i="2" s="1"/>
  <c r="W25" i="2" s="1"/>
  <c r="L6" i="2"/>
  <c r="K6" i="2"/>
  <c r="J6" i="2"/>
  <c r="T6" i="2" s="1"/>
  <c r="I6" i="2"/>
  <c r="S6" i="2" s="1"/>
  <c r="S25" i="2" s="1"/>
  <c r="W5" i="2"/>
  <c r="V5" i="2"/>
  <c r="V23" i="2" s="1"/>
  <c r="S5" i="2"/>
  <c r="R5" i="2"/>
  <c r="R23" i="2" s="1"/>
  <c r="Q5" i="2"/>
  <c r="Q26" i="2" s="1"/>
  <c r="P5" i="2"/>
  <c r="P24" i="2" s="1"/>
  <c r="O5" i="2"/>
  <c r="O24" i="2" s="1"/>
  <c r="N5" i="2"/>
  <c r="N23" i="2" s="1"/>
  <c r="M5" i="2"/>
  <c r="L5" i="2"/>
  <c r="K5" i="2"/>
  <c r="U5" i="2" s="1"/>
  <c r="J5" i="2"/>
  <c r="T5" i="2" s="1"/>
  <c r="I5" i="2"/>
  <c r="B1" i="2"/>
  <c r="U26" i="2" l="1"/>
  <c r="U23" i="2"/>
  <c r="Z5" i="2"/>
  <c r="U24" i="2"/>
  <c r="S24" i="2"/>
  <c r="Y6" i="2"/>
  <c r="T25" i="2"/>
  <c r="Z12" i="2"/>
  <c r="AD12" i="2" s="1"/>
  <c r="Y13" i="2"/>
  <c r="X14" i="2"/>
  <c r="AD14" i="2" s="1"/>
  <c r="AB14" i="2"/>
  <c r="Z20" i="2"/>
  <c r="AD13" i="2"/>
  <c r="U25" i="2"/>
  <c r="AD11" i="2"/>
  <c r="AD16" i="2"/>
  <c r="AA19" i="2"/>
  <c r="AD19" i="2" s="1"/>
  <c r="Z21" i="2"/>
  <c r="AD21" i="2" s="1"/>
  <c r="T24" i="2"/>
  <c r="T26" i="2"/>
  <c r="T23" i="2"/>
  <c r="AA25" i="2"/>
  <c r="AD20" i="2"/>
  <c r="W24" i="2"/>
  <c r="Z8" i="2"/>
  <c r="AD8" i="2" s="1"/>
  <c r="Y9" i="2"/>
  <c r="AD9" i="2" s="1"/>
  <c r="X10" i="2"/>
  <c r="AD10" i="2" s="1"/>
  <c r="AB10" i="2"/>
  <c r="Z16" i="2"/>
  <c r="Y17" i="2"/>
  <c r="AD17" i="2" s="1"/>
  <c r="X18" i="2"/>
  <c r="AD18" i="2" s="1"/>
  <c r="AB18" i="2"/>
  <c r="AA21" i="2"/>
  <c r="Y5" i="2"/>
  <c r="X6" i="2"/>
  <c r="AB6" i="2"/>
  <c r="AB25" i="2" s="1"/>
  <c r="O23" i="2"/>
  <c r="S23" i="2"/>
  <c r="W23" i="2"/>
  <c r="Q24" i="2"/>
  <c r="N26" i="2"/>
  <c r="R26" i="2"/>
  <c r="V26" i="2"/>
  <c r="P23" i="2"/>
  <c r="N24" i="2"/>
  <c r="R24" i="2"/>
  <c r="V24" i="2"/>
  <c r="O26" i="2"/>
  <c r="S26" i="2"/>
  <c r="W26" i="2"/>
  <c r="AA5" i="2"/>
  <c r="Z6" i="2"/>
  <c r="Q23" i="2"/>
  <c r="Q25" i="2"/>
  <c r="P26" i="2"/>
  <c r="X5" i="2"/>
  <c r="AB5" i="2"/>
  <c r="Y26" i="2" l="1"/>
  <c r="Y23" i="2"/>
  <c r="Y24" i="2"/>
  <c r="Y25" i="2"/>
  <c r="AB24" i="2"/>
  <c r="AB26" i="2"/>
  <c r="AB23" i="2"/>
  <c r="X24" i="2"/>
  <c r="X26" i="2"/>
  <c r="X23" i="2"/>
  <c r="AD5" i="2"/>
  <c r="Z25" i="2"/>
  <c r="AA24" i="2"/>
  <c r="AA26" i="2"/>
  <c r="AA23" i="2"/>
  <c r="AD6" i="2"/>
  <c r="AD25" i="2" s="1"/>
  <c r="X25" i="2"/>
  <c r="Z23" i="2"/>
  <c r="Z24" i="2"/>
  <c r="Z26" i="2"/>
  <c r="AD26" i="2" l="1"/>
  <c r="AD23" i="2"/>
  <c r="AD24" i="2"/>
</calcChain>
</file>

<file path=xl/sharedStrings.xml><?xml version="1.0" encoding="utf-8"?>
<sst xmlns="http://schemas.openxmlformats.org/spreadsheetml/2006/main" count="49" uniqueCount="48">
  <si>
    <t>Employee Payroll</t>
  </si>
  <si>
    <t>Nikhil Sharma</t>
  </si>
  <si>
    <t>Hours Worked</t>
  </si>
  <si>
    <t>Overtime Hours</t>
  </si>
  <si>
    <t>Pay</t>
  </si>
  <si>
    <t>Overtime Bonus</t>
  </si>
  <si>
    <t>Total Pay</t>
  </si>
  <si>
    <t>Aug Pay</t>
  </si>
  <si>
    <t>Last Name</t>
  </si>
  <si>
    <t>First Name</t>
  </si>
  <si>
    <t>Hourly Wage</t>
  </si>
  <si>
    <t>Sharma</t>
  </si>
  <si>
    <t>Anila</t>
  </si>
  <si>
    <t>Roy</t>
  </si>
  <si>
    <t>Anish</t>
  </si>
  <si>
    <t>D'costa</t>
  </si>
  <si>
    <t>Anna</t>
  </si>
  <si>
    <t>Balbir</t>
  </si>
  <si>
    <t>Du</t>
  </si>
  <si>
    <t>Benny</t>
  </si>
  <si>
    <t>Shah</t>
  </si>
  <si>
    <t>Bharat</t>
  </si>
  <si>
    <t>Batra</t>
  </si>
  <si>
    <t>Bhim</t>
  </si>
  <si>
    <t>Gandhi</t>
  </si>
  <si>
    <t>Chiag</t>
  </si>
  <si>
    <t>Pasricha</t>
  </si>
  <si>
    <t>Karunesh</t>
  </si>
  <si>
    <t>Chopra</t>
  </si>
  <si>
    <t>Neena</t>
  </si>
  <si>
    <t>Sanjeev</t>
  </si>
  <si>
    <t>Rahul</t>
  </si>
  <si>
    <t>Kalra</t>
  </si>
  <si>
    <t>Raj</t>
  </si>
  <si>
    <t>Kohli</t>
  </si>
  <si>
    <t>Sangeeta</t>
  </si>
  <si>
    <t>Bhatia</t>
  </si>
  <si>
    <t>Shipra</t>
  </si>
  <si>
    <t>Malhotra</t>
  </si>
  <si>
    <t>Sunita</t>
  </si>
  <si>
    <t>Vats</t>
  </si>
  <si>
    <t>Tanu</t>
  </si>
  <si>
    <t>Negi</t>
  </si>
  <si>
    <t>Varun</t>
  </si>
  <si>
    <t>Max</t>
  </si>
  <si>
    <t>Min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</si>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</sst>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Sylfaen"/>
      <family val="1"/>
    </font>
    <font>
      <sz val="14"/>
      <color theme="1"/>
      <name val="Sylfaen"/>
      <family val="1"/>
    </font>
    <font>
      <b/>
      <sz val="16"/>
      <color theme="1"/>
      <name val="Sylfaen"/>
      <family val="1"/>
    </font>
    <font>
      <i/>
      <sz val="16"/>
      <color theme="1"/>
      <name val="Sylfaen"/>
      <family val="1"/>
    </font>
    <font>
      <sz val="16"/>
      <color theme="1"/>
      <name val="Sylfaen"/>
      <family val="1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22" fontId="2" fillId="2" borderId="0" xfId="0" applyNumberFormat="1" applyFont="1" applyFill="1"/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2" borderId="0" xfId="0" applyFont="1" applyFill="1"/>
    <xf numFmtId="17" fontId="4" fillId="9" borderId="0" xfId="0" applyNumberFormat="1" applyFont="1" applyFill="1"/>
    <xf numFmtId="17" fontId="4" fillId="4" borderId="0" xfId="0" applyNumberFormat="1" applyFont="1" applyFill="1"/>
    <xf numFmtId="17" fontId="4" fillId="5" borderId="0" xfId="0" applyNumberFormat="1" applyFont="1" applyFill="1"/>
    <xf numFmtId="17" fontId="4" fillId="10" borderId="0" xfId="0" applyNumberFormat="1" applyFont="1" applyFill="1"/>
    <xf numFmtId="17" fontId="4" fillId="7" borderId="0" xfId="0" applyNumberFormat="1" applyFont="1" applyFill="1"/>
    <xf numFmtId="0" fontId="3" fillId="8" borderId="0" xfId="0" applyFont="1" applyFill="1"/>
    <xf numFmtId="0" fontId="3" fillId="2" borderId="0" xfId="0" applyFont="1" applyFill="1"/>
    <xf numFmtId="44" fontId="3" fillId="2" borderId="0" xfId="1" applyFont="1" applyFill="1"/>
    <xf numFmtId="0" fontId="3" fillId="9" borderId="0" xfId="0" applyFont="1" applyFill="1"/>
    <xf numFmtId="17" fontId="3" fillId="9" borderId="0" xfId="0" applyNumberFormat="1" applyFont="1" applyFill="1"/>
    <xf numFmtId="0" fontId="3" fillId="4" borderId="0" xfId="0" applyFont="1" applyFill="1"/>
    <xf numFmtId="0" fontId="3" fillId="5" borderId="0" xfId="0" applyFont="1" applyFill="1"/>
    <xf numFmtId="0" fontId="3" fillId="10" borderId="0" xfId="0" applyFont="1" applyFill="1"/>
    <xf numFmtId="0" fontId="3" fillId="7" borderId="0" xfId="0" applyFont="1" applyFill="1"/>
    <xf numFmtId="164" fontId="3" fillId="8" borderId="0" xfId="0" applyNumberFormat="1" applyFont="1" applyFill="1"/>
    <xf numFmtId="0" fontId="5" fillId="2" borderId="0" xfId="0" applyFont="1" applyFill="1"/>
    <xf numFmtId="44" fontId="6" fillId="2" borderId="0" xfId="1" applyFont="1" applyFill="1"/>
    <xf numFmtId="0" fontId="6" fillId="9" borderId="0" xfId="0" applyFont="1" applyFill="1"/>
    <xf numFmtId="0" fontId="6" fillId="4" borderId="0" xfId="0" applyFont="1" applyFill="1"/>
    <xf numFmtId="44" fontId="6" fillId="5" borderId="0" xfId="1" applyFont="1" applyFill="1"/>
    <xf numFmtId="44" fontId="6" fillId="10" borderId="0" xfId="1" applyFont="1" applyFill="1"/>
    <xf numFmtId="44" fontId="6" fillId="7" borderId="0" xfId="1" applyFont="1" applyFill="1"/>
    <xf numFmtId="44" fontId="6" fillId="0" borderId="0" xfId="1" applyFont="1"/>
    <xf numFmtId="44" fontId="6" fillId="8" borderId="0" xfId="1" applyFont="1" applyFill="1"/>
    <xf numFmtId="0" fontId="6" fillId="0" borderId="0" xfId="0" applyFont="1"/>
    <xf numFmtId="0" fontId="6" fillId="2" borderId="0" xfId="0" applyFont="1" applyFill="1"/>
    <xf numFmtId="165" fontId="6" fillId="9" borderId="0" xfId="0" applyNumberFormat="1" applyFont="1" applyFill="1"/>
    <xf numFmtId="165" fontId="6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900" baseline="0"/>
              <a:t>COMPARISON OF MONTHLY EMPLOYEE PAY</a:t>
            </a:r>
          </a:p>
        </c:rich>
      </c:tx>
      <c:layout>
        <c:manualLayout>
          <c:xMode val="edge"/>
          <c:yMode val="edge"/>
          <c:x val="0.33423399672731852"/>
          <c:y val="3.09653916211293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4710983063174"/>
          <c:y val="0.18446580206885904"/>
          <c:w val="0.86313564818996169"/>
          <c:h val="0.7022199063352374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3.4091650705823956E-2"/>
                  <c:y val="2.45813054775188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EB-44FF-ACD5-C2CA94FA26C1}"/>
                </c:ext>
              </c:extLst>
            </c:dLbl>
            <c:dLbl>
              <c:idx val="2"/>
              <c:layout>
                <c:manualLayout>
                  <c:x val="-3.5083461282668135E-2"/>
                  <c:y val="-7.0603730148138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EB-44FF-ACD5-C2CA94FA26C1}"/>
                </c:ext>
              </c:extLst>
            </c:dLbl>
            <c:dLbl>
              <c:idx val="3"/>
              <c:layout>
                <c:manualLayout>
                  <c:x val="-5.2948281099899006E-2"/>
                  <c:y val="6.2716869077805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EB-44FF-ACD5-C2CA94FA26C1}"/>
                </c:ext>
              </c:extLst>
            </c:dLbl>
            <c:dLbl>
              <c:idx val="4"/>
              <c:layout>
                <c:manualLayout>
                  <c:x val="-2.4655932606964276E-2"/>
                  <c:y val="-7.4841018283731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EB-44FF-ACD5-C2CA94FA26C1}"/>
                </c:ext>
              </c:extLst>
            </c:dLbl>
            <c:dLbl>
              <c:idx val="5"/>
              <c:layout>
                <c:manualLayout>
                  <c:x val="-4.3688728098176914E-2"/>
                  <c:y val="2.29062636014719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EB-44FF-ACD5-C2CA94FA26C1}"/>
                </c:ext>
              </c:extLst>
            </c:dLbl>
            <c:dLbl>
              <c:idx val="6"/>
              <c:layout>
                <c:manualLayout>
                  <c:x val="-5.9066777236787008E-2"/>
                  <c:y val="-9.6027458961697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EB-44FF-ACD5-C2CA94FA26C1}"/>
                </c:ext>
              </c:extLst>
            </c:dLbl>
            <c:dLbl>
              <c:idx val="7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EB-44FF-ACD5-C2CA94FA26C1}"/>
                </c:ext>
              </c:extLst>
            </c:dLbl>
            <c:dLbl>
              <c:idx val="8"/>
              <c:layout>
                <c:manualLayout>
                  <c:x val="-2.9922125912079572E-2"/>
                  <c:y val="2.5049484921104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EB-44FF-ACD5-C2CA94FA26C1}"/>
                </c:ext>
              </c:extLst>
            </c:dLbl>
            <c:dLbl>
              <c:idx val="10"/>
              <c:layout>
                <c:manualLayout>
                  <c:x val="-4.8693733103181848E-2"/>
                  <c:y val="3.1281472981706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EB-44FF-ACD5-C2CA94FA26C1}"/>
                </c:ext>
              </c:extLst>
            </c:dLbl>
            <c:dLbl>
              <c:idx val="11"/>
              <c:layout>
                <c:manualLayout>
                  <c:x val="-4.468972909917799E-2"/>
                  <c:y val="-3.0695076432028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EB-44FF-ACD5-C2CA94FA26C1}"/>
                </c:ext>
              </c:extLst>
            </c:dLbl>
            <c:dLbl>
              <c:idx val="12"/>
              <c:layout>
                <c:manualLayout>
                  <c:x val="-4.8902482080250914E-2"/>
                  <c:y val="6.4736253836914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EB-44FF-ACD5-C2CA94FA26C1}"/>
                </c:ext>
              </c:extLst>
            </c:dLbl>
            <c:dLbl>
              <c:idx val="13"/>
              <c:layout>
                <c:manualLayout>
                  <c:x val="-4.468972909917792E-2"/>
                  <c:y val="-4.74454951924980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EB-44FF-ACD5-C2CA94FA26C1}"/>
                </c:ext>
              </c:extLst>
            </c:dLbl>
            <c:dLbl>
              <c:idx val="14"/>
              <c:layout>
                <c:manualLayout>
                  <c:x val="-5.2697737107186074E-2"/>
                  <c:y val="1.130719212862211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EB-44FF-ACD5-C2CA94FA26C1}"/>
                </c:ext>
              </c:extLst>
            </c:dLbl>
            <c:dLbl>
              <c:idx val="16"/>
              <c:layout>
                <c:manualLayout>
                  <c:x val="-3.5680720090168906E-2"/>
                  <c:y val="2.45813054775188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DEB-44FF-ACD5-C2CA94FA26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'Payroll Assessment'!$B$5:$B$21</c:f>
              <c:strCache>
                <c:ptCount val="17"/>
                <c:pt idx="0">
                  <c:v>Anila</c:v>
                </c:pt>
                <c:pt idx="1">
                  <c:v>Anish</c:v>
                </c:pt>
                <c:pt idx="2">
                  <c:v>Anna</c:v>
                </c:pt>
                <c:pt idx="3">
                  <c:v>Balbir</c:v>
                </c:pt>
                <c:pt idx="4">
                  <c:v>Benny</c:v>
                </c:pt>
                <c:pt idx="5">
                  <c:v>Bharat</c:v>
                </c:pt>
                <c:pt idx="6">
                  <c:v>Bhim</c:v>
                </c:pt>
                <c:pt idx="7">
                  <c:v>Chiag</c:v>
                </c:pt>
                <c:pt idx="8">
                  <c:v>Karunesh</c:v>
                </c:pt>
                <c:pt idx="9">
                  <c:v>Neena</c:v>
                </c:pt>
                <c:pt idx="10">
                  <c:v>Rahul</c:v>
                </c:pt>
                <c:pt idx="11">
                  <c:v>Raj</c:v>
                </c:pt>
                <c:pt idx="12">
                  <c:v>Sangeeta</c:v>
                </c:pt>
                <c:pt idx="13">
                  <c:v>Shipra</c:v>
                </c:pt>
                <c:pt idx="14">
                  <c:v>Sunita</c:v>
                </c:pt>
                <c:pt idx="15">
                  <c:v>Tanu</c:v>
                </c:pt>
                <c:pt idx="16">
                  <c:v>Varun</c:v>
                </c:pt>
              </c:strCache>
            </c:strRef>
          </c:cat>
          <c:val>
            <c:numRef>
              <c:f>'Payroll Assessment'!$AD$5:$AD$21</c:f>
              <c:numCache>
                <c:formatCode>_("₹"* #,##0.00_);_("₹"* \(#,##0.00\);_("₹"* "-"??_);_(@_)</c:formatCode>
                <c:ptCount val="17"/>
                <c:pt idx="0">
                  <c:v>3867.5</c:v>
                </c:pt>
                <c:pt idx="1">
                  <c:v>960</c:v>
                </c:pt>
                <c:pt idx="2">
                  <c:v>3771</c:v>
                </c:pt>
                <c:pt idx="3">
                  <c:v>2893.8</c:v>
                </c:pt>
                <c:pt idx="4">
                  <c:v>2879.55</c:v>
                </c:pt>
                <c:pt idx="5">
                  <c:v>1414.5</c:v>
                </c:pt>
                <c:pt idx="6">
                  <c:v>3301.2</c:v>
                </c:pt>
                <c:pt idx="7">
                  <c:v>7260</c:v>
                </c:pt>
                <c:pt idx="8">
                  <c:v>2070.3000000000002</c:v>
                </c:pt>
                <c:pt idx="9">
                  <c:v>4685.2000000000007</c:v>
                </c:pt>
                <c:pt idx="10">
                  <c:v>1836</c:v>
                </c:pt>
                <c:pt idx="11">
                  <c:v>2150.4</c:v>
                </c:pt>
                <c:pt idx="12">
                  <c:v>2065</c:v>
                </c:pt>
                <c:pt idx="13">
                  <c:v>1536</c:v>
                </c:pt>
                <c:pt idx="14">
                  <c:v>2676.7</c:v>
                </c:pt>
                <c:pt idx="15">
                  <c:v>7000</c:v>
                </c:pt>
                <c:pt idx="16">
                  <c:v>2481.15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DEB-44FF-ACD5-C2CA94FA26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03118048"/>
        <c:axId val="1503127616"/>
      </c:lineChart>
      <c:catAx>
        <c:axId val="15031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7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27616"/>
        <c:crosses val="autoZero"/>
        <c:auto val="1"/>
        <c:lblAlgn val="ctr"/>
        <c:lblOffset val="100"/>
        <c:noMultiLvlLbl val="0"/>
      </c:catAx>
      <c:valAx>
        <c:axId val="15031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3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28</xdr:row>
      <xdr:rowOff>12700</xdr:rowOff>
    </xdr:from>
    <xdr:to>
      <xdr:col>10</xdr:col>
      <xdr:colOff>609600</xdr:colOff>
      <xdr:row>55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A1E5A-10CE-46A0-8973-11A513B52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s%20%5e0%20IQ/Ms-Excel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ery Price Comparison"/>
      <sheetName val="Mobile Selection"/>
      <sheetName val="Payroll Assessment"/>
      <sheetName val="Company Norms Assessment"/>
    </sheetNames>
    <sheetDataSet>
      <sheetData sheetId="0"/>
      <sheetData sheetId="1"/>
      <sheetData sheetId="2">
        <row r="5">
          <cell r="B5" t="str">
            <v>Anila</v>
          </cell>
          <cell r="AD5">
            <v>3867.5</v>
          </cell>
        </row>
        <row r="6">
          <cell r="B6" t="str">
            <v>Anish</v>
          </cell>
          <cell r="AD6">
            <v>960</v>
          </cell>
        </row>
        <row r="7">
          <cell r="B7" t="str">
            <v>Anna</v>
          </cell>
          <cell r="AD7">
            <v>3771</v>
          </cell>
        </row>
        <row r="8">
          <cell r="B8" t="str">
            <v>Balbir</v>
          </cell>
          <cell r="AD8">
            <v>2893.8</v>
          </cell>
        </row>
        <row r="9">
          <cell r="B9" t="str">
            <v>Benny</v>
          </cell>
          <cell r="AD9">
            <v>2879.55</v>
          </cell>
        </row>
        <row r="10">
          <cell r="B10" t="str">
            <v>Bharat</v>
          </cell>
          <cell r="AD10">
            <v>1414.5</v>
          </cell>
        </row>
        <row r="11">
          <cell r="B11" t="str">
            <v>Bhim</v>
          </cell>
          <cell r="AD11">
            <v>3301.2</v>
          </cell>
        </row>
        <row r="12">
          <cell r="B12" t="str">
            <v>Chiag</v>
          </cell>
          <cell r="AD12">
            <v>7260</v>
          </cell>
        </row>
        <row r="13">
          <cell r="B13" t="str">
            <v>Karunesh</v>
          </cell>
          <cell r="AD13">
            <v>2070.3000000000002</v>
          </cell>
        </row>
        <row r="14">
          <cell r="B14" t="str">
            <v>Neena</v>
          </cell>
          <cell r="AD14">
            <v>4685.2000000000007</v>
          </cell>
        </row>
        <row r="15">
          <cell r="B15" t="str">
            <v>Rahul</v>
          </cell>
          <cell r="AD15">
            <v>1836</v>
          </cell>
        </row>
        <row r="16">
          <cell r="B16" t="str">
            <v>Raj</v>
          </cell>
          <cell r="AD16">
            <v>2150.4</v>
          </cell>
        </row>
        <row r="17">
          <cell r="B17" t="str">
            <v>Sangeeta</v>
          </cell>
          <cell r="AD17">
            <v>2065</v>
          </cell>
        </row>
        <row r="18">
          <cell r="B18" t="str">
            <v>Shipra</v>
          </cell>
          <cell r="AD18">
            <v>1536</v>
          </cell>
        </row>
        <row r="19">
          <cell r="B19" t="str">
            <v>Sunita</v>
          </cell>
          <cell r="AD19">
            <v>2676.7</v>
          </cell>
        </row>
        <row r="20">
          <cell r="B20" t="str">
            <v>Tanu</v>
          </cell>
          <cell r="AD20">
            <v>7000</v>
          </cell>
        </row>
        <row r="21">
          <cell r="B21" t="str">
            <v>Varun</v>
          </cell>
          <cell r="AD21">
            <v>2481.15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BECB-007C-46E2-BDE4-D7F58E346BB8}">
  <dimension ref="A1:AD26"/>
  <sheetViews>
    <sheetView tabSelected="1" topLeftCell="A32" zoomScale="50" zoomScaleNormal="50" workbookViewId="0"/>
  </sheetViews>
  <sheetFormatPr defaultRowHeight="18.5" x14ac:dyDescent="0.45"/>
  <cols>
    <col min="1" max="1" width="28.6328125" style="3" customWidth="1"/>
    <col min="2" max="2" width="29.1796875" style="3" bestFit="1" customWidth="1"/>
    <col min="3" max="3" width="23.1796875" style="3" bestFit="1" customWidth="1"/>
    <col min="4" max="4" width="21.90625" style="3" bestFit="1" customWidth="1"/>
    <col min="5" max="8" width="11.54296875" style="3" bestFit="1" customWidth="1"/>
    <col min="9" max="9" width="24.08984375" style="3" bestFit="1" customWidth="1"/>
    <col min="10" max="13" width="11.54296875" style="3" bestFit="1" customWidth="1"/>
    <col min="14" max="18" width="16.6328125" style="3" bestFit="1" customWidth="1"/>
    <col min="19" max="19" width="24.08984375" style="3" bestFit="1" customWidth="1"/>
    <col min="20" max="23" width="11.54296875" style="3" bestFit="1" customWidth="1"/>
    <col min="24" max="28" width="16.6328125" style="3" bestFit="1" customWidth="1"/>
    <col min="29" max="29" width="8.7265625" style="3"/>
    <col min="30" max="30" width="16.6328125" style="3" bestFit="1" customWidth="1"/>
    <col min="31" max="16384" width="8.7265625" style="3"/>
  </cols>
  <sheetData>
    <row r="1" spans="1:30" ht="24" x14ac:dyDescent="0.6">
      <c r="A1" s="1" t="s">
        <v>0</v>
      </c>
      <c r="B1" s="2">
        <f ca="1">NOW()</f>
        <v>44822.461531134257</v>
      </c>
      <c r="C1" s="1" t="s">
        <v>1</v>
      </c>
    </row>
    <row r="2" spans="1:30" ht="22" x14ac:dyDescent="0.55000000000000004">
      <c r="A2" s="4"/>
      <c r="B2" s="4"/>
      <c r="C2" s="4"/>
      <c r="D2" s="5" t="s">
        <v>2</v>
      </c>
      <c r="E2" s="4"/>
      <c r="F2" s="4"/>
      <c r="G2" s="4"/>
      <c r="H2" s="4"/>
      <c r="I2" s="6" t="s">
        <v>3</v>
      </c>
      <c r="J2" s="4"/>
      <c r="K2" s="4"/>
      <c r="L2" s="4"/>
      <c r="M2" s="4"/>
      <c r="N2" s="7" t="s">
        <v>4</v>
      </c>
      <c r="O2" s="4"/>
      <c r="P2" s="4"/>
      <c r="Q2" s="4"/>
      <c r="R2" s="4"/>
      <c r="S2" s="8" t="s">
        <v>5</v>
      </c>
      <c r="T2" s="4"/>
      <c r="U2" s="4"/>
      <c r="V2" s="4"/>
      <c r="W2" s="4"/>
      <c r="X2" s="9" t="s">
        <v>6</v>
      </c>
      <c r="AD2" s="10" t="s">
        <v>7</v>
      </c>
    </row>
    <row r="3" spans="1:30" ht="22" x14ac:dyDescent="0.55000000000000004">
      <c r="A3" s="11" t="s">
        <v>8</v>
      </c>
      <c r="B3" s="11" t="s">
        <v>9</v>
      </c>
      <c r="C3" s="11" t="s">
        <v>10</v>
      </c>
      <c r="D3" s="12">
        <v>37104</v>
      </c>
      <c r="E3" s="12">
        <v>39661</v>
      </c>
      <c r="F3" s="12">
        <v>42217</v>
      </c>
      <c r="G3" s="12">
        <v>44774</v>
      </c>
      <c r="H3" s="12">
        <v>47331</v>
      </c>
      <c r="I3" s="13">
        <v>37104</v>
      </c>
      <c r="J3" s="13">
        <v>39661</v>
      </c>
      <c r="K3" s="13">
        <v>42217</v>
      </c>
      <c r="L3" s="13">
        <v>44774</v>
      </c>
      <c r="M3" s="13">
        <v>47331</v>
      </c>
      <c r="N3" s="14">
        <v>37104</v>
      </c>
      <c r="O3" s="14">
        <v>39661</v>
      </c>
      <c r="P3" s="14">
        <v>42217</v>
      </c>
      <c r="Q3" s="14">
        <v>44774</v>
      </c>
      <c r="R3" s="14">
        <v>47331</v>
      </c>
      <c r="S3" s="15">
        <v>37104</v>
      </c>
      <c r="T3" s="15">
        <v>39661</v>
      </c>
      <c r="U3" s="15">
        <v>42217</v>
      </c>
      <c r="V3" s="15">
        <v>44774</v>
      </c>
      <c r="W3" s="15">
        <v>47331</v>
      </c>
      <c r="X3" s="16">
        <v>37104</v>
      </c>
      <c r="Y3" s="16">
        <v>39661</v>
      </c>
      <c r="Z3" s="16">
        <v>42217</v>
      </c>
      <c r="AA3" s="16">
        <v>44774</v>
      </c>
      <c r="AB3" s="16">
        <v>47331</v>
      </c>
      <c r="AD3" s="17"/>
    </row>
    <row r="4" spans="1:30" x14ac:dyDescent="0.45">
      <c r="A4" s="18"/>
      <c r="B4" s="18"/>
      <c r="C4" s="19"/>
      <c r="D4" s="20"/>
      <c r="E4" s="21"/>
      <c r="F4" s="20"/>
      <c r="G4" s="20"/>
      <c r="H4" s="20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4"/>
      <c r="U4" s="24"/>
      <c r="V4" s="24"/>
      <c r="W4" s="24"/>
      <c r="X4" s="25"/>
      <c r="Y4" s="25"/>
      <c r="Z4" s="25"/>
      <c r="AA4" s="25"/>
      <c r="AB4" s="25"/>
      <c r="AD4" s="26"/>
    </row>
    <row r="5" spans="1:30" ht="22" x14ac:dyDescent="0.55000000000000004">
      <c r="A5" s="27" t="s">
        <v>11</v>
      </c>
      <c r="B5" s="27" t="s">
        <v>12</v>
      </c>
      <c r="C5" s="28">
        <v>17.5</v>
      </c>
      <c r="D5" s="29">
        <v>55</v>
      </c>
      <c r="E5" s="29">
        <v>41</v>
      </c>
      <c r="F5" s="29">
        <v>39</v>
      </c>
      <c r="G5" s="29">
        <v>39</v>
      </c>
      <c r="H5" s="29">
        <v>39</v>
      </c>
      <c r="I5" s="30">
        <f t="shared" ref="I5:M21" si="0">IF(D5&gt;40,D5-40,0)</f>
        <v>15</v>
      </c>
      <c r="J5" s="30">
        <f t="shared" si="0"/>
        <v>1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1">
        <f t="shared" ref="N5:R21" si="1">$C5*D5</f>
        <v>962.5</v>
      </c>
      <c r="O5" s="31">
        <f t="shared" si="1"/>
        <v>717.5</v>
      </c>
      <c r="P5" s="31">
        <f t="shared" si="1"/>
        <v>682.5</v>
      </c>
      <c r="Q5" s="31">
        <f t="shared" si="1"/>
        <v>682.5</v>
      </c>
      <c r="R5" s="31">
        <f t="shared" si="1"/>
        <v>682.5</v>
      </c>
      <c r="S5" s="32">
        <f t="shared" ref="S5:W21" si="2">0.5*$C5*I5</f>
        <v>131.25</v>
      </c>
      <c r="T5" s="32">
        <f t="shared" si="2"/>
        <v>8.75</v>
      </c>
      <c r="U5" s="32">
        <f t="shared" si="2"/>
        <v>0</v>
      </c>
      <c r="V5" s="32">
        <f t="shared" si="2"/>
        <v>0</v>
      </c>
      <c r="W5" s="32">
        <f t="shared" si="2"/>
        <v>0</v>
      </c>
      <c r="X5" s="33">
        <f t="shared" ref="X5:AB21" si="3">N5+S5</f>
        <v>1093.75</v>
      </c>
      <c r="Y5" s="33">
        <f t="shared" si="3"/>
        <v>726.25</v>
      </c>
      <c r="Z5" s="33">
        <f t="shared" si="3"/>
        <v>682.5</v>
      </c>
      <c r="AA5" s="33">
        <f t="shared" si="3"/>
        <v>682.5</v>
      </c>
      <c r="AB5" s="33">
        <f t="shared" si="3"/>
        <v>682.5</v>
      </c>
      <c r="AC5" s="34"/>
      <c r="AD5" s="35">
        <f>SUM(X5:AB5)</f>
        <v>3867.5</v>
      </c>
    </row>
    <row r="6" spans="1:30" ht="22" x14ac:dyDescent="0.55000000000000004">
      <c r="A6" s="27" t="s">
        <v>13</v>
      </c>
      <c r="B6" s="27" t="s">
        <v>14</v>
      </c>
      <c r="C6" s="28">
        <v>5</v>
      </c>
      <c r="D6" s="29">
        <v>40</v>
      </c>
      <c r="E6" s="29">
        <v>39</v>
      </c>
      <c r="F6" s="29">
        <v>41</v>
      </c>
      <c r="G6" s="29">
        <v>30</v>
      </c>
      <c r="H6" s="29">
        <v>41</v>
      </c>
      <c r="I6" s="30">
        <f t="shared" si="0"/>
        <v>0</v>
      </c>
      <c r="J6" s="30">
        <f t="shared" si="0"/>
        <v>0</v>
      </c>
      <c r="K6" s="30">
        <f t="shared" si="0"/>
        <v>1</v>
      </c>
      <c r="L6" s="30">
        <f t="shared" si="0"/>
        <v>0</v>
      </c>
      <c r="M6" s="30">
        <f t="shared" si="0"/>
        <v>1</v>
      </c>
      <c r="N6" s="31">
        <f t="shared" si="1"/>
        <v>200</v>
      </c>
      <c r="O6" s="31">
        <f t="shared" si="1"/>
        <v>195</v>
      </c>
      <c r="P6" s="31">
        <f t="shared" si="1"/>
        <v>205</v>
      </c>
      <c r="Q6" s="31">
        <f t="shared" si="1"/>
        <v>150</v>
      </c>
      <c r="R6" s="31">
        <f t="shared" si="1"/>
        <v>205</v>
      </c>
      <c r="S6" s="32">
        <f t="shared" si="2"/>
        <v>0</v>
      </c>
      <c r="T6" s="32">
        <f t="shared" si="2"/>
        <v>0</v>
      </c>
      <c r="U6" s="32">
        <f t="shared" si="2"/>
        <v>2.5</v>
      </c>
      <c r="V6" s="32">
        <f t="shared" si="2"/>
        <v>0</v>
      </c>
      <c r="W6" s="32">
        <f t="shared" si="2"/>
        <v>2.5</v>
      </c>
      <c r="X6" s="33">
        <f t="shared" si="3"/>
        <v>200</v>
      </c>
      <c r="Y6" s="33">
        <f t="shared" si="3"/>
        <v>195</v>
      </c>
      <c r="Z6" s="33">
        <f t="shared" si="3"/>
        <v>207.5</v>
      </c>
      <c r="AA6" s="33">
        <f t="shared" si="3"/>
        <v>150</v>
      </c>
      <c r="AB6" s="33">
        <f t="shared" si="3"/>
        <v>207.5</v>
      </c>
      <c r="AC6" s="34"/>
      <c r="AD6" s="35">
        <f t="shared" ref="AD6:AD21" si="4">SUM(X6:AB6)</f>
        <v>960</v>
      </c>
    </row>
    <row r="7" spans="1:30" ht="22" x14ac:dyDescent="0.55000000000000004">
      <c r="A7" s="27" t="s">
        <v>15</v>
      </c>
      <c r="B7" s="27" t="s">
        <v>16</v>
      </c>
      <c r="C7" s="28">
        <v>18</v>
      </c>
      <c r="D7" s="29">
        <v>44</v>
      </c>
      <c r="E7" s="29">
        <v>39</v>
      </c>
      <c r="F7" s="29">
        <v>41</v>
      </c>
      <c r="G7" s="29">
        <v>41</v>
      </c>
      <c r="H7" s="29">
        <v>41</v>
      </c>
      <c r="I7" s="30">
        <f t="shared" si="0"/>
        <v>4</v>
      </c>
      <c r="J7" s="30">
        <f t="shared" si="0"/>
        <v>0</v>
      </c>
      <c r="K7" s="30">
        <f t="shared" si="0"/>
        <v>1</v>
      </c>
      <c r="L7" s="30">
        <f t="shared" si="0"/>
        <v>1</v>
      </c>
      <c r="M7" s="30">
        <f t="shared" si="0"/>
        <v>1</v>
      </c>
      <c r="N7" s="31">
        <f t="shared" si="1"/>
        <v>792</v>
      </c>
      <c r="O7" s="31">
        <f t="shared" si="1"/>
        <v>702</v>
      </c>
      <c r="P7" s="31">
        <f t="shared" si="1"/>
        <v>738</v>
      </c>
      <c r="Q7" s="31">
        <f t="shared" si="1"/>
        <v>738</v>
      </c>
      <c r="R7" s="31">
        <f t="shared" si="1"/>
        <v>738</v>
      </c>
      <c r="S7" s="32">
        <f t="shared" si="2"/>
        <v>36</v>
      </c>
      <c r="T7" s="32">
        <f t="shared" si="2"/>
        <v>0</v>
      </c>
      <c r="U7" s="32">
        <f t="shared" si="2"/>
        <v>9</v>
      </c>
      <c r="V7" s="32">
        <f t="shared" si="2"/>
        <v>9</v>
      </c>
      <c r="W7" s="32">
        <f t="shared" si="2"/>
        <v>9</v>
      </c>
      <c r="X7" s="33">
        <f t="shared" si="3"/>
        <v>828</v>
      </c>
      <c r="Y7" s="33">
        <f t="shared" si="3"/>
        <v>702</v>
      </c>
      <c r="Z7" s="33">
        <f t="shared" si="3"/>
        <v>747</v>
      </c>
      <c r="AA7" s="33">
        <f t="shared" si="3"/>
        <v>747</v>
      </c>
      <c r="AB7" s="33">
        <f t="shared" si="3"/>
        <v>747</v>
      </c>
      <c r="AC7" s="34"/>
      <c r="AD7" s="35">
        <f t="shared" si="4"/>
        <v>3771</v>
      </c>
    </row>
    <row r="8" spans="1:30" ht="22" x14ac:dyDescent="0.55000000000000004">
      <c r="A8" s="27" t="s">
        <v>11</v>
      </c>
      <c r="B8" s="27" t="s">
        <v>17</v>
      </c>
      <c r="C8" s="28">
        <v>15.9</v>
      </c>
      <c r="D8" s="29">
        <v>41</v>
      </c>
      <c r="E8" s="29">
        <v>41</v>
      </c>
      <c r="F8" s="29">
        <v>39</v>
      </c>
      <c r="G8" s="29">
        <v>30</v>
      </c>
      <c r="H8" s="29">
        <v>30</v>
      </c>
      <c r="I8" s="30">
        <f t="shared" si="0"/>
        <v>1</v>
      </c>
      <c r="J8" s="30">
        <f t="shared" si="0"/>
        <v>1</v>
      </c>
      <c r="K8" s="30">
        <f t="shared" si="0"/>
        <v>0</v>
      </c>
      <c r="L8" s="30">
        <f t="shared" si="0"/>
        <v>0</v>
      </c>
      <c r="M8" s="30">
        <f t="shared" si="0"/>
        <v>0</v>
      </c>
      <c r="N8" s="31">
        <f t="shared" si="1"/>
        <v>651.9</v>
      </c>
      <c r="O8" s="31">
        <f t="shared" si="1"/>
        <v>651.9</v>
      </c>
      <c r="P8" s="31">
        <f t="shared" si="1"/>
        <v>620.1</v>
      </c>
      <c r="Q8" s="31">
        <f t="shared" si="1"/>
        <v>477</v>
      </c>
      <c r="R8" s="31">
        <f t="shared" si="1"/>
        <v>477</v>
      </c>
      <c r="S8" s="32">
        <f t="shared" si="2"/>
        <v>7.95</v>
      </c>
      <c r="T8" s="32">
        <f t="shared" si="2"/>
        <v>7.95</v>
      </c>
      <c r="U8" s="32">
        <f t="shared" si="2"/>
        <v>0</v>
      </c>
      <c r="V8" s="32">
        <f t="shared" si="2"/>
        <v>0</v>
      </c>
      <c r="W8" s="32">
        <f t="shared" si="2"/>
        <v>0</v>
      </c>
      <c r="X8" s="33">
        <f t="shared" si="3"/>
        <v>659.85</v>
      </c>
      <c r="Y8" s="33">
        <f t="shared" si="3"/>
        <v>659.85</v>
      </c>
      <c r="Z8" s="33">
        <f t="shared" si="3"/>
        <v>620.1</v>
      </c>
      <c r="AA8" s="33">
        <f t="shared" si="3"/>
        <v>477</v>
      </c>
      <c r="AB8" s="33">
        <f t="shared" si="3"/>
        <v>477</v>
      </c>
      <c r="AC8" s="34"/>
      <c r="AD8" s="35">
        <f t="shared" si="4"/>
        <v>2893.8</v>
      </c>
    </row>
    <row r="9" spans="1:30" ht="22" x14ac:dyDescent="0.55000000000000004">
      <c r="A9" s="27" t="s">
        <v>18</v>
      </c>
      <c r="B9" s="27" t="s">
        <v>19</v>
      </c>
      <c r="C9" s="28">
        <v>14.22</v>
      </c>
      <c r="D9" s="29">
        <v>41</v>
      </c>
      <c r="E9" s="29">
        <v>41</v>
      </c>
      <c r="F9" s="29">
        <v>39</v>
      </c>
      <c r="G9" s="29">
        <v>41</v>
      </c>
      <c r="H9" s="29">
        <v>39</v>
      </c>
      <c r="I9" s="30">
        <f t="shared" si="0"/>
        <v>1</v>
      </c>
      <c r="J9" s="30">
        <f t="shared" si="0"/>
        <v>1</v>
      </c>
      <c r="K9" s="30">
        <f t="shared" si="0"/>
        <v>0</v>
      </c>
      <c r="L9" s="30">
        <f t="shared" si="0"/>
        <v>1</v>
      </c>
      <c r="M9" s="30">
        <f t="shared" si="0"/>
        <v>0</v>
      </c>
      <c r="N9" s="31">
        <f t="shared" si="1"/>
        <v>583.02</v>
      </c>
      <c r="O9" s="31">
        <f t="shared" si="1"/>
        <v>583.02</v>
      </c>
      <c r="P9" s="31">
        <f t="shared" si="1"/>
        <v>554.58000000000004</v>
      </c>
      <c r="Q9" s="31">
        <f t="shared" si="1"/>
        <v>583.02</v>
      </c>
      <c r="R9" s="31">
        <f t="shared" si="1"/>
        <v>554.58000000000004</v>
      </c>
      <c r="S9" s="32">
        <f t="shared" si="2"/>
        <v>7.11</v>
      </c>
      <c r="T9" s="32">
        <f t="shared" si="2"/>
        <v>7.11</v>
      </c>
      <c r="U9" s="32">
        <f t="shared" si="2"/>
        <v>0</v>
      </c>
      <c r="V9" s="32">
        <f t="shared" si="2"/>
        <v>7.11</v>
      </c>
      <c r="W9" s="32">
        <f t="shared" si="2"/>
        <v>0</v>
      </c>
      <c r="X9" s="33">
        <f t="shared" si="3"/>
        <v>590.13</v>
      </c>
      <c r="Y9" s="33">
        <f t="shared" si="3"/>
        <v>590.13</v>
      </c>
      <c r="Z9" s="33">
        <f t="shared" si="3"/>
        <v>554.58000000000004</v>
      </c>
      <c r="AA9" s="33">
        <f t="shared" si="3"/>
        <v>590.13</v>
      </c>
      <c r="AB9" s="33">
        <f t="shared" si="3"/>
        <v>554.58000000000004</v>
      </c>
      <c r="AC9" s="34"/>
      <c r="AD9" s="35">
        <f t="shared" si="4"/>
        <v>2879.55</v>
      </c>
    </row>
    <row r="10" spans="1:30" ht="22" x14ac:dyDescent="0.55000000000000004">
      <c r="A10" s="27" t="s">
        <v>20</v>
      </c>
      <c r="B10" s="27" t="s">
        <v>21</v>
      </c>
      <c r="C10" s="28">
        <v>6.9</v>
      </c>
      <c r="D10" s="29">
        <v>41</v>
      </c>
      <c r="E10" s="29">
        <v>39</v>
      </c>
      <c r="F10" s="29">
        <v>41</v>
      </c>
      <c r="G10" s="29">
        <v>41</v>
      </c>
      <c r="H10" s="29">
        <v>41</v>
      </c>
      <c r="I10" s="30">
        <f t="shared" si="0"/>
        <v>1</v>
      </c>
      <c r="J10" s="30">
        <f t="shared" si="0"/>
        <v>0</v>
      </c>
      <c r="K10" s="30">
        <f t="shared" si="0"/>
        <v>1</v>
      </c>
      <c r="L10" s="30">
        <f t="shared" si="0"/>
        <v>1</v>
      </c>
      <c r="M10" s="30">
        <f t="shared" si="0"/>
        <v>1</v>
      </c>
      <c r="N10" s="31">
        <f t="shared" si="1"/>
        <v>282.90000000000003</v>
      </c>
      <c r="O10" s="31">
        <f t="shared" si="1"/>
        <v>269.10000000000002</v>
      </c>
      <c r="P10" s="31">
        <f t="shared" si="1"/>
        <v>282.90000000000003</v>
      </c>
      <c r="Q10" s="31">
        <f t="shared" si="1"/>
        <v>282.90000000000003</v>
      </c>
      <c r="R10" s="31">
        <f t="shared" si="1"/>
        <v>282.90000000000003</v>
      </c>
      <c r="S10" s="32">
        <f t="shared" si="2"/>
        <v>3.45</v>
      </c>
      <c r="T10" s="32">
        <f t="shared" si="2"/>
        <v>0</v>
      </c>
      <c r="U10" s="32">
        <f t="shared" si="2"/>
        <v>3.45</v>
      </c>
      <c r="V10" s="32">
        <f t="shared" si="2"/>
        <v>3.45</v>
      </c>
      <c r="W10" s="32">
        <f t="shared" si="2"/>
        <v>3.45</v>
      </c>
      <c r="X10" s="33">
        <f t="shared" si="3"/>
        <v>286.35000000000002</v>
      </c>
      <c r="Y10" s="33">
        <f t="shared" si="3"/>
        <v>269.10000000000002</v>
      </c>
      <c r="Z10" s="33">
        <f t="shared" si="3"/>
        <v>286.35000000000002</v>
      </c>
      <c r="AA10" s="33">
        <f t="shared" si="3"/>
        <v>286.35000000000002</v>
      </c>
      <c r="AB10" s="33">
        <f t="shared" si="3"/>
        <v>286.35000000000002</v>
      </c>
      <c r="AC10" s="34"/>
      <c r="AD10" s="35">
        <f t="shared" si="4"/>
        <v>1414.5</v>
      </c>
    </row>
    <row r="11" spans="1:30" ht="22" x14ac:dyDescent="0.55000000000000004">
      <c r="A11" s="27" t="s">
        <v>22</v>
      </c>
      <c r="B11" s="27" t="s">
        <v>23</v>
      </c>
      <c r="C11" s="28">
        <v>16.8</v>
      </c>
      <c r="D11" s="29">
        <v>33</v>
      </c>
      <c r="E11" s="29">
        <v>39</v>
      </c>
      <c r="F11" s="29">
        <v>41</v>
      </c>
      <c r="G11" s="29">
        <v>41</v>
      </c>
      <c r="H11" s="29">
        <v>41</v>
      </c>
      <c r="I11" s="30">
        <f t="shared" si="0"/>
        <v>0</v>
      </c>
      <c r="J11" s="30">
        <f t="shared" si="0"/>
        <v>0</v>
      </c>
      <c r="K11" s="30">
        <f t="shared" si="0"/>
        <v>1</v>
      </c>
      <c r="L11" s="30">
        <f t="shared" si="0"/>
        <v>1</v>
      </c>
      <c r="M11" s="30">
        <f t="shared" si="0"/>
        <v>1</v>
      </c>
      <c r="N11" s="31">
        <f t="shared" si="1"/>
        <v>554.4</v>
      </c>
      <c r="O11" s="31">
        <f t="shared" si="1"/>
        <v>655.20000000000005</v>
      </c>
      <c r="P11" s="31">
        <f t="shared" si="1"/>
        <v>688.80000000000007</v>
      </c>
      <c r="Q11" s="31">
        <f t="shared" si="1"/>
        <v>688.80000000000007</v>
      </c>
      <c r="R11" s="31">
        <f t="shared" si="1"/>
        <v>688.80000000000007</v>
      </c>
      <c r="S11" s="32">
        <f t="shared" si="2"/>
        <v>0</v>
      </c>
      <c r="T11" s="32">
        <f t="shared" si="2"/>
        <v>0</v>
      </c>
      <c r="U11" s="32">
        <f t="shared" si="2"/>
        <v>8.4</v>
      </c>
      <c r="V11" s="32">
        <f t="shared" si="2"/>
        <v>8.4</v>
      </c>
      <c r="W11" s="32">
        <f t="shared" si="2"/>
        <v>8.4</v>
      </c>
      <c r="X11" s="33">
        <f t="shared" si="3"/>
        <v>554.4</v>
      </c>
      <c r="Y11" s="33">
        <f t="shared" si="3"/>
        <v>655.20000000000005</v>
      </c>
      <c r="Z11" s="33">
        <f t="shared" si="3"/>
        <v>697.2</v>
      </c>
      <c r="AA11" s="33">
        <f t="shared" si="3"/>
        <v>697.2</v>
      </c>
      <c r="AB11" s="33">
        <f t="shared" si="3"/>
        <v>697.2</v>
      </c>
      <c r="AC11" s="34"/>
      <c r="AD11" s="35">
        <f t="shared" si="4"/>
        <v>3301.2</v>
      </c>
    </row>
    <row r="12" spans="1:30" ht="22" x14ac:dyDescent="0.55000000000000004">
      <c r="A12" s="27" t="s">
        <v>24</v>
      </c>
      <c r="B12" s="27" t="s">
        <v>25</v>
      </c>
      <c r="C12" s="28">
        <v>40</v>
      </c>
      <c r="D12" s="29">
        <v>38</v>
      </c>
      <c r="E12" s="29">
        <v>28</v>
      </c>
      <c r="F12" s="29">
        <v>39</v>
      </c>
      <c r="G12" s="29">
        <v>41</v>
      </c>
      <c r="H12" s="29">
        <v>35</v>
      </c>
      <c r="I12" s="30">
        <f t="shared" si="0"/>
        <v>0</v>
      </c>
      <c r="J12" s="30">
        <f t="shared" si="0"/>
        <v>0</v>
      </c>
      <c r="K12" s="30">
        <f t="shared" si="0"/>
        <v>0</v>
      </c>
      <c r="L12" s="30">
        <f t="shared" si="0"/>
        <v>1</v>
      </c>
      <c r="M12" s="30">
        <f t="shared" si="0"/>
        <v>0</v>
      </c>
      <c r="N12" s="31">
        <f t="shared" si="1"/>
        <v>1520</v>
      </c>
      <c r="O12" s="31">
        <f t="shared" si="1"/>
        <v>1120</v>
      </c>
      <c r="P12" s="31">
        <f t="shared" si="1"/>
        <v>1560</v>
      </c>
      <c r="Q12" s="31">
        <f t="shared" si="1"/>
        <v>1640</v>
      </c>
      <c r="R12" s="31">
        <f t="shared" si="1"/>
        <v>1400</v>
      </c>
      <c r="S12" s="32">
        <f t="shared" si="2"/>
        <v>0</v>
      </c>
      <c r="T12" s="32">
        <f t="shared" si="2"/>
        <v>0</v>
      </c>
      <c r="U12" s="32">
        <f t="shared" si="2"/>
        <v>0</v>
      </c>
      <c r="V12" s="32">
        <f t="shared" si="2"/>
        <v>20</v>
      </c>
      <c r="W12" s="32">
        <f t="shared" si="2"/>
        <v>0</v>
      </c>
      <c r="X12" s="33">
        <f t="shared" si="3"/>
        <v>1520</v>
      </c>
      <c r="Y12" s="33">
        <f t="shared" si="3"/>
        <v>1120</v>
      </c>
      <c r="Z12" s="33">
        <f t="shared" si="3"/>
        <v>1560</v>
      </c>
      <c r="AA12" s="33">
        <f t="shared" si="3"/>
        <v>1660</v>
      </c>
      <c r="AB12" s="33">
        <f t="shared" si="3"/>
        <v>1400</v>
      </c>
      <c r="AC12" s="34"/>
      <c r="AD12" s="35">
        <f t="shared" si="4"/>
        <v>7260</v>
      </c>
    </row>
    <row r="13" spans="1:30" ht="22" x14ac:dyDescent="0.55000000000000004">
      <c r="A13" s="27" t="s">
        <v>26</v>
      </c>
      <c r="B13" s="27" t="s">
        <v>27</v>
      </c>
      <c r="C13" s="28">
        <v>10.3</v>
      </c>
      <c r="D13" s="29">
        <v>40</v>
      </c>
      <c r="E13" s="29">
        <v>41</v>
      </c>
      <c r="F13" s="29">
        <v>39</v>
      </c>
      <c r="G13" s="29">
        <v>41</v>
      </c>
      <c r="H13" s="29">
        <v>39</v>
      </c>
      <c r="I13" s="30">
        <f t="shared" si="0"/>
        <v>0</v>
      </c>
      <c r="J13" s="30">
        <f t="shared" si="0"/>
        <v>1</v>
      </c>
      <c r="K13" s="30">
        <f t="shared" si="0"/>
        <v>0</v>
      </c>
      <c r="L13" s="30">
        <f t="shared" si="0"/>
        <v>1</v>
      </c>
      <c r="M13" s="30">
        <f t="shared" si="0"/>
        <v>0</v>
      </c>
      <c r="N13" s="31">
        <f t="shared" si="1"/>
        <v>412</v>
      </c>
      <c r="O13" s="31">
        <f t="shared" si="1"/>
        <v>422.3</v>
      </c>
      <c r="P13" s="31">
        <f t="shared" si="1"/>
        <v>401.70000000000005</v>
      </c>
      <c r="Q13" s="31">
        <f t="shared" si="1"/>
        <v>422.3</v>
      </c>
      <c r="R13" s="31">
        <f t="shared" si="1"/>
        <v>401.70000000000005</v>
      </c>
      <c r="S13" s="32">
        <f t="shared" si="2"/>
        <v>0</v>
      </c>
      <c r="T13" s="32">
        <f t="shared" si="2"/>
        <v>5.15</v>
      </c>
      <c r="U13" s="32">
        <f t="shared" si="2"/>
        <v>0</v>
      </c>
      <c r="V13" s="32">
        <f t="shared" si="2"/>
        <v>5.15</v>
      </c>
      <c r="W13" s="32">
        <f t="shared" si="2"/>
        <v>0</v>
      </c>
      <c r="X13" s="33">
        <f t="shared" si="3"/>
        <v>412</v>
      </c>
      <c r="Y13" s="33">
        <f t="shared" si="3"/>
        <v>427.45</v>
      </c>
      <c r="Z13" s="33">
        <f t="shared" si="3"/>
        <v>401.70000000000005</v>
      </c>
      <c r="AA13" s="33">
        <f t="shared" si="3"/>
        <v>427.45</v>
      </c>
      <c r="AB13" s="33">
        <f t="shared" si="3"/>
        <v>401.70000000000005</v>
      </c>
      <c r="AC13" s="34"/>
      <c r="AD13" s="35">
        <f t="shared" si="4"/>
        <v>2070.3000000000002</v>
      </c>
    </row>
    <row r="14" spans="1:30" ht="22" x14ac:dyDescent="0.55000000000000004">
      <c r="A14" s="27" t="s">
        <v>28</v>
      </c>
      <c r="B14" s="27" t="s">
        <v>29</v>
      </c>
      <c r="C14" s="28">
        <v>22.1</v>
      </c>
      <c r="D14" s="29">
        <v>49</v>
      </c>
      <c r="E14" s="29">
        <v>41</v>
      </c>
      <c r="F14" s="29">
        <v>39</v>
      </c>
      <c r="G14" s="29">
        <v>39</v>
      </c>
      <c r="H14" s="29">
        <v>39</v>
      </c>
      <c r="I14" s="30">
        <f t="shared" si="0"/>
        <v>9</v>
      </c>
      <c r="J14" s="30">
        <f t="shared" si="0"/>
        <v>1</v>
      </c>
      <c r="K14" s="30">
        <f t="shared" si="0"/>
        <v>0</v>
      </c>
      <c r="L14" s="30">
        <f t="shared" si="0"/>
        <v>0</v>
      </c>
      <c r="M14" s="30">
        <f t="shared" si="0"/>
        <v>0</v>
      </c>
      <c r="N14" s="31">
        <f t="shared" si="1"/>
        <v>1082.9000000000001</v>
      </c>
      <c r="O14" s="31">
        <f t="shared" si="1"/>
        <v>906.1</v>
      </c>
      <c r="P14" s="31">
        <f t="shared" si="1"/>
        <v>861.90000000000009</v>
      </c>
      <c r="Q14" s="31">
        <f t="shared" si="1"/>
        <v>861.90000000000009</v>
      </c>
      <c r="R14" s="31">
        <f t="shared" si="1"/>
        <v>861.90000000000009</v>
      </c>
      <c r="S14" s="32">
        <f t="shared" si="2"/>
        <v>99.45</v>
      </c>
      <c r="T14" s="32">
        <f t="shared" si="2"/>
        <v>11.05</v>
      </c>
      <c r="U14" s="32">
        <f t="shared" si="2"/>
        <v>0</v>
      </c>
      <c r="V14" s="32">
        <f t="shared" si="2"/>
        <v>0</v>
      </c>
      <c r="W14" s="32">
        <f t="shared" si="2"/>
        <v>0</v>
      </c>
      <c r="X14" s="33">
        <f t="shared" si="3"/>
        <v>1182.3500000000001</v>
      </c>
      <c r="Y14" s="33">
        <f t="shared" si="3"/>
        <v>917.15</v>
      </c>
      <c r="Z14" s="33">
        <f t="shared" si="3"/>
        <v>861.90000000000009</v>
      </c>
      <c r="AA14" s="33">
        <f t="shared" si="3"/>
        <v>861.90000000000009</v>
      </c>
      <c r="AB14" s="33">
        <f t="shared" si="3"/>
        <v>861.90000000000009</v>
      </c>
      <c r="AC14" s="34"/>
      <c r="AD14" s="35">
        <f t="shared" si="4"/>
        <v>4685.2000000000007</v>
      </c>
    </row>
    <row r="15" spans="1:30" ht="22" x14ac:dyDescent="0.55000000000000004">
      <c r="A15" s="27" t="s">
        <v>30</v>
      </c>
      <c r="B15" s="27" t="s">
        <v>31</v>
      </c>
      <c r="C15" s="28">
        <v>9</v>
      </c>
      <c r="D15" s="29">
        <v>42</v>
      </c>
      <c r="E15" s="29">
        <v>39</v>
      </c>
      <c r="F15" s="29">
        <v>41</v>
      </c>
      <c r="G15" s="29">
        <v>39</v>
      </c>
      <c r="H15" s="29">
        <v>41</v>
      </c>
      <c r="I15" s="30">
        <f t="shared" si="0"/>
        <v>2</v>
      </c>
      <c r="J15" s="30">
        <f t="shared" si="0"/>
        <v>0</v>
      </c>
      <c r="K15" s="30">
        <f t="shared" si="0"/>
        <v>1</v>
      </c>
      <c r="L15" s="30">
        <f t="shared" si="0"/>
        <v>0</v>
      </c>
      <c r="M15" s="30">
        <f t="shared" si="0"/>
        <v>1</v>
      </c>
      <c r="N15" s="31">
        <f t="shared" si="1"/>
        <v>378</v>
      </c>
      <c r="O15" s="31">
        <f t="shared" si="1"/>
        <v>351</v>
      </c>
      <c r="P15" s="31">
        <f t="shared" si="1"/>
        <v>369</v>
      </c>
      <c r="Q15" s="31">
        <f t="shared" si="1"/>
        <v>351</v>
      </c>
      <c r="R15" s="31">
        <f t="shared" si="1"/>
        <v>369</v>
      </c>
      <c r="S15" s="32">
        <f t="shared" si="2"/>
        <v>9</v>
      </c>
      <c r="T15" s="32">
        <f t="shared" si="2"/>
        <v>0</v>
      </c>
      <c r="U15" s="32">
        <f t="shared" si="2"/>
        <v>4.5</v>
      </c>
      <c r="V15" s="32">
        <f t="shared" si="2"/>
        <v>0</v>
      </c>
      <c r="W15" s="32">
        <f t="shared" si="2"/>
        <v>4.5</v>
      </c>
      <c r="X15" s="33">
        <f t="shared" si="3"/>
        <v>387</v>
      </c>
      <c r="Y15" s="33">
        <f t="shared" si="3"/>
        <v>351</v>
      </c>
      <c r="Z15" s="33">
        <f t="shared" si="3"/>
        <v>373.5</v>
      </c>
      <c r="AA15" s="33">
        <f t="shared" si="3"/>
        <v>351</v>
      </c>
      <c r="AB15" s="33">
        <f t="shared" si="3"/>
        <v>373.5</v>
      </c>
      <c r="AC15" s="34"/>
      <c r="AD15" s="35">
        <f t="shared" si="4"/>
        <v>1836</v>
      </c>
    </row>
    <row r="16" spans="1:30" ht="22" x14ac:dyDescent="0.55000000000000004">
      <c r="A16" s="27" t="s">
        <v>32</v>
      </c>
      <c r="B16" s="27" t="s">
        <v>33</v>
      </c>
      <c r="C16" s="28">
        <v>11.2</v>
      </c>
      <c r="D16" s="29">
        <v>40</v>
      </c>
      <c r="E16" s="29">
        <v>39</v>
      </c>
      <c r="F16" s="29">
        <v>41</v>
      </c>
      <c r="G16" s="29">
        <v>30</v>
      </c>
      <c r="H16" s="29">
        <v>41</v>
      </c>
      <c r="I16" s="30">
        <f t="shared" si="0"/>
        <v>0</v>
      </c>
      <c r="J16" s="30">
        <f t="shared" si="0"/>
        <v>0</v>
      </c>
      <c r="K16" s="30">
        <f t="shared" si="0"/>
        <v>1</v>
      </c>
      <c r="L16" s="30">
        <f t="shared" si="0"/>
        <v>0</v>
      </c>
      <c r="M16" s="30">
        <f t="shared" si="0"/>
        <v>1</v>
      </c>
      <c r="N16" s="31">
        <f t="shared" si="1"/>
        <v>448</v>
      </c>
      <c r="O16" s="31">
        <f t="shared" si="1"/>
        <v>436.79999999999995</v>
      </c>
      <c r="P16" s="31">
        <f t="shared" si="1"/>
        <v>459.2</v>
      </c>
      <c r="Q16" s="31">
        <f t="shared" si="1"/>
        <v>336</v>
      </c>
      <c r="R16" s="31">
        <f t="shared" si="1"/>
        <v>459.2</v>
      </c>
      <c r="S16" s="32">
        <f t="shared" si="2"/>
        <v>0</v>
      </c>
      <c r="T16" s="32">
        <f t="shared" si="2"/>
        <v>0</v>
      </c>
      <c r="U16" s="32">
        <f t="shared" si="2"/>
        <v>5.6</v>
      </c>
      <c r="V16" s="32">
        <f t="shared" si="2"/>
        <v>0</v>
      </c>
      <c r="W16" s="32">
        <f t="shared" si="2"/>
        <v>5.6</v>
      </c>
      <c r="X16" s="33">
        <f t="shared" si="3"/>
        <v>448</v>
      </c>
      <c r="Y16" s="33">
        <f t="shared" si="3"/>
        <v>436.79999999999995</v>
      </c>
      <c r="Z16" s="33">
        <f t="shared" si="3"/>
        <v>464.8</v>
      </c>
      <c r="AA16" s="33">
        <f t="shared" si="3"/>
        <v>336</v>
      </c>
      <c r="AB16" s="33">
        <f t="shared" si="3"/>
        <v>464.8</v>
      </c>
      <c r="AC16" s="34"/>
      <c r="AD16" s="35">
        <f t="shared" si="4"/>
        <v>2150.4</v>
      </c>
    </row>
    <row r="17" spans="1:30" ht="22" x14ac:dyDescent="0.55000000000000004">
      <c r="A17" s="27" t="s">
        <v>34</v>
      </c>
      <c r="B17" s="27" t="s">
        <v>35</v>
      </c>
      <c r="C17" s="28">
        <v>10</v>
      </c>
      <c r="D17" s="29">
        <v>42</v>
      </c>
      <c r="E17" s="29">
        <v>39</v>
      </c>
      <c r="F17" s="29">
        <v>41</v>
      </c>
      <c r="G17" s="29">
        <v>41</v>
      </c>
      <c r="H17" s="29">
        <v>41</v>
      </c>
      <c r="I17" s="30">
        <f t="shared" si="0"/>
        <v>2</v>
      </c>
      <c r="J17" s="30">
        <f t="shared" si="0"/>
        <v>0</v>
      </c>
      <c r="K17" s="30">
        <f t="shared" si="0"/>
        <v>1</v>
      </c>
      <c r="L17" s="30">
        <f t="shared" si="0"/>
        <v>1</v>
      </c>
      <c r="M17" s="30">
        <f t="shared" si="0"/>
        <v>1</v>
      </c>
      <c r="N17" s="31">
        <f t="shared" si="1"/>
        <v>420</v>
      </c>
      <c r="O17" s="31">
        <f t="shared" si="1"/>
        <v>390</v>
      </c>
      <c r="P17" s="31">
        <f t="shared" si="1"/>
        <v>410</v>
      </c>
      <c r="Q17" s="31">
        <f t="shared" si="1"/>
        <v>410</v>
      </c>
      <c r="R17" s="31">
        <f t="shared" si="1"/>
        <v>410</v>
      </c>
      <c r="S17" s="32">
        <f t="shared" si="2"/>
        <v>10</v>
      </c>
      <c r="T17" s="32">
        <f t="shared" si="2"/>
        <v>0</v>
      </c>
      <c r="U17" s="32">
        <f t="shared" si="2"/>
        <v>5</v>
      </c>
      <c r="V17" s="32">
        <f t="shared" si="2"/>
        <v>5</v>
      </c>
      <c r="W17" s="32">
        <f t="shared" si="2"/>
        <v>5</v>
      </c>
      <c r="X17" s="33">
        <f t="shared" si="3"/>
        <v>430</v>
      </c>
      <c r="Y17" s="33">
        <f t="shared" si="3"/>
        <v>390</v>
      </c>
      <c r="Z17" s="33">
        <f t="shared" si="3"/>
        <v>415</v>
      </c>
      <c r="AA17" s="33">
        <f t="shared" si="3"/>
        <v>415</v>
      </c>
      <c r="AB17" s="33">
        <f t="shared" si="3"/>
        <v>415</v>
      </c>
      <c r="AC17" s="34"/>
      <c r="AD17" s="35">
        <f t="shared" si="4"/>
        <v>2065</v>
      </c>
    </row>
    <row r="18" spans="1:30" ht="22" x14ac:dyDescent="0.55000000000000004">
      <c r="A18" s="27" t="s">
        <v>36</v>
      </c>
      <c r="B18" s="27" t="s">
        <v>37</v>
      </c>
      <c r="C18" s="28">
        <v>8</v>
      </c>
      <c r="D18" s="29">
        <v>40</v>
      </c>
      <c r="E18" s="29">
        <v>41</v>
      </c>
      <c r="F18" s="29">
        <v>39</v>
      </c>
      <c r="G18" s="29">
        <v>41</v>
      </c>
      <c r="H18" s="29">
        <v>30</v>
      </c>
      <c r="I18" s="30">
        <f t="shared" si="0"/>
        <v>0</v>
      </c>
      <c r="J18" s="30">
        <f t="shared" si="0"/>
        <v>1</v>
      </c>
      <c r="K18" s="30">
        <f t="shared" si="0"/>
        <v>0</v>
      </c>
      <c r="L18" s="30">
        <f t="shared" si="0"/>
        <v>1</v>
      </c>
      <c r="M18" s="30">
        <f t="shared" si="0"/>
        <v>0</v>
      </c>
      <c r="N18" s="31">
        <f t="shared" si="1"/>
        <v>320</v>
      </c>
      <c r="O18" s="31">
        <f t="shared" si="1"/>
        <v>328</v>
      </c>
      <c r="P18" s="31">
        <f t="shared" si="1"/>
        <v>312</v>
      </c>
      <c r="Q18" s="31">
        <f t="shared" si="1"/>
        <v>328</v>
      </c>
      <c r="R18" s="31">
        <f t="shared" si="1"/>
        <v>240</v>
      </c>
      <c r="S18" s="32">
        <f t="shared" si="2"/>
        <v>0</v>
      </c>
      <c r="T18" s="32">
        <f t="shared" si="2"/>
        <v>4</v>
      </c>
      <c r="U18" s="32">
        <f t="shared" si="2"/>
        <v>0</v>
      </c>
      <c r="V18" s="32">
        <f t="shared" si="2"/>
        <v>4</v>
      </c>
      <c r="W18" s="32">
        <f t="shared" si="2"/>
        <v>0</v>
      </c>
      <c r="X18" s="33">
        <f t="shared" si="3"/>
        <v>320</v>
      </c>
      <c r="Y18" s="33">
        <f t="shared" si="3"/>
        <v>332</v>
      </c>
      <c r="Z18" s="33">
        <f t="shared" si="3"/>
        <v>312</v>
      </c>
      <c r="AA18" s="33">
        <f t="shared" si="3"/>
        <v>332</v>
      </c>
      <c r="AB18" s="33">
        <f t="shared" si="3"/>
        <v>240</v>
      </c>
      <c r="AC18" s="34"/>
      <c r="AD18" s="35">
        <f t="shared" si="4"/>
        <v>1536</v>
      </c>
    </row>
    <row r="19" spans="1:30" ht="22" x14ac:dyDescent="0.55000000000000004">
      <c r="A19" s="27" t="s">
        <v>38</v>
      </c>
      <c r="B19" s="27" t="s">
        <v>39</v>
      </c>
      <c r="C19" s="28">
        <v>14.2</v>
      </c>
      <c r="D19" s="29">
        <v>39</v>
      </c>
      <c r="E19" s="29">
        <v>41</v>
      </c>
      <c r="F19" s="29">
        <v>39</v>
      </c>
      <c r="G19" s="29">
        <v>39</v>
      </c>
      <c r="H19" s="29">
        <v>30</v>
      </c>
      <c r="I19" s="30">
        <f t="shared" si="0"/>
        <v>0</v>
      </c>
      <c r="J19" s="30">
        <f t="shared" si="0"/>
        <v>1</v>
      </c>
      <c r="K19" s="30">
        <f t="shared" si="0"/>
        <v>0</v>
      </c>
      <c r="L19" s="30">
        <f t="shared" si="0"/>
        <v>0</v>
      </c>
      <c r="M19" s="30">
        <f t="shared" si="0"/>
        <v>0</v>
      </c>
      <c r="N19" s="31">
        <f t="shared" si="1"/>
        <v>553.79999999999995</v>
      </c>
      <c r="O19" s="31">
        <f t="shared" si="1"/>
        <v>582.19999999999993</v>
      </c>
      <c r="P19" s="31">
        <f t="shared" si="1"/>
        <v>553.79999999999995</v>
      </c>
      <c r="Q19" s="31">
        <f t="shared" si="1"/>
        <v>553.79999999999995</v>
      </c>
      <c r="R19" s="31">
        <f t="shared" si="1"/>
        <v>426</v>
      </c>
      <c r="S19" s="32">
        <f t="shared" si="2"/>
        <v>0</v>
      </c>
      <c r="T19" s="32">
        <f t="shared" si="2"/>
        <v>7.1</v>
      </c>
      <c r="U19" s="32">
        <f t="shared" si="2"/>
        <v>0</v>
      </c>
      <c r="V19" s="32">
        <f t="shared" si="2"/>
        <v>0</v>
      </c>
      <c r="W19" s="32">
        <f t="shared" si="2"/>
        <v>0</v>
      </c>
      <c r="X19" s="33">
        <f t="shared" si="3"/>
        <v>553.79999999999995</v>
      </c>
      <c r="Y19" s="33">
        <f t="shared" si="3"/>
        <v>589.29999999999995</v>
      </c>
      <c r="Z19" s="33">
        <f t="shared" si="3"/>
        <v>553.79999999999995</v>
      </c>
      <c r="AA19" s="33">
        <f t="shared" si="3"/>
        <v>553.79999999999995</v>
      </c>
      <c r="AB19" s="33">
        <f t="shared" si="3"/>
        <v>426</v>
      </c>
      <c r="AC19" s="34"/>
      <c r="AD19" s="35">
        <f t="shared" si="4"/>
        <v>2676.7</v>
      </c>
    </row>
    <row r="20" spans="1:30" ht="22" x14ac:dyDescent="0.55000000000000004">
      <c r="A20" s="27" t="s">
        <v>40</v>
      </c>
      <c r="B20" s="27" t="s">
        <v>41</v>
      </c>
      <c r="C20" s="28">
        <v>35</v>
      </c>
      <c r="D20" s="29">
        <v>39</v>
      </c>
      <c r="E20" s="29">
        <v>39</v>
      </c>
      <c r="F20" s="29">
        <v>41</v>
      </c>
      <c r="G20" s="29">
        <v>39</v>
      </c>
      <c r="H20" s="29">
        <v>41</v>
      </c>
      <c r="I20" s="30">
        <f t="shared" si="0"/>
        <v>0</v>
      </c>
      <c r="J20" s="30">
        <f t="shared" si="0"/>
        <v>0</v>
      </c>
      <c r="K20" s="30">
        <f t="shared" si="0"/>
        <v>1</v>
      </c>
      <c r="L20" s="30">
        <f t="shared" si="0"/>
        <v>0</v>
      </c>
      <c r="M20" s="30">
        <f t="shared" si="0"/>
        <v>1</v>
      </c>
      <c r="N20" s="31">
        <f t="shared" si="1"/>
        <v>1365</v>
      </c>
      <c r="O20" s="31">
        <f t="shared" si="1"/>
        <v>1365</v>
      </c>
      <c r="P20" s="31">
        <f t="shared" si="1"/>
        <v>1435</v>
      </c>
      <c r="Q20" s="31">
        <f t="shared" si="1"/>
        <v>1365</v>
      </c>
      <c r="R20" s="31">
        <f t="shared" si="1"/>
        <v>1435</v>
      </c>
      <c r="S20" s="32">
        <f t="shared" si="2"/>
        <v>0</v>
      </c>
      <c r="T20" s="32">
        <f t="shared" si="2"/>
        <v>0</v>
      </c>
      <c r="U20" s="32">
        <f t="shared" si="2"/>
        <v>17.5</v>
      </c>
      <c r="V20" s="32">
        <f t="shared" si="2"/>
        <v>0</v>
      </c>
      <c r="W20" s="32">
        <f t="shared" si="2"/>
        <v>17.5</v>
      </c>
      <c r="X20" s="33">
        <f t="shared" si="3"/>
        <v>1365</v>
      </c>
      <c r="Y20" s="33">
        <f t="shared" si="3"/>
        <v>1365</v>
      </c>
      <c r="Z20" s="33">
        <f t="shared" si="3"/>
        <v>1452.5</v>
      </c>
      <c r="AA20" s="33">
        <f t="shared" si="3"/>
        <v>1365</v>
      </c>
      <c r="AB20" s="33">
        <f t="shared" si="3"/>
        <v>1452.5</v>
      </c>
      <c r="AC20" s="34"/>
      <c r="AD20" s="35">
        <f t="shared" si="4"/>
        <v>7000</v>
      </c>
    </row>
    <row r="21" spans="1:30" ht="22" x14ac:dyDescent="0.55000000000000004">
      <c r="A21" s="27" t="s">
        <v>42</v>
      </c>
      <c r="B21" s="27" t="s">
        <v>43</v>
      </c>
      <c r="C21" s="28">
        <v>13.9</v>
      </c>
      <c r="D21" s="29">
        <v>29</v>
      </c>
      <c r="E21" s="29">
        <v>41</v>
      </c>
      <c r="F21" s="29">
        <v>39</v>
      </c>
      <c r="G21" s="29">
        <v>39</v>
      </c>
      <c r="H21" s="29">
        <v>30</v>
      </c>
      <c r="I21" s="30">
        <f t="shared" si="0"/>
        <v>0</v>
      </c>
      <c r="J21" s="30">
        <f t="shared" si="0"/>
        <v>1</v>
      </c>
      <c r="K21" s="30">
        <f t="shared" si="0"/>
        <v>0</v>
      </c>
      <c r="L21" s="30">
        <f t="shared" si="0"/>
        <v>0</v>
      </c>
      <c r="M21" s="30">
        <f t="shared" si="0"/>
        <v>0</v>
      </c>
      <c r="N21" s="31">
        <f t="shared" si="1"/>
        <v>403.1</v>
      </c>
      <c r="O21" s="31">
        <f t="shared" si="1"/>
        <v>569.9</v>
      </c>
      <c r="P21" s="31">
        <f t="shared" si="1"/>
        <v>542.1</v>
      </c>
      <c r="Q21" s="31">
        <f t="shared" si="1"/>
        <v>542.1</v>
      </c>
      <c r="R21" s="31">
        <f t="shared" si="1"/>
        <v>417</v>
      </c>
      <c r="S21" s="32">
        <f t="shared" si="2"/>
        <v>0</v>
      </c>
      <c r="T21" s="32">
        <f t="shared" si="2"/>
        <v>6.95</v>
      </c>
      <c r="U21" s="32">
        <f t="shared" si="2"/>
        <v>0</v>
      </c>
      <c r="V21" s="32">
        <f t="shared" si="2"/>
        <v>0</v>
      </c>
      <c r="W21" s="32">
        <f t="shared" si="2"/>
        <v>0</v>
      </c>
      <c r="X21" s="33">
        <f t="shared" si="3"/>
        <v>403.1</v>
      </c>
      <c r="Y21" s="33">
        <f t="shared" si="3"/>
        <v>576.85</v>
      </c>
      <c r="Z21" s="33">
        <f t="shared" si="3"/>
        <v>542.1</v>
      </c>
      <c r="AA21" s="33">
        <f t="shared" si="3"/>
        <v>542.1</v>
      </c>
      <c r="AB21" s="33">
        <f t="shared" si="3"/>
        <v>417</v>
      </c>
      <c r="AC21" s="34"/>
      <c r="AD21" s="35">
        <f t="shared" si="4"/>
        <v>2481.15</v>
      </c>
    </row>
    <row r="22" spans="1:30" ht="22" x14ac:dyDescent="0.55000000000000004">
      <c r="A22" s="36"/>
      <c r="B22" s="36"/>
      <c r="C22" s="34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</row>
    <row r="23" spans="1:30" ht="22" x14ac:dyDescent="0.55000000000000004">
      <c r="A23" s="37" t="s">
        <v>44</v>
      </c>
      <c r="B23" s="36"/>
      <c r="C23" s="28">
        <f>MAX(C5:C21)</f>
        <v>40</v>
      </c>
      <c r="D23" s="38">
        <f>MAX(D5:D21)</f>
        <v>55</v>
      </c>
      <c r="E23" s="39"/>
      <c r="F23" s="39"/>
      <c r="G23" s="39"/>
      <c r="H23" s="39"/>
      <c r="I23" s="39"/>
      <c r="J23" s="39"/>
      <c r="K23" s="39"/>
      <c r="L23" s="39"/>
      <c r="M23" s="39"/>
      <c r="N23" s="31">
        <f>MAX(N5:N21)</f>
        <v>1520</v>
      </c>
      <c r="O23" s="31">
        <f t="shared" ref="O23:AB23" si="5">MAX(O5:O21)</f>
        <v>1365</v>
      </c>
      <c r="P23" s="31">
        <f t="shared" si="5"/>
        <v>1560</v>
      </c>
      <c r="Q23" s="31">
        <f t="shared" si="5"/>
        <v>1640</v>
      </c>
      <c r="R23" s="31">
        <f t="shared" si="5"/>
        <v>1435</v>
      </c>
      <c r="S23" s="32">
        <f t="shared" si="5"/>
        <v>131.25</v>
      </c>
      <c r="T23" s="32">
        <f t="shared" si="5"/>
        <v>11.05</v>
      </c>
      <c r="U23" s="32">
        <f t="shared" si="5"/>
        <v>17.5</v>
      </c>
      <c r="V23" s="32">
        <f t="shared" si="5"/>
        <v>20</v>
      </c>
      <c r="W23" s="32">
        <f t="shared" si="5"/>
        <v>17.5</v>
      </c>
      <c r="X23" s="33">
        <f t="shared" si="5"/>
        <v>1520</v>
      </c>
      <c r="Y23" s="33">
        <f t="shared" si="5"/>
        <v>1365</v>
      </c>
      <c r="Z23" s="33">
        <f t="shared" si="5"/>
        <v>1560</v>
      </c>
      <c r="AA23" s="33">
        <f t="shared" si="5"/>
        <v>1660</v>
      </c>
      <c r="AB23" s="33">
        <f t="shared" si="5"/>
        <v>1452.5</v>
      </c>
      <c r="AC23" s="34"/>
      <c r="AD23" s="35">
        <f t="shared" ref="AD23" si="6">MAX(AD5:AD21)</f>
        <v>7260</v>
      </c>
    </row>
    <row r="24" spans="1:30" ht="22" x14ac:dyDescent="0.55000000000000004">
      <c r="A24" s="37" t="s">
        <v>45</v>
      </c>
      <c r="B24" s="36"/>
      <c r="C24" s="28">
        <f>MIN(C5:C21)</f>
        <v>5</v>
      </c>
      <c r="D24" s="38">
        <f>MIN(D5:D21)</f>
        <v>29</v>
      </c>
      <c r="E24" s="39"/>
      <c r="F24" s="39"/>
      <c r="G24" s="39"/>
      <c r="H24" s="39"/>
      <c r="I24" s="39"/>
      <c r="J24" s="39"/>
      <c r="K24" s="39"/>
      <c r="L24" s="39"/>
      <c r="M24" s="39"/>
      <c r="N24" s="31">
        <f>MIN(N5:N21)</f>
        <v>200</v>
      </c>
      <c r="O24" s="31">
        <f t="shared" ref="O24:AB24" si="7">MIN(O5:O21)</f>
        <v>195</v>
      </c>
      <c r="P24" s="31">
        <f t="shared" si="7"/>
        <v>205</v>
      </c>
      <c r="Q24" s="31">
        <f t="shared" si="7"/>
        <v>150</v>
      </c>
      <c r="R24" s="31">
        <f t="shared" si="7"/>
        <v>205</v>
      </c>
      <c r="S24" s="32">
        <f t="shared" si="7"/>
        <v>0</v>
      </c>
      <c r="T24" s="32">
        <f t="shared" si="7"/>
        <v>0</v>
      </c>
      <c r="U24" s="32">
        <f t="shared" si="7"/>
        <v>0</v>
      </c>
      <c r="V24" s="32">
        <f t="shared" si="7"/>
        <v>0</v>
      </c>
      <c r="W24" s="32">
        <f t="shared" si="7"/>
        <v>0</v>
      </c>
      <c r="X24" s="33">
        <f t="shared" si="7"/>
        <v>200</v>
      </c>
      <c r="Y24" s="33">
        <f t="shared" si="7"/>
        <v>195</v>
      </c>
      <c r="Z24" s="33">
        <f t="shared" si="7"/>
        <v>207.5</v>
      </c>
      <c r="AA24" s="33">
        <f t="shared" si="7"/>
        <v>150</v>
      </c>
      <c r="AB24" s="33">
        <f t="shared" si="7"/>
        <v>207.5</v>
      </c>
      <c r="AC24" s="34"/>
      <c r="AD24" s="35">
        <f t="shared" ref="AD24" si="8">MIN(AD5:AD21)</f>
        <v>960</v>
      </c>
    </row>
    <row r="25" spans="1:30" ht="22" x14ac:dyDescent="0.55000000000000004">
      <c r="A25" s="37" t="s">
        <v>46</v>
      </c>
      <c r="B25" s="36"/>
      <c r="C25" s="28">
        <f>AVERAGE(C6:C21)</f>
        <v>15.657499999999999</v>
      </c>
      <c r="D25" s="38">
        <f>AVERAGE(D6:D21)</f>
        <v>39.875</v>
      </c>
      <c r="E25" s="39"/>
      <c r="F25" s="39"/>
      <c r="G25" s="39"/>
      <c r="H25" s="39"/>
      <c r="I25" s="39"/>
      <c r="J25" s="39"/>
      <c r="K25" s="39"/>
      <c r="L25" s="39"/>
      <c r="M25" s="39"/>
      <c r="N25" s="31">
        <f>AVERAGE(N6:N21)</f>
        <v>622.93875000000003</v>
      </c>
      <c r="O25" s="31">
        <f t="shared" ref="O25:AB25" si="9">AVERAGE(O6:O21)</f>
        <v>595.47</v>
      </c>
      <c r="P25" s="31">
        <f t="shared" si="9"/>
        <v>624.63</v>
      </c>
      <c r="Q25" s="31">
        <f t="shared" si="9"/>
        <v>608.1137500000001</v>
      </c>
      <c r="R25" s="31">
        <f t="shared" si="9"/>
        <v>585.38000000000011</v>
      </c>
      <c r="S25" s="32">
        <f t="shared" si="9"/>
        <v>10.81</v>
      </c>
      <c r="T25" s="32">
        <f t="shared" si="9"/>
        <v>3.0818750000000006</v>
      </c>
      <c r="U25" s="32">
        <f t="shared" si="9"/>
        <v>3.4968750000000002</v>
      </c>
      <c r="V25" s="32">
        <f t="shared" si="9"/>
        <v>3.881875</v>
      </c>
      <c r="W25" s="32">
        <f t="shared" si="9"/>
        <v>3.4968750000000002</v>
      </c>
      <c r="X25" s="33">
        <f t="shared" si="9"/>
        <v>633.74874999999997</v>
      </c>
      <c r="Y25" s="33">
        <f t="shared" si="9"/>
        <v>598.551875</v>
      </c>
      <c r="Z25" s="33">
        <f t="shared" si="9"/>
        <v>628.12687500000004</v>
      </c>
      <c r="AA25" s="33">
        <f t="shared" si="9"/>
        <v>611.99562500000013</v>
      </c>
      <c r="AB25" s="33">
        <f t="shared" si="9"/>
        <v>588.87687499999993</v>
      </c>
      <c r="AC25" s="34"/>
      <c r="AD25" s="35">
        <f t="shared" ref="AD25" si="10">AVERAGE(AD6:AD21)</f>
        <v>3061.2999999999997</v>
      </c>
    </row>
    <row r="26" spans="1:30" ht="22" x14ac:dyDescent="0.55000000000000004">
      <c r="A26" s="37" t="s">
        <v>47</v>
      </c>
      <c r="B26" s="36"/>
      <c r="C26" s="36"/>
      <c r="D26" s="29">
        <f>SUM(D5:D21)</f>
        <v>693</v>
      </c>
      <c r="E26" s="36"/>
      <c r="F26" s="36"/>
      <c r="G26" s="36"/>
      <c r="H26" s="36"/>
      <c r="I26" s="36"/>
      <c r="J26" s="36"/>
      <c r="K26" s="36"/>
      <c r="L26" s="36"/>
      <c r="M26" s="36"/>
      <c r="N26" s="31">
        <f>SUM(N5:N21)</f>
        <v>10929.52</v>
      </c>
      <c r="O26" s="31">
        <f t="shared" ref="O26:AB26" si="11">SUM(O5:O21)</f>
        <v>10245.02</v>
      </c>
      <c r="P26" s="31">
        <f t="shared" si="11"/>
        <v>10676.58</v>
      </c>
      <c r="Q26" s="31">
        <f t="shared" si="11"/>
        <v>10412.32</v>
      </c>
      <c r="R26" s="31">
        <f t="shared" si="11"/>
        <v>10048.580000000002</v>
      </c>
      <c r="S26" s="32">
        <f t="shared" si="11"/>
        <v>304.20999999999998</v>
      </c>
      <c r="T26" s="32">
        <f t="shared" si="11"/>
        <v>58.060000000000009</v>
      </c>
      <c r="U26" s="32">
        <f t="shared" si="11"/>
        <v>55.95</v>
      </c>
      <c r="V26" s="32">
        <f t="shared" si="11"/>
        <v>62.11</v>
      </c>
      <c r="W26" s="32">
        <f t="shared" si="11"/>
        <v>55.95</v>
      </c>
      <c r="X26" s="33">
        <f t="shared" si="11"/>
        <v>11233.73</v>
      </c>
      <c r="Y26" s="33">
        <f t="shared" si="11"/>
        <v>10303.08</v>
      </c>
      <c r="Z26" s="33">
        <f t="shared" si="11"/>
        <v>10732.53</v>
      </c>
      <c r="AA26" s="33">
        <f t="shared" si="11"/>
        <v>10474.43</v>
      </c>
      <c r="AB26" s="33">
        <f t="shared" si="11"/>
        <v>10104.529999999999</v>
      </c>
      <c r="AC26" s="34"/>
      <c r="AD26" s="35">
        <f t="shared" ref="AD26" si="12">SUM(AD5:AD21)</f>
        <v>52848.3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Sharma</dc:creator>
  <cp:lastModifiedBy>Nikhil Sharma</cp:lastModifiedBy>
  <dcterms:created xsi:type="dcterms:W3CDTF">2022-09-18T05:32:55Z</dcterms:created>
  <dcterms:modified xsi:type="dcterms:W3CDTF">2022-09-18T05:34:36Z</dcterms:modified>
</cp:coreProperties>
</file>