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https://ps.bnl.gov/acc/controls/Beam Line Cable Studies/Beam Lines/6-BM BMM/"/>
    </mc:Choice>
  </mc:AlternateContent>
  <xr:revisionPtr revIDLastSave="0" documentId="10_ncr:100000_{8A731DF4-BC21-4030-8507-296EF202FBA2}" xr6:coauthVersionLast="31" xr6:coauthVersionMax="31" xr10:uidLastSave="{00000000-0000-0000-0000-000000000000}"/>
  <bookViews>
    <workbookView xWindow="-195" yWindow="210" windowWidth="25230" windowHeight="5820" xr2:uid="{00000000-000D-0000-FFFF-FFFF00000000}"/>
  </bookViews>
  <sheets>
    <sheet name="Version" sheetId="8" r:id="rId1"/>
    <sheet name="Cable Entry" sheetId="1" r:id="rId2"/>
    <sheet name="Beam_line_cable_check_info" sheetId="4" r:id="rId3"/>
    <sheet name="Tray labeling convention" sheetId="5" r:id="rId4"/>
    <sheet name="Cable Study" sheetId="6" r:id="rId5"/>
    <sheet name="Labels" sheetId="7" r:id="rId6"/>
  </sheets>
  <definedNames>
    <definedName name="_xlnm._FilterDatabase" localSheetId="1" hidden="1">'Cable Entry'!$A$7:$Q$154</definedName>
    <definedName name="_xlnm._FilterDatabase" localSheetId="4" hidden="1">'Cable Study'!$A$7:$U$154</definedName>
  </definedNames>
  <calcPr calcId="179017" concurrentCalc="0"/>
</workbook>
</file>

<file path=xl/calcChain.xml><?xml version="1.0" encoding="utf-8"?>
<calcChain xmlns="http://schemas.openxmlformats.org/spreadsheetml/2006/main">
  <c r="A155" i="7" l="1"/>
  <c r="B155" i="7"/>
  <c r="C155" i="7"/>
  <c r="D155" i="7"/>
  <c r="E155" i="7"/>
  <c r="F155" i="7"/>
  <c r="G155" i="7"/>
  <c r="H155" i="7"/>
  <c r="A155" i="6"/>
  <c r="B155" i="6"/>
  <c r="C155" i="6"/>
  <c r="D155" i="6"/>
  <c r="E155" i="6"/>
  <c r="F155" i="6"/>
  <c r="G155" i="6"/>
  <c r="A130" i="7"/>
  <c r="B130" i="7"/>
  <c r="C130" i="7"/>
  <c r="D130" i="7"/>
  <c r="E130" i="7"/>
  <c r="F130" i="7"/>
  <c r="G130" i="7"/>
  <c r="H130" i="7"/>
  <c r="A131" i="7"/>
  <c r="B131" i="7"/>
  <c r="C131" i="7"/>
  <c r="D131" i="7"/>
  <c r="E131" i="7"/>
  <c r="F131" i="7"/>
  <c r="G131" i="7"/>
  <c r="H131" i="7"/>
  <c r="A132" i="7"/>
  <c r="B132" i="7"/>
  <c r="C132" i="7"/>
  <c r="D132" i="7"/>
  <c r="E132" i="7"/>
  <c r="F132" i="7"/>
  <c r="G132" i="7"/>
  <c r="H132" i="7"/>
  <c r="A133" i="7"/>
  <c r="B133" i="7"/>
  <c r="C133" i="7"/>
  <c r="D133" i="7"/>
  <c r="E133" i="7"/>
  <c r="F133" i="7"/>
  <c r="G133" i="7"/>
  <c r="H133" i="7"/>
  <c r="A134" i="7"/>
  <c r="B134" i="7"/>
  <c r="C134" i="7"/>
  <c r="D134" i="7"/>
  <c r="E134" i="7"/>
  <c r="F134" i="7"/>
  <c r="G134" i="7"/>
  <c r="H134" i="7"/>
  <c r="A135" i="7"/>
  <c r="B135" i="7"/>
  <c r="C135" i="7"/>
  <c r="D135" i="7"/>
  <c r="E135" i="7"/>
  <c r="F135" i="7"/>
  <c r="G135" i="7"/>
  <c r="H135" i="7"/>
  <c r="A136" i="7"/>
  <c r="B136" i="7"/>
  <c r="C136" i="7"/>
  <c r="D136" i="7"/>
  <c r="E136" i="7"/>
  <c r="F136" i="7"/>
  <c r="G136" i="7"/>
  <c r="H136" i="7"/>
  <c r="A137" i="7"/>
  <c r="B137" i="7"/>
  <c r="C137" i="7"/>
  <c r="D137" i="7"/>
  <c r="E137" i="7"/>
  <c r="F137" i="7"/>
  <c r="G137" i="7"/>
  <c r="H137" i="7"/>
  <c r="A138" i="7"/>
  <c r="B138" i="7"/>
  <c r="C138" i="7"/>
  <c r="D138" i="7"/>
  <c r="E138" i="7"/>
  <c r="F138" i="7"/>
  <c r="G138" i="7"/>
  <c r="H138" i="7"/>
  <c r="A139" i="7"/>
  <c r="B139" i="7"/>
  <c r="C139" i="7"/>
  <c r="D139" i="7"/>
  <c r="E139" i="7"/>
  <c r="F139" i="7"/>
  <c r="G139" i="7"/>
  <c r="H139" i="7"/>
  <c r="A140" i="7"/>
  <c r="B140" i="7"/>
  <c r="C140" i="7"/>
  <c r="D140" i="7"/>
  <c r="E140" i="7"/>
  <c r="F140" i="7"/>
  <c r="G140" i="7"/>
  <c r="H140" i="7"/>
  <c r="A141" i="7"/>
  <c r="B141" i="7"/>
  <c r="C141" i="7"/>
  <c r="D141" i="7"/>
  <c r="E141" i="7"/>
  <c r="F141" i="7"/>
  <c r="G141" i="7"/>
  <c r="H141" i="7"/>
  <c r="A142" i="7"/>
  <c r="B142" i="7"/>
  <c r="C142" i="7"/>
  <c r="D142" i="7"/>
  <c r="E142" i="7"/>
  <c r="F142" i="7"/>
  <c r="G142" i="7"/>
  <c r="H142" i="7"/>
  <c r="A143" i="7"/>
  <c r="B143" i="7"/>
  <c r="C143" i="7"/>
  <c r="D143" i="7"/>
  <c r="E143" i="7"/>
  <c r="F143" i="7"/>
  <c r="G143" i="7"/>
  <c r="H143" i="7"/>
  <c r="A144" i="7"/>
  <c r="B144" i="7"/>
  <c r="C144" i="7"/>
  <c r="D144" i="7"/>
  <c r="E144" i="7"/>
  <c r="F144" i="7"/>
  <c r="G144" i="7"/>
  <c r="H144" i="7"/>
  <c r="A145" i="7"/>
  <c r="B145" i="7"/>
  <c r="C145" i="7"/>
  <c r="D145" i="7"/>
  <c r="E145" i="7"/>
  <c r="F145" i="7"/>
  <c r="G145" i="7"/>
  <c r="H145" i="7"/>
  <c r="A146" i="7"/>
  <c r="B146" i="7"/>
  <c r="C146" i="7"/>
  <c r="D146" i="7"/>
  <c r="E146" i="7"/>
  <c r="F146" i="7"/>
  <c r="G146" i="7"/>
  <c r="H146" i="7"/>
  <c r="A147" i="7"/>
  <c r="B147" i="7"/>
  <c r="C147" i="7"/>
  <c r="D147" i="7"/>
  <c r="E147" i="7"/>
  <c r="F147" i="7"/>
  <c r="G147" i="7"/>
  <c r="H147" i="7"/>
  <c r="A148" i="7"/>
  <c r="B148" i="7"/>
  <c r="C148" i="7"/>
  <c r="D148" i="7"/>
  <c r="E148" i="7"/>
  <c r="F148" i="7"/>
  <c r="G148" i="7"/>
  <c r="H148" i="7"/>
  <c r="A149" i="7"/>
  <c r="B149" i="7"/>
  <c r="C149" i="7"/>
  <c r="D149" i="7"/>
  <c r="E149" i="7"/>
  <c r="F149" i="7"/>
  <c r="G149" i="7"/>
  <c r="H149" i="7"/>
  <c r="A150" i="7"/>
  <c r="B150" i="7"/>
  <c r="C150" i="7"/>
  <c r="D150" i="7"/>
  <c r="E150" i="7"/>
  <c r="F150" i="7"/>
  <c r="G150" i="7"/>
  <c r="H150" i="7"/>
  <c r="A151" i="7"/>
  <c r="B151" i="7"/>
  <c r="C151" i="7"/>
  <c r="D151" i="7"/>
  <c r="E151" i="7"/>
  <c r="F151" i="7"/>
  <c r="G151" i="7"/>
  <c r="H151" i="7"/>
  <c r="A152" i="7"/>
  <c r="B152" i="7"/>
  <c r="C152" i="7"/>
  <c r="D152" i="7"/>
  <c r="E152" i="7"/>
  <c r="F152" i="7"/>
  <c r="G152" i="7"/>
  <c r="H152" i="7"/>
  <c r="A153" i="7"/>
  <c r="B153" i="7"/>
  <c r="C153" i="7"/>
  <c r="D153" i="7"/>
  <c r="E153" i="7"/>
  <c r="F153" i="7"/>
  <c r="G153" i="7"/>
  <c r="H153" i="7"/>
  <c r="A154" i="7"/>
  <c r="B154" i="7"/>
  <c r="C154" i="7"/>
  <c r="D154" i="7"/>
  <c r="E154" i="7"/>
  <c r="F154" i="7"/>
  <c r="G154" i="7"/>
  <c r="H154" i="7"/>
  <c r="A130" i="6"/>
  <c r="B130" i="6"/>
  <c r="C130" i="6"/>
  <c r="D130" i="6"/>
  <c r="E130" i="6"/>
  <c r="F130" i="6"/>
  <c r="G130" i="6"/>
  <c r="A131" i="6"/>
  <c r="B131" i="6"/>
  <c r="C131" i="6"/>
  <c r="D131" i="6"/>
  <c r="E131" i="6"/>
  <c r="F131" i="6"/>
  <c r="G131" i="6"/>
  <c r="A132" i="6"/>
  <c r="B132" i="6"/>
  <c r="C132" i="6"/>
  <c r="D132" i="6"/>
  <c r="E132" i="6"/>
  <c r="F132" i="6"/>
  <c r="G132" i="6"/>
  <c r="A133" i="6"/>
  <c r="B133" i="6"/>
  <c r="C133" i="6"/>
  <c r="D133" i="6"/>
  <c r="E133" i="6"/>
  <c r="F133" i="6"/>
  <c r="G133" i="6"/>
  <c r="A134" i="6"/>
  <c r="B134" i="6"/>
  <c r="C134" i="6"/>
  <c r="D134" i="6"/>
  <c r="E134" i="6"/>
  <c r="F134" i="6"/>
  <c r="G134" i="6"/>
  <c r="A135" i="6"/>
  <c r="B135" i="6"/>
  <c r="C135" i="6"/>
  <c r="D135" i="6"/>
  <c r="E135" i="6"/>
  <c r="F135" i="6"/>
  <c r="G135" i="6"/>
  <c r="A136" i="6"/>
  <c r="B136" i="6"/>
  <c r="C136" i="6"/>
  <c r="D136" i="6"/>
  <c r="E136" i="6"/>
  <c r="F136" i="6"/>
  <c r="G136" i="6"/>
  <c r="A137" i="6"/>
  <c r="B137" i="6"/>
  <c r="C137" i="6"/>
  <c r="D137" i="6"/>
  <c r="E137" i="6"/>
  <c r="F137" i="6"/>
  <c r="G137" i="6"/>
  <c r="A138" i="6"/>
  <c r="B138" i="6"/>
  <c r="C138" i="6"/>
  <c r="D138" i="6"/>
  <c r="E138" i="6"/>
  <c r="F138" i="6"/>
  <c r="G138" i="6"/>
  <c r="A139" i="6"/>
  <c r="B139" i="6"/>
  <c r="C139" i="6"/>
  <c r="D139" i="6"/>
  <c r="E139" i="6"/>
  <c r="F139" i="6"/>
  <c r="G139" i="6"/>
  <c r="A140" i="6"/>
  <c r="B140" i="6"/>
  <c r="C140" i="6"/>
  <c r="D140" i="6"/>
  <c r="E140" i="6"/>
  <c r="F140" i="6"/>
  <c r="G140" i="6"/>
  <c r="A141" i="6"/>
  <c r="B141" i="6"/>
  <c r="C141" i="6"/>
  <c r="D141" i="6"/>
  <c r="E141" i="6"/>
  <c r="F141" i="6"/>
  <c r="G141" i="6"/>
  <c r="A142" i="6"/>
  <c r="B142" i="6"/>
  <c r="C142" i="6"/>
  <c r="D142" i="6"/>
  <c r="E142" i="6"/>
  <c r="F142" i="6"/>
  <c r="G142" i="6"/>
  <c r="A143" i="6"/>
  <c r="B143" i="6"/>
  <c r="C143" i="6"/>
  <c r="D143" i="6"/>
  <c r="E143" i="6"/>
  <c r="F143" i="6"/>
  <c r="G143" i="6"/>
  <c r="A144" i="6"/>
  <c r="B144" i="6"/>
  <c r="C144" i="6"/>
  <c r="D144" i="6"/>
  <c r="E144" i="6"/>
  <c r="F144" i="6"/>
  <c r="G144" i="6"/>
  <c r="A145" i="6"/>
  <c r="B145" i="6"/>
  <c r="C145" i="6"/>
  <c r="D145" i="6"/>
  <c r="E145" i="6"/>
  <c r="F145" i="6"/>
  <c r="G145" i="6"/>
  <c r="A146" i="6"/>
  <c r="B146" i="6"/>
  <c r="C146" i="6"/>
  <c r="D146" i="6"/>
  <c r="E146" i="6"/>
  <c r="F146" i="6"/>
  <c r="G146" i="6"/>
  <c r="A147" i="6"/>
  <c r="B147" i="6"/>
  <c r="C147" i="6"/>
  <c r="D147" i="6"/>
  <c r="E147" i="6"/>
  <c r="F147" i="6"/>
  <c r="G147" i="6"/>
  <c r="A148" i="6"/>
  <c r="B148" i="6"/>
  <c r="C148" i="6"/>
  <c r="D148" i="6"/>
  <c r="E148" i="6"/>
  <c r="F148" i="6"/>
  <c r="G148" i="6"/>
  <c r="A149" i="6"/>
  <c r="B149" i="6"/>
  <c r="C149" i="6"/>
  <c r="D149" i="6"/>
  <c r="E149" i="6"/>
  <c r="F149" i="6"/>
  <c r="G149" i="6"/>
  <c r="A150" i="6"/>
  <c r="B150" i="6"/>
  <c r="C150" i="6"/>
  <c r="D150" i="6"/>
  <c r="E150" i="6"/>
  <c r="F150" i="6"/>
  <c r="G150" i="6"/>
  <c r="A151" i="6"/>
  <c r="B151" i="6"/>
  <c r="C151" i="6"/>
  <c r="D151" i="6"/>
  <c r="E151" i="6"/>
  <c r="F151" i="6"/>
  <c r="G151" i="6"/>
  <c r="A152" i="6"/>
  <c r="B152" i="6"/>
  <c r="C152" i="6"/>
  <c r="D152" i="6"/>
  <c r="E152" i="6"/>
  <c r="F152" i="6"/>
  <c r="G152" i="6"/>
  <c r="A153" i="6"/>
  <c r="B153" i="6"/>
  <c r="C153" i="6"/>
  <c r="D153" i="6"/>
  <c r="E153" i="6"/>
  <c r="F153" i="6"/>
  <c r="G153" i="6"/>
  <c r="A154" i="6"/>
  <c r="B154" i="6"/>
  <c r="C154" i="6"/>
  <c r="D154" i="6"/>
  <c r="E154" i="6"/>
  <c r="F154" i="6"/>
  <c r="G154" i="6"/>
  <c r="H4" i="6"/>
  <c r="J4" i="6"/>
  <c r="I4" i="6"/>
  <c r="H3" i="6"/>
  <c r="J3" i="6"/>
  <c r="I3" i="6"/>
  <c r="H2" i="6"/>
  <c r="J2" i="6"/>
  <c r="I2" i="6"/>
  <c r="A129" i="7"/>
  <c r="B129" i="7"/>
  <c r="C129" i="7"/>
  <c r="D129" i="7"/>
  <c r="E129" i="7"/>
  <c r="F129" i="7"/>
  <c r="G129" i="7"/>
  <c r="H129" i="7"/>
  <c r="A129" i="6"/>
  <c r="B129" i="6"/>
  <c r="C129" i="6"/>
  <c r="D129" i="6"/>
  <c r="E129" i="6"/>
  <c r="F129" i="6"/>
  <c r="G129" i="6"/>
  <c r="A94" i="7"/>
  <c r="B94" i="7"/>
  <c r="C94" i="7"/>
  <c r="D94" i="7"/>
  <c r="E94" i="7"/>
  <c r="F94" i="7"/>
  <c r="G94" i="7"/>
  <c r="H94" i="7"/>
  <c r="A95" i="7"/>
  <c r="B95" i="7"/>
  <c r="C95" i="7"/>
  <c r="D95" i="7"/>
  <c r="E95" i="7"/>
  <c r="F95" i="7"/>
  <c r="G95" i="7"/>
  <c r="H95" i="7"/>
  <c r="A96" i="7"/>
  <c r="B96" i="7"/>
  <c r="C96" i="7"/>
  <c r="D96" i="7"/>
  <c r="E96" i="7"/>
  <c r="F96" i="7"/>
  <c r="G96" i="7"/>
  <c r="H96" i="7"/>
  <c r="A97" i="7"/>
  <c r="B97" i="7"/>
  <c r="C97" i="7"/>
  <c r="D97" i="7"/>
  <c r="E97" i="7"/>
  <c r="F97" i="7"/>
  <c r="G97" i="7"/>
  <c r="H97" i="7"/>
  <c r="A98" i="7"/>
  <c r="B98" i="7"/>
  <c r="C98" i="7"/>
  <c r="D98" i="7"/>
  <c r="E98" i="7"/>
  <c r="F98" i="7"/>
  <c r="G98" i="7"/>
  <c r="H98" i="7"/>
  <c r="A99" i="7"/>
  <c r="B99" i="7"/>
  <c r="C99" i="7"/>
  <c r="D99" i="7"/>
  <c r="E99" i="7"/>
  <c r="F99" i="7"/>
  <c r="G99" i="7"/>
  <c r="H99" i="7"/>
  <c r="A100" i="7"/>
  <c r="B100" i="7"/>
  <c r="C100" i="7"/>
  <c r="D100" i="7"/>
  <c r="E100" i="7"/>
  <c r="F100" i="7"/>
  <c r="G100" i="7"/>
  <c r="H100" i="7"/>
  <c r="A101" i="7"/>
  <c r="B101" i="7"/>
  <c r="C101" i="7"/>
  <c r="D101" i="7"/>
  <c r="E101" i="7"/>
  <c r="F101" i="7"/>
  <c r="G101" i="7"/>
  <c r="H101" i="7"/>
  <c r="A102" i="7"/>
  <c r="B102" i="7"/>
  <c r="C102" i="7"/>
  <c r="D102" i="7"/>
  <c r="E102" i="7"/>
  <c r="F102" i="7"/>
  <c r="G102" i="7"/>
  <c r="H102" i="7"/>
  <c r="A103" i="7"/>
  <c r="B103" i="7"/>
  <c r="C103" i="7"/>
  <c r="D103" i="7"/>
  <c r="E103" i="7"/>
  <c r="F103" i="7"/>
  <c r="G103" i="7"/>
  <c r="H103" i="7"/>
  <c r="A104" i="7"/>
  <c r="B104" i="7"/>
  <c r="C104" i="7"/>
  <c r="D104" i="7"/>
  <c r="E104" i="7"/>
  <c r="F104" i="7"/>
  <c r="G104" i="7"/>
  <c r="H104" i="7"/>
  <c r="A105" i="7"/>
  <c r="B105" i="7"/>
  <c r="C105" i="7"/>
  <c r="D105" i="7"/>
  <c r="E105" i="7"/>
  <c r="F105" i="7"/>
  <c r="G105" i="7"/>
  <c r="H105" i="7"/>
  <c r="A106" i="7"/>
  <c r="B106" i="7"/>
  <c r="C106" i="7"/>
  <c r="D106" i="7"/>
  <c r="E106" i="7"/>
  <c r="F106" i="7"/>
  <c r="G106" i="7"/>
  <c r="H106" i="7"/>
  <c r="A107" i="7"/>
  <c r="B107" i="7"/>
  <c r="C107" i="7"/>
  <c r="D107" i="7"/>
  <c r="E107" i="7"/>
  <c r="F107" i="7"/>
  <c r="G107" i="7"/>
  <c r="H107" i="7"/>
  <c r="A108" i="7"/>
  <c r="B108" i="7"/>
  <c r="C108" i="7"/>
  <c r="D108" i="7"/>
  <c r="E108" i="7"/>
  <c r="F108" i="7"/>
  <c r="G108" i="7"/>
  <c r="H108" i="7"/>
  <c r="A109" i="7"/>
  <c r="B109" i="7"/>
  <c r="C109" i="7"/>
  <c r="D109" i="7"/>
  <c r="E109" i="7"/>
  <c r="F109" i="7"/>
  <c r="G109" i="7"/>
  <c r="H109" i="7"/>
  <c r="A110" i="7"/>
  <c r="B110" i="7"/>
  <c r="C110" i="7"/>
  <c r="D110" i="7"/>
  <c r="E110" i="7"/>
  <c r="F110" i="7"/>
  <c r="G110" i="7"/>
  <c r="H110" i="7"/>
  <c r="A111" i="7"/>
  <c r="B111" i="7"/>
  <c r="C111" i="7"/>
  <c r="D111" i="7"/>
  <c r="E111" i="7"/>
  <c r="F111" i="7"/>
  <c r="G111" i="7"/>
  <c r="H111" i="7"/>
  <c r="A112" i="7"/>
  <c r="B112" i="7"/>
  <c r="C112" i="7"/>
  <c r="D112" i="7"/>
  <c r="E112" i="7"/>
  <c r="F112" i="7"/>
  <c r="G112" i="7"/>
  <c r="H112" i="7"/>
  <c r="A113" i="7"/>
  <c r="B113" i="7"/>
  <c r="C113" i="7"/>
  <c r="D113" i="7"/>
  <c r="E113" i="7"/>
  <c r="F113" i="7"/>
  <c r="G113" i="7"/>
  <c r="H113" i="7"/>
  <c r="A114" i="7"/>
  <c r="B114" i="7"/>
  <c r="C114" i="7"/>
  <c r="D114" i="7"/>
  <c r="E114" i="7"/>
  <c r="F114" i="7"/>
  <c r="G114" i="7"/>
  <c r="H114" i="7"/>
  <c r="A115" i="7"/>
  <c r="B115" i="7"/>
  <c r="C115" i="7"/>
  <c r="D115" i="7"/>
  <c r="E115" i="7"/>
  <c r="F115" i="7"/>
  <c r="G115" i="7"/>
  <c r="H115" i="7"/>
  <c r="A116" i="7"/>
  <c r="B116" i="7"/>
  <c r="C116" i="7"/>
  <c r="D116" i="7"/>
  <c r="E116" i="7"/>
  <c r="F116" i="7"/>
  <c r="G116" i="7"/>
  <c r="H116" i="7"/>
  <c r="A117" i="7"/>
  <c r="B117" i="7"/>
  <c r="C117" i="7"/>
  <c r="D117" i="7"/>
  <c r="E117" i="7"/>
  <c r="F117" i="7"/>
  <c r="G117" i="7"/>
  <c r="H117" i="7"/>
  <c r="A118" i="7"/>
  <c r="B118" i="7"/>
  <c r="C118" i="7"/>
  <c r="D118" i="7"/>
  <c r="E118" i="7"/>
  <c r="F118" i="7"/>
  <c r="G118" i="7"/>
  <c r="H118" i="7"/>
  <c r="A119" i="7"/>
  <c r="B119" i="7"/>
  <c r="C119" i="7"/>
  <c r="D119" i="7"/>
  <c r="E119" i="7"/>
  <c r="F119" i="7"/>
  <c r="G119" i="7"/>
  <c r="H119" i="7"/>
  <c r="A120" i="7"/>
  <c r="B120" i="7"/>
  <c r="C120" i="7"/>
  <c r="D120" i="7"/>
  <c r="E120" i="7"/>
  <c r="F120" i="7"/>
  <c r="G120" i="7"/>
  <c r="H120" i="7"/>
  <c r="A121" i="7"/>
  <c r="B121" i="7"/>
  <c r="C121" i="7"/>
  <c r="D121" i="7"/>
  <c r="E121" i="7"/>
  <c r="F121" i="7"/>
  <c r="G121" i="7"/>
  <c r="H121" i="7"/>
  <c r="A122" i="7"/>
  <c r="B122" i="7"/>
  <c r="C122" i="7"/>
  <c r="D122" i="7"/>
  <c r="E122" i="7"/>
  <c r="F122" i="7"/>
  <c r="G122" i="7"/>
  <c r="H122" i="7"/>
  <c r="A123" i="7"/>
  <c r="B123" i="7"/>
  <c r="C123" i="7"/>
  <c r="D123" i="7"/>
  <c r="E123" i="7"/>
  <c r="F123" i="7"/>
  <c r="G123" i="7"/>
  <c r="H123" i="7"/>
  <c r="A124" i="7"/>
  <c r="B124" i="7"/>
  <c r="C124" i="7"/>
  <c r="D124" i="7"/>
  <c r="E124" i="7"/>
  <c r="F124" i="7"/>
  <c r="G124" i="7"/>
  <c r="H124" i="7"/>
  <c r="A125" i="7"/>
  <c r="B125" i="7"/>
  <c r="C125" i="7"/>
  <c r="D125" i="7"/>
  <c r="E125" i="7"/>
  <c r="F125" i="7"/>
  <c r="G125" i="7"/>
  <c r="H125" i="7"/>
  <c r="A126" i="7"/>
  <c r="B126" i="7"/>
  <c r="C126" i="7"/>
  <c r="D126" i="7"/>
  <c r="E126" i="7"/>
  <c r="F126" i="7"/>
  <c r="G126" i="7"/>
  <c r="H126" i="7"/>
  <c r="A127" i="7"/>
  <c r="B127" i="7"/>
  <c r="C127" i="7"/>
  <c r="D127" i="7"/>
  <c r="E127" i="7"/>
  <c r="F127" i="7"/>
  <c r="G127" i="7"/>
  <c r="H127" i="7"/>
  <c r="A128" i="7"/>
  <c r="B128" i="7"/>
  <c r="C128" i="7"/>
  <c r="D128" i="7"/>
  <c r="E128" i="7"/>
  <c r="F128" i="7"/>
  <c r="G128" i="7"/>
  <c r="H128" i="7"/>
  <c r="A92" i="7"/>
  <c r="B92" i="7"/>
  <c r="C92" i="7"/>
  <c r="D92" i="7"/>
  <c r="E92" i="7"/>
  <c r="F92" i="7"/>
  <c r="G92" i="7"/>
  <c r="H92" i="7"/>
  <c r="A93" i="7"/>
  <c r="B93" i="7"/>
  <c r="C93" i="7"/>
  <c r="D93" i="7"/>
  <c r="E93" i="7"/>
  <c r="F93" i="7"/>
  <c r="G93" i="7"/>
  <c r="H93" i="7"/>
  <c r="A92" i="6"/>
  <c r="B92" i="6"/>
  <c r="C92" i="6"/>
  <c r="D92" i="6"/>
  <c r="E92" i="6"/>
  <c r="F92" i="6"/>
  <c r="G92" i="6"/>
  <c r="A93" i="6"/>
  <c r="B93" i="6"/>
  <c r="C93" i="6"/>
  <c r="D93" i="6"/>
  <c r="E93" i="6"/>
  <c r="F93" i="6"/>
  <c r="G93" i="6"/>
  <c r="A94" i="6"/>
  <c r="B94" i="6"/>
  <c r="C94" i="6"/>
  <c r="D94" i="6"/>
  <c r="E94" i="6"/>
  <c r="F94" i="6"/>
  <c r="G94" i="6"/>
  <c r="A95" i="6"/>
  <c r="B95" i="6"/>
  <c r="C95" i="6"/>
  <c r="D95" i="6"/>
  <c r="E95" i="6"/>
  <c r="F95" i="6"/>
  <c r="G95" i="6"/>
  <c r="A96" i="6"/>
  <c r="B96" i="6"/>
  <c r="C96" i="6"/>
  <c r="D96" i="6"/>
  <c r="E96" i="6"/>
  <c r="F96" i="6"/>
  <c r="G96" i="6"/>
  <c r="A97" i="6"/>
  <c r="B97" i="6"/>
  <c r="C97" i="6"/>
  <c r="D97" i="6"/>
  <c r="E97" i="6"/>
  <c r="F97" i="6"/>
  <c r="G97" i="6"/>
  <c r="A98" i="6"/>
  <c r="B98" i="6"/>
  <c r="C98" i="6"/>
  <c r="D98" i="6"/>
  <c r="E98" i="6"/>
  <c r="F98" i="6"/>
  <c r="G98" i="6"/>
  <c r="A99" i="6"/>
  <c r="B99" i="6"/>
  <c r="C99" i="6"/>
  <c r="D99" i="6"/>
  <c r="E99" i="6"/>
  <c r="F99" i="6"/>
  <c r="G99" i="6"/>
  <c r="A100" i="6"/>
  <c r="B100" i="6"/>
  <c r="C100" i="6"/>
  <c r="D100" i="6"/>
  <c r="E100" i="6"/>
  <c r="F100" i="6"/>
  <c r="G100" i="6"/>
  <c r="A101" i="6"/>
  <c r="B101" i="6"/>
  <c r="C101" i="6"/>
  <c r="D101" i="6"/>
  <c r="E101" i="6"/>
  <c r="F101" i="6"/>
  <c r="G101" i="6"/>
  <c r="A102" i="6"/>
  <c r="B102" i="6"/>
  <c r="C102" i="6"/>
  <c r="D102" i="6"/>
  <c r="E102" i="6"/>
  <c r="F102" i="6"/>
  <c r="G102" i="6"/>
  <c r="A103" i="6"/>
  <c r="B103" i="6"/>
  <c r="C103" i="6"/>
  <c r="D103" i="6"/>
  <c r="E103" i="6"/>
  <c r="F103" i="6"/>
  <c r="G103" i="6"/>
  <c r="A104" i="6"/>
  <c r="B104" i="6"/>
  <c r="C104" i="6"/>
  <c r="D104" i="6"/>
  <c r="E104" i="6"/>
  <c r="F104" i="6"/>
  <c r="G104" i="6"/>
  <c r="A105" i="6"/>
  <c r="B105" i="6"/>
  <c r="C105" i="6"/>
  <c r="D105" i="6"/>
  <c r="E105" i="6"/>
  <c r="F105" i="6"/>
  <c r="G105" i="6"/>
  <c r="A106" i="6"/>
  <c r="B106" i="6"/>
  <c r="C106" i="6"/>
  <c r="D106" i="6"/>
  <c r="E106" i="6"/>
  <c r="F106" i="6"/>
  <c r="G106" i="6"/>
  <c r="A107" i="6"/>
  <c r="B107" i="6"/>
  <c r="C107" i="6"/>
  <c r="D107" i="6"/>
  <c r="E107" i="6"/>
  <c r="F107" i="6"/>
  <c r="G107" i="6"/>
  <c r="A108" i="6"/>
  <c r="B108" i="6"/>
  <c r="C108" i="6"/>
  <c r="D108" i="6"/>
  <c r="E108" i="6"/>
  <c r="F108" i="6"/>
  <c r="G108" i="6"/>
  <c r="A109" i="6"/>
  <c r="B109" i="6"/>
  <c r="C109" i="6"/>
  <c r="D109" i="6"/>
  <c r="E109" i="6"/>
  <c r="F109" i="6"/>
  <c r="G109" i="6"/>
  <c r="A110" i="6"/>
  <c r="B110" i="6"/>
  <c r="C110" i="6"/>
  <c r="D110" i="6"/>
  <c r="E110" i="6"/>
  <c r="F110" i="6"/>
  <c r="G110" i="6"/>
  <c r="A111" i="6"/>
  <c r="B111" i="6"/>
  <c r="C111" i="6"/>
  <c r="D111" i="6"/>
  <c r="E111" i="6"/>
  <c r="F111" i="6"/>
  <c r="G111" i="6"/>
  <c r="A112" i="6"/>
  <c r="B112" i="6"/>
  <c r="C112" i="6"/>
  <c r="D112" i="6"/>
  <c r="E112" i="6"/>
  <c r="F112" i="6"/>
  <c r="G112" i="6"/>
  <c r="A113" i="6"/>
  <c r="B113" i="6"/>
  <c r="C113" i="6"/>
  <c r="D113" i="6"/>
  <c r="E113" i="6"/>
  <c r="F113" i="6"/>
  <c r="G113" i="6"/>
  <c r="A114" i="6"/>
  <c r="B114" i="6"/>
  <c r="C114" i="6"/>
  <c r="D114" i="6"/>
  <c r="E114" i="6"/>
  <c r="F114" i="6"/>
  <c r="G114" i="6"/>
  <c r="A115" i="6"/>
  <c r="B115" i="6"/>
  <c r="C115" i="6"/>
  <c r="D115" i="6"/>
  <c r="E115" i="6"/>
  <c r="F115" i="6"/>
  <c r="G115" i="6"/>
  <c r="A116" i="6"/>
  <c r="B116" i="6"/>
  <c r="C116" i="6"/>
  <c r="D116" i="6"/>
  <c r="E116" i="6"/>
  <c r="F116" i="6"/>
  <c r="G116" i="6"/>
  <c r="A117" i="6"/>
  <c r="B117" i="6"/>
  <c r="C117" i="6"/>
  <c r="D117" i="6"/>
  <c r="E117" i="6"/>
  <c r="F117" i="6"/>
  <c r="G117" i="6"/>
  <c r="A118" i="6"/>
  <c r="B118" i="6"/>
  <c r="C118" i="6"/>
  <c r="D118" i="6"/>
  <c r="E118" i="6"/>
  <c r="F118" i="6"/>
  <c r="G118" i="6"/>
  <c r="A119" i="6"/>
  <c r="B119" i="6"/>
  <c r="C119" i="6"/>
  <c r="D119" i="6"/>
  <c r="E119" i="6"/>
  <c r="F119" i="6"/>
  <c r="G119" i="6"/>
  <c r="A120" i="6"/>
  <c r="B120" i="6"/>
  <c r="C120" i="6"/>
  <c r="D120" i="6"/>
  <c r="E120" i="6"/>
  <c r="F120" i="6"/>
  <c r="G120" i="6"/>
  <c r="A121" i="6"/>
  <c r="B121" i="6"/>
  <c r="C121" i="6"/>
  <c r="D121" i="6"/>
  <c r="E121" i="6"/>
  <c r="F121" i="6"/>
  <c r="G121" i="6"/>
  <c r="A122" i="6"/>
  <c r="B122" i="6"/>
  <c r="C122" i="6"/>
  <c r="D122" i="6"/>
  <c r="E122" i="6"/>
  <c r="F122" i="6"/>
  <c r="G122" i="6"/>
  <c r="A123" i="6"/>
  <c r="B123" i="6"/>
  <c r="C123" i="6"/>
  <c r="D123" i="6"/>
  <c r="E123" i="6"/>
  <c r="F123" i="6"/>
  <c r="G123" i="6"/>
  <c r="A124" i="6"/>
  <c r="B124" i="6"/>
  <c r="C124" i="6"/>
  <c r="D124" i="6"/>
  <c r="E124" i="6"/>
  <c r="F124" i="6"/>
  <c r="G124" i="6"/>
  <c r="A125" i="6"/>
  <c r="B125" i="6"/>
  <c r="C125" i="6"/>
  <c r="D125" i="6"/>
  <c r="E125" i="6"/>
  <c r="F125" i="6"/>
  <c r="G125" i="6"/>
  <c r="A126" i="6"/>
  <c r="B126" i="6"/>
  <c r="C126" i="6"/>
  <c r="D126" i="6"/>
  <c r="E126" i="6"/>
  <c r="F126" i="6"/>
  <c r="G126" i="6"/>
  <c r="A127" i="6"/>
  <c r="B127" i="6"/>
  <c r="C127" i="6"/>
  <c r="D127" i="6"/>
  <c r="E127" i="6"/>
  <c r="F127" i="6"/>
  <c r="G127" i="6"/>
  <c r="A128" i="6"/>
  <c r="B128" i="6"/>
  <c r="C128" i="6"/>
  <c r="D128" i="6"/>
  <c r="E128" i="6"/>
  <c r="F128" i="6"/>
  <c r="G128" i="6"/>
  <c r="E33" i="6"/>
  <c r="E34" i="6"/>
  <c r="E35" i="6"/>
  <c r="E36" i="6"/>
  <c r="E2" i="6"/>
  <c r="E3" i="6"/>
  <c r="E4" i="6"/>
  <c r="E5" i="6"/>
  <c r="E7" i="6"/>
  <c r="E8" i="6"/>
  <c r="E9" i="6"/>
  <c r="E10" i="6"/>
  <c r="E11" i="6"/>
  <c r="E12" i="6"/>
  <c r="E13" i="6"/>
  <c r="E14" i="6"/>
  <c r="E15" i="6"/>
  <c r="E16" i="6"/>
  <c r="E17" i="6"/>
  <c r="E18" i="6"/>
  <c r="E19" i="6"/>
  <c r="E20" i="6"/>
  <c r="E21" i="6"/>
  <c r="E22" i="6"/>
  <c r="E23" i="6"/>
  <c r="E24" i="6"/>
  <c r="E25" i="6"/>
  <c r="E26" i="6"/>
  <c r="E27" i="6"/>
  <c r="E28" i="6"/>
  <c r="E29" i="6"/>
  <c r="E30" i="6"/>
  <c r="E31" i="6"/>
  <c r="E32"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C6" i="6"/>
  <c r="C5" i="6"/>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7" i="7"/>
  <c r="C4" i="6"/>
  <c r="D5" i="1"/>
  <c r="D5" i="6"/>
  <c r="D4"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C2" i="6"/>
  <c r="A9" i="7"/>
  <c r="B9" i="7"/>
  <c r="C9" i="7"/>
  <c r="D9" i="7"/>
  <c r="E9" i="7"/>
  <c r="G9" i="7"/>
  <c r="A10" i="7"/>
  <c r="B10" i="7"/>
  <c r="C10" i="7"/>
  <c r="D10" i="7"/>
  <c r="F10" i="7"/>
  <c r="G10" i="7"/>
  <c r="A11" i="7"/>
  <c r="B11" i="7"/>
  <c r="C11" i="7"/>
  <c r="D11" i="7"/>
  <c r="E11" i="7"/>
  <c r="G11" i="7"/>
  <c r="A12" i="7"/>
  <c r="B12" i="7"/>
  <c r="C12" i="7"/>
  <c r="D12" i="7"/>
  <c r="G12" i="7"/>
  <c r="A13" i="7"/>
  <c r="B13" i="7"/>
  <c r="C13" i="7"/>
  <c r="D13" i="7"/>
  <c r="E13" i="7"/>
  <c r="G13" i="7"/>
  <c r="A14" i="7"/>
  <c r="B14" i="7"/>
  <c r="C14" i="7"/>
  <c r="D14" i="7"/>
  <c r="E14" i="7"/>
  <c r="G14" i="7"/>
  <c r="A15" i="7"/>
  <c r="B15" i="7"/>
  <c r="C15" i="7"/>
  <c r="D15" i="7"/>
  <c r="E15" i="7"/>
  <c r="G15" i="7"/>
  <c r="A16" i="7"/>
  <c r="B16" i="7"/>
  <c r="C16" i="7"/>
  <c r="D16" i="7"/>
  <c r="F16" i="7"/>
  <c r="G16" i="7"/>
  <c r="A17" i="7"/>
  <c r="B17" i="7"/>
  <c r="C17" i="7"/>
  <c r="D17" i="7"/>
  <c r="F17" i="7"/>
  <c r="G17" i="7"/>
  <c r="A18" i="7"/>
  <c r="B18" i="7"/>
  <c r="C18" i="7"/>
  <c r="D18" i="7"/>
  <c r="F18" i="7"/>
  <c r="G18" i="7"/>
  <c r="A19" i="7"/>
  <c r="B19" i="7"/>
  <c r="C19" i="7"/>
  <c r="D19" i="7"/>
  <c r="E19" i="7"/>
  <c r="G19" i="7"/>
  <c r="A20" i="7"/>
  <c r="B20" i="7"/>
  <c r="C20" i="7"/>
  <c r="D20" i="7"/>
  <c r="E20" i="7"/>
  <c r="G20" i="7"/>
  <c r="A21" i="7"/>
  <c r="B21" i="7"/>
  <c r="C21" i="7"/>
  <c r="D21" i="7"/>
  <c r="E21" i="7"/>
  <c r="G21" i="7"/>
  <c r="A22" i="7"/>
  <c r="B22" i="7"/>
  <c r="C22" i="7"/>
  <c r="D22" i="7"/>
  <c r="E22" i="7"/>
  <c r="G22" i="7"/>
  <c r="A23" i="7"/>
  <c r="B23" i="7"/>
  <c r="C23" i="7"/>
  <c r="D23" i="7"/>
  <c r="E23" i="7"/>
  <c r="G23" i="7"/>
  <c r="A24" i="7"/>
  <c r="B24" i="7"/>
  <c r="C24" i="7"/>
  <c r="D24" i="7"/>
  <c r="F24" i="7"/>
  <c r="G24" i="7"/>
  <c r="A25" i="7"/>
  <c r="B25" i="7"/>
  <c r="C25" i="7"/>
  <c r="D25" i="7"/>
  <c r="E25" i="7"/>
  <c r="G25" i="7"/>
  <c r="A26" i="7"/>
  <c r="B26" i="7"/>
  <c r="C26" i="7"/>
  <c r="D26" i="7"/>
  <c r="F26" i="7"/>
  <c r="G26" i="7"/>
  <c r="A27" i="7"/>
  <c r="B27" i="7"/>
  <c r="C27" i="7"/>
  <c r="D27" i="7"/>
  <c r="E27" i="7"/>
  <c r="G27" i="7"/>
  <c r="A28" i="7"/>
  <c r="B28" i="7"/>
  <c r="C28" i="7"/>
  <c r="D28" i="7"/>
  <c r="G28" i="7"/>
  <c r="A29" i="7"/>
  <c r="B29" i="7"/>
  <c r="C29" i="7"/>
  <c r="D29" i="7"/>
  <c r="E29" i="7"/>
  <c r="G29" i="7"/>
  <c r="A30" i="7"/>
  <c r="B30" i="7"/>
  <c r="C30" i="7"/>
  <c r="D30" i="7"/>
  <c r="E30" i="7"/>
  <c r="G30" i="7"/>
  <c r="A31" i="7"/>
  <c r="B31" i="7"/>
  <c r="C31" i="7"/>
  <c r="D31" i="7"/>
  <c r="E31" i="7"/>
  <c r="G31" i="7"/>
  <c r="A32" i="7"/>
  <c r="B32" i="7"/>
  <c r="C32" i="7"/>
  <c r="D32" i="7"/>
  <c r="F32" i="7"/>
  <c r="G32" i="7"/>
  <c r="A33" i="7"/>
  <c r="B33" i="7"/>
  <c r="C33" i="7"/>
  <c r="D33" i="7"/>
  <c r="F33" i="7"/>
  <c r="G33" i="7"/>
  <c r="A34" i="7"/>
  <c r="B34" i="7"/>
  <c r="C34" i="7"/>
  <c r="D34" i="7"/>
  <c r="E34" i="7"/>
  <c r="G34" i="7"/>
  <c r="A35" i="7"/>
  <c r="B35" i="7"/>
  <c r="C35" i="7"/>
  <c r="D35" i="7"/>
  <c r="F35" i="7"/>
  <c r="G35" i="7"/>
  <c r="A36" i="7"/>
  <c r="B36" i="7"/>
  <c r="C36" i="7"/>
  <c r="D36" i="7"/>
  <c r="E36" i="7"/>
  <c r="G36" i="7"/>
  <c r="A37" i="7"/>
  <c r="B37" i="7"/>
  <c r="C37" i="7"/>
  <c r="D37" i="7"/>
  <c r="E37" i="7"/>
  <c r="G37" i="7"/>
  <c r="A38" i="7"/>
  <c r="B38" i="7"/>
  <c r="C38" i="7"/>
  <c r="D38" i="7"/>
  <c r="E38" i="7"/>
  <c r="G38" i="7"/>
  <c r="A39" i="7"/>
  <c r="B39" i="7"/>
  <c r="C39" i="7"/>
  <c r="D39" i="7"/>
  <c r="E39" i="7"/>
  <c r="G39" i="7"/>
  <c r="A40" i="7"/>
  <c r="B40" i="7"/>
  <c r="C40" i="7"/>
  <c r="D40" i="7"/>
  <c r="F40" i="7"/>
  <c r="G40" i="7"/>
  <c r="A41" i="7"/>
  <c r="B41" i="7"/>
  <c r="C41" i="7"/>
  <c r="D41" i="7"/>
  <c r="E41" i="7"/>
  <c r="G41" i="7"/>
  <c r="A42" i="7"/>
  <c r="B42" i="7"/>
  <c r="C42" i="7"/>
  <c r="D42" i="7"/>
  <c r="F42" i="7"/>
  <c r="G42" i="7"/>
  <c r="A43" i="7"/>
  <c r="B43" i="7"/>
  <c r="C43" i="7"/>
  <c r="D43" i="7"/>
  <c r="E43" i="7"/>
  <c r="G43" i="7"/>
  <c r="A44" i="7"/>
  <c r="B44" i="7"/>
  <c r="C44" i="7"/>
  <c r="D44" i="7"/>
  <c r="G44" i="7"/>
  <c r="A45" i="7"/>
  <c r="B45" i="7"/>
  <c r="C45" i="7"/>
  <c r="D45" i="7"/>
  <c r="E45" i="7"/>
  <c r="G45" i="7"/>
  <c r="A46" i="7"/>
  <c r="B46" i="7"/>
  <c r="C46" i="7"/>
  <c r="D46" i="7"/>
  <c r="E46" i="7"/>
  <c r="G46" i="7"/>
  <c r="A47" i="7"/>
  <c r="B47" i="7"/>
  <c r="C47" i="7"/>
  <c r="D47" i="7"/>
  <c r="E47" i="7"/>
  <c r="G47" i="7"/>
  <c r="A48" i="7"/>
  <c r="B48" i="7"/>
  <c r="C48" i="7"/>
  <c r="D48" i="7"/>
  <c r="F48" i="7"/>
  <c r="G48" i="7"/>
  <c r="A49" i="7"/>
  <c r="B49" i="7"/>
  <c r="C49" i="7"/>
  <c r="D49" i="7"/>
  <c r="F49" i="7"/>
  <c r="G49" i="7"/>
  <c r="A50" i="7"/>
  <c r="B50" i="7"/>
  <c r="C50" i="7"/>
  <c r="D50" i="7"/>
  <c r="E50" i="7"/>
  <c r="G50" i="7"/>
  <c r="A51" i="7"/>
  <c r="B51" i="7"/>
  <c r="C51" i="7"/>
  <c r="D51" i="7"/>
  <c r="F51" i="7"/>
  <c r="G51" i="7"/>
  <c r="A52" i="7"/>
  <c r="B52" i="7"/>
  <c r="C52" i="7"/>
  <c r="D52" i="7"/>
  <c r="G52" i="7"/>
  <c r="A53" i="7"/>
  <c r="B53" i="7"/>
  <c r="C53" i="7"/>
  <c r="D53" i="7"/>
  <c r="E53" i="7"/>
  <c r="G53" i="7"/>
  <c r="A54" i="7"/>
  <c r="B54" i="7"/>
  <c r="C54" i="7"/>
  <c r="D54" i="7"/>
  <c r="F54" i="7"/>
  <c r="G54" i="7"/>
  <c r="A55" i="7"/>
  <c r="B55" i="7"/>
  <c r="C55" i="7"/>
  <c r="D55" i="7"/>
  <c r="E55" i="7"/>
  <c r="G55" i="7"/>
  <c r="A56" i="7"/>
  <c r="B56" i="7"/>
  <c r="C56" i="7"/>
  <c r="D56" i="7"/>
  <c r="F56" i="7"/>
  <c r="G56" i="7"/>
  <c r="A57" i="7"/>
  <c r="B57" i="7"/>
  <c r="C57" i="7"/>
  <c r="D57" i="7"/>
  <c r="E57" i="7"/>
  <c r="G57" i="7"/>
  <c r="A58" i="7"/>
  <c r="B58" i="7"/>
  <c r="C58" i="7"/>
  <c r="D58" i="7"/>
  <c r="E58" i="7"/>
  <c r="G58" i="7"/>
  <c r="A59" i="7"/>
  <c r="B59" i="7"/>
  <c r="C59" i="7"/>
  <c r="D59" i="7"/>
  <c r="E59" i="7"/>
  <c r="G59" i="7"/>
  <c r="A60" i="7"/>
  <c r="B60" i="7"/>
  <c r="C60" i="7"/>
  <c r="D60" i="7"/>
  <c r="G60" i="7"/>
  <c r="A61" i="7"/>
  <c r="B61" i="7"/>
  <c r="C61" i="7"/>
  <c r="D61" i="7"/>
  <c r="E61" i="7"/>
  <c r="G61" i="7"/>
  <c r="A62" i="7"/>
  <c r="B62" i="7"/>
  <c r="C62" i="7"/>
  <c r="D62" i="7"/>
  <c r="F62" i="7"/>
  <c r="G62" i="7"/>
  <c r="A63" i="7"/>
  <c r="B63" i="7"/>
  <c r="C63" i="7"/>
  <c r="D63" i="7"/>
  <c r="F63" i="7"/>
  <c r="G63" i="7"/>
  <c r="A64" i="7"/>
  <c r="B64" i="7"/>
  <c r="C64" i="7"/>
  <c r="D64" i="7"/>
  <c r="E64" i="7"/>
  <c r="G64" i="7"/>
  <c r="A65" i="7"/>
  <c r="B65" i="7"/>
  <c r="C65" i="7"/>
  <c r="D65" i="7"/>
  <c r="F65" i="7"/>
  <c r="G65" i="7"/>
  <c r="A66" i="7"/>
  <c r="B66" i="7"/>
  <c r="C66" i="7"/>
  <c r="D66" i="7"/>
  <c r="E66" i="7"/>
  <c r="G66" i="7"/>
  <c r="A67" i="7"/>
  <c r="B67" i="7"/>
  <c r="C67" i="7"/>
  <c r="D67" i="7"/>
  <c r="F67" i="7"/>
  <c r="G67" i="7"/>
  <c r="A68" i="7"/>
  <c r="B68" i="7"/>
  <c r="C68" i="7"/>
  <c r="D68" i="7"/>
  <c r="G68" i="7"/>
  <c r="A69" i="7"/>
  <c r="B69" i="7"/>
  <c r="C69" i="7"/>
  <c r="D69" i="7"/>
  <c r="E69" i="7"/>
  <c r="G69" i="7"/>
  <c r="A70" i="7"/>
  <c r="B70" i="7"/>
  <c r="C70" i="7"/>
  <c r="D70" i="7"/>
  <c r="F70" i="7"/>
  <c r="G70" i="7"/>
  <c r="A71" i="7"/>
  <c r="B71" i="7"/>
  <c r="C71" i="7"/>
  <c r="D71" i="7"/>
  <c r="F71" i="7"/>
  <c r="G71" i="7"/>
  <c r="A72" i="7"/>
  <c r="B72" i="7"/>
  <c r="C72" i="7"/>
  <c r="D72" i="7"/>
  <c r="E72" i="7"/>
  <c r="G72" i="7"/>
  <c r="A73" i="7"/>
  <c r="B73" i="7"/>
  <c r="C73" i="7"/>
  <c r="D73" i="7"/>
  <c r="E73" i="7"/>
  <c r="G73" i="7"/>
  <c r="A74" i="7"/>
  <c r="B74" i="7"/>
  <c r="C74" i="7"/>
  <c r="D74" i="7"/>
  <c r="F74" i="7"/>
  <c r="G74" i="7"/>
  <c r="A75" i="7"/>
  <c r="B75" i="7"/>
  <c r="C75" i="7"/>
  <c r="D75" i="7"/>
  <c r="E75" i="7"/>
  <c r="G75" i="7"/>
  <c r="A76" i="7"/>
  <c r="B76" i="7"/>
  <c r="C76" i="7"/>
  <c r="D76" i="7"/>
  <c r="G76" i="7"/>
  <c r="A77" i="7"/>
  <c r="B77" i="7"/>
  <c r="C77" i="7"/>
  <c r="D77" i="7"/>
  <c r="E77" i="7"/>
  <c r="G77" i="7"/>
  <c r="A78" i="7"/>
  <c r="B78" i="7"/>
  <c r="C78" i="7"/>
  <c r="D78" i="7"/>
  <c r="F78" i="7"/>
  <c r="G78" i="7"/>
  <c r="A79" i="7"/>
  <c r="B79" i="7"/>
  <c r="C79" i="7"/>
  <c r="D79" i="7"/>
  <c r="F79" i="7"/>
  <c r="G79" i="7"/>
  <c r="A80" i="7"/>
  <c r="B80" i="7"/>
  <c r="C80" i="7"/>
  <c r="D80" i="7"/>
  <c r="E80" i="7"/>
  <c r="G80" i="7"/>
  <c r="A81" i="7"/>
  <c r="B81" i="7"/>
  <c r="C81" i="7"/>
  <c r="D81" i="7"/>
  <c r="F81" i="7"/>
  <c r="G81" i="7"/>
  <c r="A82" i="7"/>
  <c r="B82" i="7"/>
  <c r="C82" i="7"/>
  <c r="D82" i="7"/>
  <c r="E82" i="7"/>
  <c r="G82" i="7"/>
  <c r="A83" i="7"/>
  <c r="B83" i="7"/>
  <c r="C83" i="7"/>
  <c r="D83" i="7"/>
  <c r="E83" i="7"/>
  <c r="G83" i="7"/>
  <c r="A84" i="7"/>
  <c r="B84" i="7"/>
  <c r="C84" i="7"/>
  <c r="D84" i="7"/>
  <c r="G84" i="7"/>
  <c r="A85" i="7"/>
  <c r="B85" i="7"/>
  <c r="C85" i="7"/>
  <c r="D85" i="7"/>
  <c r="E85" i="7"/>
  <c r="G85" i="7"/>
  <c r="A86" i="7"/>
  <c r="B86" i="7"/>
  <c r="C86" i="7"/>
  <c r="D86" i="7"/>
  <c r="F86" i="7"/>
  <c r="G86" i="7"/>
  <c r="A87" i="7"/>
  <c r="B87" i="7"/>
  <c r="C87" i="7"/>
  <c r="D87" i="7"/>
  <c r="E87" i="7"/>
  <c r="G87" i="7"/>
  <c r="A88" i="7"/>
  <c r="B88" i="7"/>
  <c r="C88" i="7"/>
  <c r="D88" i="7"/>
  <c r="F88" i="7"/>
  <c r="G88" i="7"/>
  <c r="A89" i="7"/>
  <c r="B89" i="7"/>
  <c r="C89" i="7"/>
  <c r="D89" i="7"/>
  <c r="E89" i="7"/>
  <c r="G89" i="7"/>
  <c r="A90" i="7"/>
  <c r="B90" i="7"/>
  <c r="C90" i="7"/>
  <c r="D90" i="7"/>
  <c r="F90" i="7"/>
  <c r="G90" i="7"/>
  <c r="A91" i="7"/>
  <c r="B91" i="7"/>
  <c r="C91" i="7"/>
  <c r="D91" i="7"/>
  <c r="E91" i="7"/>
  <c r="G91" i="7"/>
  <c r="G8" i="7"/>
  <c r="A8" i="7"/>
  <c r="B8" i="7"/>
  <c r="C8" i="7"/>
  <c r="D8" i="7"/>
  <c r="F8" i="7"/>
  <c r="G7" i="7"/>
  <c r="D7" i="7"/>
  <c r="C7" i="7"/>
  <c r="B7" i="7"/>
  <c r="A7" i="7"/>
  <c r="F82" i="7"/>
  <c r="E86" i="7"/>
  <c r="F83" i="7"/>
  <c r="E18" i="7"/>
  <c r="F15" i="7"/>
  <c r="F87" i="7"/>
  <c r="E74" i="7"/>
  <c r="E67" i="7"/>
  <c r="E88" i="7"/>
  <c r="E78" i="7"/>
  <c r="F72" i="7"/>
  <c r="E71" i="7"/>
  <c r="E65" i="7"/>
  <c r="E62" i="7"/>
  <c r="F59" i="7"/>
  <c r="F47" i="7"/>
  <c r="E35" i="7"/>
  <c r="F57" i="7"/>
  <c r="E51" i="7"/>
  <c r="E42" i="7"/>
  <c r="F39" i="7"/>
  <c r="F19" i="7"/>
  <c r="E10" i="7"/>
  <c r="F46" i="7"/>
  <c r="F73" i="7"/>
  <c r="E63" i="7"/>
  <c r="E32" i="7"/>
  <c r="E16" i="7"/>
  <c r="E12" i="7"/>
  <c r="F14" i="7"/>
  <c r="E33" i="7"/>
  <c r="F27" i="7"/>
  <c r="F58" i="7"/>
  <c r="F11" i="7"/>
  <c r="F9" i="7"/>
  <c r="E81" i="7"/>
  <c r="E60" i="7"/>
  <c r="E56" i="7"/>
  <c r="F31" i="7"/>
  <c r="E17" i="7"/>
  <c r="E28" i="7"/>
  <c r="E8" i="7"/>
  <c r="E90" i="7"/>
  <c r="E79" i="7"/>
  <c r="E48" i="7"/>
  <c r="E76" i="7"/>
  <c r="E49" i="7"/>
  <c r="E26" i="7"/>
  <c r="F38" i="7"/>
  <c r="E44" i="7"/>
  <c r="F30" i="7"/>
  <c r="E68" i="7"/>
  <c r="E40" i="7"/>
  <c r="F36" i="7"/>
  <c r="F23" i="7"/>
  <c r="F22" i="7"/>
  <c r="E52" i="7"/>
  <c r="F89" i="7"/>
  <c r="F75" i="7"/>
  <c r="F64" i="7"/>
  <c r="F50" i="7"/>
  <c r="F41" i="7"/>
  <c r="E84" i="7"/>
  <c r="E54" i="7"/>
  <c r="E24" i="7"/>
  <c r="F20" i="7"/>
  <c r="F80" i="7"/>
  <c r="F66" i="7"/>
  <c r="F55" i="7"/>
  <c r="F91" i="7"/>
  <c r="F43" i="7"/>
  <c r="F34" i="7"/>
  <c r="F25" i="7"/>
  <c r="E70" i="7"/>
  <c r="F84" i="7"/>
  <c r="F76" i="7"/>
  <c r="F68" i="7"/>
  <c r="F60" i="7"/>
  <c r="F52" i="7"/>
  <c r="F44" i="7"/>
  <c r="F28" i="7"/>
  <c r="F12" i="7"/>
  <c r="F85" i="7"/>
  <c r="F77" i="7"/>
  <c r="F69" i="7"/>
  <c r="F61" i="7"/>
  <c r="F53" i="7"/>
  <c r="F45" i="7"/>
  <c r="F37" i="7"/>
  <c r="F29" i="7"/>
  <c r="F21" i="7"/>
  <c r="F13" i="7"/>
  <c r="F2" i="7"/>
  <c r="F3" i="7"/>
  <c r="F4" i="7"/>
  <c r="F5" i="7"/>
  <c r="E3" i="7"/>
  <c r="E4" i="7"/>
  <c r="E5" i="7"/>
  <c r="E2" i="7"/>
  <c r="D5" i="7"/>
  <c r="D4" i="7"/>
  <c r="A9" i="6"/>
  <c r="B9" i="6"/>
  <c r="C9" i="6"/>
  <c r="F9" i="6"/>
  <c r="G9" i="6"/>
  <c r="A10" i="6"/>
  <c r="B10" i="6"/>
  <c r="C10" i="6"/>
  <c r="F10" i="6"/>
  <c r="G10" i="6"/>
  <c r="A11" i="6"/>
  <c r="B11" i="6"/>
  <c r="C11" i="6"/>
  <c r="F11" i="6"/>
  <c r="G11" i="6"/>
  <c r="A12" i="6"/>
  <c r="B12" i="6"/>
  <c r="C12" i="6"/>
  <c r="F12" i="6"/>
  <c r="G12" i="6"/>
  <c r="A13" i="6"/>
  <c r="B13" i="6"/>
  <c r="C13" i="6"/>
  <c r="F13" i="6"/>
  <c r="G13" i="6"/>
  <c r="A14" i="6"/>
  <c r="B14" i="6"/>
  <c r="C14" i="6"/>
  <c r="F14" i="6"/>
  <c r="G14" i="6"/>
  <c r="A15" i="6"/>
  <c r="B15" i="6"/>
  <c r="C15" i="6"/>
  <c r="F15" i="6"/>
  <c r="G15" i="6"/>
  <c r="A16" i="6"/>
  <c r="B16" i="6"/>
  <c r="C16" i="6"/>
  <c r="F16" i="6"/>
  <c r="G16" i="6"/>
  <c r="A17" i="6"/>
  <c r="B17" i="6"/>
  <c r="C17" i="6"/>
  <c r="F17" i="6"/>
  <c r="G17" i="6"/>
  <c r="A18" i="6"/>
  <c r="B18" i="6"/>
  <c r="C18" i="6"/>
  <c r="F18" i="6"/>
  <c r="G18" i="6"/>
  <c r="A19" i="6"/>
  <c r="B19" i="6"/>
  <c r="C19" i="6"/>
  <c r="F19" i="6"/>
  <c r="G19" i="6"/>
  <c r="A20" i="6"/>
  <c r="B20" i="6"/>
  <c r="C20" i="6"/>
  <c r="F20" i="6"/>
  <c r="G20" i="6"/>
  <c r="A21" i="6"/>
  <c r="B21" i="6"/>
  <c r="C21" i="6"/>
  <c r="F21" i="6"/>
  <c r="G21" i="6"/>
  <c r="A22" i="6"/>
  <c r="B22" i="6"/>
  <c r="C22" i="6"/>
  <c r="F22" i="6"/>
  <c r="G22" i="6"/>
  <c r="A23" i="6"/>
  <c r="B23" i="6"/>
  <c r="C23" i="6"/>
  <c r="F23" i="6"/>
  <c r="G23" i="6"/>
  <c r="A24" i="6"/>
  <c r="B24" i="6"/>
  <c r="C24" i="6"/>
  <c r="F24" i="6"/>
  <c r="G24" i="6"/>
  <c r="A25" i="6"/>
  <c r="B25" i="6"/>
  <c r="C25" i="6"/>
  <c r="F25" i="6"/>
  <c r="G25" i="6"/>
  <c r="A26" i="6"/>
  <c r="B26" i="6"/>
  <c r="C26" i="6"/>
  <c r="F26" i="6"/>
  <c r="G26" i="6"/>
  <c r="A27" i="6"/>
  <c r="B27" i="6"/>
  <c r="C27" i="6"/>
  <c r="F27" i="6"/>
  <c r="G27" i="6"/>
  <c r="A28" i="6"/>
  <c r="B28" i="6"/>
  <c r="C28" i="6"/>
  <c r="F28" i="6"/>
  <c r="G28" i="6"/>
  <c r="A29" i="6"/>
  <c r="B29" i="6"/>
  <c r="C29" i="6"/>
  <c r="F29" i="6"/>
  <c r="G29" i="6"/>
  <c r="A30" i="6"/>
  <c r="B30" i="6"/>
  <c r="C30" i="6"/>
  <c r="F30" i="6"/>
  <c r="G30" i="6"/>
  <c r="A31" i="6"/>
  <c r="B31" i="6"/>
  <c r="C31" i="6"/>
  <c r="F31" i="6"/>
  <c r="G31" i="6"/>
  <c r="A32" i="6"/>
  <c r="B32" i="6"/>
  <c r="C32" i="6"/>
  <c r="F32" i="6"/>
  <c r="G32" i="6"/>
  <c r="A33" i="6"/>
  <c r="B33" i="6"/>
  <c r="C33" i="6"/>
  <c r="F33" i="6"/>
  <c r="G33" i="6"/>
  <c r="A34" i="6"/>
  <c r="B34" i="6"/>
  <c r="C34" i="6"/>
  <c r="F34" i="6"/>
  <c r="G34" i="6"/>
  <c r="A35" i="6"/>
  <c r="B35" i="6"/>
  <c r="C35" i="6"/>
  <c r="F35" i="6"/>
  <c r="G35" i="6"/>
  <c r="A36" i="6"/>
  <c r="B36" i="6"/>
  <c r="C36" i="6"/>
  <c r="F36" i="6"/>
  <c r="G36" i="6"/>
  <c r="A37" i="6"/>
  <c r="B37" i="6"/>
  <c r="C37" i="6"/>
  <c r="F37" i="6"/>
  <c r="G37" i="6"/>
  <c r="A38" i="6"/>
  <c r="B38" i="6"/>
  <c r="C38" i="6"/>
  <c r="F38" i="6"/>
  <c r="G38" i="6"/>
  <c r="A39" i="6"/>
  <c r="B39" i="6"/>
  <c r="C39" i="6"/>
  <c r="F39" i="6"/>
  <c r="G39" i="6"/>
  <c r="A40" i="6"/>
  <c r="B40" i="6"/>
  <c r="C40" i="6"/>
  <c r="F40" i="6"/>
  <c r="G40" i="6"/>
  <c r="A41" i="6"/>
  <c r="B41" i="6"/>
  <c r="C41" i="6"/>
  <c r="F41" i="6"/>
  <c r="G41" i="6"/>
  <c r="A42" i="6"/>
  <c r="B42" i="6"/>
  <c r="C42" i="6"/>
  <c r="F42" i="6"/>
  <c r="G42" i="6"/>
  <c r="A43" i="6"/>
  <c r="B43" i="6"/>
  <c r="C43" i="6"/>
  <c r="F43" i="6"/>
  <c r="G43" i="6"/>
  <c r="A44" i="6"/>
  <c r="B44" i="6"/>
  <c r="C44" i="6"/>
  <c r="F44" i="6"/>
  <c r="G44" i="6"/>
  <c r="A45" i="6"/>
  <c r="B45" i="6"/>
  <c r="C45" i="6"/>
  <c r="F45" i="6"/>
  <c r="G45" i="6"/>
  <c r="A46" i="6"/>
  <c r="B46" i="6"/>
  <c r="C46" i="6"/>
  <c r="F46" i="6"/>
  <c r="G46" i="6"/>
  <c r="A47" i="6"/>
  <c r="B47" i="6"/>
  <c r="C47" i="6"/>
  <c r="F47" i="6"/>
  <c r="G47" i="6"/>
  <c r="A48" i="6"/>
  <c r="B48" i="6"/>
  <c r="C48" i="6"/>
  <c r="F48" i="6"/>
  <c r="G48" i="6"/>
  <c r="A49" i="6"/>
  <c r="B49" i="6"/>
  <c r="C49" i="6"/>
  <c r="F49" i="6"/>
  <c r="G49" i="6"/>
  <c r="A50" i="6"/>
  <c r="B50" i="6"/>
  <c r="C50" i="6"/>
  <c r="F50" i="6"/>
  <c r="G50" i="6"/>
  <c r="A51" i="6"/>
  <c r="B51" i="6"/>
  <c r="C51" i="6"/>
  <c r="F51" i="6"/>
  <c r="G51" i="6"/>
  <c r="A52" i="6"/>
  <c r="B52" i="6"/>
  <c r="C52" i="6"/>
  <c r="F52" i="6"/>
  <c r="G52" i="6"/>
  <c r="A53" i="6"/>
  <c r="B53" i="6"/>
  <c r="C53" i="6"/>
  <c r="F53" i="6"/>
  <c r="G53" i="6"/>
  <c r="A54" i="6"/>
  <c r="B54" i="6"/>
  <c r="C54" i="6"/>
  <c r="F54" i="6"/>
  <c r="G54" i="6"/>
  <c r="A55" i="6"/>
  <c r="B55" i="6"/>
  <c r="C55" i="6"/>
  <c r="F55" i="6"/>
  <c r="G55" i="6"/>
  <c r="A56" i="6"/>
  <c r="B56" i="6"/>
  <c r="C56" i="6"/>
  <c r="F56" i="6"/>
  <c r="G56" i="6"/>
  <c r="A57" i="6"/>
  <c r="B57" i="6"/>
  <c r="C57" i="6"/>
  <c r="F57" i="6"/>
  <c r="G57" i="6"/>
  <c r="A58" i="6"/>
  <c r="B58" i="6"/>
  <c r="C58" i="6"/>
  <c r="F58" i="6"/>
  <c r="G58" i="6"/>
  <c r="A59" i="6"/>
  <c r="B59" i="6"/>
  <c r="C59" i="6"/>
  <c r="F59" i="6"/>
  <c r="G59" i="6"/>
  <c r="A60" i="6"/>
  <c r="B60" i="6"/>
  <c r="C60" i="6"/>
  <c r="F60" i="6"/>
  <c r="G60" i="6"/>
  <c r="A61" i="6"/>
  <c r="B61" i="6"/>
  <c r="C61" i="6"/>
  <c r="F61" i="6"/>
  <c r="G61" i="6"/>
  <c r="A62" i="6"/>
  <c r="B62" i="6"/>
  <c r="C62" i="6"/>
  <c r="F62" i="6"/>
  <c r="G62" i="6"/>
  <c r="A63" i="6"/>
  <c r="B63" i="6"/>
  <c r="C63" i="6"/>
  <c r="F63" i="6"/>
  <c r="G63" i="6"/>
  <c r="A64" i="6"/>
  <c r="B64" i="6"/>
  <c r="C64" i="6"/>
  <c r="F64" i="6"/>
  <c r="G64" i="6"/>
  <c r="A65" i="6"/>
  <c r="B65" i="6"/>
  <c r="C65" i="6"/>
  <c r="F65" i="6"/>
  <c r="G65" i="6"/>
  <c r="A66" i="6"/>
  <c r="B66" i="6"/>
  <c r="C66" i="6"/>
  <c r="F66" i="6"/>
  <c r="G66" i="6"/>
  <c r="A67" i="6"/>
  <c r="B67" i="6"/>
  <c r="C67" i="6"/>
  <c r="F67" i="6"/>
  <c r="G67" i="6"/>
  <c r="A68" i="6"/>
  <c r="B68" i="6"/>
  <c r="C68" i="6"/>
  <c r="F68" i="6"/>
  <c r="G68" i="6"/>
  <c r="A69" i="6"/>
  <c r="B69" i="6"/>
  <c r="C69" i="6"/>
  <c r="F69" i="6"/>
  <c r="G69" i="6"/>
  <c r="A70" i="6"/>
  <c r="B70" i="6"/>
  <c r="C70" i="6"/>
  <c r="F70" i="6"/>
  <c r="G70" i="6"/>
  <c r="A71" i="6"/>
  <c r="B71" i="6"/>
  <c r="C71" i="6"/>
  <c r="F71" i="6"/>
  <c r="G71" i="6"/>
  <c r="A72" i="6"/>
  <c r="B72" i="6"/>
  <c r="C72" i="6"/>
  <c r="F72" i="6"/>
  <c r="G72" i="6"/>
  <c r="A73" i="6"/>
  <c r="B73" i="6"/>
  <c r="C73" i="6"/>
  <c r="F73" i="6"/>
  <c r="G73" i="6"/>
  <c r="A74" i="6"/>
  <c r="B74" i="6"/>
  <c r="C74" i="6"/>
  <c r="F74" i="6"/>
  <c r="G74" i="6"/>
  <c r="A75" i="6"/>
  <c r="B75" i="6"/>
  <c r="C75" i="6"/>
  <c r="F75" i="6"/>
  <c r="G75" i="6"/>
  <c r="A76" i="6"/>
  <c r="B76" i="6"/>
  <c r="C76" i="6"/>
  <c r="F76" i="6"/>
  <c r="G76" i="6"/>
  <c r="A77" i="6"/>
  <c r="B77" i="6"/>
  <c r="C77" i="6"/>
  <c r="F77" i="6"/>
  <c r="G77" i="6"/>
  <c r="A78" i="6"/>
  <c r="B78" i="6"/>
  <c r="C78" i="6"/>
  <c r="F78" i="6"/>
  <c r="G78" i="6"/>
  <c r="A79" i="6"/>
  <c r="B79" i="6"/>
  <c r="C79" i="6"/>
  <c r="F79" i="6"/>
  <c r="G79" i="6"/>
  <c r="A80" i="6"/>
  <c r="B80" i="6"/>
  <c r="C80" i="6"/>
  <c r="F80" i="6"/>
  <c r="G80" i="6"/>
  <c r="A81" i="6"/>
  <c r="B81" i="6"/>
  <c r="C81" i="6"/>
  <c r="F81" i="6"/>
  <c r="G81" i="6"/>
  <c r="A82" i="6"/>
  <c r="B82" i="6"/>
  <c r="C82" i="6"/>
  <c r="F82" i="6"/>
  <c r="G82" i="6"/>
  <c r="A83" i="6"/>
  <c r="B83" i="6"/>
  <c r="C83" i="6"/>
  <c r="F83" i="6"/>
  <c r="G83" i="6"/>
  <c r="A84" i="6"/>
  <c r="B84" i="6"/>
  <c r="C84" i="6"/>
  <c r="F84" i="6"/>
  <c r="G84" i="6"/>
  <c r="A85" i="6"/>
  <c r="B85" i="6"/>
  <c r="C85" i="6"/>
  <c r="F85" i="6"/>
  <c r="G85" i="6"/>
  <c r="A86" i="6"/>
  <c r="B86" i="6"/>
  <c r="C86" i="6"/>
  <c r="F86" i="6"/>
  <c r="G86" i="6"/>
  <c r="A87" i="6"/>
  <c r="B87" i="6"/>
  <c r="C87" i="6"/>
  <c r="F87" i="6"/>
  <c r="G87" i="6"/>
  <c r="A88" i="6"/>
  <c r="B88" i="6"/>
  <c r="C88" i="6"/>
  <c r="F88" i="6"/>
  <c r="G88" i="6"/>
  <c r="A89" i="6"/>
  <c r="B89" i="6"/>
  <c r="C89" i="6"/>
  <c r="F89" i="6"/>
  <c r="G89" i="6"/>
  <c r="A90" i="6"/>
  <c r="B90" i="6"/>
  <c r="C90" i="6"/>
  <c r="F90" i="6"/>
  <c r="G90" i="6"/>
  <c r="A91" i="6"/>
  <c r="B91" i="6"/>
  <c r="C91" i="6"/>
  <c r="F91" i="6"/>
  <c r="G91" i="6"/>
  <c r="G8" i="6"/>
  <c r="A8" i="6"/>
  <c r="B8" i="6"/>
  <c r="C8" i="6"/>
  <c r="F8" i="6"/>
  <c r="G7" i="6"/>
  <c r="B7" i="6"/>
  <c r="C7" i="6"/>
  <c r="A7" i="6"/>
  <c r="F2" i="6"/>
  <c r="F3" i="6"/>
  <c r="F4" i="6"/>
  <c r="F5" i="6"/>
</calcChain>
</file>

<file path=xl/sharedStrings.xml><?xml version="1.0" encoding="utf-8"?>
<sst xmlns="http://schemas.openxmlformats.org/spreadsheetml/2006/main" count="1799" uniqueCount="507">
  <si>
    <t>Cable ID #</t>
  </si>
  <si>
    <t>Cable Type</t>
  </si>
  <si>
    <t>Source</t>
  </si>
  <si>
    <t>Destination</t>
  </si>
  <si>
    <t>Z Location (m)</t>
  </si>
  <si>
    <t>Vacuum Section</t>
  </si>
  <si>
    <t>Branch #</t>
  </si>
  <si>
    <t>Cable Func.</t>
  </si>
  <si>
    <t>Outer dia (in)</t>
  </si>
  <si>
    <t>Notes</t>
  </si>
  <si>
    <t>Connector</t>
  </si>
  <si>
    <t>KB Mirrors</t>
  </si>
  <si>
    <t>Each beam line mirror can accommodate up to 13 HV cables</t>
  </si>
  <si>
    <t>Each Cold Cathode equipment, is used in a gauging capacity and requires a RED and Black RG58 cable with the same HV rating.</t>
  </si>
  <si>
    <t>Fast valve Sensor</t>
  </si>
  <si>
    <t>Typically each FOE as 1 fast Valve Sensor witch uses  the FGV HV cable.</t>
  </si>
  <si>
    <t>Typically each FOE as a high voltage and respective signal cable connecting to the ratchet wall valve, which uses the RGA HV and RGA signal  cables respectively.</t>
  </si>
  <si>
    <t>RGA = Residual gas Analyzer</t>
  </si>
  <si>
    <t>Cable tray subsection width convention</t>
  </si>
  <si>
    <t>Per feedback from Mike maklary on 9/28/14 the smallest divider width shall be no les than 1.5"</t>
  </si>
  <si>
    <t>Vacuum cables</t>
  </si>
  <si>
    <t>When it pertains to vacuum cable  there  should always be: 1 pirani , 1 ccg hv (RG58 RED), 1 ccg sig, and 1 ion pump hv (Red safecon from Clintion Nevada)  that correspond to each other.</t>
  </si>
  <si>
    <t>RG58 cables</t>
  </si>
  <si>
    <t xml:space="preserve">RG58 HV cable have multiple applications and can be used for other things besides a CCG HV. At 16-ID there are 26 RG58 hv cables on the spreadsheet and they are identified as CCG HV, however that is not the case they are just HV cables. In the cable type they should be identied as HV or more specificly RG58 HV. </t>
  </si>
  <si>
    <t xml:space="preserve">Original Author </t>
  </si>
  <si>
    <t>Revision Author</t>
  </si>
  <si>
    <t>Ciro D'Agostino</t>
  </si>
  <si>
    <t>Barrett T. Clay</t>
  </si>
  <si>
    <t>Cable tray path labeling convention</t>
  </si>
  <si>
    <t>String position</t>
  </si>
  <si>
    <t xml:space="preserve">Position definition </t>
  </si>
  <si>
    <t>Number of characters</t>
  </si>
  <si>
    <t>Comments</t>
  </si>
  <si>
    <t>Denotes which hutch or a pylon (Letter)</t>
  </si>
  <si>
    <t>A - FOE hutch
B - Hutch following FOE. If no B hutch exists then Rack Group letter
C- Hutch following B-Hutch. 
P- Pylon outside a hutch</t>
  </si>
  <si>
    <t>Denotes cable structure type 
(Letter(s) &amp; optional numeral)</t>
  </si>
  <si>
    <t>1-3</t>
  </si>
  <si>
    <t xml:space="preserve">M_ - Mezzanine tray sitting on hutch roof. Where M1 = bottom-most mezzanine tray and M2 represents  second level mezzanine tray referenced from the mezzanine tray mounted closest to the hutch roof. If only on one tray exists the "_" character is omitted.
L_ - Labyrinth structure located on hutch roof.  Where L1 represent the first labyrinth, L5 represents the fifth labyrinth as referenced from the upmost stream side of the given hutch
BT -  These are the basket trays installed under the labyrinths internal to the hutch. If only on one tray exists the "_" character is omitted.
HT_ - Horizontal tray internal to the hutch in question. Where HT1 represents the first horizontal tray closets to the inside hutch ceiling. If only one tray exist the "_" character is omitted.
VT_ - Vertical tray internal to the hutch in question. Where VT1 represents the first vertical tray closest to the upstream wall inside the hutch.
FT_ - Basket tray that would run on the floor internal to hutch or on the floor of the hutch roof. If only on one tray exists the "_" character is omitted.
HB_  Horizontal bottom tray inside the hutch in question or attached to beam line supports.
MC_ - Mezzanine level conduit that penetrates a wall
T_ - [Pylon] Tray numeric indication. Pylon number 1 is the lowest tray.
TX_ -[Pylon] Extra tray (if needed) at same elevation as another mounted to the Pylon support. </t>
  </si>
  <si>
    <t>Cable subsection of host structure
(Letter)</t>
  </si>
  <si>
    <t>1</t>
  </si>
  <si>
    <t>A - Power cable tray subsection (e.g. Motor cable, DATAFLAMM-C, DATAFLAM-C-PAAR, Piezo crawler)
B -  Digital cable tray subsection (e.g. CAT-6, Encoder, Resolver)
C - Analog cable tray subsection (e.g. CCG signal, Hall effect, Single pair, Pirani cable)
D - High voltage cable tray subsection (e.g. CCG HV, Ion Pump HV, FGV HV)</t>
  </si>
  <si>
    <t>Structure section
(numeral)</t>
  </si>
  <si>
    <t>1-2</t>
  </si>
  <si>
    <t xml:space="preserve">Note: A given tray will be divided up into several sections of granularity to correctly reflect transition locations to another tray or cable path. The numerals will increase when descending from the ceiling, or progressing horizontally away from the upstream wall. When no numeral exists then all cables in this tray must go to only path. </t>
  </si>
  <si>
    <t>Example cable path strings</t>
  </si>
  <si>
    <t>1. Power cable running through a hutch roof's 12" x 3" ladder tray that was divided into 5 sections from rack A1 to labyrinth 2 for a FOE hutch with one level of ladder tray.</t>
  </si>
  <si>
    <t>RG:A1</t>
  </si>
  <si>
    <t>AMA5</t>
  </si>
  <si>
    <t>AMA4</t>
  </si>
  <si>
    <t>AMA3</t>
  </si>
  <si>
    <t>AMA2</t>
  </si>
  <si>
    <t>AMA1</t>
  </si>
  <si>
    <t>AL2A</t>
  </si>
  <si>
    <r>
      <t>2. Power cable running through a hutch roof's 12" x 3" 2</t>
    </r>
    <r>
      <rPr>
        <vertAlign val="superscript"/>
        <sz val="11"/>
        <color theme="1"/>
        <rFont val="Calibri"/>
        <family val="2"/>
        <scheme val="minor"/>
      </rPr>
      <t>nd</t>
    </r>
    <r>
      <rPr>
        <sz val="11"/>
        <color theme="1"/>
        <rFont val="Calibri"/>
        <family val="2"/>
        <scheme val="minor"/>
      </rPr>
      <t xml:space="preserve"> tier\level ladder tray that was divided into 5 sections from rack A1 to labyrinth 2 for a FOE hutch with one level of ladder tray.</t>
    </r>
  </si>
  <si>
    <t>AM1A5</t>
  </si>
  <si>
    <t>AM1A4</t>
  </si>
  <si>
    <t>AM1A3</t>
  </si>
  <si>
    <t>AM1A2</t>
  </si>
  <si>
    <t>AM1A1</t>
  </si>
  <si>
    <t>AHT1A2</t>
  </si>
  <si>
    <t>Indicates a power cable is running in hutch "A" through the first of several other possible Internal FOE hutch horizontal trays, in  section 2 of this tray.</t>
  </si>
  <si>
    <t>AHT2A3</t>
  </si>
  <si>
    <t>Indicates a power cable is running in hutch "A" through the second of several other possible Internal FOE hutch horizontal tray, in three of this tray.</t>
  </si>
  <si>
    <t>BV2C2</t>
  </si>
  <si>
    <t>Indicates a cable in hutch "B" is running in the analog subsection of the second vertical tray, in section number two of this tray.</t>
  </si>
  <si>
    <t>CHBD4</t>
  </si>
  <si>
    <t>Indicates a cable in hutch "C" is running in the high voltage subsection of the horizontal tray running along the bottom-most portion of the hutch's wall, in section 4 of this tray.</t>
  </si>
  <si>
    <t>3. The first letter desgination of a tray will continue downstream until the next transition. 
For example, if the wall of the B Hutch is not in contact with the A hutch then the cable tray between these two will still be an A cable tray.</t>
  </si>
  <si>
    <t>Max ID #</t>
  </si>
  <si>
    <t>Exp. Abrv.</t>
  </si>
  <si>
    <t>Beam Line</t>
  </si>
  <si>
    <t>Hutch</t>
  </si>
  <si>
    <t>Author</t>
  </si>
  <si>
    <t>FMB ID#</t>
  </si>
  <si>
    <t>FMB Cable Number</t>
  </si>
  <si>
    <t>Front End</t>
  </si>
  <si>
    <t>M1</t>
  </si>
  <si>
    <t>DCM</t>
  </si>
  <si>
    <t>M2</t>
  </si>
  <si>
    <t>DM2 FS02</t>
  </si>
  <si>
    <t>M3</t>
  </si>
  <si>
    <t>DM1</t>
  </si>
  <si>
    <t>DM2 SLITS 01</t>
  </si>
  <si>
    <t>Moxa #1 DM1</t>
  </si>
  <si>
    <t>Moxa #2 DM2</t>
  </si>
  <si>
    <t>Moxa #3 M2</t>
  </si>
  <si>
    <t>Moxa #4 M3</t>
  </si>
  <si>
    <t>Power</t>
  </si>
  <si>
    <t>Digital</t>
  </si>
  <si>
    <t>Motor</t>
  </si>
  <si>
    <t>Encoder</t>
  </si>
  <si>
    <t>Service mode</t>
  </si>
  <si>
    <t>Ethernet</t>
  </si>
  <si>
    <t>000001</t>
  </si>
  <si>
    <t>000002</t>
  </si>
  <si>
    <t>000003</t>
  </si>
  <si>
    <t>000004</t>
  </si>
  <si>
    <t>000005</t>
  </si>
  <si>
    <t>000006</t>
  </si>
  <si>
    <t>000007</t>
  </si>
  <si>
    <t>000008</t>
  </si>
  <si>
    <t>000009</t>
  </si>
  <si>
    <t>000010</t>
  </si>
  <si>
    <t>000011</t>
  </si>
  <si>
    <t>000012</t>
  </si>
  <si>
    <t>000013</t>
  </si>
  <si>
    <t>000014</t>
  </si>
  <si>
    <t>000015</t>
  </si>
  <si>
    <t>000016</t>
  </si>
  <si>
    <t>000017</t>
  </si>
  <si>
    <t>000018</t>
  </si>
  <si>
    <t>000019</t>
  </si>
  <si>
    <t>000020</t>
  </si>
  <si>
    <t>000021</t>
  </si>
  <si>
    <t>000022</t>
  </si>
  <si>
    <t>000023</t>
  </si>
  <si>
    <t>000024</t>
  </si>
  <si>
    <t>000025</t>
  </si>
  <si>
    <t>000026</t>
  </si>
  <si>
    <t>000027</t>
  </si>
  <si>
    <t>000028</t>
  </si>
  <si>
    <t>000029</t>
  </si>
  <si>
    <t>000030</t>
  </si>
  <si>
    <t>000031</t>
  </si>
  <si>
    <t>000032</t>
  </si>
  <si>
    <t>000033</t>
  </si>
  <si>
    <t>000034</t>
  </si>
  <si>
    <t>000035</t>
  </si>
  <si>
    <t>000036</t>
  </si>
  <si>
    <t>000037</t>
  </si>
  <si>
    <t>000038</t>
  </si>
  <si>
    <t>000039</t>
  </si>
  <si>
    <t>000040</t>
  </si>
  <si>
    <t>000041</t>
  </si>
  <si>
    <t>000042</t>
  </si>
  <si>
    <t>000043</t>
  </si>
  <si>
    <t>000044</t>
  </si>
  <si>
    <t>000045</t>
  </si>
  <si>
    <t>000046</t>
  </si>
  <si>
    <t>000047</t>
  </si>
  <si>
    <t>000048</t>
  </si>
  <si>
    <t>000049</t>
  </si>
  <si>
    <t>000050</t>
  </si>
  <si>
    <t>000051</t>
  </si>
  <si>
    <t>000052</t>
  </si>
  <si>
    <t>000053</t>
  </si>
  <si>
    <t>000054</t>
  </si>
  <si>
    <t>000055</t>
  </si>
  <si>
    <t>000056</t>
  </si>
  <si>
    <t>000057</t>
  </si>
  <si>
    <t>000058</t>
  </si>
  <si>
    <t>000059</t>
  </si>
  <si>
    <t>000060</t>
  </si>
  <si>
    <t>000105</t>
  </si>
  <si>
    <t>000106</t>
  </si>
  <si>
    <t>000107</t>
  </si>
  <si>
    <t>000108</t>
  </si>
  <si>
    <t>06BM-000001</t>
  </si>
  <si>
    <t>06BM-000002</t>
  </si>
  <si>
    <t>06BM-000003</t>
  </si>
  <si>
    <t>06BM-000004</t>
  </si>
  <si>
    <t>06BM-000005</t>
  </si>
  <si>
    <t>06BM-000006</t>
  </si>
  <si>
    <t>06BM-000007</t>
  </si>
  <si>
    <t>06BM-000008</t>
  </si>
  <si>
    <t>06BM-000009</t>
  </si>
  <si>
    <t>06BM-000010</t>
  </si>
  <si>
    <t>06BM-000011</t>
  </si>
  <si>
    <t>06BM-000012</t>
  </si>
  <si>
    <t>06BM-000013</t>
  </si>
  <si>
    <t>06BM-000014</t>
  </si>
  <si>
    <t>06BM-000015</t>
  </si>
  <si>
    <t>06BM-000016</t>
  </si>
  <si>
    <t>06BM-000017</t>
  </si>
  <si>
    <t>06BM-000018</t>
  </si>
  <si>
    <t>06BM-000019</t>
  </si>
  <si>
    <t>06BM-000020</t>
  </si>
  <si>
    <t>06BM-000021</t>
  </si>
  <si>
    <t>06BM-000022</t>
  </si>
  <si>
    <t>06BM-000023</t>
  </si>
  <si>
    <t>06BM-000024</t>
  </si>
  <si>
    <t>06BM-000025</t>
  </si>
  <si>
    <t>06BM-000026</t>
  </si>
  <si>
    <t>06BM-000027</t>
  </si>
  <si>
    <t>06BM-000028</t>
  </si>
  <si>
    <t>06BM-000029</t>
  </si>
  <si>
    <t>06BM-000030</t>
  </si>
  <si>
    <t>06BM-000031</t>
  </si>
  <si>
    <t>06BM-000032</t>
  </si>
  <si>
    <t>06BM-000033</t>
  </si>
  <si>
    <t>06BM-000034</t>
  </si>
  <si>
    <t>06BM-000035</t>
  </si>
  <si>
    <t>06BM-000036</t>
  </si>
  <si>
    <t>06BM-000037</t>
  </si>
  <si>
    <t>06BM-000038</t>
  </si>
  <si>
    <t>06BM-000039</t>
  </si>
  <si>
    <t>06BM-000040</t>
  </si>
  <si>
    <t>06BM-000041</t>
  </si>
  <si>
    <t>06BM-000042</t>
  </si>
  <si>
    <t>06BM-000043</t>
  </si>
  <si>
    <t>06BM-000044</t>
  </si>
  <si>
    <t>06BM-000045</t>
  </si>
  <si>
    <t>06BM-000046</t>
  </si>
  <si>
    <t>06BM-000047</t>
  </si>
  <si>
    <t>06BM-000048</t>
  </si>
  <si>
    <t>06BM-000049</t>
  </si>
  <si>
    <t>06BM-000050</t>
  </si>
  <si>
    <t>06BM-000051</t>
  </si>
  <si>
    <t>06BM-000052</t>
  </si>
  <si>
    <t>06BM-000053</t>
  </si>
  <si>
    <t>06BM-000054</t>
  </si>
  <si>
    <t>06BM-000055</t>
  </si>
  <si>
    <t>06BM-000056</t>
  </si>
  <si>
    <t>06BM-000057</t>
  </si>
  <si>
    <t>06BM-000058</t>
  </si>
  <si>
    <t>06BM-000059</t>
  </si>
  <si>
    <t>06BM-000060</t>
  </si>
  <si>
    <t>06BM-000105</t>
  </si>
  <si>
    <t>06BM-000106</t>
  </si>
  <si>
    <t>06BM-000107</t>
  </si>
  <si>
    <t>06BM-000108</t>
  </si>
  <si>
    <t>06BM-000001-Front End-MC:1-1</t>
  </si>
  <si>
    <t>06BM-000002-Front End-MC:1-2</t>
  </si>
  <si>
    <t>06BM-000003-Front End-MC:1-3</t>
  </si>
  <si>
    <t>06BM-000004-Front End-MC:1-4</t>
  </si>
  <si>
    <t>06BM-000005-Front End-MC:1-5</t>
  </si>
  <si>
    <t>06BM-000006-Front End-MC:1-1</t>
  </si>
  <si>
    <t>06BM-000007-Front End-MC:1-2</t>
  </si>
  <si>
    <t>06BM-000008-Front End-MC:1-3</t>
  </si>
  <si>
    <t>06BM-000009-Front End-MC:1-4</t>
  </si>
  <si>
    <t>06BM-000010-Front End-MC:1-5</t>
  </si>
  <si>
    <t>06BM-000011-RGA:1-MC:2-1</t>
  </si>
  <si>
    <t>06BM-000012-RGA:1-MC:2-3</t>
  </si>
  <si>
    <t>06BM-000013-RGA:1-MC:2-4</t>
  </si>
  <si>
    <t>06BM-000014-RGA:1-MC:2-5</t>
  </si>
  <si>
    <t>06BM-000015-RGA:1-MC:2-6</t>
  </si>
  <si>
    <t>06BM-000016-RGA:1-MC:2-7</t>
  </si>
  <si>
    <t>06BM-000017-RGA:1-MC:2-8</t>
  </si>
  <si>
    <t>06BM-000018-RGA:1-MC:2-1</t>
  </si>
  <si>
    <t>06BM-000019-RGA:1-MC:2-2</t>
  </si>
  <si>
    <t>06BM-000020-RGA:1-MC:2-3</t>
  </si>
  <si>
    <t>06BM-000021-RGA:1-MC:2-4</t>
  </si>
  <si>
    <t>06BM-000022-RGA:1-MC:2-5</t>
  </si>
  <si>
    <t>06BM-000023-RGA:1-MC:2-6</t>
  </si>
  <si>
    <t>06BM-000024-RGA:1-MC:2-7</t>
  </si>
  <si>
    <t>06BM-000025-RGA:1-MC:2-DIG</t>
  </si>
  <si>
    <t>06BM-000026-RGA:1-MC:4-1</t>
  </si>
  <si>
    <t>06BM-000027-RGA:1-MC:4-2</t>
  </si>
  <si>
    <t>06BM-000028-RGA:1-MC:4-3</t>
  </si>
  <si>
    <t>06BM-000029-RGA:1-MC:4-4</t>
  </si>
  <si>
    <t>06BM-000030-RGA:1-MC:4-5</t>
  </si>
  <si>
    <t>06BM-000031-RGA:1-MC:4-6</t>
  </si>
  <si>
    <t>06BM-000032-RGA:1-MC:4-7</t>
  </si>
  <si>
    <t>06BM-000033-RGA:1-MC:4-1</t>
  </si>
  <si>
    <t>06BM-000034-RGA:1-MC:4-2</t>
  </si>
  <si>
    <t>06BM-000035-RGA:1-MC:4-3</t>
  </si>
  <si>
    <t>06BM-000036-RGA:1-MC:4-4</t>
  </si>
  <si>
    <t>06BM-000037-RGA:1-MC:4-5</t>
  </si>
  <si>
    <t>06BM-000038-RGA:1-MC:4-7</t>
  </si>
  <si>
    <t>06BM-000039-RGA:1-MC:5-1</t>
  </si>
  <si>
    <t>06BM-000040-RGA:1-MC:5-2</t>
  </si>
  <si>
    <t>06BM-000041-RGA:1-MC:5-3</t>
  </si>
  <si>
    <t>06BM-000042-RGA:1-MC:5-4</t>
  </si>
  <si>
    <t>06BM-000043-RGA:1-MC:5-5</t>
  </si>
  <si>
    <t>06BM-000044-RGA:1-MC:5-6</t>
  </si>
  <si>
    <t>06BM-000045-RGA:1-MC:5-7</t>
  </si>
  <si>
    <t>06BM-000046-RGA:1-MC:5-1</t>
  </si>
  <si>
    <t>06BM-000047-RGA:1-MC:5-2</t>
  </si>
  <si>
    <t>06BM-000048-RGA:1-MC:5-3</t>
  </si>
  <si>
    <t>06BM-000049-RGA:1-MC:5-4</t>
  </si>
  <si>
    <t>06BM-000050-RGA:1-MC:5-5</t>
  </si>
  <si>
    <t>06BM-000051-RGA:1-MC:5-6</t>
  </si>
  <si>
    <t>06BM-000052-RGA:1-MC:5-7</t>
  </si>
  <si>
    <t>06BM-000053-RGA:1-MC:3-1</t>
  </si>
  <si>
    <t>06BM-000054-RGA:1-MC:3-2</t>
  </si>
  <si>
    <t>06BM-000055-RGA:1-MC:3-3</t>
  </si>
  <si>
    <t>06BM-000056-RGA:1-MC:3-4</t>
  </si>
  <si>
    <t>06BM-000057-RGA:1-MC:3-1</t>
  </si>
  <si>
    <t>06BM-000058-RGA:1-MC:3-2</t>
  </si>
  <si>
    <t>06BM-000059-RGA:1-MC:3-3</t>
  </si>
  <si>
    <t>06BM-000060-RGA:1-MC:3-4</t>
  </si>
  <si>
    <t>06BM-000105-RGA:1-ETH-Px</t>
  </si>
  <si>
    <t>06BM-000106-RGA:1-ETH-Px</t>
  </si>
  <si>
    <t>06BM-000107-RGA:1-ETH-Px</t>
  </si>
  <si>
    <t>06BM-000108-RGA:1-ETH-Px</t>
  </si>
  <si>
    <t>6-BM</t>
  </si>
  <si>
    <t>A</t>
  </si>
  <si>
    <t>BMM</t>
  </si>
  <si>
    <t>FMB Additional Label</t>
  </si>
  <si>
    <t>Chassis</t>
  </si>
  <si>
    <t>06BM-000102-RGB:1-VGC:3-C1</t>
  </si>
  <si>
    <t>06BM-000102</t>
  </si>
  <si>
    <t>000102</t>
  </si>
  <si>
    <t>VGC:3</t>
  </si>
  <si>
    <t>Pirani signal</t>
  </si>
  <si>
    <t>RG:B1</t>
  </si>
  <si>
    <t>Analog</t>
  </si>
  <si>
    <t>06BM-000101-RGB:1-VGC:2-C2</t>
  </si>
  <si>
    <t>06BM-000101</t>
  </si>
  <si>
    <t>000101</t>
  </si>
  <si>
    <t>VGC:2</t>
  </si>
  <si>
    <t>06BM-000100-RGB:1-VGC:2-C1</t>
  </si>
  <si>
    <t>06BM-000100</t>
  </si>
  <si>
    <t>000100</t>
  </si>
  <si>
    <t>DM2</t>
  </si>
  <si>
    <t>06BM-000099-RGB:1-VGC:1-C2</t>
  </si>
  <si>
    <t>06BM-000099</t>
  </si>
  <si>
    <t>000099</t>
  </si>
  <si>
    <t>VGC:1</t>
  </si>
  <si>
    <t>06BM-000098-RGB:1-VGC:1-C1</t>
  </si>
  <si>
    <t>06BM-000098</t>
  </si>
  <si>
    <t>000098</t>
  </si>
  <si>
    <t>CCG Signal</t>
  </si>
  <si>
    <t>HV</t>
  </si>
  <si>
    <t>06BM-000095-RGB:1-VGC:3-AIC</t>
  </si>
  <si>
    <t>06BM-000095</t>
  </si>
  <si>
    <t>000095</t>
  </si>
  <si>
    <t>06BM-000094-RGB:1-VGC:2-BIC</t>
  </si>
  <si>
    <t>06BM-000094</t>
  </si>
  <si>
    <t>000094</t>
  </si>
  <si>
    <t>06BM-000093-RGB:1-VGC:2-AIC</t>
  </si>
  <si>
    <t>06BM-000093</t>
  </si>
  <si>
    <t>000093</t>
  </si>
  <si>
    <t>06BM-000092-RGB:1-VGC:1-BIC</t>
  </si>
  <si>
    <t>06BM-000092</t>
  </si>
  <si>
    <t>000092</t>
  </si>
  <si>
    <t>06BM-000091-RGB:1-VGC:1-AIC</t>
  </si>
  <si>
    <t>06BM-000091</t>
  </si>
  <si>
    <t>000091</t>
  </si>
  <si>
    <t>CCG HV</t>
  </si>
  <si>
    <t>06BM-000088-RGB:1-VGC:3-AHV</t>
  </si>
  <si>
    <t>06BM-000088</t>
  </si>
  <si>
    <t>000088</t>
  </si>
  <si>
    <t>06BM-000087-RGB:1-VGC:2-BHV</t>
  </si>
  <si>
    <t>06BM-000087</t>
  </si>
  <si>
    <t>000087</t>
  </si>
  <si>
    <t>06BM-000086-RGB:1-VGC:2-AHV</t>
  </si>
  <si>
    <t>06BM-000086</t>
  </si>
  <si>
    <t>000086</t>
  </si>
  <si>
    <t>06BM-000085-RGB:1-VGC:1-BHV</t>
  </si>
  <si>
    <t>06BM-000085</t>
  </si>
  <si>
    <t>000085</t>
  </si>
  <si>
    <t>06BM-000084-RGB:1-VGC:1-AHV</t>
  </si>
  <si>
    <t>06BM-000084</t>
  </si>
  <si>
    <t>000084</t>
  </si>
  <si>
    <t>Ion pump HV</t>
  </si>
  <si>
    <t>IPC:3</t>
  </si>
  <si>
    <t>06BM-000081-RGB:1-IPC:3-J501</t>
  </si>
  <si>
    <t>06BM-000081</t>
  </si>
  <si>
    <t>000081</t>
  </si>
  <si>
    <t>M3 Ionp06</t>
  </si>
  <si>
    <t>06BM-000080-RGB:1-IPC:2-J502</t>
  </si>
  <si>
    <t>06BM-000080</t>
  </si>
  <si>
    <t>000080</t>
  </si>
  <si>
    <t>IPC:2</t>
  </si>
  <si>
    <t>M2 IonP05</t>
  </si>
  <si>
    <t>06BM-000079-RGB:1-IPC:2-J501</t>
  </si>
  <si>
    <t>06BM-000079</t>
  </si>
  <si>
    <t>000079</t>
  </si>
  <si>
    <t>DM2 IonP04</t>
  </si>
  <si>
    <t>06BM-000078-RGB:1-IPC:1-J502</t>
  </si>
  <si>
    <t>06BM-000078</t>
  </si>
  <si>
    <t>000078</t>
  </si>
  <si>
    <t>IPC:1</t>
  </si>
  <si>
    <t>DCM IonP03</t>
  </si>
  <si>
    <t>06BM-000077-RGB:1-IPC:1-J501</t>
  </si>
  <si>
    <t>06BM-000077</t>
  </si>
  <si>
    <t>000077</t>
  </si>
  <si>
    <t>DM1 IonP02</t>
  </si>
  <si>
    <t>MC:1 MCS-8</t>
  </si>
  <si>
    <t>MC:2 MCS-8</t>
  </si>
  <si>
    <t>MC:4 MCS-8</t>
  </si>
  <si>
    <t>MC:5 MCS-8</t>
  </si>
  <si>
    <t>MC:3 MCS-8</t>
  </si>
  <si>
    <t>IP Switch #1</t>
  </si>
  <si>
    <t>Area</t>
  </si>
  <si>
    <t>Cable Path 1</t>
  </si>
  <si>
    <t>Cable Path 2</t>
  </si>
  <si>
    <t>Cable Path 3</t>
  </si>
  <si>
    <t>Cable Path 4</t>
  </si>
  <si>
    <t>Cable Path 5</t>
  </si>
  <si>
    <t>Cable Path 6</t>
  </si>
  <si>
    <t>Cable Path 7</t>
  </si>
  <si>
    <t>Last Path</t>
  </si>
  <si>
    <t>Label Rack End</t>
  </si>
  <si>
    <t>Label Beam Line End</t>
  </si>
  <si>
    <t>6BM-</t>
  </si>
  <si>
    <t>Hori Path</t>
  </si>
  <si>
    <t>V&amp; L Path</t>
  </si>
  <si>
    <t>AM1_1</t>
  </si>
  <si>
    <t>AM1_2</t>
  </si>
  <si>
    <t>AM2_1</t>
  </si>
  <si>
    <t>AM2_2</t>
  </si>
  <si>
    <t>Total Cable area</t>
  </si>
  <si>
    <t>AVT1_</t>
  </si>
  <si>
    <t>AVT2_</t>
  </si>
  <si>
    <t>AHT_1</t>
  </si>
  <si>
    <t>AHT_2</t>
  </si>
  <si>
    <t>PT1_1</t>
  </si>
  <si>
    <t>PT1_2</t>
  </si>
  <si>
    <t>PT2_1</t>
  </si>
  <si>
    <t>PT2_2</t>
  </si>
  <si>
    <t>AL2_</t>
  </si>
  <si>
    <t>AL2 area</t>
  </si>
  <si>
    <t>PT1C2</t>
  </si>
  <si>
    <t>PT1C1</t>
  </si>
  <si>
    <t>AM1C2</t>
  </si>
  <si>
    <t>AL2C</t>
  </si>
  <si>
    <t>AVT1C</t>
  </si>
  <si>
    <t>AHTC1</t>
  </si>
  <si>
    <t>AHTC2</t>
  </si>
  <si>
    <t>AM1B1</t>
  </si>
  <si>
    <t>AL2B</t>
  </si>
  <si>
    <t>AVT1B</t>
  </si>
  <si>
    <t>AHTB1</t>
  </si>
  <si>
    <t>AM1B2</t>
  </si>
  <si>
    <t>AVT2B</t>
  </si>
  <si>
    <t>AHTB2</t>
  </si>
  <si>
    <t>PT1D2</t>
  </si>
  <si>
    <t>PT1D1</t>
  </si>
  <si>
    <t>AM1D2</t>
  </si>
  <si>
    <t>AL2D</t>
  </si>
  <si>
    <t>AVT1D</t>
  </si>
  <si>
    <t>AHTD1</t>
  </si>
  <si>
    <t>AHTD2</t>
  </si>
  <si>
    <t>AVT1A</t>
  </si>
  <si>
    <t>AHTA1</t>
  </si>
  <si>
    <t>AVT2A</t>
  </si>
  <si>
    <t>AHTA2</t>
  </si>
  <si>
    <t>AL3_</t>
  </si>
  <si>
    <t>AL3 area</t>
  </si>
  <si>
    <t>Version #</t>
  </si>
  <si>
    <t>Date</t>
  </si>
  <si>
    <t>Description</t>
  </si>
  <si>
    <t xml:space="preserve">Initial </t>
  </si>
  <si>
    <t>Moved cables through Lab 4</t>
  </si>
  <si>
    <t>AL4 area</t>
  </si>
  <si>
    <t>AL4_</t>
  </si>
  <si>
    <t>AL4A</t>
  </si>
  <si>
    <t>AL4B</t>
  </si>
  <si>
    <t>Added EPS cables</t>
  </si>
  <si>
    <t>EPS1</t>
  </si>
  <si>
    <t>EPS Power</t>
  </si>
  <si>
    <t>Drop_Top - Drop_FOE</t>
  </si>
  <si>
    <t>LN2 Floor Shut off</t>
  </si>
  <si>
    <t>PB1</t>
  </si>
  <si>
    <t>EPS2</t>
  </si>
  <si>
    <t>DI Water Return Pressure</t>
  </si>
  <si>
    <t>DI Water Supply Pressure</t>
  </si>
  <si>
    <t>FS:1 Sol Cmd</t>
  </si>
  <si>
    <t>FS:2 Sol Cmd</t>
  </si>
  <si>
    <t>IDA GV4 - GV5 SW</t>
  </si>
  <si>
    <t>IDA GV4 SW - JB1</t>
  </si>
  <si>
    <t>DI Water Return RTD</t>
  </si>
  <si>
    <t>DI Water Supply RTD</t>
  </si>
  <si>
    <t>EPS WFM FOE 1</t>
  </si>
  <si>
    <t>EPS WFM FOE 2</t>
  </si>
  <si>
    <t>Main LN2 Valve Sol</t>
  </si>
  <si>
    <t>PCW Return RTD</t>
  </si>
  <si>
    <t>PCW Supply RTD</t>
  </si>
  <si>
    <t>RG:A1 - Drop_Top Smk</t>
  </si>
  <si>
    <t>BS:PB-GV:1_05</t>
  </si>
  <si>
    <t>DI Valve Return</t>
  </si>
  <si>
    <t>DI Valve Supply</t>
  </si>
  <si>
    <t>FE VA PLC RG:E3</t>
  </si>
  <si>
    <t>Fltr:1-GV:1_04</t>
  </si>
  <si>
    <t>FS:2-GV:1_06</t>
  </si>
  <si>
    <t>Main LN2 Valve SW</t>
  </si>
  <si>
    <t>Mir:2-GV:1_07</t>
  </si>
  <si>
    <t>Mir:3-GV:1_08</t>
  </si>
  <si>
    <t>PCW Return Vlv</t>
  </si>
  <si>
    <t>PCW Supply Vlv</t>
  </si>
  <si>
    <t>Fluorescent Screen TC#1</t>
  </si>
  <si>
    <t>FS:1/Fltr:1 TC#2</t>
  </si>
  <si>
    <t>FS:1/Fltr:1 TC#3</t>
  </si>
  <si>
    <t>FS:1/Fltr:1 TC#4</t>
  </si>
  <si>
    <t>FS:1/Fltr:1 TC#5</t>
  </si>
  <si>
    <t>FS:1/Fltr:1 TC#6</t>
  </si>
  <si>
    <t>FS:1/Fltr:1 TC#7</t>
  </si>
  <si>
    <t>FS:1/Fltr:1 TC#8</t>
  </si>
  <si>
    <t>FS:1/Fltr:1 TC#9</t>
  </si>
  <si>
    <t>PT1B6</t>
  </si>
  <si>
    <t>BM1B1</t>
  </si>
  <si>
    <t>Voltage</t>
  </si>
  <si>
    <t>Low</t>
  </si>
  <si>
    <t>Between</t>
  </si>
  <si>
    <t>High</t>
  </si>
  <si>
    <t>L&lt;50V</t>
  </si>
  <si>
    <t>50V&lt;B&lt;600V</t>
  </si>
  <si>
    <t>H&gt;600V</t>
  </si>
  <si>
    <t>Per G. Ganetis. A column was added to clearly identify the voltage range of each cable.</t>
  </si>
  <si>
    <t>Added motor cable #122 for DCM</t>
  </si>
  <si>
    <t>AL2</t>
  </si>
  <si>
    <t>AL4</t>
  </si>
  <si>
    <t>Total area</t>
  </si>
  <si>
    <t>AL3- 2" conduit</t>
  </si>
  <si>
    <t>Stop</t>
  </si>
  <si>
    <t>Thresholds</t>
  </si>
  <si>
    <t>Caution</t>
  </si>
  <si>
    <t>Conduit is hutch AC power use only as a last resort</t>
  </si>
  <si>
    <t>Added warning flags for labyrinth paths and labyrinth dimensions</t>
  </si>
  <si>
    <t>Added cable 123-147</t>
  </si>
  <si>
    <t>RG:A2</t>
  </si>
  <si>
    <t>N/A</t>
  </si>
  <si>
    <t>RG45</t>
  </si>
  <si>
    <t>PT1B1</t>
  </si>
  <si>
    <t>Added cable 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</si>
</sst>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General"/>
    <numFmt numFmtId="165" formatCode="[$$-409]#,##0.00;[Red]&quot;-&quot;[$$-409]#,##0.00"/>
    <numFmt numFmtId="166" formatCode="[$-409]mmmm\ d\,\ yyyy;@"/>
  </numFmts>
  <fonts count="18" x14ac:knownFonts="1">
    <font>
      <sz val="11"/>
      <color theme="1"/>
      <name val="Calibri"/>
      <family val="2"/>
      <scheme val="minor"/>
    </font>
    <font>
      <b/>
      <sz val="11"/>
      <color theme="1"/>
      <name val="Calibri"/>
      <family val="2"/>
      <scheme val="minor"/>
    </font>
    <font>
      <b/>
      <u/>
      <sz val="14"/>
      <color theme="1"/>
      <name val="Calibri"/>
      <family val="2"/>
      <scheme val="minor"/>
    </font>
    <font>
      <u/>
      <sz val="11"/>
      <color theme="1"/>
      <name val="Calibri"/>
      <family val="2"/>
      <scheme val="minor"/>
    </font>
    <font>
      <sz val="12"/>
      <color rgb="FF000000"/>
      <name val="Calibri"/>
      <family val="2"/>
    </font>
    <font>
      <b/>
      <i/>
      <sz val="16"/>
      <color theme="1"/>
      <name val="Arial"/>
      <family val="2"/>
    </font>
    <font>
      <sz val="12"/>
      <color theme="1"/>
      <name val="Calibri"/>
      <family val="2"/>
      <scheme val="minor"/>
    </font>
    <font>
      <sz val="11"/>
      <color theme="1"/>
      <name val="Arial"/>
      <family val="2"/>
    </font>
    <font>
      <b/>
      <i/>
      <u/>
      <sz val="11"/>
      <color theme="1"/>
      <name val="Arial"/>
      <family val="2"/>
    </font>
    <font>
      <b/>
      <sz val="14"/>
      <color theme="1"/>
      <name val="Calibri"/>
      <family val="2"/>
      <scheme val="minor"/>
    </font>
    <font>
      <b/>
      <sz val="12"/>
      <color theme="1"/>
      <name val="Calibri"/>
      <family val="2"/>
      <scheme val="minor"/>
    </font>
    <font>
      <vertAlign val="superscript"/>
      <sz val="11"/>
      <color theme="1"/>
      <name val="Calibri"/>
      <family val="2"/>
      <scheme val="minor"/>
    </font>
    <font>
      <i/>
      <sz val="11"/>
      <color rgb="FF7F7F7F"/>
      <name val="Calibri"/>
      <family val="2"/>
      <scheme val="minor"/>
    </font>
    <font>
      <sz val="11"/>
      <color rgb="FF000000"/>
      <name val="Calibri"/>
      <family val="2"/>
    </font>
    <font>
      <sz val="11"/>
      <name val="Calibri"/>
      <family val="2"/>
      <charset val="1"/>
    </font>
    <font>
      <sz val="11"/>
      <color rgb="FF000000"/>
      <name val="Calibri"/>
      <family val="2"/>
      <scheme val="minor"/>
    </font>
    <font>
      <sz val="12"/>
      <color rgb="FF000000"/>
      <name val="Calibri"/>
      <family val="2"/>
      <scheme val="minor"/>
    </font>
    <font>
      <sz val="11"/>
      <color rgb="FFFF000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rgb="FFFFFFFF"/>
        <bgColor rgb="FFFFFFCC"/>
      </patternFill>
    </fill>
    <fill>
      <patternFill patternType="solid">
        <fgColor rgb="FFFFFF00"/>
        <bgColor rgb="FFFFFFCC"/>
      </patternFill>
    </fill>
    <fill>
      <patternFill patternType="solid">
        <fgColor rgb="FFFFC000"/>
        <bgColor rgb="FFFFFFCC"/>
      </patternFill>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auto="1"/>
      </left>
      <right/>
      <top/>
      <bottom/>
      <diagonal/>
    </border>
  </borders>
  <cellStyleXfs count="9">
    <xf numFmtId="0" fontId="0" fillId="0" borderId="0"/>
    <xf numFmtId="164" fontId="4" fillId="0" borderId="0"/>
    <xf numFmtId="0" fontId="5" fillId="0" borderId="0">
      <alignment horizontal="center"/>
    </xf>
    <xf numFmtId="0" fontId="5" fillId="0" borderId="0">
      <alignment horizontal="center" textRotation="90"/>
    </xf>
    <xf numFmtId="0" fontId="6" fillId="0" borderId="0"/>
    <xf numFmtId="0" fontId="7" fillId="0" borderId="0"/>
    <xf numFmtId="0" fontId="8" fillId="0" borderId="0"/>
    <xf numFmtId="165" fontId="8" fillId="0" borderId="0"/>
    <xf numFmtId="0" fontId="12" fillId="0" borderId="0" applyNumberFormat="0" applyFill="0" applyBorder="0" applyAlignment="0" applyProtection="0"/>
  </cellStyleXfs>
  <cellXfs count="57">
    <xf numFmtId="0" fontId="0" fillId="0" borderId="0" xfId="0"/>
    <xf numFmtId="0" fontId="0" fillId="0" borderId="0" xfId="0" applyAlignment="1">
      <alignment textRotation="45"/>
    </xf>
    <xf numFmtId="0" fontId="10" fillId="0" borderId="4" xfId="0" applyFont="1" applyBorder="1"/>
    <xf numFmtId="0" fontId="6" fillId="0" borderId="4" xfId="0" applyFont="1" applyBorder="1" applyAlignment="1">
      <alignment horizontal="center" vertical="center"/>
    </xf>
    <xf numFmtId="16" fontId="6" fillId="0" borderId="4" xfId="0" quotePrefix="1" applyNumberFormat="1" applyFont="1" applyBorder="1" applyAlignment="1">
      <alignment horizontal="center" vertical="center"/>
    </xf>
    <xf numFmtId="0" fontId="6" fillId="0" borderId="4" xfId="0" quotePrefix="1" applyFont="1" applyBorder="1" applyAlignment="1">
      <alignment horizontal="center"/>
    </xf>
    <xf numFmtId="0" fontId="0" fillId="0" borderId="0" xfId="0" applyAlignment="1">
      <alignment wrapText="1"/>
    </xf>
    <xf numFmtId="0" fontId="0" fillId="0" borderId="0" xfId="0" applyAlignment="1">
      <alignment horizontal="center"/>
    </xf>
    <xf numFmtId="0" fontId="1" fillId="0" borderId="4" xfId="0" applyFont="1" applyBorder="1" applyAlignment="1" applyProtection="1">
      <alignment horizontal="center"/>
      <protection locked="0"/>
    </xf>
    <xf numFmtId="0" fontId="0" fillId="2" borderId="4" xfId="0" applyFont="1" applyFill="1" applyBorder="1" applyAlignment="1">
      <alignment horizontal="center"/>
    </xf>
    <xf numFmtId="0" fontId="0" fillId="0" borderId="4" xfId="0" applyFont="1" applyFill="1" applyBorder="1" applyAlignment="1">
      <alignment horizontal="center"/>
    </xf>
    <xf numFmtId="0" fontId="0" fillId="3" borderId="4" xfId="0" applyFont="1" applyFill="1" applyBorder="1" applyAlignment="1">
      <alignment horizontal="center"/>
    </xf>
    <xf numFmtId="0" fontId="0" fillId="0" borderId="4" xfId="8" applyNumberFormat="1" applyFont="1" applyFill="1" applyBorder="1" applyAlignment="1" applyProtection="1">
      <alignment horizontal="center"/>
      <protection locked="0"/>
    </xf>
    <xf numFmtId="0" fontId="13" fillId="0" borderId="4" xfId="0" applyFont="1" applyFill="1" applyBorder="1" applyAlignment="1">
      <alignment horizontal="center"/>
    </xf>
    <xf numFmtId="0" fontId="13" fillId="3" borderId="4" xfId="0" applyFont="1" applyFill="1" applyBorder="1" applyAlignment="1">
      <alignment horizontal="center"/>
    </xf>
    <xf numFmtId="0" fontId="0" fillId="4" borderId="4" xfId="8" applyNumberFormat="1" applyFont="1" applyFill="1" applyBorder="1" applyAlignment="1" applyProtection="1">
      <alignment horizontal="center"/>
      <protection locked="0"/>
    </xf>
    <xf numFmtId="0" fontId="14" fillId="0" borderId="4" xfId="8" applyNumberFormat="1" applyFont="1" applyFill="1" applyBorder="1" applyAlignment="1" applyProtection="1">
      <alignment horizontal="center"/>
      <protection locked="0"/>
    </xf>
    <xf numFmtId="0" fontId="14" fillId="3" borderId="4" xfId="8" applyNumberFormat="1" applyFont="1" applyFill="1" applyBorder="1" applyAlignment="1" applyProtection="1">
      <alignment horizontal="center"/>
      <protection locked="0"/>
    </xf>
    <xf numFmtId="0" fontId="15" fillId="0" borderId="4" xfId="0" applyFont="1" applyFill="1" applyBorder="1" applyAlignment="1">
      <alignment horizontal="center"/>
    </xf>
    <xf numFmtId="0" fontId="15" fillId="3" borderId="4" xfId="0" applyFont="1" applyFill="1" applyBorder="1" applyAlignment="1">
      <alignment horizontal="center"/>
    </xf>
    <xf numFmtId="0" fontId="15" fillId="4" borderId="4" xfId="8" applyNumberFormat="1" applyFont="1" applyFill="1" applyBorder="1" applyAlignment="1">
      <alignment horizontal="center"/>
    </xf>
    <xf numFmtId="1" fontId="15" fillId="0" borderId="4" xfId="8" quotePrefix="1" applyNumberFormat="1" applyFont="1" applyFill="1" applyBorder="1" applyAlignment="1">
      <alignment horizontal="center"/>
    </xf>
    <xf numFmtId="0" fontId="0" fillId="5" borderId="4" xfId="0" applyFill="1" applyBorder="1" applyAlignment="1">
      <alignment horizontal="center" vertical="center"/>
    </xf>
    <xf numFmtId="0" fontId="0" fillId="6" borderId="4" xfId="0" applyFill="1" applyBorder="1"/>
    <xf numFmtId="0" fontId="0" fillId="4" borderId="4" xfId="0" applyFill="1" applyBorder="1"/>
    <xf numFmtId="0" fontId="15" fillId="0" borderId="4" xfId="8" applyNumberFormat="1" applyFont="1" applyFill="1" applyBorder="1" applyAlignment="1">
      <alignment horizontal="center"/>
    </xf>
    <xf numFmtId="166" fontId="0" fillId="0" borderId="0" xfId="0" applyNumberFormat="1"/>
    <xf numFmtId="0" fontId="15" fillId="0" borderId="6" xfId="8" applyNumberFormat="1" applyFont="1" applyFill="1" applyBorder="1" applyAlignment="1">
      <alignment horizontal="center"/>
    </xf>
    <xf numFmtId="0" fontId="0" fillId="0" borderId="6" xfId="8" applyNumberFormat="1" applyFont="1" applyFill="1" applyBorder="1" applyAlignment="1" applyProtection="1">
      <alignment horizontal="center"/>
      <protection locked="0"/>
    </xf>
    <xf numFmtId="0" fontId="0" fillId="0" borderId="4" xfId="0" applyBorder="1"/>
    <xf numFmtId="0" fontId="0" fillId="0" borderId="7" xfId="8" applyNumberFormat="1" applyFont="1" applyFill="1" applyBorder="1" applyAlignment="1" applyProtection="1">
      <alignment horizontal="center"/>
      <protection locked="0"/>
    </xf>
    <xf numFmtId="0" fontId="0" fillId="0" borderId="0" xfId="0" applyFill="1" applyBorder="1"/>
    <xf numFmtId="0" fontId="16" fillId="0" borderId="4" xfId="0" applyFont="1" applyBorder="1"/>
    <xf numFmtId="0" fontId="0" fillId="0" borderId="0" xfId="0" applyAlignment="1">
      <alignment textRotation="45" wrapText="1"/>
    </xf>
    <xf numFmtId="0" fontId="0" fillId="0" borderId="4" xfId="0" applyFont="1" applyBorder="1" applyAlignment="1" applyProtection="1">
      <alignment horizontal="center"/>
      <protection locked="0"/>
    </xf>
    <xf numFmtId="0" fontId="0" fillId="0" borderId="4" xfId="8" applyFont="1" applyBorder="1" applyAlignment="1" applyProtection="1">
      <alignment horizontal="center"/>
      <protection locked="0"/>
    </xf>
    <xf numFmtId="0" fontId="14" fillId="0" borderId="4" xfId="8" applyFont="1" applyBorder="1" applyAlignment="1" applyProtection="1">
      <alignment horizontal="center"/>
      <protection locked="0"/>
    </xf>
    <xf numFmtId="0" fontId="0" fillId="0" borderId="0" xfId="0" applyProtection="1">
      <protection locked="0"/>
    </xf>
    <xf numFmtId="9" fontId="0" fillId="0" borderId="0" xfId="0" applyNumberFormat="1"/>
    <xf numFmtId="0" fontId="17" fillId="0" borderId="0" xfId="0" applyFont="1"/>
    <xf numFmtId="0" fontId="0" fillId="0" borderId="0" xfId="0" applyAlignment="1">
      <alignment wrapText="1"/>
    </xf>
    <xf numFmtId="0" fontId="0" fillId="0" borderId="0" xfId="0" applyAlignment="1"/>
    <xf numFmtId="0" fontId="2" fillId="0" borderId="0" xfId="0" applyFont="1" applyAlignment="1"/>
    <xf numFmtId="0" fontId="3" fillId="0" borderId="0" xfId="0" applyFont="1" applyAlignment="1"/>
    <xf numFmtId="0" fontId="0" fillId="0" borderId="0" xfId="0" applyAlignment="1">
      <alignment horizontal="center" wrapText="1"/>
    </xf>
    <xf numFmtId="0" fontId="6" fillId="0" borderId="4" xfId="0" applyFont="1" applyBorder="1" applyAlignment="1">
      <alignment horizontal="left" vertical="center"/>
    </xf>
    <xf numFmtId="0" fontId="6" fillId="0" borderId="4" xfId="0" applyFont="1" applyBorder="1" applyAlignment="1">
      <alignment horizontal="left" vertical="center" wrapText="1"/>
    </xf>
    <xf numFmtId="0" fontId="6" fillId="0" borderId="4" xfId="0" applyFont="1" applyBorder="1" applyAlignment="1">
      <alignment wrapText="1"/>
    </xf>
    <xf numFmtId="0" fontId="10" fillId="0" borderId="5" xfId="0" applyFont="1" applyBorder="1" applyAlignment="1"/>
    <xf numFmtId="0" fontId="10" fillId="0" borderId="4" xfId="0" applyFont="1" applyBorder="1" applyAlignment="1">
      <alignment horizontal="center"/>
    </xf>
    <xf numFmtId="0" fontId="10" fillId="0" borderId="4" xfId="0" applyFont="1" applyBorder="1" applyAlignment="1">
      <alignment horizontal="center" vertical="center" wrapText="1"/>
    </xf>
    <xf numFmtId="0" fontId="10" fillId="0" borderId="4" xfId="0" applyFont="1" applyBorder="1" applyAlignment="1">
      <alignment horizontal="center" wrapText="1"/>
    </xf>
    <xf numFmtId="0" fontId="0" fillId="0" borderId="0" xfId="0" applyAlignment="1">
      <alignment horizontal="center"/>
    </xf>
    <xf numFmtId="0" fontId="6" fillId="0" borderId="0" xfId="0" applyFont="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cellXfs>
  <cellStyles count="9">
    <cellStyle name="Excel Built-in Normal" xfId="1" xr:uid="{00000000-0005-0000-0000-000000000000}"/>
    <cellStyle name="Explanatory Text" xfId="8" builtinId="53"/>
    <cellStyle name="Heading" xfId="2" xr:uid="{00000000-0005-0000-0000-000002000000}"/>
    <cellStyle name="Heading1" xfId="3" xr:uid="{00000000-0005-0000-0000-000003000000}"/>
    <cellStyle name="Normal" xfId="0" builtinId="0"/>
    <cellStyle name="Normal 2" xfId="4" xr:uid="{00000000-0005-0000-0000-000005000000}"/>
    <cellStyle name="Normal 3" xfId="5" xr:uid="{00000000-0005-0000-0000-000006000000}"/>
    <cellStyle name="Result" xfId="6" xr:uid="{00000000-0005-0000-0000-000007000000}"/>
    <cellStyle name="Result2" xfId="7" xr:uid="{00000000-0005-0000-0000-000008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tabSelected="1" workbookViewId="0">
      <selection activeCell="D9" sqref="D9"/>
    </sheetView>
  </sheetViews>
  <sheetFormatPr defaultRowHeight="15" x14ac:dyDescent="0.25"/>
  <cols>
    <col min="1" max="1" width="9.28515625" bestFit="1" customWidth="1"/>
    <col min="2" max="2" width="17.85546875" style="26" bestFit="1" customWidth="1"/>
    <col min="3" max="3" width="13.42578125" bestFit="1" customWidth="1"/>
    <col min="4" max="4" width="79.42578125" bestFit="1" customWidth="1"/>
  </cols>
  <sheetData>
    <row r="1" spans="1:4" x14ac:dyDescent="0.25">
      <c r="A1" t="s">
        <v>431</v>
      </c>
      <c r="B1" s="26" t="s">
        <v>432</v>
      </c>
      <c r="C1" t="s">
        <v>72</v>
      </c>
      <c r="D1" t="s">
        <v>433</v>
      </c>
    </row>
    <row r="2" spans="1:4" x14ac:dyDescent="0.25">
      <c r="A2">
        <v>1</v>
      </c>
      <c r="B2" s="26">
        <v>42711</v>
      </c>
      <c r="C2" t="s">
        <v>27</v>
      </c>
      <c r="D2" t="s">
        <v>434</v>
      </c>
    </row>
    <row r="3" spans="1:4" x14ac:dyDescent="0.25">
      <c r="A3">
        <v>2</v>
      </c>
      <c r="B3" s="26">
        <v>42711</v>
      </c>
      <c r="C3" t="s">
        <v>27</v>
      </c>
      <c r="D3" t="s">
        <v>435</v>
      </c>
    </row>
    <row r="4" spans="1:4" x14ac:dyDescent="0.25">
      <c r="A4">
        <v>3</v>
      </c>
      <c r="B4" s="26">
        <v>42718</v>
      </c>
      <c r="C4" t="s">
        <v>27</v>
      </c>
      <c r="D4" t="s">
        <v>440</v>
      </c>
    </row>
    <row r="5" spans="1:4" x14ac:dyDescent="0.25">
      <c r="A5">
        <v>4</v>
      </c>
      <c r="B5" s="26">
        <v>42779</v>
      </c>
      <c r="C5" t="s">
        <v>27</v>
      </c>
      <c r="D5" t="s">
        <v>490</v>
      </c>
    </row>
    <row r="6" spans="1:4" x14ac:dyDescent="0.25">
      <c r="A6">
        <v>5</v>
      </c>
      <c r="B6" s="26">
        <v>42815</v>
      </c>
      <c r="C6" t="s">
        <v>27</v>
      </c>
      <c r="D6" t="s">
        <v>491</v>
      </c>
    </row>
    <row r="7" spans="1:4" x14ac:dyDescent="0.25">
      <c r="A7">
        <v>6</v>
      </c>
      <c r="B7" s="26">
        <v>42816</v>
      </c>
      <c r="C7" t="s">
        <v>27</v>
      </c>
      <c r="D7" t="s">
        <v>500</v>
      </c>
    </row>
    <row r="8" spans="1:4" x14ac:dyDescent="0.25">
      <c r="A8">
        <v>7</v>
      </c>
      <c r="B8" s="26">
        <v>42865</v>
      </c>
      <c r="C8" t="s">
        <v>27</v>
      </c>
      <c r="D8" t="s">
        <v>501</v>
      </c>
    </row>
    <row r="9" spans="1:4" x14ac:dyDescent="0.25">
      <c r="A9">
        <v>8</v>
      </c>
      <c r="B9" s="26">
        <v>43343</v>
      </c>
      <c r="C9" t="s">
        <v>27</v>
      </c>
      <c r="D9" t="s">
        <v>506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5"/>
  <sheetViews>
    <sheetView topLeftCell="A2" zoomScaleNormal="100" zoomScaleSheetLayoutView="100" workbookViewId="0">
      <pane ySplit="6" topLeftCell="A143" activePane="bottomLeft" state="frozen"/>
      <selection activeCell="A2" sqref="A2"/>
      <selection pane="bottomLeft" activeCell="P156" sqref="P156"/>
    </sheetView>
  </sheetViews>
  <sheetFormatPr defaultRowHeight="15" x14ac:dyDescent="0.25"/>
  <cols>
    <col min="2" max="2" width="7.140625" bestFit="1" customWidth="1"/>
    <col min="3" max="3" width="9.42578125" bestFit="1" customWidth="1"/>
    <col min="4" max="4" width="12.7109375" bestFit="1" customWidth="1"/>
    <col min="5" max="5" width="10.140625" bestFit="1" customWidth="1"/>
    <col min="6" max="6" width="5.7109375" bestFit="1" customWidth="1"/>
    <col min="7" max="7" width="8.28515625" bestFit="1" customWidth="1"/>
    <col min="8" max="8" width="13.140625" bestFit="1" customWidth="1"/>
    <col min="9" max="9" width="11.42578125" bestFit="1" customWidth="1"/>
    <col min="10" max="10" width="11.42578125" customWidth="1"/>
    <col min="11" max="11" width="9.42578125" bestFit="1" customWidth="1"/>
    <col min="12" max="12" width="23.7109375" bestFit="1" customWidth="1"/>
    <col min="13" max="13" width="7" bestFit="1" customWidth="1"/>
    <col min="14" max="14" width="12.5703125" bestFit="1" customWidth="1"/>
    <col min="15" max="15" width="29.7109375" bestFit="1" customWidth="1"/>
  </cols>
  <sheetData>
    <row r="1" spans="1:18" hidden="1" x14ac:dyDescent="0.25"/>
    <row r="2" spans="1:18" x14ac:dyDescent="0.25">
      <c r="E2" t="s">
        <v>72</v>
      </c>
    </row>
    <row r="3" spans="1:18" x14ac:dyDescent="0.25">
      <c r="E3" t="s">
        <v>69</v>
      </c>
      <c r="F3" t="s">
        <v>287</v>
      </c>
      <c r="Q3" t="s">
        <v>484</v>
      </c>
      <c r="R3" t="s">
        <v>487</v>
      </c>
    </row>
    <row r="4" spans="1:18" x14ac:dyDescent="0.25">
      <c r="D4" t="s">
        <v>68</v>
      </c>
      <c r="E4" s="8" t="s">
        <v>70</v>
      </c>
      <c r="F4" s="8" t="s">
        <v>285</v>
      </c>
      <c r="Q4" t="s">
        <v>485</v>
      </c>
      <c r="R4" t="s">
        <v>488</v>
      </c>
    </row>
    <row r="5" spans="1:18" x14ac:dyDescent="0.25">
      <c r="D5">
        <f>MAX(A:A)</f>
        <v>148</v>
      </c>
      <c r="E5" s="8" t="s">
        <v>71</v>
      </c>
      <c r="F5" s="8" t="s">
        <v>286</v>
      </c>
      <c r="Q5" t="s">
        <v>486</v>
      </c>
      <c r="R5" t="s">
        <v>489</v>
      </c>
    </row>
    <row r="6" spans="1:18" hidden="1" x14ac:dyDescent="0.25"/>
    <row r="7" spans="1:18" s="1" customFormat="1" ht="82.5" x14ac:dyDescent="0.25">
      <c r="A7" s="1" t="s">
        <v>0</v>
      </c>
      <c r="B7" s="1" t="s">
        <v>1</v>
      </c>
      <c r="C7" s="1" t="s">
        <v>2</v>
      </c>
      <c r="D7" s="1" t="s">
        <v>3</v>
      </c>
      <c r="E7" s="1" t="s">
        <v>4</v>
      </c>
      <c r="F7" s="1" t="s">
        <v>5</v>
      </c>
      <c r="G7" s="1" t="s">
        <v>6</v>
      </c>
      <c r="H7" s="1" t="s">
        <v>7</v>
      </c>
      <c r="I7" s="1" t="s">
        <v>8</v>
      </c>
      <c r="J7" s="1" t="s">
        <v>289</v>
      </c>
      <c r="K7" s="1" t="s">
        <v>10</v>
      </c>
      <c r="L7" s="1" t="s">
        <v>9</v>
      </c>
      <c r="M7" s="1" t="s">
        <v>73</v>
      </c>
      <c r="N7" s="1" t="s">
        <v>74</v>
      </c>
      <c r="O7" s="1" t="s">
        <v>288</v>
      </c>
      <c r="P7" s="33" t="s">
        <v>483</v>
      </c>
    </row>
    <row r="8" spans="1:18" x14ac:dyDescent="0.25">
      <c r="A8">
        <v>1</v>
      </c>
      <c r="B8" s="18" t="s">
        <v>87</v>
      </c>
      <c r="C8" s="9" t="s">
        <v>75</v>
      </c>
      <c r="D8" s="13" t="s">
        <v>76</v>
      </c>
      <c r="E8" s="10">
        <v>13</v>
      </c>
      <c r="F8" s="10">
        <v>2</v>
      </c>
      <c r="H8" s="10" t="s">
        <v>89</v>
      </c>
      <c r="I8">
        <v>0.65</v>
      </c>
      <c r="J8" s="10" t="s">
        <v>369</v>
      </c>
      <c r="M8" s="21" t="s">
        <v>93</v>
      </c>
      <c r="N8" s="22" t="s">
        <v>157</v>
      </c>
      <c r="O8" s="23" t="s">
        <v>221</v>
      </c>
      <c r="P8" t="s">
        <v>484</v>
      </c>
    </row>
    <row r="9" spans="1:18" x14ac:dyDescent="0.25">
      <c r="A9">
        <v>2</v>
      </c>
      <c r="B9" s="18" t="s">
        <v>87</v>
      </c>
      <c r="C9" s="9" t="s">
        <v>75</v>
      </c>
      <c r="D9" s="13" t="s">
        <v>76</v>
      </c>
      <c r="E9" s="10">
        <v>13</v>
      </c>
      <c r="F9" s="10">
        <v>2</v>
      </c>
      <c r="H9" s="10" t="s">
        <v>89</v>
      </c>
      <c r="I9">
        <v>0.65</v>
      </c>
      <c r="J9" s="10" t="s">
        <v>369</v>
      </c>
      <c r="M9" s="21" t="s">
        <v>94</v>
      </c>
      <c r="N9" s="22" t="s">
        <v>158</v>
      </c>
      <c r="O9" s="23" t="s">
        <v>222</v>
      </c>
      <c r="P9" t="s">
        <v>484</v>
      </c>
    </row>
    <row r="10" spans="1:18" x14ac:dyDescent="0.25">
      <c r="A10">
        <v>3</v>
      </c>
      <c r="B10" s="18" t="s">
        <v>87</v>
      </c>
      <c r="C10" s="9" t="s">
        <v>75</v>
      </c>
      <c r="D10" s="13" t="s">
        <v>76</v>
      </c>
      <c r="E10" s="10">
        <v>13</v>
      </c>
      <c r="F10" s="10">
        <v>2</v>
      </c>
      <c r="H10" s="10" t="s">
        <v>89</v>
      </c>
      <c r="I10">
        <v>0.65</v>
      </c>
      <c r="J10" s="10" t="s">
        <v>369</v>
      </c>
      <c r="M10" s="21" t="s">
        <v>95</v>
      </c>
      <c r="N10" s="22" t="s">
        <v>159</v>
      </c>
      <c r="O10" s="23" t="s">
        <v>223</v>
      </c>
      <c r="P10" t="s">
        <v>484</v>
      </c>
    </row>
    <row r="11" spans="1:18" x14ac:dyDescent="0.25">
      <c r="A11">
        <v>4</v>
      </c>
      <c r="B11" s="18" t="s">
        <v>87</v>
      </c>
      <c r="C11" s="9" t="s">
        <v>75</v>
      </c>
      <c r="D11" s="13" t="s">
        <v>76</v>
      </c>
      <c r="E11" s="10">
        <v>13</v>
      </c>
      <c r="F11" s="10">
        <v>2</v>
      </c>
      <c r="H11" s="10" t="s">
        <v>89</v>
      </c>
      <c r="I11">
        <v>0.65</v>
      </c>
      <c r="J11" s="10" t="s">
        <v>369</v>
      </c>
      <c r="M11" s="21" t="s">
        <v>96</v>
      </c>
      <c r="N11" s="22" t="s">
        <v>160</v>
      </c>
      <c r="O11" s="23" t="s">
        <v>224</v>
      </c>
      <c r="P11" t="s">
        <v>484</v>
      </c>
    </row>
    <row r="12" spans="1:18" x14ac:dyDescent="0.25">
      <c r="A12">
        <v>5</v>
      </c>
      <c r="B12" s="18" t="s">
        <v>87</v>
      </c>
      <c r="C12" s="9" t="s">
        <v>75</v>
      </c>
      <c r="D12" s="13" t="s">
        <v>76</v>
      </c>
      <c r="E12" s="10">
        <v>13</v>
      </c>
      <c r="F12" s="10">
        <v>2</v>
      </c>
      <c r="H12" s="10" t="s">
        <v>89</v>
      </c>
      <c r="I12">
        <v>0.65</v>
      </c>
      <c r="J12" s="10" t="s">
        <v>369</v>
      </c>
      <c r="M12" s="21" t="s">
        <v>97</v>
      </c>
      <c r="N12" s="22" t="s">
        <v>161</v>
      </c>
      <c r="O12" s="23" t="s">
        <v>225</v>
      </c>
      <c r="P12" t="s">
        <v>484</v>
      </c>
    </row>
    <row r="13" spans="1:18" x14ac:dyDescent="0.25">
      <c r="A13">
        <v>6</v>
      </c>
      <c r="B13" s="18" t="s">
        <v>88</v>
      </c>
      <c r="C13" s="9" t="s">
        <v>75</v>
      </c>
      <c r="D13" s="13" t="s">
        <v>76</v>
      </c>
      <c r="E13" s="10">
        <v>13</v>
      </c>
      <c r="F13" s="10">
        <v>2</v>
      </c>
      <c r="H13" s="10" t="s">
        <v>90</v>
      </c>
      <c r="I13">
        <v>0.37</v>
      </c>
      <c r="J13" s="10" t="s">
        <v>369</v>
      </c>
      <c r="M13" s="21" t="s">
        <v>98</v>
      </c>
      <c r="N13" s="22" t="s">
        <v>162</v>
      </c>
      <c r="O13" s="23" t="s">
        <v>226</v>
      </c>
      <c r="P13" t="s">
        <v>484</v>
      </c>
    </row>
    <row r="14" spans="1:18" x14ac:dyDescent="0.25">
      <c r="A14">
        <v>7</v>
      </c>
      <c r="B14" s="18" t="s">
        <v>88</v>
      </c>
      <c r="C14" s="9" t="s">
        <v>75</v>
      </c>
      <c r="D14" s="13" t="s">
        <v>76</v>
      </c>
      <c r="E14" s="10">
        <v>13</v>
      </c>
      <c r="F14" s="10">
        <v>2</v>
      </c>
      <c r="H14" s="10" t="s">
        <v>90</v>
      </c>
      <c r="I14">
        <v>0.37</v>
      </c>
      <c r="J14" s="10" t="s">
        <v>369</v>
      </c>
      <c r="M14" s="21" t="s">
        <v>99</v>
      </c>
      <c r="N14" s="22" t="s">
        <v>163</v>
      </c>
      <c r="O14" s="23" t="s">
        <v>227</v>
      </c>
      <c r="P14" t="s">
        <v>484</v>
      </c>
    </row>
    <row r="15" spans="1:18" x14ac:dyDescent="0.25">
      <c r="A15">
        <v>8</v>
      </c>
      <c r="B15" s="18" t="s">
        <v>88</v>
      </c>
      <c r="C15" s="9" t="s">
        <v>75</v>
      </c>
      <c r="D15" s="13" t="s">
        <v>76</v>
      </c>
      <c r="E15" s="10">
        <v>13</v>
      </c>
      <c r="F15" s="10">
        <v>2</v>
      </c>
      <c r="H15" s="10" t="s">
        <v>90</v>
      </c>
      <c r="I15">
        <v>0.37</v>
      </c>
      <c r="J15" s="10" t="s">
        <v>369</v>
      </c>
      <c r="M15" s="21" t="s">
        <v>100</v>
      </c>
      <c r="N15" s="22" t="s">
        <v>164</v>
      </c>
      <c r="O15" s="23" t="s">
        <v>228</v>
      </c>
      <c r="P15" t="s">
        <v>484</v>
      </c>
    </row>
    <row r="16" spans="1:18" x14ac:dyDescent="0.25">
      <c r="A16">
        <v>9</v>
      </c>
      <c r="B16" s="18" t="s">
        <v>88</v>
      </c>
      <c r="C16" s="9" t="s">
        <v>75</v>
      </c>
      <c r="D16" s="13" t="s">
        <v>76</v>
      </c>
      <c r="E16" s="10">
        <v>13</v>
      </c>
      <c r="F16" s="10">
        <v>2</v>
      </c>
      <c r="H16" s="10" t="s">
        <v>90</v>
      </c>
      <c r="I16">
        <v>0.37</v>
      </c>
      <c r="J16" s="10" t="s">
        <v>369</v>
      </c>
      <c r="M16" s="21" t="s">
        <v>101</v>
      </c>
      <c r="N16" s="22" t="s">
        <v>165</v>
      </c>
      <c r="O16" s="23" t="s">
        <v>229</v>
      </c>
      <c r="P16" t="s">
        <v>484</v>
      </c>
    </row>
    <row r="17" spans="1:16" x14ac:dyDescent="0.25">
      <c r="A17">
        <v>10</v>
      </c>
      <c r="B17" s="18" t="s">
        <v>88</v>
      </c>
      <c r="C17" s="9" t="s">
        <v>75</v>
      </c>
      <c r="D17" s="13" t="s">
        <v>76</v>
      </c>
      <c r="E17" s="10">
        <v>13</v>
      </c>
      <c r="F17" s="10">
        <v>2</v>
      </c>
      <c r="H17" s="10" t="s">
        <v>90</v>
      </c>
      <c r="I17">
        <v>0.37</v>
      </c>
      <c r="J17" s="10" t="s">
        <v>369</v>
      </c>
      <c r="M17" s="21" t="s">
        <v>102</v>
      </c>
      <c r="N17" s="22" t="s">
        <v>166</v>
      </c>
      <c r="O17" s="23" t="s">
        <v>230</v>
      </c>
      <c r="P17" t="s">
        <v>484</v>
      </c>
    </row>
    <row r="18" spans="1:16" x14ac:dyDescent="0.25">
      <c r="A18">
        <v>11</v>
      </c>
      <c r="B18" s="18" t="s">
        <v>87</v>
      </c>
      <c r="C18" s="10" t="s">
        <v>46</v>
      </c>
      <c r="D18" s="13" t="s">
        <v>77</v>
      </c>
      <c r="E18" s="10">
        <v>25.5</v>
      </c>
      <c r="F18" s="10">
        <v>5</v>
      </c>
      <c r="H18" s="10" t="s">
        <v>89</v>
      </c>
      <c r="I18">
        <v>0.65</v>
      </c>
      <c r="J18" s="10" t="s">
        <v>370</v>
      </c>
      <c r="M18" s="21" t="s">
        <v>103</v>
      </c>
      <c r="N18" s="22" t="s">
        <v>167</v>
      </c>
      <c r="O18" s="24" t="s">
        <v>231</v>
      </c>
      <c r="P18" t="s">
        <v>484</v>
      </c>
    </row>
    <row r="19" spans="1:16" x14ac:dyDescent="0.25">
      <c r="A19">
        <v>12</v>
      </c>
      <c r="B19" s="18" t="s">
        <v>87</v>
      </c>
      <c r="C19" s="10" t="s">
        <v>46</v>
      </c>
      <c r="D19" s="13" t="s">
        <v>77</v>
      </c>
      <c r="E19" s="16">
        <v>25.5</v>
      </c>
      <c r="F19" s="10">
        <v>5</v>
      </c>
      <c r="H19" s="10" t="s">
        <v>89</v>
      </c>
      <c r="I19">
        <v>0.65</v>
      </c>
      <c r="J19" s="10" t="s">
        <v>370</v>
      </c>
      <c r="M19" s="21" t="s">
        <v>104</v>
      </c>
      <c r="N19" s="22" t="s">
        <v>168</v>
      </c>
      <c r="O19" s="24" t="s">
        <v>232</v>
      </c>
      <c r="P19" t="s">
        <v>484</v>
      </c>
    </row>
    <row r="20" spans="1:16" x14ac:dyDescent="0.25">
      <c r="A20">
        <v>13</v>
      </c>
      <c r="B20" s="18" t="s">
        <v>87</v>
      </c>
      <c r="C20" s="10" t="s">
        <v>46</v>
      </c>
      <c r="D20" s="13" t="s">
        <v>77</v>
      </c>
      <c r="E20" s="16">
        <v>25.5</v>
      </c>
      <c r="F20" s="10">
        <v>5</v>
      </c>
      <c r="H20" s="10" t="s">
        <v>89</v>
      </c>
      <c r="I20">
        <v>0.65</v>
      </c>
      <c r="J20" s="10" t="s">
        <v>370</v>
      </c>
      <c r="M20" s="21" t="s">
        <v>105</v>
      </c>
      <c r="N20" s="22" t="s">
        <v>169</v>
      </c>
      <c r="O20" s="24" t="s">
        <v>233</v>
      </c>
      <c r="P20" t="s">
        <v>484</v>
      </c>
    </row>
    <row r="21" spans="1:16" x14ac:dyDescent="0.25">
      <c r="A21">
        <v>14</v>
      </c>
      <c r="B21" s="18" t="s">
        <v>87</v>
      </c>
      <c r="C21" s="10" t="s">
        <v>46</v>
      </c>
      <c r="D21" s="13" t="s">
        <v>77</v>
      </c>
      <c r="E21" s="16">
        <v>25.5</v>
      </c>
      <c r="F21" s="10">
        <v>5</v>
      </c>
      <c r="H21" s="10" t="s">
        <v>89</v>
      </c>
      <c r="I21">
        <v>0.65</v>
      </c>
      <c r="J21" s="10" t="s">
        <v>370</v>
      </c>
      <c r="M21" s="21" t="s">
        <v>106</v>
      </c>
      <c r="N21" s="22" t="s">
        <v>170</v>
      </c>
      <c r="O21" s="24" t="s">
        <v>234</v>
      </c>
      <c r="P21" t="s">
        <v>484</v>
      </c>
    </row>
    <row r="22" spans="1:16" x14ac:dyDescent="0.25">
      <c r="A22">
        <v>15</v>
      </c>
      <c r="B22" s="18" t="s">
        <v>87</v>
      </c>
      <c r="C22" s="10" t="s">
        <v>46</v>
      </c>
      <c r="D22" s="13" t="s">
        <v>77</v>
      </c>
      <c r="E22" s="16">
        <v>25.5</v>
      </c>
      <c r="F22" s="10">
        <v>5</v>
      </c>
      <c r="H22" s="10" t="s">
        <v>89</v>
      </c>
      <c r="I22">
        <v>0.65</v>
      </c>
      <c r="J22" s="10" t="s">
        <v>370</v>
      </c>
      <c r="M22" s="21" t="s">
        <v>107</v>
      </c>
      <c r="N22" s="22" t="s">
        <v>171</v>
      </c>
      <c r="O22" s="24" t="s">
        <v>235</v>
      </c>
      <c r="P22" t="s">
        <v>484</v>
      </c>
    </row>
    <row r="23" spans="1:16" x14ac:dyDescent="0.25">
      <c r="A23">
        <v>16</v>
      </c>
      <c r="B23" s="18" t="s">
        <v>87</v>
      </c>
      <c r="C23" s="10" t="s">
        <v>46</v>
      </c>
      <c r="D23" s="13" t="s">
        <v>77</v>
      </c>
      <c r="E23" s="16">
        <v>25.5</v>
      </c>
      <c r="F23" s="10">
        <v>5</v>
      </c>
      <c r="H23" s="10" t="s">
        <v>89</v>
      </c>
      <c r="I23">
        <v>0.65</v>
      </c>
      <c r="J23" s="10" t="s">
        <v>370</v>
      </c>
      <c r="M23" s="21" t="s">
        <v>108</v>
      </c>
      <c r="N23" s="22" t="s">
        <v>172</v>
      </c>
      <c r="O23" s="24" t="s">
        <v>236</v>
      </c>
      <c r="P23" t="s">
        <v>484</v>
      </c>
    </row>
    <row r="24" spans="1:16" x14ac:dyDescent="0.25">
      <c r="A24">
        <v>17</v>
      </c>
      <c r="B24" s="18" t="s">
        <v>87</v>
      </c>
      <c r="C24" s="10" t="s">
        <v>46</v>
      </c>
      <c r="D24" s="13" t="s">
        <v>77</v>
      </c>
      <c r="E24" s="16">
        <v>25.5</v>
      </c>
      <c r="F24" s="10">
        <v>5</v>
      </c>
      <c r="H24" s="10" t="s">
        <v>89</v>
      </c>
      <c r="I24">
        <v>0.65</v>
      </c>
      <c r="J24" s="10" t="s">
        <v>370</v>
      </c>
      <c r="M24" s="21" t="s">
        <v>109</v>
      </c>
      <c r="N24" s="22" t="s">
        <v>173</v>
      </c>
      <c r="O24" s="24" t="s">
        <v>237</v>
      </c>
      <c r="P24" t="s">
        <v>484</v>
      </c>
    </row>
    <row r="25" spans="1:16" x14ac:dyDescent="0.25">
      <c r="A25">
        <v>18</v>
      </c>
      <c r="B25" s="18" t="s">
        <v>88</v>
      </c>
      <c r="C25" s="10" t="s">
        <v>46</v>
      </c>
      <c r="D25" s="13" t="s">
        <v>77</v>
      </c>
      <c r="E25" s="16">
        <v>25.5</v>
      </c>
      <c r="F25" s="10">
        <v>5</v>
      </c>
      <c r="H25" s="10" t="s">
        <v>90</v>
      </c>
      <c r="I25">
        <v>0.37</v>
      </c>
      <c r="J25" s="10" t="s">
        <v>370</v>
      </c>
      <c r="M25" s="21" t="s">
        <v>110</v>
      </c>
      <c r="N25" s="22" t="s">
        <v>174</v>
      </c>
      <c r="O25" s="24" t="s">
        <v>238</v>
      </c>
      <c r="P25" t="s">
        <v>484</v>
      </c>
    </row>
    <row r="26" spans="1:16" x14ac:dyDescent="0.25">
      <c r="A26">
        <v>19</v>
      </c>
      <c r="B26" s="18" t="s">
        <v>88</v>
      </c>
      <c r="C26" s="10" t="s">
        <v>46</v>
      </c>
      <c r="D26" s="13" t="s">
        <v>77</v>
      </c>
      <c r="E26" s="16">
        <v>25.5</v>
      </c>
      <c r="F26" s="10">
        <v>5</v>
      </c>
      <c r="H26" s="10" t="s">
        <v>90</v>
      </c>
      <c r="I26">
        <v>0.37</v>
      </c>
      <c r="J26" s="10" t="s">
        <v>370</v>
      </c>
      <c r="M26" s="21" t="s">
        <v>111</v>
      </c>
      <c r="N26" s="22" t="s">
        <v>175</v>
      </c>
      <c r="O26" s="24" t="s">
        <v>239</v>
      </c>
      <c r="P26" t="s">
        <v>484</v>
      </c>
    </row>
    <row r="27" spans="1:16" x14ac:dyDescent="0.25">
      <c r="A27">
        <v>20</v>
      </c>
      <c r="B27" s="18" t="s">
        <v>88</v>
      </c>
      <c r="C27" s="10" t="s">
        <v>46</v>
      </c>
      <c r="D27" s="13" t="s">
        <v>77</v>
      </c>
      <c r="E27" s="16">
        <v>25.5</v>
      </c>
      <c r="F27" s="10">
        <v>5</v>
      </c>
      <c r="H27" s="10" t="s">
        <v>90</v>
      </c>
      <c r="I27">
        <v>0.37</v>
      </c>
      <c r="J27" s="10" t="s">
        <v>370</v>
      </c>
      <c r="M27" s="21" t="s">
        <v>112</v>
      </c>
      <c r="N27" s="22" t="s">
        <v>176</v>
      </c>
      <c r="O27" s="24" t="s">
        <v>240</v>
      </c>
      <c r="P27" t="s">
        <v>484</v>
      </c>
    </row>
    <row r="28" spans="1:16" x14ac:dyDescent="0.25">
      <c r="A28">
        <v>21</v>
      </c>
      <c r="B28" s="18" t="s">
        <v>88</v>
      </c>
      <c r="C28" s="10" t="s">
        <v>46</v>
      </c>
      <c r="D28" s="13" t="s">
        <v>77</v>
      </c>
      <c r="E28" s="16">
        <v>25.5</v>
      </c>
      <c r="F28" s="10">
        <v>5</v>
      </c>
      <c r="H28" s="10" t="s">
        <v>90</v>
      </c>
      <c r="I28">
        <v>0.37</v>
      </c>
      <c r="J28" s="10" t="s">
        <v>370</v>
      </c>
      <c r="M28" s="21" t="s">
        <v>113</v>
      </c>
      <c r="N28" s="22" t="s">
        <v>177</v>
      </c>
      <c r="O28" s="24" t="s">
        <v>241</v>
      </c>
      <c r="P28" t="s">
        <v>484</v>
      </c>
    </row>
    <row r="29" spans="1:16" x14ac:dyDescent="0.25">
      <c r="A29">
        <v>22</v>
      </c>
      <c r="B29" s="18" t="s">
        <v>88</v>
      </c>
      <c r="C29" s="10" t="s">
        <v>46</v>
      </c>
      <c r="D29" s="13" t="s">
        <v>77</v>
      </c>
      <c r="E29" s="16">
        <v>25.5</v>
      </c>
      <c r="F29" s="10">
        <v>5</v>
      </c>
      <c r="H29" s="10" t="s">
        <v>90</v>
      </c>
      <c r="I29">
        <v>0.37</v>
      </c>
      <c r="J29" s="10" t="s">
        <v>370</v>
      </c>
      <c r="M29" s="21" t="s">
        <v>114</v>
      </c>
      <c r="N29" s="22" t="s">
        <v>178</v>
      </c>
      <c r="O29" s="24" t="s">
        <v>242</v>
      </c>
      <c r="P29" t="s">
        <v>484</v>
      </c>
    </row>
    <row r="30" spans="1:16" x14ac:dyDescent="0.25">
      <c r="A30">
        <v>23</v>
      </c>
      <c r="B30" s="18" t="s">
        <v>88</v>
      </c>
      <c r="C30" s="10" t="s">
        <v>46</v>
      </c>
      <c r="D30" s="13" t="s">
        <v>77</v>
      </c>
      <c r="E30" s="16">
        <v>25.5</v>
      </c>
      <c r="F30" s="10">
        <v>5</v>
      </c>
      <c r="H30" s="10" t="s">
        <v>90</v>
      </c>
      <c r="I30">
        <v>0.37</v>
      </c>
      <c r="J30" s="10" t="s">
        <v>370</v>
      </c>
      <c r="M30" s="21" t="s">
        <v>115</v>
      </c>
      <c r="N30" s="22" t="s">
        <v>179</v>
      </c>
      <c r="O30" s="24" t="s">
        <v>243</v>
      </c>
      <c r="P30" t="s">
        <v>484</v>
      </c>
    </row>
    <row r="31" spans="1:16" x14ac:dyDescent="0.25">
      <c r="A31">
        <v>24</v>
      </c>
      <c r="B31" s="18" t="s">
        <v>88</v>
      </c>
      <c r="C31" s="10" t="s">
        <v>46</v>
      </c>
      <c r="D31" s="13" t="s">
        <v>77</v>
      </c>
      <c r="E31" s="16">
        <v>25.5</v>
      </c>
      <c r="F31" s="10">
        <v>5</v>
      </c>
      <c r="H31" s="10" t="s">
        <v>90</v>
      </c>
      <c r="I31">
        <v>0.37</v>
      </c>
      <c r="J31" s="10" t="s">
        <v>370</v>
      </c>
      <c r="M31" s="21" t="s">
        <v>116</v>
      </c>
      <c r="N31" s="22" t="s">
        <v>180</v>
      </c>
      <c r="O31" s="24" t="s">
        <v>244</v>
      </c>
      <c r="P31" t="s">
        <v>484</v>
      </c>
    </row>
    <row r="32" spans="1:16" x14ac:dyDescent="0.25">
      <c r="A32">
        <v>25</v>
      </c>
      <c r="B32" s="19" t="s">
        <v>88</v>
      </c>
      <c r="C32" s="11" t="s">
        <v>46</v>
      </c>
      <c r="D32" s="14" t="s">
        <v>77</v>
      </c>
      <c r="E32" s="17">
        <v>25.5</v>
      </c>
      <c r="F32" s="11">
        <v>5</v>
      </c>
      <c r="H32" s="11" t="s">
        <v>91</v>
      </c>
      <c r="J32" s="11" t="s">
        <v>370</v>
      </c>
      <c r="M32" s="21" t="s">
        <v>117</v>
      </c>
      <c r="N32" s="22" t="s">
        <v>181</v>
      </c>
      <c r="O32" s="24" t="s">
        <v>245</v>
      </c>
      <c r="P32" t="s">
        <v>484</v>
      </c>
    </row>
    <row r="33" spans="1:16" x14ac:dyDescent="0.25">
      <c r="A33">
        <v>26</v>
      </c>
      <c r="B33" s="18" t="s">
        <v>87</v>
      </c>
      <c r="C33" s="10" t="s">
        <v>46</v>
      </c>
      <c r="D33" s="12" t="s">
        <v>78</v>
      </c>
      <c r="E33" s="16">
        <v>28.5</v>
      </c>
      <c r="F33" s="12">
        <v>7</v>
      </c>
      <c r="H33" s="10" t="s">
        <v>89</v>
      </c>
      <c r="I33">
        <v>0.65</v>
      </c>
      <c r="J33" s="12" t="s">
        <v>371</v>
      </c>
      <c r="M33" s="21" t="s">
        <v>118</v>
      </c>
      <c r="N33" s="22" t="s">
        <v>182</v>
      </c>
      <c r="O33" s="24" t="s">
        <v>246</v>
      </c>
      <c r="P33" t="s">
        <v>484</v>
      </c>
    </row>
    <row r="34" spans="1:16" x14ac:dyDescent="0.25">
      <c r="A34">
        <v>27</v>
      </c>
      <c r="B34" s="18" t="s">
        <v>87</v>
      </c>
      <c r="C34" s="10" t="s">
        <v>46</v>
      </c>
      <c r="D34" s="12" t="s">
        <v>78</v>
      </c>
      <c r="E34" s="16">
        <v>28.5</v>
      </c>
      <c r="F34" s="12">
        <v>7</v>
      </c>
      <c r="H34" s="10" t="s">
        <v>89</v>
      </c>
      <c r="I34">
        <v>0.65</v>
      </c>
      <c r="J34" s="12" t="s">
        <v>371</v>
      </c>
      <c r="M34" s="21" t="s">
        <v>119</v>
      </c>
      <c r="N34" s="22" t="s">
        <v>183</v>
      </c>
      <c r="O34" s="24" t="s">
        <v>247</v>
      </c>
      <c r="P34" t="s">
        <v>484</v>
      </c>
    </row>
    <row r="35" spans="1:16" x14ac:dyDescent="0.25">
      <c r="A35">
        <v>28</v>
      </c>
      <c r="B35" s="18" t="s">
        <v>87</v>
      </c>
      <c r="C35" s="10" t="s">
        <v>46</v>
      </c>
      <c r="D35" s="12" t="s">
        <v>78</v>
      </c>
      <c r="E35" s="16">
        <v>28.5</v>
      </c>
      <c r="F35" s="12">
        <v>7</v>
      </c>
      <c r="H35" s="10" t="s">
        <v>89</v>
      </c>
      <c r="I35">
        <v>0.65</v>
      </c>
      <c r="J35" s="12" t="s">
        <v>371</v>
      </c>
      <c r="M35" s="21" t="s">
        <v>120</v>
      </c>
      <c r="N35" s="22" t="s">
        <v>184</v>
      </c>
      <c r="O35" s="24" t="s">
        <v>248</v>
      </c>
      <c r="P35" t="s">
        <v>484</v>
      </c>
    </row>
    <row r="36" spans="1:16" x14ac:dyDescent="0.25">
      <c r="A36">
        <v>29</v>
      </c>
      <c r="B36" s="18" t="s">
        <v>87</v>
      </c>
      <c r="C36" s="10" t="s">
        <v>46</v>
      </c>
      <c r="D36" s="12" t="s">
        <v>78</v>
      </c>
      <c r="E36" s="16">
        <v>28.5</v>
      </c>
      <c r="F36" s="12">
        <v>7</v>
      </c>
      <c r="H36" s="10" t="s">
        <v>89</v>
      </c>
      <c r="I36">
        <v>0.65</v>
      </c>
      <c r="J36" s="12" t="s">
        <v>371</v>
      </c>
      <c r="M36" s="21" t="s">
        <v>121</v>
      </c>
      <c r="N36" s="22" t="s">
        <v>185</v>
      </c>
      <c r="O36" s="24" t="s">
        <v>249</v>
      </c>
      <c r="P36" t="s">
        <v>484</v>
      </c>
    </row>
    <row r="37" spans="1:16" x14ac:dyDescent="0.25">
      <c r="A37">
        <v>30</v>
      </c>
      <c r="B37" s="18" t="s">
        <v>87</v>
      </c>
      <c r="C37" s="10" t="s">
        <v>46</v>
      </c>
      <c r="D37" s="12" t="s">
        <v>78</v>
      </c>
      <c r="E37" s="16">
        <v>28.5</v>
      </c>
      <c r="F37" s="12">
        <v>7</v>
      </c>
      <c r="H37" s="10" t="s">
        <v>89</v>
      </c>
      <c r="I37">
        <v>0.65</v>
      </c>
      <c r="J37" s="12" t="s">
        <v>371</v>
      </c>
      <c r="M37" s="21" t="s">
        <v>122</v>
      </c>
      <c r="N37" s="22" t="s">
        <v>186</v>
      </c>
      <c r="O37" s="24" t="s">
        <v>250</v>
      </c>
      <c r="P37" t="s">
        <v>484</v>
      </c>
    </row>
    <row r="38" spans="1:16" x14ac:dyDescent="0.25">
      <c r="A38">
        <v>31</v>
      </c>
      <c r="B38" s="18" t="s">
        <v>87</v>
      </c>
      <c r="C38" s="10" t="s">
        <v>46</v>
      </c>
      <c r="D38" s="12" t="s">
        <v>78</v>
      </c>
      <c r="E38" s="16">
        <v>28.5</v>
      </c>
      <c r="F38" s="12">
        <v>7</v>
      </c>
      <c r="H38" s="10" t="s">
        <v>89</v>
      </c>
      <c r="I38">
        <v>0.65</v>
      </c>
      <c r="J38" s="12" t="s">
        <v>371</v>
      </c>
      <c r="M38" s="21" t="s">
        <v>123</v>
      </c>
      <c r="N38" s="22" t="s">
        <v>187</v>
      </c>
      <c r="O38" s="24" t="s">
        <v>251</v>
      </c>
      <c r="P38" t="s">
        <v>484</v>
      </c>
    </row>
    <row r="39" spans="1:16" x14ac:dyDescent="0.25">
      <c r="A39">
        <v>32</v>
      </c>
      <c r="B39" s="18" t="s">
        <v>87</v>
      </c>
      <c r="C39" s="10" t="s">
        <v>46</v>
      </c>
      <c r="D39" s="12" t="s">
        <v>79</v>
      </c>
      <c r="E39" s="16">
        <v>27.2</v>
      </c>
      <c r="F39" s="12">
        <v>6</v>
      </c>
      <c r="H39" s="10" t="s">
        <v>89</v>
      </c>
      <c r="I39">
        <v>0.65</v>
      </c>
      <c r="J39" s="12" t="s">
        <v>371</v>
      </c>
      <c r="M39" s="21" t="s">
        <v>124</v>
      </c>
      <c r="N39" s="22" t="s">
        <v>188</v>
      </c>
      <c r="O39" s="24" t="s">
        <v>252</v>
      </c>
      <c r="P39" t="s">
        <v>484</v>
      </c>
    </row>
    <row r="40" spans="1:16" x14ac:dyDescent="0.25">
      <c r="A40">
        <v>33</v>
      </c>
      <c r="B40" s="18" t="s">
        <v>88</v>
      </c>
      <c r="C40" s="10" t="s">
        <v>46</v>
      </c>
      <c r="D40" s="12" t="s">
        <v>78</v>
      </c>
      <c r="E40" s="16">
        <v>28.5</v>
      </c>
      <c r="F40" s="12">
        <v>7</v>
      </c>
      <c r="H40" s="10" t="s">
        <v>90</v>
      </c>
      <c r="I40">
        <v>0.37</v>
      </c>
      <c r="J40" s="12" t="s">
        <v>371</v>
      </c>
      <c r="M40" s="21" t="s">
        <v>125</v>
      </c>
      <c r="N40" s="22" t="s">
        <v>189</v>
      </c>
      <c r="O40" s="24" t="s">
        <v>253</v>
      </c>
      <c r="P40" t="s">
        <v>484</v>
      </c>
    </row>
    <row r="41" spans="1:16" x14ac:dyDescent="0.25">
      <c r="A41">
        <v>34</v>
      </c>
      <c r="B41" s="18" t="s">
        <v>88</v>
      </c>
      <c r="C41" s="10" t="s">
        <v>46</v>
      </c>
      <c r="D41" s="12" t="s">
        <v>78</v>
      </c>
      <c r="E41" s="16">
        <v>28.5</v>
      </c>
      <c r="F41" s="12">
        <v>7</v>
      </c>
      <c r="H41" s="10" t="s">
        <v>90</v>
      </c>
      <c r="I41">
        <v>0.37</v>
      </c>
      <c r="J41" s="12" t="s">
        <v>371</v>
      </c>
      <c r="M41" s="21" t="s">
        <v>126</v>
      </c>
      <c r="N41" s="22" t="s">
        <v>190</v>
      </c>
      <c r="O41" s="24" t="s">
        <v>254</v>
      </c>
      <c r="P41" t="s">
        <v>484</v>
      </c>
    </row>
    <row r="42" spans="1:16" x14ac:dyDescent="0.25">
      <c r="A42">
        <v>35</v>
      </c>
      <c r="B42" s="18" t="s">
        <v>88</v>
      </c>
      <c r="C42" s="10" t="s">
        <v>46</v>
      </c>
      <c r="D42" s="12" t="s">
        <v>78</v>
      </c>
      <c r="E42" s="16">
        <v>28.5</v>
      </c>
      <c r="F42" s="12">
        <v>7</v>
      </c>
      <c r="H42" s="10" t="s">
        <v>90</v>
      </c>
      <c r="I42">
        <v>0.37</v>
      </c>
      <c r="J42" s="12" t="s">
        <v>371</v>
      </c>
      <c r="M42" s="21" t="s">
        <v>127</v>
      </c>
      <c r="N42" s="22" t="s">
        <v>191</v>
      </c>
      <c r="O42" s="24" t="s">
        <v>255</v>
      </c>
      <c r="P42" t="s">
        <v>484</v>
      </c>
    </row>
    <row r="43" spans="1:16" x14ac:dyDescent="0.25">
      <c r="A43">
        <v>36</v>
      </c>
      <c r="B43" s="18" t="s">
        <v>88</v>
      </c>
      <c r="C43" s="10" t="s">
        <v>46</v>
      </c>
      <c r="D43" s="12" t="s">
        <v>78</v>
      </c>
      <c r="E43" s="16">
        <v>28.5</v>
      </c>
      <c r="F43" s="12">
        <v>7</v>
      </c>
      <c r="H43" s="10" t="s">
        <v>90</v>
      </c>
      <c r="I43">
        <v>0.37</v>
      </c>
      <c r="J43" s="12" t="s">
        <v>371</v>
      </c>
      <c r="M43" s="21" t="s">
        <v>128</v>
      </c>
      <c r="N43" s="22" t="s">
        <v>192</v>
      </c>
      <c r="O43" s="24" t="s">
        <v>256</v>
      </c>
      <c r="P43" t="s">
        <v>484</v>
      </c>
    </row>
    <row r="44" spans="1:16" x14ac:dyDescent="0.25">
      <c r="A44">
        <v>37</v>
      </c>
      <c r="B44" s="18" t="s">
        <v>88</v>
      </c>
      <c r="C44" s="10" t="s">
        <v>46</v>
      </c>
      <c r="D44" s="12" t="s">
        <v>78</v>
      </c>
      <c r="E44" s="16">
        <v>28.5</v>
      </c>
      <c r="F44" s="12">
        <v>7</v>
      </c>
      <c r="H44" s="10" t="s">
        <v>90</v>
      </c>
      <c r="I44">
        <v>0.37</v>
      </c>
      <c r="J44" s="12" t="s">
        <v>371</v>
      </c>
      <c r="M44" s="21" t="s">
        <v>129</v>
      </c>
      <c r="N44" s="22" t="s">
        <v>193</v>
      </c>
      <c r="O44" s="24" t="s">
        <v>257</v>
      </c>
      <c r="P44" t="s">
        <v>484</v>
      </c>
    </row>
    <row r="45" spans="1:16" x14ac:dyDescent="0.25">
      <c r="A45">
        <v>38</v>
      </c>
      <c r="B45" s="18" t="s">
        <v>88</v>
      </c>
      <c r="C45" s="10" t="s">
        <v>46</v>
      </c>
      <c r="D45" s="12" t="s">
        <v>79</v>
      </c>
      <c r="E45" s="16">
        <v>27.2</v>
      </c>
      <c r="F45" s="12">
        <v>6</v>
      </c>
      <c r="H45" s="10" t="s">
        <v>90</v>
      </c>
      <c r="I45">
        <v>0.37</v>
      </c>
      <c r="J45" s="12" t="s">
        <v>371</v>
      </c>
      <c r="M45" s="21" t="s">
        <v>130</v>
      </c>
      <c r="N45" s="22" t="s">
        <v>194</v>
      </c>
      <c r="O45" s="24" t="s">
        <v>258</v>
      </c>
      <c r="P45" t="s">
        <v>484</v>
      </c>
    </row>
    <row r="46" spans="1:16" x14ac:dyDescent="0.25">
      <c r="A46">
        <v>39</v>
      </c>
      <c r="B46" s="18" t="s">
        <v>87</v>
      </c>
      <c r="C46" s="10" t="s">
        <v>46</v>
      </c>
      <c r="D46" s="12" t="s">
        <v>80</v>
      </c>
      <c r="E46" s="16">
        <v>30.4</v>
      </c>
      <c r="F46" s="12">
        <v>8</v>
      </c>
      <c r="H46" s="10" t="s">
        <v>89</v>
      </c>
      <c r="I46">
        <v>0.65</v>
      </c>
      <c r="J46" s="12" t="s">
        <v>372</v>
      </c>
      <c r="M46" s="21" t="s">
        <v>131</v>
      </c>
      <c r="N46" s="22" t="s">
        <v>195</v>
      </c>
      <c r="O46" s="24" t="s">
        <v>259</v>
      </c>
      <c r="P46" t="s">
        <v>484</v>
      </c>
    </row>
    <row r="47" spans="1:16" x14ac:dyDescent="0.25">
      <c r="A47">
        <v>40</v>
      </c>
      <c r="B47" s="18" t="s">
        <v>87</v>
      </c>
      <c r="C47" s="10" t="s">
        <v>46</v>
      </c>
      <c r="D47" s="12" t="s">
        <v>80</v>
      </c>
      <c r="E47" s="16">
        <v>30.4</v>
      </c>
      <c r="F47" s="12">
        <v>8</v>
      </c>
      <c r="H47" s="10" t="s">
        <v>89</v>
      </c>
      <c r="I47">
        <v>0.65</v>
      </c>
      <c r="J47" s="12" t="s">
        <v>372</v>
      </c>
      <c r="M47" s="21" t="s">
        <v>132</v>
      </c>
      <c r="N47" s="22" t="s">
        <v>196</v>
      </c>
      <c r="O47" s="24" t="s">
        <v>260</v>
      </c>
      <c r="P47" t="s">
        <v>484</v>
      </c>
    </row>
    <row r="48" spans="1:16" x14ac:dyDescent="0.25">
      <c r="A48">
        <v>41</v>
      </c>
      <c r="B48" s="18" t="s">
        <v>87</v>
      </c>
      <c r="C48" s="10" t="s">
        <v>46</v>
      </c>
      <c r="D48" s="12" t="s">
        <v>80</v>
      </c>
      <c r="E48" s="16">
        <v>30.4</v>
      </c>
      <c r="F48" s="12">
        <v>8</v>
      </c>
      <c r="H48" s="10" t="s">
        <v>89</v>
      </c>
      <c r="I48">
        <v>0.65</v>
      </c>
      <c r="J48" s="12" t="s">
        <v>372</v>
      </c>
      <c r="M48" s="21" t="s">
        <v>133</v>
      </c>
      <c r="N48" s="22" t="s">
        <v>197</v>
      </c>
      <c r="O48" s="24" t="s">
        <v>261</v>
      </c>
      <c r="P48" t="s">
        <v>484</v>
      </c>
    </row>
    <row r="49" spans="1:16" x14ac:dyDescent="0.25">
      <c r="A49">
        <v>42</v>
      </c>
      <c r="B49" s="18" t="s">
        <v>87</v>
      </c>
      <c r="C49" s="10" t="s">
        <v>46</v>
      </c>
      <c r="D49" s="12" t="s">
        <v>80</v>
      </c>
      <c r="E49" s="16">
        <v>30.4</v>
      </c>
      <c r="F49" s="12">
        <v>8</v>
      </c>
      <c r="H49" s="10" t="s">
        <v>89</v>
      </c>
      <c r="I49">
        <v>0.65</v>
      </c>
      <c r="J49" s="12" t="s">
        <v>372</v>
      </c>
      <c r="M49" s="21" t="s">
        <v>134</v>
      </c>
      <c r="N49" s="22" t="s">
        <v>198</v>
      </c>
      <c r="O49" s="24" t="s">
        <v>262</v>
      </c>
      <c r="P49" t="s">
        <v>484</v>
      </c>
    </row>
    <row r="50" spans="1:16" x14ac:dyDescent="0.25">
      <c r="A50">
        <v>43</v>
      </c>
      <c r="B50" s="18" t="s">
        <v>87</v>
      </c>
      <c r="C50" s="10" t="s">
        <v>46</v>
      </c>
      <c r="D50" s="12" t="s">
        <v>80</v>
      </c>
      <c r="E50" s="16">
        <v>30.4</v>
      </c>
      <c r="F50" s="12">
        <v>8</v>
      </c>
      <c r="H50" s="10" t="s">
        <v>89</v>
      </c>
      <c r="I50">
        <v>0.65</v>
      </c>
      <c r="J50" s="12" t="s">
        <v>372</v>
      </c>
      <c r="M50" s="21" t="s">
        <v>135</v>
      </c>
      <c r="N50" s="22" t="s">
        <v>199</v>
      </c>
      <c r="O50" s="24" t="s">
        <v>263</v>
      </c>
      <c r="P50" t="s">
        <v>484</v>
      </c>
    </row>
    <row r="51" spans="1:16" x14ac:dyDescent="0.25">
      <c r="A51">
        <v>44</v>
      </c>
      <c r="B51" s="18" t="s">
        <v>87</v>
      </c>
      <c r="C51" s="10" t="s">
        <v>46</v>
      </c>
      <c r="D51" s="13" t="s">
        <v>81</v>
      </c>
      <c r="E51" s="10">
        <v>24.4</v>
      </c>
      <c r="F51" s="10">
        <v>4</v>
      </c>
      <c r="H51" s="10" t="s">
        <v>89</v>
      </c>
      <c r="I51">
        <v>0.65</v>
      </c>
      <c r="J51" s="10" t="s">
        <v>372</v>
      </c>
      <c r="M51" s="21" t="s">
        <v>136</v>
      </c>
      <c r="N51" s="22" t="s">
        <v>200</v>
      </c>
      <c r="O51" s="24" t="s">
        <v>264</v>
      </c>
      <c r="P51" t="s">
        <v>484</v>
      </c>
    </row>
    <row r="52" spans="1:16" x14ac:dyDescent="0.25">
      <c r="A52">
        <v>45</v>
      </c>
      <c r="B52" s="18" t="s">
        <v>87</v>
      </c>
      <c r="C52" s="10" t="s">
        <v>46</v>
      </c>
      <c r="D52" s="13" t="s">
        <v>81</v>
      </c>
      <c r="E52" s="10">
        <v>24.4</v>
      </c>
      <c r="F52" s="10">
        <v>4</v>
      </c>
      <c r="H52" s="10" t="s">
        <v>89</v>
      </c>
      <c r="I52">
        <v>0.65</v>
      </c>
      <c r="J52" s="10" t="s">
        <v>372</v>
      </c>
      <c r="M52" s="21" t="s">
        <v>137</v>
      </c>
      <c r="N52" s="22" t="s">
        <v>201</v>
      </c>
      <c r="O52" s="24" t="s">
        <v>265</v>
      </c>
      <c r="P52" t="s">
        <v>484</v>
      </c>
    </row>
    <row r="53" spans="1:16" x14ac:dyDescent="0.25">
      <c r="A53">
        <v>46</v>
      </c>
      <c r="B53" s="18" t="s">
        <v>88</v>
      </c>
      <c r="C53" s="10" t="s">
        <v>46</v>
      </c>
      <c r="D53" s="12" t="s">
        <v>80</v>
      </c>
      <c r="E53" s="16">
        <v>30.4</v>
      </c>
      <c r="F53" s="12">
        <v>8</v>
      </c>
      <c r="H53" s="10" t="s">
        <v>90</v>
      </c>
      <c r="I53">
        <v>0.37</v>
      </c>
      <c r="J53" s="12" t="s">
        <v>372</v>
      </c>
      <c r="M53" s="21" t="s">
        <v>138</v>
      </c>
      <c r="N53" s="22" t="s">
        <v>202</v>
      </c>
      <c r="O53" s="24" t="s">
        <v>266</v>
      </c>
      <c r="P53" t="s">
        <v>484</v>
      </c>
    </row>
    <row r="54" spans="1:16" x14ac:dyDescent="0.25">
      <c r="A54">
        <v>47</v>
      </c>
      <c r="B54" s="18" t="s">
        <v>88</v>
      </c>
      <c r="C54" s="10" t="s">
        <v>46</v>
      </c>
      <c r="D54" s="12" t="s">
        <v>80</v>
      </c>
      <c r="E54" s="16">
        <v>30.4</v>
      </c>
      <c r="F54" s="12">
        <v>8</v>
      </c>
      <c r="H54" s="10" t="s">
        <v>90</v>
      </c>
      <c r="I54">
        <v>0.37</v>
      </c>
      <c r="J54" s="12" t="s">
        <v>372</v>
      </c>
      <c r="M54" s="21" t="s">
        <v>139</v>
      </c>
      <c r="N54" s="22" t="s">
        <v>203</v>
      </c>
      <c r="O54" s="24" t="s">
        <v>267</v>
      </c>
      <c r="P54" t="s">
        <v>484</v>
      </c>
    </row>
    <row r="55" spans="1:16" x14ac:dyDescent="0.25">
      <c r="A55">
        <v>48</v>
      </c>
      <c r="B55" s="18" t="s">
        <v>88</v>
      </c>
      <c r="C55" s="10" t="s">
        <v>46</v>
      </c>
      <c r="D55" s="12" t="s">
        <v>80</v>
      </c>
      <c r="E55" s="16">
        <v>30.4</v>
      </c>
      <c r="F55" s="12">
        <v>8</v>
      </c>
      <c r="H55" s="10" t="s">
        <v>90</v>
      </c>
      <c r="I55">
        <v>0.37</v>
      </c>
      <c r="J55" s="12" t="s">
        <v>372</v>
      </c>
      <c r="M55" s="21" t="s">
        <v>140</v>
      </c>
      <c r="N55" s="22" t="s">
        <v>204</v>
      </c>
      <c r="O55" s="24" t="s">
        <v>268</v>
      </c>
      <c r="P55" t="s">
        <v>484</v>
      </c>
    </row>
    <row r="56" spans="1:16" x14ac:dyDescent="0.25">
      <c r="A56">
        <v>49</v>
      </c>
      <c r="B56" s="18" t="s">
        <v>88</v>
      </c>
      <c r="C56" s="10" t="s">
        <v>46</v>
      </c>
      <c r="D56" s="12" t="s">
        <v>80</v>
      </c>
      <c r="E56" s="16">
        <v>30.4</v>
      </c>
      <c r="F56" s="12">
        <v>8</v>
      </c>
      <c r="H56" s="10" t="s">
        <v>90</v>
      </c>
      <c r="I56">
        <v>0.37</v>
      </c>
      <c r="J56" s="12" t="s">
        <v>372</v>
      </c>
      <c r="M56" s="21" t="s">
        <v>141</v>
      </c>
      <c r="N56" s="22" t="s">
        <v>205</v>
      </c>
      <c r="O56" s="24" t="s">
        <v>269</v>
      </c>
      <c r="P56" t="s">
        <v>484</v>
      </c>
    </row>
    <row r="57" spans="1:16" x14ac:dyDescent="0.25">
      <c r="A57">
        <v>50</v>
      </c>
      <c r="B57" s="18" t="s">
        <v>88</v>
      </c>
      <c r="C57" s="10" t="s">
        <v>46</v>
      </c>
      <c r="D57" s="12" t="s">
        <v>80</v>
      </c>
      <c r="E57" s="16">
        <v>30.4</v>
      </c>
      <c r="F57" s="12">
        <v>8</v>
      </c>
      <c r="H57" s="10" t="s">
        <v>90</v>
      </c>
      <c r="I57">
        <v>0.37</v>
      </c>
      <c r="J57" s="12" t="s">
        <v>372</v>
      </c>
      <c r="M57" s="21" t="s">
        <v>142</v>
      </c>
      <c r="N57" s="22" t="s">
        <v>206</v>
      </c>
      <c r="O57" s="24" t="s">
        <v>270</v>
      </c>
      <c r="P57" t="s">
        <v>484</v>
      </c>
    </row>
    <row r="58" spans="1:16" x14ac:dyDescent="0.25">
      <c r="A58">
        <v>51</v>
      </c>
      <c r="B58" s="18" t="s">
        <v>88</v>
      </c>
      <c r="C58" s="10" t="s">
        <v>46</v>
      </c>
      <c r="D58" s="13" t="s">
        <v>81</v>
      </c>
      <c r="E58" s="10">
        <v>24.4</v>
      </c>
      <c r="F58" s="10">
        <v>4</v>
      </c>
      <c r="H58" s="10" t="s">
        <v>90</v>
      </c>
      <c r="I58">
        <v>0.37</v>
      </c>
      <c r="J58" s="10" t="s">
        <v>372</v>
      </c>
      <c r="M58" s="21" t="s">
        <v>143</v>
      </c>
      <c r="N58" s="22" t="s">
        <v>207</v>
      </c>
      <c r="O58" s="24" t="s">
        <v>271</v>
      </c>
      <c r="P58" t="s">
        <v>484</v>
      </c>
    </row>
    <row r="59" spans="1:16" x14ac:dyDescent="0.25">
      <c r="A59">
        <v>52</v>
      </c>
      <c r="B59" s="18" t="s">
        <v>88</v>
      </c>
      <c r="C59" s="10" t="s">
        <v>46</v>
      </c>
      <c r="D59" s="13" t="s">
        <v>81</v>
      </c>
      <c r="E59" s="10">
        <v>24.4</v>
      </c>
      <c r="F59" s="10">
        <v>4</v>
      </c>
      <c r="H59" s="10" t="s">
        <v>90</v>
      </c>
      <c r="I59">
        <v>0.37</v>
      </c>
      <c r="J59" s="10" t="s">
        <v>372</v>
      </c>
      <c r="M59" s="21" t="s">
        <v>144</v>
      </c>
      <c r="N59" s="22" t="s">
        <v>208</v>
      </c>
      <c r="O59" s="24" t="s">
        <v>272</v>
      </c>
      <c r="P59" t="s">
        <v>484</v>
      </c>
    </row>
    <row r="60" spans="1:16" x14ac:dyDescent="0.25">
      <c r="A60">
        <v>53</v>
      </c>
      <c r="B60" s="18" t="s">
        <v>87</v>
      </c>
      <c r="C60" s="10" t="s">
        <v>46</v>
      </c>
      <c r="D60" s="12" t="s">
        <v>82</v>
      </c>
      <c r="E60" s="12">
        <v>27.2</v>
      </c>
      <c r="F60" s="10">
        <v>6</v>
      </c>
      <c r="H60" s="10" t="s">
        <v>89</v>
      </c>
      <c r="I60">
        <v>0.65</v>
      </c>
      <c r="J60" s="12" t="s">
        <v>373</v>
      </c>
      <c r="M60" s="21" t="s">
        <v>145</v>
      </c>
      <c r="N60" s="22" t="s">
        <v>209</v>
      </c>
      <c r="O60" s="24" t="s">
        <v>273</v>
      </c>
      <c r="P60" t="s">
        <v>484</v>
      </c>
    </row>
    <row r="61" spans="1:16" x14ac:dyDescent="0.25">
      <c r="A61">
        <v>54</v>
      </c>
      <c r="B61" s="18" t="s">
        <v>87</v>
      </c>
      <c r="C61" s="10" t="s">
        <v>46</v>
      </c>
      <c r="D61" s="12" t="s">
        <v>82</v>
      </c>
      <c r="E61" s="12">
        <v>27.2</v>
      </c>
      <c r="F61" s="12">
        <v>6</v>
      </c>
      <c r="H61" s="10" t="s">
        <v>89</v>
      </c>
      <c r="I61">
        <v>0.65</v>
      </c>
      <c r="J61" s="12" t="s">
        <v>373</v>
      </c>
      <c r="M61" s="21" t="s">
        <v>146</v>
      </c>
      <c r="N61" s="22" t="s">
        <v>210</v>
      </c>
      <c r="O61" s="24" t="s">
        <v>274</v>
      </c>
      <c r="P61" t="s">
        <v>484</v>
      </c>
    </row>
    <row r="62" spans="1:16" x14ac:dyDescent="0.25">
      <c r="A62">
        <v>55</v>
      </c>
      <c r="B62" s="18" t="s">
        <v>87</v>
      </c>
      <c r="C62" s="10" t="s">
        <v>46</v>
      </c>
      <c r="D62" s="12" t="s">
        <v>82</v>
      </c>
      <c r="E62" s="12">
        <v>27.2</v>
      </c>
      <c r="F62" s="12">
        <v>6</v>
      </c>
      <c r="H62" s="10" t="s">
        <v>89</v>
      </c>
      <c r="I62">
        <v>0.65</v>
      </c>
      <c r="J62" s="12" t="s">
        <v>373</v>
      </c>
      <c r="M62" s="21" t="s">
        <v>147</v>
      </c>
      <c r="N62" s="22" t="s">
        <v>211</v>
      </c>
      <c r="O62" s="24" t="s">
        <v>275</v>
      </c>
      <c r="P62" t="s">
        <v>484</v>
      </c>
    </row>
    <row r="63" spans="1:16" x14ac:dyDescent="0.25">
      <c r="A63">
        <v>56</v>
      </c>
      <c r="B63" s="18" t="s">
        <v>87</v>
      </c>
      <c r="C63" s="10" t="s">
        <v>46</v>
      </c>
      <c r="D63" s="12" t="s">
        <v>82</v>
      </c>
      <c r="E63" s="12">
        <v>27.2</v>
      </c>
      <c r="F63" s="12">
        <v>6</v>
      </c>
      <c r="H63" s="10" t="s">
        <v>89</v>
      </c>
      <c r="I63">
        <v>0.65</v>
      </c>
      <c r="J63" s="12" t="s">
        <v>373</v>
      </c>
      <c r="M63" s="21" t="s">
        <v>148</v>
      </c>
      <c r="N63" s="22" t="s">
        <v>212</v>
      </c>
      <c r="O63" s="24" t="s">
        <v>276</v>
      </c>
      <c r="P63" t="s">
        <v>484</v>
      </c>
    </row>
    <row r="64" spans="1:16" x14ac:dyDescent="0.25">
      <c r="A64">
        <v>57</v>
      </c>
      <c r="B64" s="18" t="s">
        <v>88</v>
      </c>
      <c r="C64" s="10" t="s">
        <v>46</v>
      </c>
      <c r="D64" s="12" t="s">
        <v>82</v>
      </c>
      <c r="E64" s="12">
        <v>27.2</v>
      </c>
      <c r="F64" s="12">
        <v>6</v>
      </c>
      <c r="H64" s="10" t="s">
        <v>90</v>
      </c>
      <c r="I64">
        <v>0.37</v>
      </c>
      <c r="J64" s="12" t="s">
        <v>373</v>
      </c>
      <c r="M64" s="21" t="s">
        <v>149</v>
      </c>
      <c r="N64" s="22" t="s">
        <v>213</v>
      </c>
      <c r="O64" s="24" t="s">
        <v>277</v>
      </c>
      <c r="P64" t="s">
        <v>484</v>
      </c>
    </row>
    <row r="65" spans="1:16" x14ac:dyDescent="0.25">
      <c r="A65">
        <v>58</v>
      </c>
      <c r="B65" s="18" t="s">
        <v>88</v>
      </c>
      <c r="C65" s="10" t="s">
        <v>46</v>
      </c>
      <c r="D65" s="12" t="s">
        <v>82</v>
      </c>
      <c r="E65" s="12">
        <v>27.2</v>
      </c>
      <c r="F65" s="12">
        <v>6</v>
      </c>
      <c r="H65" s="10" t="s">
        <v>90</v>
      </c>
      <c r="I65">
        <v>0.37</v>
      </c>
      <c r="J65" s="12" t="s">
        <v>373</v>
      </c>
      <c r="M65" s="21" t="s">
        <v>150</v>
      </c>
      <c r="N65" s="22" t="s">
        <v>214</v>
      </c>
      <c r="O65" s="24" t="s">
        <v>278</v>
      </c>
      <c r="P65" t="s">
        <v>484</v>
      </c>
    </row>
    <row r="66" spans="1:16" x14ac:dyDescent="0.25">
      <c r="A66">
        <v>59</v>
      </c>
      <c r="B66" s="18" t="s">
        <v>88</v>
      </c>
      <c r="C66" s="10" t="s">
        <v>46</v>
      </c>
      <c r="D66" s="12" t="s">
        <v>82</v>
      </c>
      <c r="E66" s="12">
        <v>27.2</v>
      </c>
      <c r="F66" s="12">
        <v>6</v>
      </c>
      <c r="H66" s="10" t="s">
        <v>90</v>
      </c>
      <c r="I66">
        <v>0.37</v>
      </c>
      <c r="J66" s="12" t="s">
        <v>373</v>
      </c>
      <c r="M66" s="21" t="s">
        <v>151</v>
      </c>
      <c r="N66" s="22" t="s">
        <v>215</v>
      </c>
      <c r="O66" s="24" t="s">
        <v>279</v>
      </c>
      <c r="P66" t="s">
        <v>484</v>
      </c>
    </row>
    <row r="67" spans="1:16" x14ac:dyDescent="0.25">
      <c r="A67">
        <v>60</v>
      </c>
      <c r="B67" s="18" t="s">
        <v>88</v>
      </c>
      <c r="C67" s="10" t="s">
        <v>46</v>
      </c>
      <c r="D67" s="12" t="s">
        <v>82</v>
      </c>
      <c r="E67" s="12">
        <v>27.2</v>
      </c>
      <c r="F67" s="12">
        <v>6</v>
      </c>
      <c r="H67" s="10" t="s">
        <v>90</v>
      </c>
      <c r="I67">
        <v>0.37</v>
      </c>
      <c r="J67" s="12" t="s">
        <v>373</v>
      </c>
      <c r="M67" s="21" t="s">
        <v>152</v>
      </c>
      <c r="N67" s="22" t="s">
        <v>216</v>
      </c>
      <c r="O67" s="24" t="s">
        <v>280</v>
      </c>
      <c r="P67" t="s">
        <v>484</v>
      </c>
    </row>
    <row r="68" spans="1:16" x14ac:dyDescent="0.25">
      <c r="A68">
        <v>61</v>
      </c>
      <c r="B68" s="20" t="s">
        <v>88</v>
      </c>
      <c r="C68" s="12" t="s">
        <v>46</v>
      </c>
      <c r="D68" s="15" t="s">
        <v>83</v>
      </c>
      <c r="E68" s="15">
        <v>24.4</v>
      </c>
      <c r="F68" s="15">
        <v>4</v>
      </c>
      <c r="H68" s="15" t="s">
        <v>92</v>
      </c>
      <c r="I68">
        <v>0.25</v>
      </c>
      <c r="J68" s="12" t="s">
        <v>374</v>
      </c>
      <c r="M68" s="21" t="s">
        <v>153</v>
      </c>
      <c r="N68" s="22" t="s">
        <v>217</v>
      </c>
      <c r="O68" s="24" t="s">
        <v>281</v>
      </c>
      <c r="P68" t="s">
        <v>484</v>
      </c>
    </row>
    <row r="69" spans="1:16" x14ac:dyDescent="0.25">
      <c r="A69">
        <v>62</v>
      </c>
      <c r="B69" s="20" t="s">
        <v>88</v>
      </c>
      <c r="C69" s="12" t="s">
        <v>46</v>
      </c>
      <c r="D69" s="15" t="s">
        <v>84</v>
      </c>
      <c r="E69" s="15">
        <v>27.2</v>
      </c>
      <c r="F69" s="15">
        <v>6</v>
      </c>
      <c r="H69" s="15" t="s">
        <v>92</v>
      </c>
      <c r="I69">
        <v>0.25</v>
      </c>
      <c r="J69" s="12" t="s">
        <v>374</v>
      </c>
      <c r="M69" s="21" t="s">
        <v>154</v>
      </c>
      <c r="N69" s="22" t="s">
        <v>218</v>
      </c>
      <c r="O69" s="24" t="s">
        <v>282</v>
      </c>
      <c r="P69" t="s">
        <v>484</v>
      </c>
    </row>
    <row r="70" spans="1:16" x14ac:dyDescent="0.25">
      <c r="A70">
        <v>63</v>
      </c>
      <c r="B70" s="20" t="s">
        <v>88</v>
      </c>
      <c r="C70" s="12" t="s">
        <v>46</v>
      </c>
      <c r="D70" s="15" t="s">
        <v>85</v>
      </c>
      <c r="E70" s="15">
        <v>28.4</v>
      </c>
      <c r="F70" s="15">
        <v>7</v>
      </c>
      <c r="H70" s="15" t="s">
        <v>92</v>
      </c>
      <c r="I70">
        <v>0.25</v>
      </c>
      <c r="J70" s="12" t="s">
        <v>374</v>
      </c>
      <c r="M70" s="21" t="s">
        <v>155</v>
      </c>
      <c r="N70" s="22" t="s">
        <v>219</v>
      </c>
      <c r="O70" s="24" t="s">
        <v>283</v>
      </c>
      <c r="P70" t="s">
        <v>484</v>
      </c>
    </row>
    <row r="71" spans="1:16" x14ac:dyDescent="0.25">
      <c r="A71">
        <v>64</v>
      </c>
      <c r="B71" s="20" t="s">
        <v>88</v>
      </c>
      <c r="C71" s="12" t="s">
        <v>46</v>
      </c>
      <c r="D71" s="15" t="s">
        <v>86</v>
      </c>
      <c r="E71" s="15">
        <v>30.4</v>
      </c>
      <c r="F71" s="15">
        <v>8</v>
      </c>
      <c r="H71" s="15" t="s">
        <v>92</v>
      </c>
      <c r="I71">
        <v>0.25</v>
      </c>
      <c r="J71" s="12" t="s">
        <v>374</v>
      </c>
      <c r="M71" s="21" t="s">
        <v>156</v>
      </c>
      <c r="N71" s="22" t="s">
        <v>220</v>
      </c>
      <c r="O71" s="24" t="s">
        <v>284</v>
      </c>
      <c r="P71" t="s">
        <v>484</v>
      </c>
    </row>
    <row r="72" spans="1:16" x14ac:dyDescent="0.25">
      <c r="A72">
        <v>65</v>
      </c>
      <c r="B72" s="18" t="s">
        <v>313</v>
      </c>
      <c r="C72" s="12" t="s">
        <v>295</v>
      </c>
      <c r="D72" s="12" t="s">
        <v>368</v>
      </c>
      <c r="E72" s="12">
        <v>24.3</v>
      </c>
      <c r="F72" s="12">
        <v>4</v>
      </c>
      <c r="H72" s="10" t="s">
        <v>345</v>
      </c>
      <c r="I72">
        <v>0.3</v>
      </c>
      <c r="J72" s="12" t="s">
        <v>363</v>
      </c>
      <c r="M72" s="21" t="s">
        <v>367</v>
      </c>
      <c r="N72" s="22" t="s">
        <v>366</v>
      </c>
      <c r="O72" s="24" t="s">
        <v>365</v>
      </c>
      <c r="P72" t="s">
        <v>486</v>
      </c>
    </row>
    <row r="73" spans="1:16" x14ac:dyDescent="0.25">
      <c r="A73">
        <v>66</v>
      </c>
      <c r="B73" s="18" t="s">
        <v>313</v>
      </c>
      <c r="C73" s="12" t="s">
        <v>295</v>
      </c>
      <c r="D73" s="12" t="s">
        <v>364</v>
      </c>
      <c r="E73" s="16">
        <v>25.5</v>
      </c>
      <c r="F73" s="12">
        <v>5</v>
      </c>
      <c r="H73" s="10" t="s">
        <v>345</v>
      </c>
      <c r="I73">
        <v>0.3</v>
      </c>
      <c r="J73" s="12" t="s">
        <v>363</v>
      </c>
      <c r="M73" s="21" t="s">
        <v>362</v>
      </c>
      <c r="N73" s="22" t="s">
        <v>361</v>
      </c>
      <c r="O73" s="24" t="s">
        <v>360</v>
      </c>
      <c r="P73" t="s">
        <v>486</v>
      </c>
    </row>
    <row r="74" spans="1:16" x14ac:dyDescent="0.25">
      <c r="A74">
        <v>67</v>
      </c>
      <c r="B74" s="18" t="s">
        <v>313</v>
      </c>
      <c r="C74" s="12" t="s">
        <v>295</v>
      </c>
      <c r="D74" s="12" t="s">
        <v>359</v>
      </c>
      <c r="E74" s="16">
        <v>27.2</v>
      </c>
      <c r="F74" s="12">
        <v>6</v>
      </c>
      <c r="H74" s="10" t="s">
        <v>345</v>
      </c>
      <c r="I74">
        <v>0.3</v>
      </c>
      <c r="J74" s="12" t="s">
        <v>354</v>
      </c>
      <c r="M74" s="21" t="s">
        <v>358</v>
      </c>
      <c r="N74" s="22" t="s">
        <v>357</v>
      </c>
      <c r="O74" s="24" t="s">
        <v>356</v>
      </c>
      <c r="P74" t="s">
        <v>486</v>
      </c>
    </row>
    <row r="75" spans="1:16" x14ac:dyDescent="0.25">
      <c r="A75">
        <v>68</v>
      </c>
      <c r="B75" s="18" t="s">
        <v>313</v>
      </c>
      <c r="C75" s="12" t="s">
        <v>295</v>
      </c>
      <c r="D75" s="12" t="s">
        <v>355</v>
      </c>
      <c r="E75" s="16">
        <v>28.4</v>
      </c>
      <c r="F75" s="12">
        <v>7</v>
      </c>
      <c r="H75" s="10" t="s">
        <v>345</v>
      </c>
      <c r="I75">
        <v>0.3</v>
      </c>
      <c r="J75" s="12" t="s">
        <v>354</v>
      </c>
      <c r="M75" s="21" t="s">
        <v>353</v>
      </c>
      <c r="N75" s="22" t="s">
        <v>352</v>
      </c>
      <c r="O75" s="24" t="s">
        <v>351</v>
      </c>
      <c r="P75" t="s">
        <v>486</v>
      </c>
    </row>
    <row r="76" spans="1:16" x14ac:dyDescent="0.25">
      <c r="A76">
        <v>69</v>
      </c>
      <c r="B76" s="25" t="s">
        <v>313</v>
      </c>
      <c r="C76" s="12" t="s">
        <v>295</v>
      </c>
      <c r="D76" s="12" t="s">
        <v>350</v>
      </c>
      <c r="E76" s="16">
        <v>30.4</v>
      </c>
      <c r="F76" s="12">
        <v>8</v>
      </c>
      <c r="H76" s="12" t="s">
        <v>345</v>
      </c>
      <c r="I76">
        <v>0.3</v>
      </c>
      <c r="J76" s="12" t="s">
        <v>346</v>
      </c>
      <c r="M76" s="21" t="s">
        <v>349</v>
      </c>
      <c r="N76" s="22" t="s">
        <v>348</v>
      </c>
      <c r="O76" s="24" t="s">
        <v>347</v>
      </c>
      <c r="P76" t="s">
        <v>486</v>
      </c>
    </row>
    <row r="77" spans="1:16" x14ac:dyDescent="0.25">
      <c r="A77">
        <v>70</v>
      </c>
      <c r="B77" s="25" t="s">
        <v>313</v>
      </c>
      <c r="C77" s="12" t="s">
        <v>295</v>
      </c>
      <c r="D77" s="12" t="s">
        <v>81</v>
      </c>
      <c r="E77" s="12">
        <v>24.3</v>
      </c>
      <c r="F77" s="12">
        <v>4</v>
      </c>
      <c r="H77" s="12" t="s">
        <v>329</v>
      </c>
      <c r="I77">
        <v>0.25</v>
      </c>
      <c r="J77" s="12" t="s">
        <v>308</v>
      </c>
      <c r="M77" s="21" t="s">
        <v>344</v>
      </c>
      <c r="N77" s="22" t="s">
        <v>343</v>
      </c>
      <c r="O77" s="24" t="s">
        <v>342</v>
      </c>
      <c r="P77" t="s">
        <v>486</v>
      </c>
    </row>
    <row r="78" spans="1:16" x14ac:dyDescent="0.25">
      <c r="A78">
        <v>71</v>
      </c>
      <c r="B78" s="25" t="s">
        <v>313</v>
      </c>
      <c r="C78" s="12" t="s">
        <v>295</v>
      </c>
      <c r="D78" s="12" t="s">
        <v>77</v>
      </c>
      <c r="E78" s="12">
        <v>25.5</v>
      </c>
      <c r="F78" s="12">
        <v>5</v>
      </c>
      <c r="H78" s="12" t="s">
        <v>329</v>
      </c>
      <c r="I78">
        <v>0.25</v>
      </c>
      <c r="J78" s="12" t="s">
        <v>308</v>
      </c>
      <c r="M78" s="21" t="s">
        <v>341</v>
      </c>
      <c r="N78" s="22" t="s">
        <v>340</v>
      </c>
      <c r="O78" s="24" t="s">
        <v>339</v>
      </c>
      <c r="P78" t="s">
        <v>486</v>
      </c>
    </row>
    <row r="79" spans="1:16" x14ac:dyDescent="0.25">
      <c r="A79">
        <v>72</v>
      </c>
      <c r="B79" s="25" t="s">
        <v>313</v>
      </c>
      <c r="C79" s="12" t="s">
        <v>295</v>
      </c>
      <c r="D79" s="12" t="s">
        <v>304</v>
      </c>
      <c r="E79" s="12">
        <v>27.2</v>
      </c>
      <c r="F79" s="12">
        <v>6</v>
      </c>
      <c r="H79" s="12" t="s">
        <v>329</v>
      </c>
      <c r="I79">
        <v>0.25</v>
      </c>
      <c r="J79" s="12" t="s">
        <v>300</v>
      </c>
      <c r="M79" s="21" t="s">
        <v>338</v>
      </c>
      <c r="N79" s="22" t="s">
        <v>337</v>
      </c>
      <c r="O79" s="24" t="s">
        <v>336</v>
      </c>
      <c r="P79" t="s">
        <v>486</v>
      </c>
    </row>
    <row r="80" spans="1:16" x14ac:dyDescent="0.25">
      <c r="A80">
        <v>73</v>
      </c>
      <c r="B80" s="25" t="s">
        <v>313</v>
      </c>
      <c r="C80" s="12" t="s">
        <v>295</v>
      </c>
      <c r="D80" s="12" t="s">
        <v>78</v>
      </c>
      <c r="E80" s="16">
        <v>28.4</v>
      </c>
      <c r="F80" s="12">
        <v>7</v>
      </c>
      <c r="H80" s="12" t="s">
        <v>329</v>
      </c>
      <c r="I80">
        <v>0.25</v>
      </c>
      <c r="J80" s="12" t="s">
        <v>300</v>
      </c>
      <c r="M80" s="21" t="s">
        <v>335</v>
      </c>
      <c r="N80" s="22" t="s">
        <v>334</v>
      </c>
      <c r="O80" s="24" t="s">
        <v>333</v>
      </c>
      <c r="P80" t="s">
        <v>486</v>
      </c>
    </row>
    <row r="81" spans="1:16" x14ac:dyDescent="0.25">
      <c r="A81">
        <v>74</v>
      </c>
      <c r="B81" s="25" t="s">
        <v>313</v>
      </c>
      <c r="C81" s="12" t="s">
        <v>295</v>
      </c>
      <c r="D81" s="12" t="s">
        <v>80</v>
      </c>
      <c r="E81" s="16">
        <v>30.4</v>
      </c>
      <c r="F81" s="12">
        <v>8</v>
      </c>
      <c r="H81" s="12" t="s">
        <v>329</v>
      </c>
      <c r="I81">
        <v>0.25</v>
      </c>
      <c r="J81" s="12" t="s">
        <v>293</v>
      </c>
      <c r="M81" s="21" t="s">
        <v>332</v>
      </c>
      <c r="N81" s="22" t="s">
        <v>331</v>
      </c>
      <c r="O81" s="24" t="s">
        <v>330</v>
      </c>
      <c r="P81" t="s">
        <v>486</v>
      </c>
    </row>
    <row r="82" spans="1:16" x14ac:dyDescent="0.25">
      <c r="A82">
        <v>75</v>
      </c>
      <c r="B82" s="25" t="s">
        <v>313</v>
      </c>
      <c r="C82" s="12" t="s">
        <v>295</v>
      </c>
      <c r="D82" s="12" t="s">
        <v>81</v>
      </c>
      <c r="E82" s="12">
        <v>24.3</v>
      </c>
      <c r="F82" s="12">
        <v>4</v>
      </c>
      <c r="H82" s="12" t="s">
        <v>312</v>
      </c>
      <c r="I82">
        <v>0.25</v>
      </c>
      <c r="J82" s="12" t="s">
        <v>308</v>
      </c>
      <c r="M82" s="21" t="s">
        <v>328</v>
      </c>
      <c r="N82" s="22" t="s">
        <v>327</v>
      </c>
      <c r="O82" s="24" t="s">
        <v>326</v>
      </c>
      <c r="P82" t="s">
        <v>486</v>
      </c>
    </row>
    <row r="83" spans="1:16" x14ac:dyDescent="0.25">
      <c r="A83">
        <v>76</v>
      </c>
      <c r="B83" s="25" t="s">
        <v>313</v>
      </c>
      <c r="C83" s="12" t="s">
        <v>295</v>
      </c>
      <c r="D83" s="12" t="s">
        <v>77</v>
      </c>
      <c r="E83" s="12">
        <v>25.5</v>
      </c>
      <c r="F83" s="12">
        <v>5</v>
      </c>
      <c r="H83" s="12" t="s">
        <v>312</v>
      </c>
      <c r="I83">
        <v>0.25</v>
      </c>
      <c r="J83" s="12" t="s">
        <v>308</v>
      </c>
      <c r="M83" s="21" t="s">
        <v>325</v>
      </c>
      <c r="N83" s="22" t="s">
        <v>324</v>
      </c>
      <c r="O83" s="24" t="s">
        <v>323</v>
      </c>
      <c r="P83" t="s">
        <v>486</v>
      </c>
    </row>
    <row r="84" spans="1:16" x14ac:dyDescent="0.25">
      <c r="A84">
        <v>77</v>
      </c>
      <c r="B84" s="25" t="s">
        <v>313</v>
      </c>
      <c r="C84" s="12" t="s">
        <v>295</v>
      </c>
      <c r="D84" s="12" t="s">
        <v>304</v>
      </c>
      <c r="E84" s="12">
        <v>27.2</v>
      </c>
      <c r="F84" s="12">
        <v>6</v>
      </c>
      <c r="H84" s="12" t="s">
        <v>312</v>
      </c>
      <c r="I84">
        <v>0.25</v>
      </c>
      <c r="J84" s="12" t="s">
        <v>300</v>
      </c>
      <c r="M84" s="21" t="s">
        <v>322</v>
      </c>
      <c r="N84" s="22" t="s">
        <v>321</v>
      </c>
      <c r="O84" s="24" t="s">
        <v>320</v>
      </c>
      <c r="P84" t="s">
        <v>486</v>
      </c>
    </row>
    <row r="85" spans="1:16" x14ac:dyDescent="0.25">
      <c r="A85">
        <v>78</v>
      </c>
      <c r="B85" s="25" t="s">
        <v>313</v>
      </c>
      <c r="C85" s="12" t="s">
        <v>295</v>
      </c>
      <c r="D85" s="12" t="s">
        <v>78</v>
      </c>
      <c r="E85" s="16">
        <v>28.4</v>
      </c>
      <c r="F85" s="12">
        <v>7</v>
      </c>
      <c r="H85" s="12" t="s">
        <v>312</v>
      </c>
      <c r="I85">
        <v>0.25</v>
      </c>
      <c r="J85" s="12" t="s">
        <v>300</v>
      </c>
      <c r="M85" s="21" t="s">
        <v>319</v>
      </c>
      <c r="N85" s="22" t="s">
        <v>318</v>
      </c>
      <c r="O85" s="24" t="s">
        <v>317</v>
      </c>
      <c r="P85" t="s">
        <v>486</v>
      </c>
    </row>
    <row r="86" spans="1:16" x14ac:dyDescent="0.25">
      <c r="A86">
        <v>79</v>
      </c>
      <c r="B86" s="25" t="s">
        <v>313</v>
      </c>
      <c r="C86" s="12" t="s">
        <v>295</v>
      </c>
      <c r="D86" s="12" t="s">
        <v>80</v>
      </c>
      <c r="E86" s="16">
        <v>30.4</v>
      </c>
      <c r="F86" s="12">
        <v>8</v>
      </c>
      <c r="H86" s="12" t="s">
        <v>312</v>
      </c>
      <c r="I86">
        <v>0.25</v>
      </c>
      <c r="J86" s="12" t="s">
        <v>293</v>
      </c>
      <c r="M86" s="21" t="s">
        <v>316</v>
      </c>
      <c r="N86" s="22" t="s">
        <v>315</v>
      </c>
      <c r="O86" s="24" t="s">
        <v>314</v>
      </c>
      <c r="P86" t="s">
        <v>486</v>
      </c>
    </row>
    <row r="87" spans="1:16" x14ac:dyDescent="0.25">
      <c r="A87">
        <v>80</v>
      </c>
      <c r="B87" s="25" t="s">
        <v>296</v>
      </c>
      <c r="C87" s="12" t="s">
        <v>295</v>
      </c>
      <c r="D87" s="12" t="s">
        <v>81</v>
      </c>
      <c r="E87" s="12">
        <v>24.3</v>
      </c>
      <c r="F87" s="12">
        <v>4</v>
      </c>
      <c r="H87" s="12" t="s">
        <v>294</v>
      </c>
      <c r="I87">
        <v>0.35599999999999998</v>
      </c>
      <c r="J87" s="12" t="s">
        <v>308</v>
      </c>
      <c r="M87" s="21" t="s">
        <v>311</v>
      </c>
      <c r="N87" s="22" t="s">
        <v>310</v>
      </c>
      <c r="O87" s="24" t="s">
        <v>309</v>
      </c>
      <c r="P87" t="s">
        <v>484</v>
      </c>
    </row>
    <row r="88" spans="1:16" x14ac:dyDescent="0.25">
      <c r="A88">
        <v>81</v>
      </c>
      <c r="B88" s="25" t="s">
        <v>296</v>
      </c>
      <c r="C88" s="12" t="s">
        <v>295</v>
      </c>
      <c r="D88" s="12" t="s">
        <v>77</v>
      </c>
      <c r="E88" s="12">
        <v>25.5</v>
      </c>
      <c r="F88" s="12">
        <v>5</v>
      </c>
      <c r="H88" s="12" t="s">
        <v>294</v>
      </c>
      <c r="I88">
        <v>0.35599999999999998</v>
      </c>
      <c r="J88" s="12" t="s">
        <v>308</v>
      </c>
      <c r="M88" s="21" t="s">
        <v>307</v>
      </c>
      <c r="N88" s="22" t="s">
        <v>306</v>
      </c>
      <c r="O88" s="24" t="s">
        <v>305</v>
      </c>
      <c r="P88" t="s">
        <v>484</v>
      </c>
    </row>
    <row r="89" spans="1:16" x14ac:dyDescent="0.25">
      <c r="A89">
        <v>82</v>
      </c>
      <c r="B89" s="25" t="s">
        <v>296</v>
      </c>
      <c r="C89" s="12" t="s">
        <v>295</v>
      </c>
      <c r="D89" s="12" t="s">
        <v>304</v>
      </c>
      <c r="E89" s="12">
        <v>27.2</v>
      </c>
      <c r="F89" s="12">
        <v>6</v>
      </c>
      <c r="H89" s="12" t="s">
        <v>294</v>
      </c>
      <c r="I89">
        <v>0.35599999999999998</v>
      </c>
      <c r="J89" s="12" t="s">
        <v>300</v>
      </c>
      <c r="M89" s="21" t="s">
        <v>303</v>
      </c>
      <c r="N89" s="22" t="s">
        <v>302</v>
      </c>
      <c r="O89" s="24" t="s">
        <v>301</v>
      </c>
      <c r="P89" t="s">
        <v>484</v>
      </c>
    </row>
    <row r="90" spans="1:16" x14ac:dyDescent="0.25">
      <c r="A90">
        <v>83</v>
      </c>
      <c r="B90" s="25" t="s">
        <v>296</v>
      </c>
      <c r="C90" s="12" t="s">
        <v>295</v>
      </c>
      <c r="D90" s="12" t="s">
        <v>78</v>
      </c>
      <c r="E90" s="16">
        <v>28.4</v>
      </c>
      <c r="F90" s="12">
        <v>7</v>
      </c>
      <c r="H90" s="12" t="s">
        <v>294</v>
      </c>
      <c r="I90">
        <v>0.35599999999999998</v>
      </c>
      <c r="J90" s="12" t="s">
        <v>300</v>
      </c>
      <c r="M90" s="21" t="s">
        <v>299</v>
      </c>
      <c r="N90" s="22" t="s">
        <v>298</v>
      </c>
      <c r="O90" s="24" t="s">
        <v>297</v>
      </c>
      <c r="P90" t="s">
        <v>484</v>
      </c>
    </row>
    <row r="91" spans="1:16" x14ac:dyDescent="0.25">
      <c r="A91">
        <v>84</v>
      </c>
      <c r="B91" s="25" t="s">
        <v>296</v>
      </c>
      <c r="C91" s="12" t="s">
        <v>295</v>
      </c>
      <c r="D91" s="12" t="s">
        <v>80</v>
      </c>
      <c r="E91" s="16">
        <v>30.4</v>
      </c>
      <c r="F91" s="12">
        <v>8</v>
      </c>
      <c r="H91" s="12" t="s">
        <v>294</v>
      </c>
      <c r="I91">
        <v>0.35599999999999998</v>
      </c>
      <c r="J91" s="12" t="s">
        <v>293</v>
      </c>
      <c r="M91" s="21" t="s">
        <v>292</v>
      </c>
      <c r="N91" s="22" t="s">
        <v>291</v>
      </c>
      <c r="O91" s="24" t="s">
        <v>290</v>
      </c>
      <c r="P91" t="s">
        <v>484</v>
      </c>
    </row>
    <row r="92" spans="1:16" x14ac:dyDescent="0.25">
      <c r="A92">
        <v>85</v>
      </c>
      <c r="B92" s="27" t="s">
        <v>87</v>
      </c>
      <c r="C92" s="28" t="s">
        <v>441</v>
      </c>
      <c r="E92" s="28">
        <v>28</v>
      </c>
      <c r="H92" s="28" t="s">
        <v>442</v>
      </c>
      <c r="L92" s="29" t="s">
        <v>443</v>
      </c>
      <c r="P92" t="s">
        <v>484</v>
      </c>
    </row>
    <row r="93" spans="1:16" x14ac:dyDescent="0.25">
      <c r="A93">
        <v>86</v>
      </c>
      <c r="B93" s="27" t="s">
        <v>88</v>
      </c>
      <c r="C93" s="28" t="s">
        <v>441</v>
      </c>
      <c r="D93" s="28" t="s">
        <v>445</v>
      </c>
      <c r="E93" s="28">
        <v>47</v>
      </c>
      <c r="H93" s="28" t="s">
        <v>442</v>
      </c>
      <c r="L93" s="29" t="s">
        <v>444</v>
      </c>
      <c r="P93" t="s">
        <v>484</v>
      </c>
    </row>
    <row r="94" spans="1:16" x14ac:dyDescent="0.25">
      <c r="A94">
        <v>87</v>
      </c>
      <c r="B94" s="27" t="s">
        <v>88</v>
      </c>
      <c r="C94" s="28" t="s">
        <v>446</v>
      </c>
      <c r="E94" s="28">
        <v>26</v>
      </c>
      <c r="L94" s="29" t="s">
        <v>447</v>
      </c>
      <c r="P94" t="s">
        <v>484</v>
      </c>
    </row>
    <row r="95" spans="1:16" x14ac:dyDescent="0.25">
      <c r="A95">
        <v>88</v>
      </c>
      <c r="B95" s="27" t="s">
        <v>88</v>
      </c>
      <c r="C95" s="28" t="s">
        <v>446</v>
      </c>
      <c r="E95" s="28"/>
      <c r="L95" s="29" t="s">
        <v>448</v>
      </c>
      <c r="P95" t="s">
        <v>484</v>
      </c>
    </row>
    <row r="96" spans="1:16" x14ac:dyDescent="0.25">
      <c r="A96">
        <v>89</v>
      </c>
      <c r="B96" s="27" t="s">
        <v>88</v>
      </c>
      <c r="C96" s="28" t="s">
        <v>446</v>
      </c>
      <c r="E96" s="28"/>
      <c r="L96" s="29" t="s">
        <v>449</v>
      </c>
      <c r="P96" t="s">
        <v>484</v>
      </c>
    </row>
    <row r="97" spans="1:16" x14ac:dyDescent="0.25">
      <c r="A97">
        <v>90</v>
      </c>
      <c r="B97" s="27" t="s">
        <v>88</v>
      </c>
      <c r="C97" s="28" t="s">
        <v>446</v>
      </c>
      <c r="E97" s="28"/>
      <c r="L97" s="29" t="s">
        <v>450</v>
      </c>
      <c r="P97" t="s">
        <v>484</v>
      </c>
    </row>
    <row r="98" spans="1:16" x14ac:dyDescent="0.25">
      <c r="A98">
        <v>91</v>
      </c>
      <c r="B98" s="27" t="s">
        <v>88</v>
      </c>
      <c r="C98" s="28" t="s">
        <v>446</v>
      </c>
      <c r="E98" s="28"/>
      <c r="L98" s="29" t="s">
        <v>451</v>
      </c>
      <c r="P98" t="s">
        <v>484</v>
      </c>
    </row>
    <row r="99" spans="1:16" x14ac:dyDescent="0.25">
      <c r="A99">
        <v>92</v>
      </c>
      <c r="B99" s="27" t="s">
        <v>88</v>
      </c>
      <c r="C99" s="28" t="s">
        <v>446</v>
      </c>
      <c r="E99" s="28"/>
      <c r="L99" s="29" t="s">
        <v>452</v>
      </c>
      <c r="P99" t="s">
        <v>484</v>
      </c>
    </row>
    <row r="100" spans="1:16" x14ac:dyDescent="0.25">
      <c r="A100">
        <v>93</v>
      </c>
      <c r="B100" s="27" t="s">
        <v>88</v>
      </c>
      <c r="C100" s="28" t="s">
        <v>446</v>
      </c>
      <c r="L100" s="29" t="s">
        <v>453</v>
      </c>
      <c r="P100" t="s">
        <v>484</v>
      </c>
    </row>
    <row r="101" spans="1:16" x14ac:dyDescent="0.25">
      <c r="A101">
        <v>94</v>
      </c>
      <c r="B101" s="27" t="s">
        <v>88</v>
      </c>
      <c r="C101" s="28" t="s">
        <v>446</v>
      </c>
      <c r="L101" s="29" t="s">
        <v>454</v>
      </c>
      <c r="P101" t="s">
        <v>484</v>
      </c>
    </row>
    <row r="102" spans="1:16" x14ac:dyDescent="0.25">
      <c r="A102">
        <v>95</v>
      </c>
      <c r="B102" s="27" t="s">
        <v>88</v>
      </c>
      <c r="C102" s="28" t="s">
        <v>446</v>
      </c>
      <c r="L102" s="29" t="s">
        <v>455</v>
      </c>
      <c r="P102" t="s">
        <v>484</v>
      </c>
    </row>
    <row r="103" spans="1:16" x14ac:dyDescent="0.25">
      <c r="A103">
        <v>96</v>
      </c>
      <c r="B103" s="27" t="s">
        <v>88</v>
      </c>
      <c r="C103" s="28" t="s">
        <v>446</v>
      </c>
      <c r="L103" s="29" t="s">
        <v>456</v>
      </c>
      <c r="P103" t="s">
        <v>484</v>
      </c>
    </row>
    <row r="104" spans="1:16" x14ac:dyDescent="0.25">
      <c r="A104">
        <v>97</v>
      </c>
      <c r="B104" s="27" t="s">
        <v>88</v>
      </c>
      <c r="C104" s="28" t="s">
        <v>441</v>
      </c>
      <c r="L104" s="29" t="s">
        <v>457</v>
      </c>
      <c r="P104" t="s">
        <v>484</v>
      </c>
    </row>
    <row r="105" spans="1:16" x14ac:dyDescent="0.25">
      <c r="A105">
        <v>98</v>
      </c>
      <c r="B105" s="27" t="s">
        <v>88</v>
      </c>
      <c r="C105" s="28" t="s">
        <v>446</v>
      </c>
      <c r="L105" s="29" t="s">
        <v>458</v>
      </c>
      <c r="P105" t="s">
        <v>484</v>
      </c>
    </row>
    <row r="106" spans="1:16" x14ac:dyDescent="0.25">
      <c r="A106">
        <v>99</v>
      </c>
      <c r="B106" s="27" t="s">
        <v>88</v>
      </c>
      <c r="C106" s="28" t="s">
        <v>446</v>
      </c>
      <c r="L106" s="29" t="s">
        <v>459</v>
      </c>
      <c r="P106" t="s">
        <v>484</v>
      </c>
    </row>
    <row r="107" spans="1:16" x14ac:dyDescent="0.25">
      <c r="A107">
        <v>100</v>
      </c>
      <c r="B107" s="27" t="s">
        <v>88</v>
      </c>
      <c r="C107" s="28" t="s">
        <v>46</v>
      </c>
      <c r="D107" t="s">
        <v>441</v>
      </c>
      <c r="L107" s="29" t="s">
        <v>460</v>
      </c>
      <c r="P107" t="s">
        <v>484</v>
      </c>
    </row>
    <row r="108" spans="1:16" x14ac:dyDescent="0.25">
      <c r="A108">
        <v>101</v>
      </c>
      <c r="B108" s="27" t="s">
        <v>88</v>
      </c>
      <c r="C108" s="28" t="s">
        <v>446</v>
      </c>
      <c r="L108" s="29" t="s">
        <v>461</v>
      </c>
      <c r="P108" t="s">
        <v>484</v>
      </c>
    </row>
    <row r="109" spans="1:16" x14ac:dyDescent="0.25">
      <c r="A109">
        <v>102</v>
      </c>
      <c r="B109" s="27" t="s">
        <v>88</v>
      </c>
      <c r="C109" s="28" t="s">
        <v>446</v>
      </c>
      <c r="L109" s="29" t="s">
        <v>462</v>
      </c>
      <c r="P109" t="s">
        <v>484</v>
      </c>
    </row>
    <row r="110" spans="1:16" x14ac:dyDescent="0.25">
      <c r="A110">
        <v>103</v>
      </c>
      <c r="B110" s="27" t="s">
        <v>88</v>
      </c>
      <c r="C110" s="28" t="s">
        <v>446</v>
      </c>
      <c r="L110" s="29" t="s">
        <v>463</v>
      </c>
      <c r="P110" t="s">
        <v>484</v>
      </c>
    </row>
    <row r="111" spans="1:16" x14ac:dyDescent="0.25">
      <c r="A111">
        <v>104</v>
      </c>
      <c r="B111" s="27" t="s">
        <v>88</v>
      </c>
      <c r="C111" s="28" t="s">
        <v>446</v>
      </c>
      <c r="L111" s="29" t="s">
        <v>464</v>
      </c>
      <c r="P111" t="s">
        <v>484</v>
      </c>
    </row>
    <row r="112" spans="1:16" x14ac:dyDescent="0.25">
      <c r="A112">
        <v>105</v>
      </c>
      <c r="B112" s="27" t="s">
        <v>88</v>
      </c>
      <c r="C112" s="28" t="s">
        <v>446</v>
      </c>
      <c r="L112" s="29" t="s">
        <v>465</v>
      </c>
      <c r="P112" t="s">
        <v>484</v>
      </c>
    </row>
    <row r="113" spans="1:16" x14ac:dyDescent="0.25">
      <c r="A113">
        <v>106</v>
      </c>
      <c r="B113" s="27" t="s">
        <v>88</v>
      </c>
      <c r="C113" s="28" t="s">
        <v>446</v>
      </c>
      <c r="L113" s="29" t="s">
        <v>466</v>
      </c>
      <c r="P113" t="s">
        <v>484</v>
      </c>
    </row>
    <row r="114" spans="1:16" x14ac:dyDescent="0.25">
      <c r="A114">
        <v>107</v>
      </c>
      <c r="B114" s="27" t="s">
        <v>88</v>
      </c>
      <c r="C114" t="s">
        <v>441</v>
      </c>
      <c r="L114" s="29" t="s">
        <v>467</v>
      </c>
      <c r="P114" t="s">
        <v>484</v>
      </c>
    </row>
    <row r="115" spans="1:16" x14ac:dyDescent="0.25">
      <c r="A115">
        <v>108</v>
      </c>
      <c r="B115" s="27" t="s">
        <v>88</v>
      </c>
      <c r="C115" s="30" t="s">
        <v>446</v>
      </c>
      <c r="L115" s="29" t="s">
        <v>468</v>
      </c>
      <c r="P115" t="s">
        <v>484</v>
      </c>
    </row>
    <row r="116" spans="1:16" x14ac:dyDescent="0.25">
      <c r="A116">
        <v>109</v>
      </c>
      <c r="B116" s="27" t="s">
        <v>88</v>
      </c>
      <c r="C116" s="30" t="s">
        <v>446</v>
      </c>
      <c r="L116" s="29" t="s">
        <v>469</v>
      </c>
      <c r="P116" t="s">
        <v>484</v>
      </c>
    </row>
    <row r="117" spans="1:16" x14ac:dyDescent="0.25">
      <c r="A117">
        <v>110</v>
      </c>
      <c r="B117" s="27" t="s">
        <v>88</v>
      </c>
      <c r="C117" s="30" t="s">
        <v>446</v>
      </c>
      <c r="L117" s="29" t="s">
        <v>470</v>
      </c>
      <c r="P117" t="s">
        <v>484</v>
      </c>
    </row>
    <row r="118" spans="1:16" x14ac:dyDescent="0.25">
      <c r="A118">
        <v>111</v>
      </c>
      <c r="B118" s="27" t="s">
        <v>88</v>
      </c>
      <c r="C118" s="30" t="s">
        <v>446</v>
      </c>
      <c r="L118" s="29" t="s">
        <v>471</v>
      </c>
      <c r="P118" t="s">
        <v>484</v>
      </c>
    </row>
    <row r="119" spans="1:16" x14ac:dyDescent="0.25">
      <c r="A119">
        <v>112</v>
      </c>
      <c r="B119" s="27" t="s">
        <v>88</v>
      </c>
      <c r="C119" s="30" t="s">
        <v>441</v>
      </c>
      <c r="D119" t="s">
        <v>446</v>
      </c>
      <c r="L119" s="29" t="s">
        <v>443</v>
      </c>
      <c r="P119" t="s">
        <v>484</v>
      </c>
    </row>
    <row r="120" spans="1:16" x14ac:dyDescent="0.25">
      <c r="A120">
        <v>113</v>
      </c>
      <c r="B120" s="27" t="s">
        <v>296</v>
      </c>
      <c r="C120" s="30" t="s">
        <v>446</v>
      </c>
      <c r="L120" s="29" t="s">
        <v>472</v>
      </c>
      <c r="P120" t="s">
        <v>484</v>
      </c>
    </row>
    <row r="121" spans="1:16" x14ac:dyDescent="0.25">
      <c r="A121">
        <v>114</v>
      </c>
      <c r="B121" s="27" t="s">
        <v>296</v>
      </c>
      <c r="C121" s="30" t="s">
        <v>446</v>
      </c>
      <c r="L121" s="29" t="s">
        <v>473</v>
      </c>
      <c r="P121" t="s">
        <v>484</v>
      </c>
    </row>
    <row r="122" spans="1:16" x14ac:dyDescent="0.25">
      <c r="A122">
        <v>115</v>
      </c>
      <c r="B122" s="27" t="s">
        <v>296</v>
      </c>
      <c r="C122" s="30" t="s">
        <v>446</v>
      </c>
      <c r="L122" s="29" t="s">
        <v>474</v>
      </c>
      <c r="P122" t="s">
        <v>484</v>
      </c>
    </row>
    <row r="123" spans="1:16" x14ac:dyDescent="0.25">
      <c r="A123">
        <v>116</v>
      </c>
      <c r="B123" s="27" t="s">
        <v>296</v>
      </c>
      <c r="C123" s="30" t="s">
        <v>446</v>
      </c>
      <c r="L123" s="29" t="s">
        <v>475</v>
      </c>
      <c r="P123" t="s">
        <v>484</v>
      </c>
    </row>
    <row r="124" spans="1:16" x14ac:dyDescent="0.25">
      <c r="A124">
        <v>117</v>
      </c>
      <c r="B124" s="27" t="s">
        <v>296</v>
      </c>
      <c r="C124" s="30" t="s">
        <v>446</v>
      </c>
      <c r="L124" s="29" t="s">
        <v>476</v>
      </c>
      <c r="P124" t="s">
        <v>484</v>
      </c>
    </row>
    <row r="125" spans="1:16" x14ac:dyDescent="0.25">
      <c r="A125">
        <v>118</v>
      </c>
      <c r="B125" s="27" t="s">
        <v>296</v>
      </c>
      <c r="C125" s="30" t="s">
        <v>446</v>
      </c>
      <c r="L125" s="29" t="s">
        <v>477</v>
      </c>
      <c r="P125" t="s">
        <v>484</v>
      </c>
    </row>
    <row r="126" spans="1:16" x14ac:dyDescent="0.25">
      <c r="A126">
        <v>119</v>
      </c>
      <c r="B126" s="27" t="s">
        <v>296</v>
      </c>
      <c r="C126" s="30" t="s">
        <v>446</v>
      </c>
      <c r="L126" s="29" t="s">
        <v>478</v>
      </c>
      <c r="P126" t="s">
        <v>484</v>
      </c>
    </row>
    <row r="127" spans="1:16" x14ac:dyDescent="0.25">
      <c r="A127">
        <v>120</v>
      </c>
      <c r="B127" s="27" t="s">
        <v>296</v>
      </c>
      <c r="C127" s="30" t="s">
        <v>446</v>
      </c>
      <c r="L127" s="29" t="s">
        <v>479</v>
      </c>
      <c r="P127" t="s">
        <v>484</v>
      </c>
    </row>
    <row r="128" spans="1:16" x14ac:dyDescent="0.25">
      <c r="A128">
        <v>121</v>
      </c>
      <c r="B128" s="27" t="s">
        <v>296</v>
      </c>
      <c r="C128" s="30" t="s">
        <v>446</v>
      </c>
      <c r="L128" s="29" t="s">
        <v>480</v>
      </c>
      <c r="P128" t="s">
        <v>484</v>
      </c>
    </row>
    <row r="129" spans="1:16" x14ac:dyDescent="0.25">
      <c r="A129">
        <v>122</v>
      </c>
      <c r="B129" s="34" t="s">
        <v>87</v>
      </c>
      <c r="C129" s="34" t="s">
        <v>46</v>
      </c>
      <c r="D129" s="35" t="s">
        <v>77</v>
      </c>
      <c r="E129" s="36">
        <v>25.5</v>
      </c>
      <c r="F129" s="35">
        <v>5</v>
      </c>
      <c r="G129" s="37"/>
      <c r="H129" s="34" t="s">
        <v>89</v>
      </c>
      <c r="I129" s="37">
        <v>0.65</v>
      </c>
      <c r="J129" s="35" t="s">
        <v>371</v>
      </c>
      <c r="P129" t="s">
        <v>484</v>
      </c>
    </row>
    <row r="130" spans="1:16" x14ac:dyDescent="0.25">
      <c r="A130">
        <v>123</v>
      </c>
      <c r="B130" s="27" t="s">
        <v>88</v>
      </c>
      <c r="C130" s="34" t="s">
        <v>46</v>
      </c>
      <c r="E130">
        <v>24</v>
      </c>
      <c r="H130" t="s">
        <v>92</v>
      </c>
      <c r="I130">
        <v>0.25</v>
      </c>
      <c r="P130" t="s">
        <v>484</v>
      </c>
    </row>
    <row r="131" spans="1:16" x14ac:dyDescent="0.25">
      <c r="A131">
        <v>124</v>
      </c>
      <c r="B131" s="27" t="s">
        <v>88</v>
      </c>
      <c r="C131" s="34" t="s">
        <v>46</v>
      </c>
      <c r="E131">
        <v>24</v>
      </c>
      <c r="H131" t="s">
        <v>92</v>
      </c>
      <c r="I131">
        <v>0.25</v>
      </c>
      <c r="P131" t="s">
        <v>484</v>
      </c>
    </row>
    <row r="132" spans="1:16" x14ac:dyDescent="0.25">
      <c r="A132">
        <v>125</v>
      </c>
      <c r="B132" s="27" t="s">
        <v>88</v>
      </c>
      <c r="C132" s="34" t="s">
        <v>46</v>
      </c>
      <c r="E132">
        <v>24</v>
      </c>
      <c r="H132" t="s">
        <v>92</v>
      </c>
      <c r="I132">
        <v>0.25</v>
      </c>
      <c r="P132" t="s">
        <v>484</v>
      </c>
    </row>
    <row r="133" spans="1:16" x14ac:dyDescent="0.25">
      <c r="A133">
        <v>126</v>
      </c>
      <c r="B133" s="27" t="s">
        <v>88</v>
      </c>
      <c r="C133" s="34" t="s">
        <v>46</v>
      </c>
      <c r="E133">
        <v>24</v>
      </c>
      <c r="H133" t="s">
        <v>92</v>
      </c>
      <c r="I133">
        <v>0.25</v>
      </c>
      <c r="P133" t="s">
        <v>484</v>
      </c>
    </row>
    <row r="134" spans="1:16" x14ac:dyDescent="0.25">
      <c r="A134">
        <v>127</v>
      </c>
      <c r="B134" s="27" t="s">
        <v>88</v>
      </c>
      <c r="C134" s="34" t="s">
        <v>46</v>
      </c>
      <c r="E134">
        <v>24</v>
      </c>
      <c r="H134" t="s">
        <v>92</v>
      </c>
      <c r="I134">
        <v>0.25</v>
      </c>
      <c r="P134" t="s">
        <v>484</v>
      </c>
    </row>
    <row r="135" spans="1:16" x14ac:dyDescent="0.25">
      <c r="A135">
        <v>128</v>
      </c>
      <c r="B135" s="27" t="s">
        <v>88</v>
      </c>
      <c r="C135" s="34" t="s">
        <v>46</v>
      </c>
      <c r="E135">
        <v>24</v>
      </c>
      <c r="H135" t="s">
        <v>92</v>
      </c>
      <c r="I135">
        <v>0.25</v>
      </c>
      <c r="P135" t="s">
        <v>484</v>
      </c>
    </row>
    <row r="136" spans="1:16" x14ac:dyDescent="0.25">
      <c r="A136">
        <v>129</v>
      </c>
      <c r="B136" s="27" t="s">
        <v>88</v>
      </c>
      <c r="C136" s="34" t="s">
        <v>46</v>
      </c>
      <c r="E136">
        <v>27</v>
      </c>
      <c r="H136" t="s">
        <v>92</v>
      </c>
      <c r="I136">
        <v>0.25</v>
      </c>
      <c r="P136" t="s">
        <v>484</v>
      </c>
    </row>
    <row r="137" spans="1:16" x14ac:dyDescent="0.25">
      <c r="A137">
        <v>130</v>
      </c>
      <c r="B137" s="27" t="s">
        <v>88</v>
      </c>
      <c r="C137" s="34" t="s">
        <v>46</v>
      </c>
      <c r="E137">
        <v>27</v>
      </c>
      <c r="H137" t="s">
        <v>92</v>
      </c>
      <c r="I137">
        <v>0.25</v>
      </c>
      <c r="P137" t="s">
        <v>484</v>
      </c>
    </row>
    <row r="138" spans="1:16" x14ac:dyDescent="0.25">
      <c r="A138">
        <v>131</v>
      </c>
      <c r="B138" s="27" t="s">
        <v>88</v>
      </c>
      <c r="C138" s="34" t="s">
        <v>46</v>
      </c>
      <c r="E138">
        <v>27</v>
      </c>
      <c r="H138" t="s">
        <v>92</v>
      </c>
      <c r="I138">
        <v>0.25</v>
      </c>
      <c r="P138" t="s">
        <v>484</v>
      </c>
    </row>
    <row r="139" spans="1:16" x14ac:dyDescent="0.25">
      <c r="A139">
        <v>132</v>
      </c>
      <c r="B139" s="27" t="s">
        <v>88</v>
      </c>
      <c r="C139" s="34" t="s">
        <v>46</v>
      </c>
      <c r="E139">
        <v>27</v>
      </c>
      <c r="H139" t="s">
        <v>92</v>
      </c>
      <c r="I139">
        <v>0.25</v>
      </c>
      <c r="P139" t="s">
        <v>484</v>
      </c>
    </row>
    <row r="140" spans="1:16" x14ac:dyDescent="0.25">
      <c r="A140">
        <v>133</v>
      </c>
      <c r="B140" s="27" t="s">
        <v>88</v>
      </c>
      <c r="C140" s="34" t="s">
        <v>46</v>
      </c>
      <c r="E140">
        <v>27</v>
      </c>
      <c r="H140" t="s">
        <v>92</v>
      </c>
      <c r="I140">
        <v>0.25</v>
      </c>
      <c r="P140" t="s">
        <v>484</v>
      </c>
    </row>
    <row r="141" spans="1:16" x14ac:dyDescent="0.25">
      <c r="A141">
        <v>134</v>
      </c>
      <c r="B141" s="27" t="s">
        <v>88</v>
      </c>
      <c r="C141" s="34" t="s">
        <v>46</v>
      </c>
      <c r="E141">
        <v>27</v>
      </c>
      <c r="H141" t="s">
        <v>92</v>
      </c>
      <c r="I141">
        <v>0.25</v>
      </c>
      <c r="P141" t="s">
        <v>484</v>
      </c>
    </row>
    <row r="142" spans="1:16" x14ac:dyDescent="0.25">
      <c r="A142">
        <v>135</v>
      </c>
      <c r="B142" s="27" t="s">
        <v>88</v>
      </c>
      <c r="C142" s="34" t="s">
        <v>46</v>
      </c>
      <c r="E142">
        <v>27</v>
      </c>
      <c r="H142" t="s">
        <v>92</v>
      </c>
      <c r="I142">
        <v>0.25</v>
      </c>
      <c r="P142" t="s">
        <v>484</v>
      </c>
    </row>
    <row r="143" spans="1:16" x14ac:dyDescent="0.25">
      <c r="A143">
        <v>136</v>
      </c>
      <c r="B143" s="27" t="s">
        <v>88</v>
      </c>
      <c r="C143" s="34" t="s">
        <v>46</v>
      </c>
      <c r="E143">
        <v>30</v>
      </c>
      <c r="H143" t="s">
        <v>92</v>
      </c>
      <c r="I143">
        <v>0.25</v>
      </c>
      <c r="P143" t="s">
        <v>484</v>
      </c>
    </row>
    <row r="144" spans="1:16" x14ac:dyDescent="0.25">
      <c r="A144">
        <v>137</v>
      </c>
      <c r="B144" s="27" t="s">
        <v>88</v>
      </c>
      <c r="C144" s="34" t="s">
        <v>46</v>
      </c>
      <c r="E144">
        <v>30</v>
      </c>
      <c r="H144" t="s">
        <v>92</v>
      </c>
      <c r="I144">
        <v>0.25</v>
      </c>
      <c r="P144" t="s">
        <v>484</v>
      </c>
    </row>
    <row r="145" spans="1:16" x14ac:dyDescent="0.25">
      <c r="A145">
        <v>138</v>
      </c>
      <c r="B145" s="27" t="s">
        <v>88</v>
      </c>
      <c r="C145" s="34" t="s">
        <v>46</v>
      </c>
      <c r="E145">
        <v>30</v>
      </c>
      <c r="H145" t="s">
        <v>92</v>
      </c>
      <c r="I145">
        <v>0.25</v>
      </c>
      <c r="P145" t="s">
        <v>484</v>
      </c>
    </row>
    <row r="146" spans="1:16" x14ac:dyDescent="0.25">
      <c r="A146">
        <v>139</v>
      </c>
      <c r="B146" s="27" t="s">
        <v>88</v>
      </c>
      <c r="C146" s="34" t="s">
        <v>46</v>
      </c>
      <c r="E146">
        <v>30</v>
      </c>
      <c r="H146" t="s">
        <v>92</v>
      </c>
      <c r="I146">
        <v>0.25</v>
      </c>
      <c r="P146" t="s">
        <v>484</v>
      </c>
    </row>
    <row r="147" spans="1:16" x14ac:dyDescent="0.25">
      <c r="A147">
        <v>140</v>
      </c>
      <c r="B147" s="27" t="s">
        <v>88</v>
      </c>
      <c r="C147" s="34" t="s">
        <v>46</v>
      </c>
      <c r="E147">
        <v>30</v>
      </c>
      <c r="H147" t="s">
        <v>92</v>
      </c>
      <c r="I147">
        <v>0.25</v>
      </c>
      <c r="P147" t="s">
        <v>484</v>
      </c>
    </row>
    <row r="148" spans="1:16" x14ac:dyDescent="0.25">
      <c r="A148">
        <v>141</v>
      </c>
      <c r="B148" s="27" t="s">
        <v>88</v>
      </c>
      <c r="C148" s="34" t="s">
        <v>46</v>
      </c>
      <c r="E148">
        <v>30</v>
      </c>
      <c r="H148" t="s">
        <v>92</v>
      </c>
      <c r="I148">
        <v>0.25</v>
      </c>
      <c r="P148" t="s">
        <v>484</v>
      </c>
    </row>
    <row r="149" spans="1:16" x14ac:dyDescent="0.25">
      <c r="A149">
        <v>142</v>
      </c>
      <c r="B149" s="27" t="s">
        <v>88</v>
      </c>
      <c r="C149" s="34" t="s">
        <v>46</v>
      </c>
      <c r="E149">
        <v>32</v>
      </c>
      <c r="H149" t="s">
        <v>92</v>
      </c>
      <c r="I149">
        <v>0.25</v>
      </c>
      <c r="P149" t="s">
        <v>484</v>
      </c>
    </row>
    <row r="150" spans="1:16" x14ac:dyDescent="0.25">
      <c r="A150">
        <v>143</v>
      </c>
      <c r="B150" s="27" t="s">
        <v>88</v>
      </c>
      <c r="C150" s="34" t="s">
        <v>46</v>
      </c>
      <c r="E150">
        <v>32</v>
      </c>
      <c r="H150" t="s">
        <v>92</v>
      </c>
      <c r="I150">
        <v>0.25</v>
      </c>
      <c r="P150" t="s">
        <v>484</v>
      </c>
    </row>
    <row r="151" spans="1:16" x14ac:dyDescent="0.25">
      <c r="A151">
        <v>144</v>
      </c>
      <c r="B151" s="27" t="s">
        <v>88</v>
      </c>
      <c r="C151" s="34" t="s">
        <v>46</v>
      </c>
      <c r="E151">
        <v>32</v>
      </c>
      <c r="H151" t="s">
        <v>92</v>
      </c>
      <c r="I151">
        <v>0.25</v>
      </c>
      <c r="P151" t="s">
        <v>484</v>
      </c>
    </row>
    <row r="152" spans="1:16" x14ac:dyDescent="0.25">
      <c r="A152">
        <v>145</v>
      </c>
      <c r="B152" s="27" t="s">
        <v>88</v>
      </c>
      <c r="C152" s="34" t="s">
        <v>46</v>
      </c>
      <c r="E152">
        <v>32</v>
      </c>
      <c r="H152" t="s">
        <v>92</v>
      </c>
      <c r="I152">
        <v>0.25</v>
      </c>
      <c r="P152" t="s">
        <v>484</v>
      </c>
    </row>
    <row r="153" spans="1:16" x14ac:dyDescent="0.25">
      <c r="A153">
        <v>146</v>
      </c>
      <c r="B153" s="27" t="s">
        <v>88</v>
      </c>
      <c r="C153" s="34" t="s">
        <v>46</v>
      </c>
      <c r="E153">
        <v>32</v>
      </c>
      <c r="H153" t="s">
        <v>92</v>
      </c>
      <c r="I153">
        <v>0.25</v>
      </c>
      <c r="P153" t="s">
        <v>484</v>
      </c>
    </row>
    <row r="154" spans="1:16" x14ac:dyDescent="0.25">
      <c r="A154">
        <v>147</v>
      </c>
      <c r="B154" s="27" t="s">
        <v>88</v>
      </c>
      <c r="C154" s="34" t="s">
        <v>46</v>
      </c>
      <c r="E154">
        <v>32</v>
      </c>
      <c r="H154" t="s">
        <v>92</v>
      </c>
      <c r="I154">
        <v>0.25</v>
      </c>
      <c r="P154" t="s">
        <v>484</v>
      </c>
    </row>
    <row r="155" spans="1:16" x14ac:dyDescent="0.25">
      <c r="A155">
        <v>148</v>
      </c>
      <c r="B155" s="27" t="s">
        <v>88</v>
      </c>
      <c r="C155" s="34" t="s">
        <v>502</v>
      </c>
      <c r="E155" t="s">
        <v>503</v>
      </c>
      <c r="H155" t="s">
        <v>92</v>
      </c>
      <c r="I155">
        <v>0.25</v>
      </c>
      <c r="K155" t="s">
        <v>504</v>
      </c>
      <c r="P155" t="s">
        <v>484</v>
      </c>
    </row>
  </sheetData>
  <conditionalFormatting sqref="A1:A1048576">
    <cfRule type="duplicateValues" dxfId="0" priority="1"/>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7:Q37"/>
  <sheetViews>
    <sheetView zoomScale="145" zoomScaleNormal="145" zoomScalePageLayoutView="145" workbookViewId="0">
      <selection activeCell="G29" sqref="G29"/>
    </sheetView>
  </sheetViews>
  <sheetFormatPr defaultColWidth="8.85546875" defaultRowHeight="15" x14ac:dyDescent="0.25"/>
  <sheetData>
    <row r="7" spans="1:17" ht="18.75" x14ac:dyDescent="0.3">
      <c r="A7" s="42" t="s">
        <v>11</v>
      </c>
      <c r="B7" s="42"/>
    </row>
    <row r="9" spans="1:17" x14ac:dyDescent="0.25">
      <c r="A9" s="40" t="s">
        <v>12</v>
      </c>
      <c r="B9" s="40"/>
      <c r="C9" s="40"/>
      <c r="D9" s="40"/>
      <c r="E9" s="40"/>
      <c r="F9" s="40"/>
      <c r="G9" s="40"/>
      <c r="H9" s="40"/>
      <c r="I9" s="40"/>
      <c r="J9" s="40"/>
      <c r="K9" s="40"/>
      <c r="L9" s="40"/>
      <c r="M9" s="40"/>
      <c r="N9" s="40"/>
      <c r="O9" s="40"/>
      <c r="P9" s="40"/>
      <c r="Q9" s="40"/>
    </row>
    <row r="11" spans="1:17" x14ac:dyDescent="0.25">
      <c r="A11" s="40" t="s">
        <v>13</v>
      </c>
      <c r="B11" s="40"/>
      <c r="C11" s="40"/>
      <c r="D11" s="40"/>
      <c r="E11" s="40"/>
      <c r="F11" s="40"/>
      <c r="G11" s="40"/>
      <c r="H11" s="40"/>
      <c r="I11" s="40"/>
      <c r="J11" s="40"/>
      <c r="K11" s="40"/>
      <c r="L11" s="40"/>
      <c r="M11" s="40"/>
      <c r="N11" s="40"/>
      <c r="O11" s="40"/>
      <c r="P11" s="40"/>
      <c r="Q11" s="40"/>
    </row>
    <row r="15" spans="1:17" ht="18.75" x14ac:dyDescent="0.3">
      <c r="A15" s="42" t="s">
        <v>14</v>
      </c>
      <c r="B15" s="42"/>
      <c r="C15" s="43"/>
    </row>
    <row r="17" spans="1:17" x14ac:dyDescent="0.25">
      <c r="A17" s="40" t="s">
        <v>15</v>
      </c>
      <c r="B17" s="40"/>
      <c r="C17" s="40"/>
      <c r="D17" s="40"/>
      <c r="E17" s="40"/>
      <c r="F17" s="40"/>
      <c r="G17" s="40"/>
      <c r="H17" s="40"/>
      <c r="I17" s="40"/>
      <c r="J17" s="40"/>
      <c r="K17" s="40"/>
      <c r="L17" s="40"/>
      <c r="M17" s="40"/>
      <c r="N17" s="40"/>
      <c r="O17" s="40"/>
      <c r="P17" s="40"/>
      <c r="Q17" s="40"/>
    </row>
    <row r="19" spans="1:17" x14ac:dyDescent="0.25">
      <c r="A19" s="40" t="s">
        <v>16</v>
      </c>
      <c r="B19" s="40"/>
      <c r="C19" s="40"/>
      <c r="D19" s="40"/>
      <c r="E19" s="40"/>
      <c r="F19" s="40"/>
      <c r="G19" s="40"/>
      <c r="H19" s="40"/>
      <c r="I19" s="40"/>
      <c r="J19" s="40"/>
      <c r="K19" s="40"/>
      <c r="L19" s="40"/>
      <c r="M19" s="40"/>
      <c r="N19" s="40"/>
      <c r="O19" s="40"/>
      <c r="P19" s="40"/>
      <c r="Q19" s="40"/>
    </row>
    <row r="21" spans="1:17" x14ac:dyDescent="0.25">
      <c r="A21" s="41" t="s">
        <v>17</v>
      </c>
      <c r="B21" s="41"/>
      <c r="C21" s="41"/>
      <c r="D21" s="41"/>
    </row>
    <row r="25" spans="1:17" ht="18.75" x14ac:dyDescent="0.3">
      <c r="A25" s="42" t="s">
        <v>18</v>
      </c>
      <c r="B25" s="42"/>
      <c r="C25" s="43"/>
      <c r="D25" s="41"/>
      <c r="E25" s="41"/>
      <c r="F25" s="41"/>
    </row>
    <row r="27" spans="1:17" x14ac:dyDescent="0.25">
      <c r="A27" s="40" t="s">
        <v>19</v>
      </c>
      <c r="B27" s="40"/>
      <c r="C27" s="40"/>
      <c r="D27" s="40"/>
      <c r="E27" s="40"/>
      <c r="F27" s="40"/>
      <c r="G27" s="40"/>
      <c r="H27" s="40"/>
      <c r="I27" s="40"/>
      <c r="J27" s="40"/>
      <c r="K27" s="40"/>
    </row>
    <row r="30" spans="1:17" ht="18.75" x14ac:dyDescent="0.3">
      <c r="A30" s="42" t="s">
        <v>20</v>
      </c>
      <c r="B30" s="42"/>
      <c r="C30" s="43"/>
    </row>
    <row r="32" spans="1:17" ht="30.75" customHeight="1" x14ac:dyDescent="0.25">
      <c r="A32" s="40" t="s">
        <v>21</v>
      </c>
      <c r="B32" s="40"/>
      <c r="C32" s="40"/>
      <c r="D32" s="40"/>
      <c r="E32" s="40"/>
      <c r="F32" s="40"/>
      <c r="G32" s="40"/>
      <c r="H32" s="40"/>
      <c r="I32" s="40"/>
      <c r="J32" s="40"/>
      <c r="K32" s="40"/>
    </row>
    <row r="35" spans="1:17" ht="18.75" x14ac:dyDescent="0.3">
      <c r="A35" s="42" t="s">
        <v>22</v>
      </c>
      <c r="B35" s="42"/>
      <c r="C35" s="43"/>
    </row>
    <row r="37" spans="1:17" ht="32.25" customHeight="1" x14ac:dyDescent="0.25">
      <c r="A37" s="40" t="s">
        <v>23</v>
      </c>
      <c r="B37" s="40"/>
      <c r="C37" s="40"/>
      <c r="D37" s="40"/>
      <c r="E37" s="40"/>
      <c r="F37" s="40"/>
      <c r="G37" s="40"/>
      <c r="H37" s="40"/>
      <c r="I37" s="40"/>
      <c r="J37" s="40"/>
      <c r="K37" s="40"/>
      <c r="L37" s="40"/>
      <c r="M37" s="40"/>
      <c r="N37" s="40"/>
      <c r="O37" s="40"/>
      <c r="P37" s="40"/>
      <c r="Q37" s="40"/>
    </row>
  </sheetData>
  <mergeCells count="13">
    <mergeCell ref="A19:Q19"/>
    <mergeCell ref="A7:B7"/>
    <mergeCell ref="A9:Q9"/>
    <mergeCell ref="A11:Q11"/>
    <mergeCell ref="A15:C15"/>
    <mergeCell ref="A17:Q17"/>
    <mergeCell ref="A37:Q37"/>
    <mergeCell ref="A21:D21"/>
    <mergeCell ref="A25:F25"/>
    <mergeCell ref="A27:K27"/>
    <mergeCell ref="A30:C30"/>
    <mergeCell ref="A32:K32"/>
    <mergeCell ref="A35:C35"/>
  </mergeCells>
  <pageMargins left="0.7" right="0.7" top="0.75" bottom="0.75" header="0.3" footer="0.3"/>
  <pageSetup scale="80" orientation="landscape"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2:U37"/>
  <sheetViews>
    <sheetView topLeftCell="A10" workbookViewId="0">
      <selection activeCell="A14" sqref="A14:C14"/>
    </sheetView>
  </sheetViews>
  <sheetFormatPr defaultColWidth="8.85546875" defaultRowHeight="15" x14ac:dyDescent="0.25"/>
  <cols>
    <col min="1" max="1" width="15.5703125" bestFit="1" customWidth="1"/>
    <col min="6" max="6" width="7.42578125" bestFit="1" customWidth="1"/>
    <col min="7" max="7" width="22.5703125" bestFit="1" customWidth="1"/>
  </cols>
  <sheetData>
    <row r="2" spans="1:21" ht="15.6" customHeight="1" x14ac:dyDescent="0.25">
      <c r="H2" s="52" t="s">
        <v>24</v>
      </c>
      <c r="I2" s="52"/>
      <c r="J2" s="53" t="s">
        <v>25</v>
      </c>
      <c r="K2" s="53"/>
    </row>
    <row r="3" spans="1:21" ht="15.75" x14ac:dyDescent="0.25">
      <c r="H3" s="52" t="s">
        <v>26</v>
      </c>
      <c r="I3" s="52"/>
      <c r="J3" s="53" t="s">
        <v>27</v>
      </c>
      <c r="K3" s="53"/>
    </row>
    <row r="5" spans="1:21" ht="18.75" x14ac:dyDescent="0.3">
      <c r="A5" s="54" t="s">
        <v>28</v>
      </c>
      <c r="B5" s="55"/>
      <c r="C5" s="55"/>
      <c r="D5" s="55"/>
      <c r="E5" s="55"/>
      <c r="F5" s="55"/>
      <c r="G5" s="55"/>
      <c r="H5" s="55"/>
      <c r="I5" s="55"/>
      <c r="J5" s="55"/>
      <c r="K5" s="55"/>
      <c r="L5" s="55"/>
      <c r="M5" s="55"/>
      <c r="N5" s="55"/>
      <c r="O5" s="55"/>
      <c r="P5" s="55"/>
      <c r="Q5" s="55"/>
      <c r="R5" s="55"/>
      <c r="S5" s="55"/>
      <c r="T5" s="55"/>
      <c r="U5" s="56"/>
    </row>
    <row r="6" spans="1:21" ht="15.75" x14ac:dyDescent="0.25">
      <c r="A6" s="2" t="s">
        <v>29</v>
      </c>
      <c r="B6" s="49" t="s">
        <v>30</v>
      </c>
      <c r="C6" s="49"/>
      <c r="D6" s="49"/>
      <c r="E6" s="49"/>
      <c r="F6" s="49"/>
      <c r="G6" s="2" t="s">
        <v>31</v>
      </c>
      <c r="H6" s="50" t="s">
        <v>32</v>
      </c>
      <c r="I6" s="50"/>
      <c r="J6" s="50"/>
      <c r="K6" s="50"/>
      <c r="L6" s="50"/>
      <c r="M6" s="50"/>
      <c r="N6" s="50"/>
      <c r="O6" s="50"/>
      <c r="P6" s="50"/>
      <c r="Q6" s="50"/>
      <c r="R6" s="51"/>
      <c r="S6" s="51"/>
      <c r="T6" s="51"/>
      <c r="U6" s="51"/>
    </row>
    <row r="7" spans="1:21" ht="71.25" customHeight="1" x14ac:dyDescent="0.25">
      <c r="A7" s="3">
        <v>1</v>
      </c>
      <c r="B7" s="45" t="s">
        <v>33</v>
      </c>
      <c r="C7" s="45"/>
      <c r="D7" s="45"/>
      <c r="E7" s="45"/>
      <c r="F7" s="45"/>
      <c r="G7" s="3">
        <v>1</v>
      </c>
      <c r="H7" s="46" t="s">
        <v>34</v>
      </c>
      <c r="I7" s="46"/>
      <c r="J7" s="46"/>
      <c r="K7" s="46"/>
      <c r="L7" s="46"/>
      <c r="M7" s="46"/>
      <c r="N7" s="46"/>
      <c r="O7" s="46"/>
      <c r="P7" s="46"/>
      <c r="Q7" s="46"/>
      <c r="R7" s="47"/>
      <c r="S7" s="47"/>
      <c r="T7" s="47"/>
      <c r="U7" s="47"/>
    </row>
    <row r="8" spans="1:21" ht="270" customHeight="1" x14ac:dyDescent="0.25">
      <c r="A8" s="3">
        <v>2</v>
      </c>
      <c r="B8" s="46" t="s">
        <v>35</v>
      </c>
      <c r="C8" s="45"/>
      <c r="D8" s="45"/>
      <c r="E8" s="45"/>
      <c r="F8" s="45"/>
      <c r="G8" s="4" t="s">
        <v>36</v>
      </c>
      <c r="H8" s="46" t="s">
        <v>37</v>
      </c>
      <c r="I8" s="46"/>
      <c r="J8" s="46"/>
      <c r="K8" s="46"/>
      <c r="L8" s="46"/>
      <c r="M8" s="46"/>
      <c r="N8" s="46"/>
      <c r="O8" s="46"/>
      <c r="P8" s="46"/>
      <c r="Q8" s="46"/>
      <c r="R8" s="47"/>
      <c r="S8" s="47"/>
      <c r="T8" s="47"/>
      <c r="U8" s="47"/>
    </row>
    <row r="9" spans="1:21" ht="81.75" customHeight="1" x14ac:dyDescent="0.25">
      <c r="A9" s="3">
        <v>3</v>
      </c>
      <c r="B9" s="46" t="s">
        <v>38</v>
      </c>
      <c r="C9" s="45"/>
      <c r="D9" s="45"/>
      <c r="E9" s="45"/>
      <c r="F9" s="45"/>
      <c r="G9" s="4" t="s">
        <v>39</v>
      </c>
      <c r="H9" s="46" t="s">
        <v>40</v>
      </c>
      <c r="I9" s="46"/>
      <c r="J9" s="46"/>
      <c r="K9" s="46"/>
      <c r="L9" s="46"/>
      <c r="M9" s="46"/>
      <c r="N9" s="46"/>
      <c r="O9" s="46"/>
      <c r="P9" s="46"/>
      <c r="Q9" s="46"/>
      <c r="R9" s="47"/>
      <c r="S9" s="47"/>
      <c r="T9" s="47"/>
      <c r="U9" s="47"/>
    </row>
    <row r="10" spans="1:21" ht="69.95" customHeight="1" x14ac:dyDescent="0.25">
      <c r="A10" s="3">
        <v>4</v>
      </c>
      <c r="B10" s="46" t="s">
        <v>41</v>
      </c>
      <c r="C10" s="45"/>
      <c r="D10" s="45"/>
      <c r="E10" s="45"/>
      <c r="F10" s="45"/>
      <c r="G10" s="5" t="s">
        <v>42</v>
      </c>
      <c r="H10" s="46" t="s">
        <v>43</v>
      </c>
      <c r="I10" s="46"/>
      <c r="J10" s="46"/>
      <c r="K10" s="46"/>
      <c r="L10" s="46"/>
      <c r="M10" s="46"/>
      <c r="N10" s="46"/>
      <c r="O10" s="46"/>
      <c r="P10" s="46"/>
      <c r="Q10" s="46"/>
      <c r="R10" s="47"/>
      <c r="S10" s="47"/>
      <c r="T10" s="47"/>
      <c r="U10" s="47"/>
    </row>
    <row r="12" spans="1:21" x14ac:dyDescent="0.25">
      <c r="A12" s="6"/>
    </row>
    <row r="14" spans="1:21" ht="15.75" x14ac:dyDescent="0.25">
      <c r="A14" s="48" t="s">
        <v>44</v>
      </c>
      <c r="B14" s="48"/>
      <c r="C14" s="48"/>
    </row>
    <row r="17" spans="1:21" x14ac:dyDescent="0.25">
      <c r="A17" s="41" t="s">
        <v>45</v>
      </c>
      <c r="B17" s="41"/>
      <c r="C17" s="41"/>
      <c r="D17" s="41"/>
      <c r="E17" s="41"/>
      <c r="F17" s="41"/>
      <c r="G17" s="41"/>
      <c r="H17" s="41"/>
      <c r="I17" s="41"/>
      <c r="J17" s="41"/>
      <c r="K17" s="41"/>
      <c r="L17" s="41"/>
      <c r="M17" s="41"/>
      <c r="N17" s="41"/>
      <c r="O17" s="41"/>
      <c r="P17" s="41"/>
      <c r="Q17" s="41"/>
      <c r="R17" s="41"/>
      <c r="S17" s="41"/>
      <c r="T17" s="41"/>
      <c r="U17" s="41"/>
    </row>
    <row r="19" spans="1:21" x14ac:dyDescent="0.25">
      <c r="A19" s="7" t="s">
        <v>46</v>
      </c>
      <c r="B19" s="7" t="s">
        <v>47</v>
      </c>
      <c r="C19" s="7" t="s">
        <v>48</v>
      </c>
      <c r="D19" s="7" t="s">
        <v>49</v>
      </c>
      <c r="E19" s="7" t="s">
        <v>50</v>
      </c>
      <c r="F19" s="7" t="s">
        <v>51</v>
      </c>
      <c r="G19" s="7" t="s">
        <v>52</v>
      </c>
      <c r="H19" s="7"/>
      <c r="I19" s="7"/>
    </row>
    <row r="21" spans="1:21" ht="17.25" x14ac:dyDescent="0.25">
      <c r="A21" s="41" t="s">
        <v>53</v>
      </c>
      <c r="B21" s="41"/>
      <c r="C21" s="41"/>
      <c r="D21" s="41"/>
      <c r="E21" s="41"/>
      <c r="F21" s="41"/>
      <c r="G21" s="41"/>
      <c r="H21" s="41"/>
      <c r="I21" s="41"/>
      <c r="J21" s="41"/>
      <c r="K21" s="41"/>
      <c r="L21" s="41"/>
      <c r="M21" s="41"/>
      <c r="N21" s="41"/>
      <c r="O21" s="41"/>
      <c r="P21" s="41"/>
      <c r="Q21" s="41"/>
      <c r="R21" s="41"/>
      <c r="S21" s="41"/>
      <c r="T21" s="41"/>
      <c r="U21" s="41"/>
    </row>
    <row r="23" spans="1:21" x14ac:dyDescent="0.25">
      <c r="A23" s="7" t="s">
        <v>46</v>
      </c>
      <c r="B23" s="7" t="s">
        <v>54</v>
      </c>
      <c r="C23" s="7" t="s">
        <v>55</v>
      </c>
      <c r="D23" s="7" t="s">
        <v>56</v>
      </c>
      <c r="E23" s="7" t="s">
        <v>57</v>
      </c>
      <c r="F23" s="7" t="s">
        <v>58</v>
      </c>
      <c r="G23" s="7" t="s">
        <v>52</v>
      </c>
    </row>
    <row r="26" spans="1:21" x14ac:dyDescent="0.25">
      <c r="A26" t="s">
        <v>59</v>
      </c>
      <c r="B26" s="41" t="s">
        <v>60</v>
      </c>
      <c r="C26" s="41"/>
      <c r="D26" s="41"/>
      <c r="E26" s="41"/>
      <c r="F26" s="41"/>
      <c r="G26" s="41"/>
      <c r="H26" s="41"/>
      <c r="I26" s="41"/>
      <c r="J26" s="41"/>
      <c r="K26" s="41"/>
      <c r="L26" s="41"/>
      <c r="M26" s="41"/>
      <c r="N26" s="41"/>
      <c r="O26" s="41"/>
    </row>
    <row r="29" spans="1:21" x14ac:dyDescent="0.25">
      <c r="A29" t="s">
        <v>61</v>
      </c>
      <c r="B29" s="41" t="s">
        <v>62</v>
      </c>
      <c r="C29" s="41"/>
      <c r="D29" s="41"/>
      <c r="E29" s="41"/>
      <c r="F29" s="41"/>
      <c r="G29" s="41"/>
      <c r="H29" s="41"/>
      <c r="I29" s="41"/>
      <c r="J29" s="41"/>
      <c r="K29" s="41"/>
      <c r="L29" s="41"/>
      <c r="M29" s="41"/>
      <c r="N29" s="41"/>
      <c r="O29" s="41"/>
    </row>
    <row r="32" spans="1:21" x14ac:dyDescent="0.25">
      <c r="A32" t="s">
        <v>63</v>
      </c>
      <c r="B32" s="41" t="s">
        <v>64</v>
      </c>
      <c r="C32" s="41"/>
      <c r="D32" s="41"/>
      <c r="E32" s="41"/>
      <c r="F32" s="41"/>
      <c r="G32" s="41"/>
      <c r="H32" s="41"/>
      <c r="I32" s="41"/>
      <c r="J32" s="41"/>
      <c r="K32" s="41"/>
      <c r="L32" s="41"/>
      <c r="M32" s="41"/>
      <c r="N32" s="41"/>
      <c r="O32" s="41"/>
    </row>
    <row r="35" spans="1:18" x14ac:dyDescent="0.25">
      <c r="A35" t="s">
        <v>65</v>
      </c>
      <c r="B35" s="41" t="s">
        <v>66</v>
      </c>
      <c r="C35" s="41"/>
      <c r="D35" s="41"/>
      <c r="E35" s="41"/>
      <c r="F35" s="41"/>
      <c r="G35" s="41"/>
      <c r="H35" s="41"/>
      <c r="I35" s="41"/>
      <c r="J35" s="41"/>
      <c r="K35" s="41"/>
      <c r="L35" s="41"/>
      <c r="M35" s="41"/>
      <c r="N35" s="41"/>
      <c r="O35" s="41"/>
      <c r="P35" s="41"/>
      <c r="Q35" s="41"/>
      <c r="R35" s="41"/>
    </row>
    <row r="36" spans="1:18" x14ac:dyDescent="0.25">
      <c r="B36" s="41"/>
      <c r="C36" s="41"/>
      <c r="D36" s="41"/>
      <c r="E36" s="41"/>
      <c r="F36" s="41"/>
      <c r="G36" s="41"/>
      <c r="H36" s="41"/>
      <c r="I36" s="41"/>
      <c r="J36" s="41"/>
      <c r="K36" s="41"/>
      <c r="L36" s="41"/>
      <c r="M36" s="41"/>
      <c r="N36" s="41"/>
      <c r="O36" s="41"/>
    </row>
    <row r="37" spans="1:18" ht="26.25" customHeight="1" x14ac:dyDescent="0.25">
      <c r="A37" s="44" t="s">
        <v>67</v>
      </c>
      <c r="B37" s="44"/>
      <c r="C37" s="44"/>
      <c r="D37" s="44"/>
      <c r="E37" s="44"/>
      <c r="F37" s="44"/>
      <c r="G37" s="44"/>
      <c r="H37" s="44"/>
      <c r="I37" s="44"/>
      <c r="J37" s="44"/>
      <c r="K37" s="44"/>
      <c r="L37" s="44"/>
      <c r="M37" s="44"/>
      <c r="N37" s="44"/>
      <c r="O37" s="44"/>
      <c r="P37" s="44"/>
    </row>
  </sheetData>
  <mergeCells count="24">
    <mergeCell ref="B6:F6"/>
    <mergeCell ref="H6:U6"/>
    <mergeCell ref="H2:I2"/>
    <mergeCell ref="J2:K2"/>
    <mergeCell ref="H3:I3"/>
    <mergeCell ref="J3:K3"/>
    <mergeCell ref="A5:U5"/>
    <mergeCell ref="B26:O26"/>
    <mergeCell ref="B7:F7"/>
    <mergeCell ref="H7:U7"/>
    <mergeCell ref="B8:F8"/>
    <mergeCell ref="H8:U8"/>
    <mergeCell ref="B9:F9"/>
    <mergeCell ref="H9:U9"/>
    <mergeCell ref="B10:F10"/>
    <mergeCell ref="H10:U10"/>
    <mergeCell ref="A14:C14"/>
    <mergeCell ref="A17:U17"/>
    <mergeCell ref="A21:U21"/>
    <mergeCell ref="B29:O29"/>
    <mergeCell ref="B32:O32"/>
    <mergeCell ref="B35:R35"/>
    <mergeCell ref="B36:O36"/>
    <mergeCell ref="A37:P37"/>
  </mergeCells>
  <pageMargins left="0.7" right="0.7" top="0.75" bottom="0.75" header="0.3" footer="0.3"/>
  <pageSetup paperSize="17"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U155"/>
  <sheetViews>
    <sheetView zoomScaleNormal="100" workbookViewId="0">
      <pane ySplit="7" topLeftCell="A8" activePane="bottomLeft" state="frozen"/>
      <selection pane="bottomLeft" activeCell="O155" sqref="O155"/>
    </sheetView>
  </sheetViews>
  <sheetFormatPr defaultRowHeight="15" x14ac:dyDescent="0.25"/>
  <cols>
    <col min="1" max="1" width="9.7109375" bestFit="1" customWidth="1"/>
    <col min="2" max="2" width="15.28515625" bestFit="1" customWidth="1"/>
    <col min="3" max="3" width="9.42578125" bestFit="1" customWidth="1"/>
    <col min="4" max="4" width="13.5703125" bestFit="1" customWidth="1"/>
    <col min="5" max="5" width="12.85546875" bestFit="1" customWidth="1"/>
    <col min="6" max="6" width="12" bestFit="1" customWidth="1"/>
    <col min="7" max="7" width="13.140625" customWidth="1"/>
    <col min="8" max="14" width="11.85546875" bestFit="1" customWidth="1"/>
    <col min="15" max="15" width="8.85546875" bestFit="1" customWidth="1"/>
  </cols>
  <sheetData>
    <row r="1" spans="1:21" x14ac:dyDescent="0.25">
      <c r="H1" t="s">
        <v>494</v>
      </c>
      <c r="I1" t="s">
        <v>496</v>
      </c>
      <c r="J1" t="s">
        <v>498</v>
      </c>
      <c r="P1" t="s">
        <v>387</v>
      </c>
      <c r="Q1" t="s">
        <v>389</v>
      </c>
      <c r="R1" t="s">
        <v>390</v>
      </c>
      <c r="S1" t="s">
        <v>391</v>
      </c>
      <c r="T1" t="s">
        <v>392</v>
      </c>
    </row>
    <row r="2" spans="1:21" x14ac:dyDescent="0.25">
      <c r="B2" t="s">
        <v>393</v>
      </c>
      <c r="C2">
        <f>SUMIF(D:D,"&gt;24",E:E)</f>
        <v>37.310000000000009</v>
      </c>
      <c r="E2" t="str">
        <f>'Cable Entry'!E2</f>
        <v>Author</v>
      </c>
      <c r="F2">
        <f>'Cable Entry'!F2</f>
        <v>0</v>
      </c>
      <c r="G2" t="s">
        <v>492</v>
      </c>
      <c r="H2">
        <f>6*6</f>
        <v>36</v>
      </c>
      <c r="I2">
        <f>H2*I5</f>
        <v>28.8</v>
      </c>
      <c r="J2">
        <f>H2*J5</f>
        <v>18</v>
      </c>
      <c r="P2" t="s">
        <v>387</v>
      </c>
      <c r="Q2" t="s">
        <v>398</v>
      </c>
      <c r="R2" t="s">
        <v>399</v>
      </c>
      <c r="S2" t="s">
        <v>400</v>
      </c>
      <c r="T2" t="s">
        <v>401</v>
      </c>
    </row>
    <row r="3" spans="1:21" x14ac:dyDescent="0.25">
      <c r="E3" t="str">
        <f>'Cable Entry'!E3</f>
        <v>Exp. Abrv.</v>
      </c>
      <c r="F3" t="str">
        <f>'Cable Entry'!F3</f>
        <v>BMM</v>
      </c>
      <c r="G3" t="s">
        <v>495</v>
      </c>
      <c r="H3">
        <f>6*6-PI()*POWER(2.25/2,2)</f>
        <v>32.023921797800419</v>
      </c>
      <c r="I3">
        <f>H3*I5</f>
        <v>25.619137438240337</v>
      </c>
      <c r="J3">
        <f>H3*J5</f>
        <v>16.01196089890021</v>
      </c>
      <c r="K3" s="39" t="s">
        <v>499</v>
      </c>
      <c r="P3" t="s">
        <v>387</v>
      </c>
      <c r="Q3" t="s">
        <v>396</v>
      </c>
      <c r="R3" t="s">
        <v>397</v>
      </c>
    </row>
    <row r="4" spans="1:21" x14ac:dyDescent="0.25">
      <c r="B4" t="s">
        <v>403</v>
      </c>
      <c r="C4">
        <f>SUMIF(H:H,"AL2?",E:E)+SUMIF(I:I,"AL2?",E:E)+SUMIF(J:J,"AL2?",E:E)+SUMIF(K:K,"AL2?",E:E)+SUMIF(L:L,"AL2?",E:E)+SUMIF(M:M,"AL2?",E:E)+SUMIF(N:N,"AL2?",E:E)</f>
        <v>24.46</v>
      </c>
      <c r="D4" t="str">
        <f>'Cable Entry'!D4</f>
        <v>Max ID #</v>
      </c>
      <c r="E4" t="str">
        <f>'Cable Entry'!E4</f>
        <v>Beam Line</v>
      </c>
      <c r="F4" t="str">
        <f>'Cable Entry'!F4</f>
        <v>6-BM</v>
      </c>
      <c r="G4" t="s">
        <v>493</v>
      </c>
      <c r="H4">
        <f>6*4</f>
        <v>24</v>
      </c>
      <c r="I4">
        <f>H4*I5</f>
        <v>19.200000000000003</v>
      </c>
      <c r="J4">
        <f>H4*J5</f>
        <v>12</v>
      </c>
      <c r="P4" t="s">
        <v>388</v>
      </c>
      <c r="Q4" t="s">
        <v>394</v>
      </c>
      <c r="R4" t="s">
        <v>395</v>
      </c>
      <c r="S4" t="s">
        <v>402</v>
      </c>
      <c r="T4" t="s">
        <v>429</v>
      </c>
      <c r="U4" t="s">
        <v>437</v>
      </c>
    </row>
    <row r="5" spans="1:21" x14ac:dyDescent="0.25">
      <c r="B5" t="s">
        <v>430</v>
      </c>
      <c r="C5">
        <f>SUMIF(H:H,"AL3?",E:E)+SUMIF(I:I,"AL3?",E:E)+SUMIF(J:J,"AL3?",E:E)+SUMIF(K:K,"AL3?",E:E)+SUMIF(L:L,"AL3?",E:E)+SUMIF(M:M,"AL3?",E:E)+SUMIF(N:N,"AL3?",E:E)</f>
        <v>0</v>
      </c>
      <c r="D5">
        <f>'Cable Entry'!D5</f>
        <v>148</v>
      </c>
      <c r="E5" t="str">
        <f>'Cable Entry'!E5</f>
        <v>Hutch</v>
      </c>
      <c r="F5" t="str">
        <f>'Cable Entry'!F5</f>
        <v>A</v>
      </c>
      <c r="G5" t="s">
        <v>497</v>
      </c>
      <c r="I5" s="38">
        <v>0.8</v>
      </c>
      <c r="J5" s="38">
        <v>0.5</v>
      </c>
    </row>
    <row r="6" spans="1:21" x14ac:dyDescent="0.25">
      <c r="B6" t="s">
        <v>436</v>
      </c>
      <c r="C6">
        <f>SUMIF(H:H,"AL4?",E:E)+SUMIF(I:I,"AL4?",E:E)+SUMIF(J:J,"AL4?",E:E)+SUMIF(K:K,"AL4?",E:E)+SUMIF(L:L,"AL4?",E:E)+SUMIF(M:M,"AL4?",E:E)+SUMIF(N:N,"AL4?",E:E)</f>
        <v>14.349999999999998</v>
      </c>
    </row>
    <row r="7" spans="1:21" x14ac:dyDescent="0.25">
      <c r="A7" t="str">
        <f>'Cable Entry'!A7</f>
        <v>Cable ID #</v>
      </c>
      <c r="B7" t="str">
        <f>'Cable Entry'!B7</f>
        <v>Cable Type</v>
      </c>
      <c r="C7" t="str">
        <f>'Cable Entry'!C7</f>
        <v>Source</v>
      </c>
      <c r="D7" t="str">
        <f>'Cable Entry'!E7</f>
        <v>Z Location (m)</v>
      </c>
      <c r="E7" t="str">
        <f>'Cable Entry'!I7</f>
        <v>Outer dia (in)</v>
      </c>
      <c r="F7" t="s">
        <v>375</v>
      </c>
      <c r="G7" t="str">
        <f>'Cable Entry'!H7</f>
        <v>Cable Func.</v>
      </c>
      <c r="H7" t="s">
        <v>376</v>
      </c>
      <c r="I7" t="s">
        <v>377</v>
      </c>
      <c r="J7" t="s">
        <v>378</v>
      </c>
      <c r="K7" t="s">
        <v>379</v>
      </c>
      <c r="L7" t="s">
        <v>380</v>
      </c>
      <c r="M7" t="s">
        <v>381</v>
      </c>
      <c r="N7" t="s">
        <v>382</v>
      </c>
      <c r="O7" t="s">
        <v>383</v>
      </c>
    </row>
    <row r="8" spans="1:21" hidden="1" x14ac:dyDescent="0.25">
      <c r="A8">
        <f>'Cable Entry'!A8</f>
        <v>1</v>
      </c>
      <c r="B8" t="str">
        <f>'Cable Entry'!B8</f>
        <v>Power</v>
      </c>
      <c r="C8" t="str">
        <f>'Cable Entry'!C8</f>
        <v>Front End</v>
      </c>
      <c r="D8">
        <f>'Cable Entry'!E8</f>
        <v>13</v>
      </c>
      <c r="E8">
        <f>'Cable Entry'!I8</f>
        <v>0.65</v>
      </c>
      <c r="F8">
        <f>PI()*POWER(E8/2,2)</f>
        <v>0.33183072403542191</v>
      </c>
      <c r="G8" t="str">
        <f>'Cable Entry'!H8</f>
        <v>Motor</v>
      </c>
    </row>
    <row r="9" spans="1:21" hidden="1" x14ac:dyDescent="0.25">
      <c r="A9">
        <f>'Cable Entry'!A9</f>
        <v>2</v>
      </c>
      <c r="B9" t="str">
        <f>'Cable Entry'!B9</f>
        <v>Power</v>
      </c>
      <c r="C9" t="str">
        <f>'Cable Entry'!C9</f>
        <v>Front End</v>
      </c>
      <c r="D9">
        <f>'Cable Entry'!E9</f>
        <v>13</v>
      </c>
      <c r="E9">
        <f>'Cable Entry'!I9</f>
        <v>0.65</v>
      </c>
      <c r="F9">
        <f t="shared" ref="F9:F72" si="0">PI()*POWER(E9/2,2)</f>
        <v>0.33183072403542191</v>
      </c>
      <c r="G9" t="str">
        <f>'Cable Entry'!H9</f>
        <v>Motor</v>
      </c>
    </row>
    <row r="10" spans="1:21" hidden="1" x14ac:dyDescent="0.25">
      <c r="A10">
        <f>'Cable Entry'!A10</f>
        <v>3</v>
      </c>
      <c r="B10" t="str">
        <f>'Cable Entry'!B10</f>
        <v>Power</v>
      </c>
      <c r="C10" t="str">
        <f>'Cable Entry'!C10</f>
        <v>Front End</v>
      </c>
      <c r="D10">
        <f>'Cable Entry'!E10</f>
        <v>13</v>
      </c>
      <c r="E10">
        <f>'Cable Entry'!I10</f>
        <v>0.65</v>
      </c>
      <c r="F10">
        <f t="shared" si="0"/>
        <v>0.33183072403542191</v>
      </c>
      <c r="G10" t="str">
        <f>'Cable Entry'!H10</f>
        <v>Motor</v>
      </c>
    </row>
    <row r="11" spans="1:21" hidden="1" x14ac:dyDescent="0.25">
      <c r="A11">
        <f>'Cable Entry'!A11</f>
        <v>4</v>
      </c>
      <c r="B11" t="str">
        <f>'Cable Entry'!B11</f>
        <v>Power</v>
      </c>
      <c r="C11" t="str">
        <f>'Cable Entry'!C11</f>
        <v>Front End</v>
      </c>
      <c r="D11">
        <f>'Cable Entry'!E11</f>
        <v>13</v>
      </c>
      <c r="E11">
        <f>'Cable Entry'!I11</f>
        <v>0.65</v>
      </c>
      <c r="F11">
        <f t="shared" si="0"/>
        <v>0.33183072403542191</v>
      </c>
      <c r="G11" t="str">
        <f>'Cable Entry'!H11</f>
        <v>Motor</v>
      </c>
    </row>
    <row r="12" spans="1:21" hidden="1" x14ac:dyDescent="0.25">
      <c r="A12">
        <f>'Cable Entry'!A12</f>
        <v>5</v>
      </c>
      <c r="B12" t="str">
        <f>'Cable Entry'!B12</f>
        <v>Power</v>
      </c>
      <c r="C12" t="str">
        <f>'Cable Entry'!C12</f>
        <v>Front End</v>
      </c>
      <c r="D12">
        <f>'Cable Entry'!E12</f>
        <v>13</v>
      </c>
      <c r="E12">
        <f>'Cable Entry'!I12</f>
        <v>0.65</v>
      </c>
      <c r="F12">
        <f t="shared" si="0"/>
        <v>0.33183072403542191</v>
      </c>
      <c r="G12" t="str">
        <f>'Cable Entry'!H12</f>
        <v>Motor</v>
      </c>
    </row>
    <row r="13" spans="1:21" hidden="1" x14ac:dyDescent="0.25">
      <c r="A13">
        <f>'Cable Entry'!A13</f>
        <v>6</v>
      </c>
      <c r="B13" t="str">
        <f>'Cable Entry'!B13</f>
        <v>Digital</v>
      </c>
      <c r="C13" t="str">
        <f>'Cable Entry'!C13</f>
        <v>Front End</v>
      </c>
      <c r="D13">
        <f>'Cable Entry'!E13</f>
        <v>13</v>
      </c>
      <c r="E13">
        <f>'Cable Entry'!I13</f>
        <v>0.37</v>
      </c>
      <c r="F13">
        <f t="shared" si="0"/>
        <v>0.10752100856911066</v>
      </c>
      <c r="G13" t="str">
        <f>'Cable Entry'!H13</f>
        <v>Encoder</v>
      </c>
    </row>
    <row r="14" spans="1:21" hidden="1" x14ac:dyDescent="0.25">
      <c r="A14">
        <f>'Cable Entry'!A14</f>
        <v>7</v>
      </c>
      <c r="B14" t="str">
        <f>'Cable Entry'!B14</f>
        <v>Digital</v>
      </c>
      <c r="C14" t="str">
        <f>'Cable Entry'!C14</f>
        <v>Front End</v>
      </c>
      <c r="D14">
        <f>'Cable Entry'!E14</f>
        <v>13</v>
      </c>
      <c r="E14">
        <f>'Cable Entry'!I14</f>
        <v>0.37</v>
      </c>
      <c r="F14">
        <f t="shared" si="0"/>
        <v>0.10752100856911066</v>
      </c>
      <c r="G14" t="str">
        <f>'Cable Entry'!H14</f>
        <v>Encoder</v>
      </c>
    </row>
    <row r="15" spans="1:21" hidden="1" x14ac:dyDescent="0.25">
      <c r="A15">
        <f>'Cable Entry'!A15</f>
        <v>8</v>
      </c>
      <c r="B15" t="str">
        <f>'Cable Entry'!B15</f>
        <v>Digital</v>
      </c>
      <c r="C15" t="str">
        <f>'Cable Entry'!C15</f>
        <v>Front End</v>
      </c>
      <c r="D15">
        <f>'Cable Entry'!E15</f>
        <v>13</v>
      </c>
      <c r="E15">
        <f>'Cable Entry'!I15</f>
        <v>0.37</v>
      </c>
      <c r="F15">
        <f t="shared" si="0"/>
        <v>0.10752100856911066</v>
      </c>
      <c r="G15" t="str">
        <f>'Cable Entry'!H15</f>
        <v>Encoder</v>
      </c>
    </row>
    <row r="16" spans="1:21" hidden="1" x14ac:dyDescent="0.25">
      <c r="A16">
        <f>'Cable Entry'!A16</f>
        <v>9</v>
      </c>
      <c r="B16" t="str">
        <f>'Cable Entry'!B16</f>
        <v>Digital</v>
      </c>
      <c r="C16" t="str">
        <f>'Cable Entry'!C16</f>
        <v>Front End</v>
      </c>
      <c r="D16">
        <f>'Cable Entry'!E16</f>
        <v>13</v>
      </c>
      <c r="E16">
        <f>'Cable Entry'!I16</f>
        <v>0.37</v>
      </c>
      <c r="F16">
        <f t="shared" si="0"/>
        <v>0.10752100856911066</v>
      </c>
      <c r="G16" t="str">
        <f>'Cable Entry'!H16</f>
        <v>Encoder</v>
      </c>
    </row>
    <row r="17" spans="1:15" hidden="1" x14ac:dyDescent="0.25">
      <c r="A17">
        <f>'Cable Entry'!A17</f>
        <v>10</v>
      </c>
      <c r="B17" t="str">
        <f>'Cable Entry'!B17</f>
        <v>Digital</v>
      </c>
      <c r="C17" t="str">
        <f>'Cable Entry'!C17</f>
        <v>Front End</v>
      </c>
      <c r="D17">
        <f>'Cable Entry'!E17</f>
        <v>13</v>
      </c>
      <c r="E17">
        <f>'Cable Entry'!I17</f>
        <v>0.37</v>
      </c>
      <c r="F17">
        <f t="shared" si="0"/>
        <v>0.10752100856911066</v>
      </c>
      <c r="G17" t="str">
        <f>'Cable Entry'!H17</f>
        <v>Encoder</v>
      </c>
    </row>
    <row r="18" spans="1:15" hidden="1" x14ac:dyDescent="0.25">
      <c r="A18">
        <f>'Cable Entry'!A18</f>
        <v>11</v>
      </c>
      <c r="B18" t="str">
        <f>'Cable Entry'!B18</f>
        <v>Power</v>
      </c>
      <c r="C18" t="str">
        <f>'Cable Entry'!C18</f>
        <v>RG:A1</v>
      </c>
      <c r="D18">
        <f>'Cable Entry'!E18</f>
        <v>25.5</v>
      </c>
      <c r="E18">
        <f>'Cable Entry'!I18</f>
        <v>0.65</v>
      </c>
      <c r="F18">
        <f t="shared" si="0"/>
        <v>0.33183072403542191</v>
      </c>
      <c r="G18" t="str">
        <f>'Cable Entry'!H18</f>
        <v>Motor</v>
      </c>
      <c r="H18" t="s">
        <v>58</v>
      </c>
      <c r="I18" t="s">
        <v>52</v>
      </c>
      <c r="J18" t="s">
        <v>425</v>
      </c>
      <c r="K18" t="s">
        <v>426</v>
      </c>
      <c r="O18" t="s">
        <v>426</v>
      </c>
    </row>
    <row r="19" spans="1:15" hidden="1" x14ac:dyDescent="0.25">
      <c r="A19">
        <f>'Cable Entry'!A19</f>
        <v>12</v>
      </c>
      <c r="B19" t="str">
        <f>'Cable Entry'!B19</f>
        <v>Power</v>
      </c>
      <c r="C19" t="str">
        <f>'Cable Entry'!C19</f>
        <v>RG:A1</v>
      </c>
      <c r="D19">
        <f>'Cable Entry'!E19</f>
        <v>25.5</v>
      </c>
      <c r="E19">
        <f>'Cable Entry'!I19</f>
        <v>0.65</v>
      </c>
      <c r="F19">
        <f t="shared" si="0"/>
        <v>0.33183072403542191</v>
      </c>
      <c r="G19" t="str">
        <f>'Cable Entry'!H19</f>
        <v>Motor</v>
      </c>
      <c r="H19" t="s">
        <v>58</v>
      </c>
      <c r="I19" t="s">
        <v>52</v>
      </c>
      <c r="J19" t="s">
        <v>425</v>
      </c>
      <c r="K19" t="s">
        <v>426</v>
      </c>
      <c r="O19" t="s">
        <v>426</v>
      </c>
    </row>
    <row r="20" spans="1:15" hidden="1" x14ac:dyDescent="0.25">
      <c r="A20">
        <f>'Cable Entry'!A20</f>
        <v>13</v>
      </c>
      <c r="B20" t="str">
        <f>'Cable Entry'!B20</f>
        <v>Power</v>
      </c>
      <c r="C20" t="str">
        <f>'Cable Entry'!C20</f>
        <v>RG:A1</v>
      </c>
      <c r="D20">
        <f>'Cable Entry'!E20</f>
        <v>25.5</v>
      </c>
      <c r="E20">
        <f>'Cable Entry'!I20</f>
        <v>0.65</v>
      </c>
      <c r="F20">
        <f t="shared" si="0"/>
        <v>0.33183072403542191</v>
      </c>
      <c r="G20" t="str">
        <f>'Cable Entry'!H20</f>
        <v>Motor</v>
      </c>
      <c r="H20" t="s">
        <v>58</v>
      </c>
      <c r="I20" t="s">
        <v>52</v>
      </c>
      <c r="J20" t="s">
        <v>425</v>
      </c>
      <c r="K20" t="s">
        <v>426</v>
      </c>
      <c r="O20" t="s">
        <v>426</v>
      </c>
    </row>
    <row r="21" spans="1:15" hidden="1" x14ac:dyDescent="0.25">
      <c r="A21">
        <f>'Cable Entry'!A21</f>
        <v>14</v>
      </c>
      <c r="B21" t="str">
        <f>'Cable Entry'!B21</f>
        <v>Power</v>
      </c>
      <c r="C21" t="str">
        <f>'Cable Entry'!C21</f>
        <v>RG:A1</v>
      </c>
      <c r="D21">
        <f>'Cable Entry'!E21</f>
        <v>25.5</v>
      </c>
      <c r="E21">
        <f>'Cable Entry'!I21</f>
        <v>0.65</v>
      </c>
      <c r="F21">
        <f t="shared" si="0"/>
        <v>0.33183072403542191</v>
      </c>
      <c r="G21" t="str">
        <f>'Cable Entry'!H21</f>
        <v>Motor</v>
      </c>
      <c r="H21" t="s">
        <v>58</v>
      </c>
      <c r="I21" t="s">
        <v>52</v>
      </c>
      <c r="J21" t="s">
        <v>425</v>
      </c>
      <c r="K21" t="s">
        <v>426</v>
      </c>
      <c r="O21" t="s">
        <v>426</v>
      </c>
    </row>
    <row r="22" spans="1:15" hidden="1" x14ac:dyDescent="0.25">
      <c r="A22">
        <f>'Cable Entry'!A22</f>
        <v>15</v>
      </c>
      <c r="B22" t="str">
        <f>'Cable Entry'!B22</f>
        <v>Power</v>
      </c>
      <c r="C22" t="str">
        <f>'Cable Entry'!C22</f>
        <v>RG:A1</v>
      </c>
      <c r="D22">
        <f>'Cable Entry'!E22</f>
        <v>25.5</v>
      </c>
      <c r="E22">
        <f>'Cable Entry'!I22</f>
        <v>0.65</v>
      </c>
      <c r="F22">
        <f t="shared" si="0"/>
        <v>0.33183072403542191</v>
      </c>
      <c r="G22" t="str">
        <f>'Cable Entry'!H22</f>
        <v>Motor</v>
      </c>
      <c r="H22" t="s">
        <v>58</v>
      </c>
      <c r="I22" t="s">
        <v>52</v>
      </c>
      <c r="J22" t="s">
        <v>425</v>
      </c>
      <c r="K22" t="s">
        <v>426</v>
      </c>
      <c r="O22" t="s">
        <v>426</v>
      </c>
    </row>
    <row r="23" spans="1:15" hidden="1" x14ac:dyDescent="0.25">
      <c r="A23">
        <f>'Cable Entry'!A23</f>
        <v>16</v>
      </c>
      <c r="B23" t="str">
        <f>'Cable Entry'!B23</f>
        <v>Power</v>
      </c>
      <c r="C23" t="str">
        <f>'Cable Entry'!C23</f>
        <v>RG:A1</v>
      </c>
      <c r="D23">
        <f>'Cable Entry'!E23</f>
        <v>25.5</v>
      </c>
      <c r="E23">
        <f>'Cable Entry'!I23</f>
        <v>0.65</v>
      </c>
      <c r="F23">
        <f t="shared" si="0"/>
        <v>0.33183072403542191</v>
      </c>
      <c r="G23" t="str">
        <f>'Cable Entry'!H23</f>
        <v>Motor</v>
      </c>
      <c r="H23" t="s">
        <v>58</v>
      </c>
      <c r="I23" t="s">
        <v>52</v>
      </c>
      <c r="J23" t="s">
        <v>425</v>
      </c>
      <c r="K23" t="s">
        <v>426</v>
      </c>
      <c r="O23" t="s">
        <v>426</v>
      </c>
    </row>
    <row r="24" spans="1:15" hidden="1" x14ac:dyDescent="0.25">
      <c r="A24">
        <f>'Cable Entry'!A24</f>
        <v>17</v>
      </c>
      <c r="B24" t="str">
        <f>'Cable Entry'!B24</f>
        <v>Power</v>
      </c>
      <c r="C24" t="str">
        <f>'Cable Entry'!C24</f>
        <v>RG:A1</v>
      </c>
      <c r="D24">
        <f>'Cable Entry'!E24</f>
        <v>25.5</v>
      </c>
      <c r="E24">
        <f>'Cable Entry'!I24</f>
        <v>0.65</v>
      </c>
      <c r="F24">
        <f t="shared" si="0"/>
        <v>0.33183072403542191</v>
      </c>
      <c r="G24" t="str">
        <f>'Cable Entry'!H24</f>
        <v>Motor</v>
      </c>
      <c r="H24" t="s">
        <v>58</v>
      </c>
      <c r="I24" t="s">
        <v>52</v>
      </c>
      <c r="J24" t="s">
        <v>425</v>
      </c>
      <c r="K24" t="s">
        <v>426</v>
      </c>
      <c r="O24" t="s">
        <v>426</v>
      </c>
    </row>
    <row r="25" spans="1:15" hidden="1" x14ac:dyDescent="0.25">
      <c r="A25">
        <f>'Cable Entry'!A25</f>
        <v>18</v>
      </c>
      <c r="B25" t="str">
        <f>'Cable Entry'!B25</f>
        <v>Digital</v>
      </c>
      <c r="C25" t="str">
        <f>'Cable Entry'!C25</f>
        <v>RG:A1</v>
      </c>
      <c r="D25">
        <f>'Cable Entry'!E25</f>
        <v>25.5</v>
      </c>
      <c r="E25">
        <f>'Cable Entry'!I25</f>
        <v>0.37</v>
      </c>
      <c r="F25">
        <f t="shared" si="0"/>
        <v>0.10752100856911066</v>
      </c>
      <c r="G25" t="str">
        <f>'Cable Entry'!H25</f>
        <v>Encoder</v>
      </c>
      <c r="H25" t="s">
        <v>411</v>
      </c>
      <c r="I25" t="s">
        <v>412</v>
      </c>
      <c r="J25" t="s">
        <v>413</v>
      </c>
      <c r="K25" t="s">
        <v>414</v>
      </c>
      <c r="O25" t="s">
        <v>414</v>
      </c>
    </row>
    <row r="26" spans="1:15" hidden="1" x14ac:dyDescent="0.25">
      <c r="A26">
        <f>'Cable Entry'!A26</f>
        <v>19</v>
      </c>
      <c r="B26" t="str">
        <f>'Cable Entry'!B26</f>
        <v>Digital</v>
      </c>
      <c r="C26" t="str">
        <f>'Cable Entry'!C26</f>
        <v>RG:A1</v>
      </c>
      <c r="D26">
        <f>'Cable Entry'!E26</f>
        <v>25.5</v>
      </c>
      <c r="E26">
        <f>'Cable Entry'!I26</f>
        <v>0.37</v>
      </c>
      <c r="F26">
        <f t="shared" si="0"/>
        <v>0.10752100856911066</v>
      </c>
      <c r="G26" t="str">
        <f>'Cable Entry'!H26</f>
        <v>Encoder</v>
      </c>
      <c r="H26" t="s">
        <v>411</v>
      </c>
      <c r="I26" t="s">
        <v>412</v>
      </c>
      <c r="J26" t="s">
        <v>413</v>
      </c>
      <c r="K26" t="s">
        <v>414</v>
      </c>
      <c r="O26" t="s">
        <v>414</v>
      </c>
    </row>
    <row r="27" spans="1:15" hidden="1" x14ac:dyDescent="0.25">
      <c r="A27">
        <f>'Cable Entry'!A27</f>
        <v>20</v>
      </c>
      <c r="B27" t="str">
        <f>'Cable Entry'!B27</f>
        <v>Digital</v>
      </c>
      <c r="C27" t="str">
        <f>'Cable Entry'!C27</f>
        <v>RG:A1</v>
      </c>
      <c r="D27">
        <f>'Cable Entry'!E27</f>
        <v>25.5</v>
      </c>
      <c r="E27">
        <f>'Cable Entry'!I27</f>
        <v>0.37</v>
      </c>
      <c r="F27">
        <f t="shared" si="0"/>
        <v>0.10752100856911066</v>
      </c>
      <c r="G27" t="str">
        <f>'Cable Entry'!H27</f>
        <v>Encoder</v>
      </c>
      <c r="H27" t="s">
        <v>411</v>
      </c>
      <c r="I27" t="s">
        <v>412</v>
      </c>
      <c r="J27" t="s">
        <v>413</v>
      </c>
      <c r="K27" t="s">
        <v>414</v>
      </c>
      <c r="O27" t="s">
        <v>414</v>
      </c>
    </row>
    <row r="28" spans="1:15" hidden="1" x14ac:dyDescent="0.25">
      <c r="A28">
        <f>'Cable Entry'!A28</f>
        <v>21</v>
      </c>
      <c r="B28" t="str">
        <f>'Cable Entry'!B28</f>
        <v>Digital</v>
      </c>
      <c r="C28" t="str">
        <f>'Cable Entry'!C28</f>
        <v>RG:A1</v>
      </c>
      <c r="D28">
        <f>'Cable Entry'!E28</f>
        <v>25.5</v>
      </c>
      <c r="E28">
        <f>'Cable Entry'!I28</f>
        <v>0.37</v>
      </c>
      <c r="F28">
        <f t="shared" si="0"/>
        <v>0.10752100856911066</v>
      </c>
      <c r="G28" t="str">
        <f>'Cable Entry'!H28</f>
        <v>Encoder</v>
      </c>
      <c r="H28" t="s">
        <v>411</v>
      </c>
      <c r="I28" t="s">
        <v>412</v>
      </c>
      <c r="J28" t="s">
        <v>413</v>
      </c>
      <c r="K28" t="s">
        <v>414</v>
      </c>
      <c r="O28" t="s">
        <v>414</v>
      </c>
    </row>
    <row r="29" spans="1:15" hidden="1" x14ac:dyDescent="0.25">
      <c r="A29">
        <f>'Cable Entry'!A29</f>
        <v>22</v>
      </c>
      <c r="B29" t="str">
        <f>'Cable Entry'!B29</f>
        <v>Digital</v>
      </c>
      <c r="C29" t="str">
        <f>'Cable Entry'!C29</f>
        <v>RG:A1</v>
      </c>
      <c r="D29">
        <f>'Cable Entry'!E29</f>
        <v>25.5</v>
      </c>
      <c r="E29">
        <f>'Cable Entry'!I29</f>
        <v>0.37</v>
      </c>
      <c r="F29">
        <f t="shared" si="0"/>
        <v>0.10752100856911066</v>
      </c>
      <c r="G29" t="str">
        <f>'Cable Entry'!H29</f>
        <v>Encoder</v>
      </c>
      <c r="H29" t="s">
        <v>411</v>
      </c>
      <c r="I29" t="s">
        <v>412</v>
      </c>
      <c r="J29" t="s">
        <v>413</v>
      </c>
      <c r="K29" t="s">
        <v>414</v>
      </c>
      <c r="O29" t="s">
        <v>414</v>
      </c>
    </row>
    <row r="30" spans="1:15" hidden="1" x14ac:dyDescent="0.25">
      <c r="A30">
        <f>'Cable Entry'!A30</f>
        <v>23</v>
      </c>
      <c r="B30" t="str">
        <f>'Cable Entry'!B30</f>
        <v>Digital</v>
      </c>
      <c r="C30" t="str">
        <f>'Cable Entry'!C30</f>
        <v>RG:A1</v>
      </c>
      <c r="D30">
        <f>'Cable Entry'!E30</f>
        <v>25.5</v>
      </c>
      <c r="E30">
        <f>'Cable Entry'!I30</f>
        <v>0.37</v>
      </c>
      <c r="F30">
        <f t="shared" si="0"/>
        <v>0.10752100856911066</v>
      </c>
      <c r="G30" t="str">
        <f>'Cable Entry'!H30</f>
        <v>Encoder</v>
      </c>
      <c r="H30" t="s">
        <v>411</v>
      </c>
      <c r="I30" t="s">
        <v>412</v>
      </c>
      <c r="J30" t="s">
        <v>413</v>
      </c>
      <c r="K30" t="s">
        <v>414</v>
      </c>
      <c r="O30" t="s">
        <v>414</v>
      </c>
    </row>
    <row r="31" spans="1:15" hidden="1" x14ac:dyDescent="0.25">
      <c r="A31">
        <f>'Cable Entry'!A31</f>
        <v>24</v>
      </c>
      <c r="B31" t="str">
        <f>'Cable Entry'!B31</f>
        <v>Digital</v>
      </c>
      <c r="C31" t="str">
        <f>'Cable Entry'!C31</f>
        <v>RG:A1</v>
      </c>
      <c r="D31">
        <f>'Cable Entry'!E31</f>
        <v>25.5</v>
      </c>
      <c r="E31">
        <f>'Cable Entry'!I31</f>
        <v>0.37</v>
      </c>
      <c r="F31">
        <f t="shared" si="0"/>
        <v>0.10752100856911066</v>
      </c>
      <c r="G31" t="str">
        <f>'Cable Entry'!H31</f>
        <v>Encoder</v>
      </c>
      <c r="H31" t="s">
        <v>411</v>
      </c>
      <c r="I31" t="s">
        <v>412</v>
      </c>
      <c r="J31" t="s">
        <v>413</v>
      </c>
      <c r="K31" t="s">
        <v>414</v>
      </c>
      <c r="O31" t="s">
        <v>414</v>
      </c>
    </row>
    <row r="32" spans="1:15" hidden="1" x14ac:dyDescent="0.25">
      <c r="A32">
        <f>'Cable Entry'!A32</f>
        <v>25</v>
      </c>
      <c r="B32" t="str">
        <f>'Cable Entry'!B32</f>
        <v>Digital</v>
      </c>
      <c r="C32" t="str">
        <f>'Cable Entry'!C32</f>
        <v>RG:A1</v>
      </c>
      <c r="D32">
        <f>'Cable Entry'!E32</f>
        <v>25.5</v>
      </c>
      <c r="E32">
        <f>'Cable Entry'!I32</f>
        <v>0</v>
      </c>
      <c r="F32">
        <f t="shared" si="0"/>
        <v>0</v>
      </c>
      <c r="G32" t="str">
        <f>'Cable Entry'!H32</f>
        <v>Service mode</v>
      </c>
      <c r="H32" t="s">
        <v>411</v>
      </c>
      <c r="I32" t="s">
        <v>412</v>
      </c>
      <c r="J32" t="s">
        <v>413</v>
      </c>
      <c r="K32" t="s">
        <v>414</v>
      </c>
      <c r="O32" t="s">
        <v>414</v>
      </c>
    </row>
    <row r="33" spans="1:15" hidden="1" x14ac:dyDescent="0.25">
      <c r="A33">
        <f>'Cable Entry'!A33</f>
        <v>26</v>
      </c>
      <c r="B33" t="str">
        <f>'Cable Entry'!B33</f>
        <v>Power</v>
      </c>
      <c r="C33" t="str">
        <f>'Cable Entry'!C33</f>
        <v>RG:A1</v>
      </c>
      <c r="D33">
        <f>'Cable Entry'!E33</f>
        <v>28.5</v>
      </c>
      <c r="E33">
        <f>'Cable Entry'!I33</f>
        <v>0.65</v>
      </c>
      <c r="F33">
        <f t="shared" si="0"/>
        <v>0.33183072403542191</v>
      </c>
      <c r="G33" t="str">
        <f>'Cable Entry'!H33</f>
        <v>Motor</v>
      </c>
      <c r="H33" t="s">
        <v>58</v>
      </c>
      <c r="I33" t="s">
        <v>57</v>
      </c>
      <c r="J33" t="s">
        <v>438</v>
      </c>
      <c r="K33" t="s">
        <v>427</v>
      </c>
      <c r="L33" t="s">
        <v>428</v>
      </c>
      <c r="M33" t="s">
        <v>426</v>
      </c>
      <c r="O33" t="s">
        <v>426</v>
      </c>
    </row>
    <row r="34" spans="1:15" hidden="1" x14ac:dyDescent="0.25">
      <c r="A34">
        <f>'Cable Entry'!A34</f>
        <v>27</v>
      </c>
      <c r="B34" t="str">
        <f>'Cable Entry'!B34</f>
        <v>Power</v>
      </c>
      <c r="C34" t="str">
        <f>'Cable Entry'!C34</f>
        <v>RG:A1</v>
      </c>
      <c r="D34">
        <f>'Cable Entry'!E34</f>
        <v>28.5</v>
      </c>
      <c r="E34">
        <f>'Cable Entry'!I34</f>
        <v>0.65</v>
      </c>
      <c r="F34">
        <f t="shared" si="0"/>
        <v>0.33183072403542191</v>
      </c>
      <c r="G34" t="str">
        <f>'Cable Entry'!H34</f>
        <v>Motor</v>
      </c>
      <c r="H34" t="s">
        <v>58</v>
      </c>
      <c r="I34" t="s">
        <v>57</v>
      </c>
      <c r="J34" t="s">
        <v>438</v>
      </c>
      <c r="K34" t="s">
        <v>427</v>
      </c>
      <c r="L34" t="s">
        <v>428</v>
      </c>
      <c r="M34" t="s">
        <v>426</v>
      </c>
      <c r="O34" t="s">
        <v>426</v>
      </c>
    </row>
    <row r="35" spans="1:15" hidden="1" x14ac:dyDescent="0.25">
      <c r="A35">
        <f>'Cable Entry'!A35</f>
        <v>28</v>
      </c>
      <c r="B35" t="str">
        <f>'Cable Entry'!B35</f>
        <v>Power</v>
      </c>
      <c r="C35" t="str">
        <f>'Cable Entry'!C35</f>
        <v>RG:A1</v>
      </c>
      <c r="D35">
        <f>'Cable Entry'!E35</f>
        <v>28.5</v>
      </c>
      <c r="E35">
        <f>'Cable Entry'!I35</f>
        <v>0.65</v>
      </c>
      <c r="F35">
        <f t="shared" si="0"/>
        <v>0.33183072403542191</v>
      </c>
      <c r="G35" t="str">
        <f>'Cable Entry'!H35</f>
        <v>Motor</v>
      </c>
      <c r="H35" t="s">
        <v>58</v>
      </c>
      <c r="I35" t="s">
        <v>57</v>
      </c>
      <c r="J35" t="s">
        <v>438</v>
      </c>
      <c r="K35" t="s">
        <v>427</v>
      </c>
      <c r="L35" t="s">
        <v>428</v>
      </c>
      <c r="M35" t="s">
        <v>426</v>
      </c>
      <c r="O35" t="s">
        <v>426</v>
      </c>
    </row>
    <row r="36" spans="1:15" hidden="1" x14ac:dyDescent="0.25">
      <c r="A36">
        <f>'Cable Entry'!A36</f>
        <v>29</v>
      </c>
      <c r="B36" t="str">
        <f>'Cable Entry'!B36</f>
        <v>Power</v>
      </c>
      <c r="C36" t="str">
        <f>'Cable Entry'!C36</f>
        <v>RG:A1</v>
      </c>
      <c r="D36">
        <f>'Cable Entry'!E36</f>
        <v>28.5</v>
      </c>
      <c r="E36">
        <f>'Cable Entry'!I36</f>
        <v>0.65</v>
      </c>
      <c r="F36">
        <f t="shared" si="0"/>
        <v>0.33183072403542191</v>
      </c>
      <c r="G36" t="str">
        <f>'Cable Entry'!H36</f>
        <v>Motor</v>
      </c>
      <c r="H36" t="s">
        <v>58</v>
      </c>
      <c r="I36" t="s">
        <v>57</v>
      </c>
      <c r="J36" t="s">
        <v>438</v>
      </c>
      <c r="K36" t="s">
        <v>427</v>
      </c>
      <c r="L36" t="s">
        <v>428</v>
      </c>
      <c r="M36" t="s">
        <v>426</v>
      </c>
      <c r="O36" t="s">
        <v>426</v>
      </c>
    </row>
    <row r="37" spans="1:15" hidden="1" x14ac:dyDescent="0.25">
      <c r="A37">
        <f>'Cable Entry'!A37</f>
        <v>30</v>
      </c>
      <c r="B37" t="str">
        <f>'Cable Entry'!B37</f>
        <v>Power</v>
      </c>
      <c r="C37" t="str">
        <f>'Cable Entry'!C37</f>
        <v>RG:A1</v>
      </c>
      <c r="D37">
        <f>'Cable Entry'!E37</f>
        <v>28.5</v>
      </c>
      <c r="E37">
        <f>'Cable Entry'!I37</f>
        <v>0.65</v>
      </c>
      <c r="F37">
        <f t="shared" si="0"/>
        <v>0.33183072403542191</v>
      </c>
      <c r="G37" t="str">
        <f>'Cable Entry'!H37</f>
        <v>Motor</v>
      </c>
      <c r="H37" t="s">
        <v>58</v>
      </c>
      <c r="I37" t="s">
        <v>57</v>
      </c>
      <c r="J37" t="s">
        <v>438</v>
      </c>
      <c r="K37" t="s">
        <v>427</v>
      </c>
      <c r="L37" t="s">
        <v>428</v>
      </c>
      <c r="M37" t="s">
        <v>426</v>
      </c>
      <c r="O37" t="s">
        <v>426</v>
      </c>
    </row>
    <row r="38" spans="1:15" hidden="1" x14ac:dyDescent="0.25">
      <c r="A38">
        <f>'Cable Entry'!A38</f>
        <v>31</v>
      </c>
      <c r="B38" t="str">
        <f>'Cable Entry'!B38</f>
        <v>Power</v>
      </c>
      <c r="C38" t="str">
        <f>'Cable Entry'!C38</f>
        <v>RG:A1</v>
      </c>
      <c r="D38">
        <f>'Cable Entry'!E38</f>
        <v>28.5</v>
      </c>
      <c r="E38">
        <f>'Cable Entry'!I38</f>
        <v>0.65</v>
      </c>
      <c r="F38">
        <f t="shared" si="0"/>
        <v>0.33183072403542191</v>
      </c>
      <c r="G38" t="str">
        <f>'Cable Entry'!H38</f>
        <v>Motor</v>
      </c>
      <c r="H38" t="s">
        <v>58</v>
      </c>
      <c r="I38" t="s">
        <v>57</v>
      </c>
      <c r="J38" t="s">
        <v>438</v>
      </c>
      <c r="K38" t="s">
        <v>427</v>
      </c>
      <c r="L38" t="s">
        <v>428</v>
      </c>
      <c r="M38" t="s">
        <v>426</v>
      </c>
      <c r="O38" t="s">
        <v>426</v>
      </c>
    </row>
    <row r="39" spans="1:15" hidden="1" x14ac:dyDescent="0.25">
      <c r="A39">
        <f>'Cable Entry'!A39</f>
        <v>32</v>
      </c>
      <c r="B39" t="str">
        <f>'Cable Entry'!B39</f>
        <v>Power</v>
      </c>
      <c r="C39" t="str">
        <f>'Cable Entry'!C39</f>
        <v>RG:A1</v>
      </c>
      <c r="D39">
        <f>'Cable Entry'!E39</f>
        <v>27.2</v>
      </c>
      <c r="E39">
        <f>'Cable Entry'!I39</f>
        <v>0.65</v>
      </c>
      <c r="F39">
        <f t="shared" si="0"/>
        <v>0.33183072403542191</v>
      </c>
      <c r="G39" t="str">
        <f>'Cable Entry'!H39</f>
        <v>Motor</v>
      </c>
      <c r="H39" t="s">
        <v>58</v>
      </c>
      <c r="I39" t="s">
        <v>52</v>
      </c>
      <c r="J39" t="s">
        <v>425</v>
      </c>
      <c r="K39" t="s">
        <v>426</v>
      </c>
      <c r="O39" t="s">
        <v>426</v>
      </c>
    </row>
    <row r="40" spans="1:15" hidden="1" x14ac:dyDescent="0.25">
      <c r="A40">
        <f>'Cable Entry'!A40</f>
        <v>33</v>
      </c>
      <c r="B40" t="str">
        <f>'Cable Entry'!B40</f>
        <v>Digital</v>
      </c>
      <c r="C40" t="str">
        <f>'Cable Entry'!C40</f>
        <v>RG:A1</v>
      </c>
      <c r="D40">
        <f>'Cable Entry'!E40</f>
        <v>28.5</v>
      </c>
      <c r="E40">
        <f>'Cable Entry'!I40</f>
        <v>0.37</v>
      </c>
      <c r="F40">
        <f t="shared" si="0"/>
        <v>0.10752100856911066</v>
      </c>
      <c r="G40" t="str">
        <f>'Cable Entry'!H40</f>
        <v>Encoder</v>
      </c>
      <c r="H40" t="s">
        <v>411</v>
      </c>
      <c r="I40" t="s">
        <v>415</v>
      </c>
      <c r="J40" t="s">
        <v>439</v>
      </c>
      <c r="K40" t="s">
        <v>416</v>
      </c>
      <c r="L40" t="s">
        <v>417</v>
      </c>
      <c r="M40" t="s">
        <v>414</v>
      </c>
      <c r="O40" t="s">
        <v>414</v>
      </c>
    </row>
    <row r="41" spans="1:15" hidden="1" x14ac:dyDescent="0.25">
      <c r="A41">
        <f>'Cable Entry'!A41</f>
        <v>34</v>
      </c>
      <c r="B41" t="str">
        <f>'Cable Entry'!B41</f>
        <v>Digital</v>
      </c>
      <c r="C41" t="str">
        <f>'Cable Entry'!C41</f>
        <v>RG:A1</v>
      </c>
      <c r="D41">
        <f>'Cable Entry'!E41</f>
        <v>28.5</v>
      </c>
      <c r="E41">
        <f>'Cable Entry'!I41</f>
        <v>0.37</v>
      </c>
      <c r="F41">
        <f t="shared" si="0"/>
        <v>0.10752100856911066</v>
      </c>
      <c r="G41" t="str">
        <f>'Cable Entry'!H41</f>
        <v>Encoder</v>
      </c>
      <c r="H41" t="s">
        <v>411</v>
      </c>
      <c r="I41" t="s">
        <v>415</v>
      </c>
      <c r="J41" t="s">
        <v>439</v>
      </c>
      <c r="K41" t="s">
        <v>416</v>
      </c>
      <c r="L41" t="s">
        <v>417</v>
      </c>
      <c r="M41" t="s">
        <v>414</v>
      </c>
      <c r="O41" t="s">
        <v>414</v>
      </c>
    </row>
    <row r="42" spans="1:15" hidden="1" x14ac:dyDescent="0.25">
      <c r="A42">
        <f>'Cable Entry'!A42</f>
        <v>35</v>
      </c>
      <c r="B42" t="str">
        <f>'Cable Entry'!B42</f>
        <v>Digital</v>
      </c>
      <c r="C42" t="str">
        <f>'Cable Entry'!C42</f>
        <v>RG:A1</v>
      </c>
      <c r="D42">
        <f>'Cable Entry'!E42</f>
        <v>28.5</v>
      </c>
      <c r="E42">
        <f>'Cable Entry'!I42</f>
        <v>0.37</v>
      </c>
      <c r="F42">
        <f t="shared" si="0"/>
        <v>0.10752100856911066</v>
      </c>
      <c r="G42" t="str">
        <f>'Cable Entry'!H42</f>
        <v>Encoder</v>
      </c>
      <c r="H42" t="s">
        <v>411</v>
      </c>
      <c r="I42" t="s">
        <v>415</v>
      </c>
      <c r="J42" t="s">
        <v>439</v>
      </c>
      <c r="K42" t="s">
        <v>416</v>
      </c>
      <c r="L42" t="s">
        <v>417</v>
      </c>
      <c r="M42" t="s">
        <v>414</v>
      </c>
      <c r="O42" t="s">
        <v>414</v>
      </c>
    </row>
    <row r="43" spans="1:15" hidden="1" x14ac:dyDescent="0.25">
      <c r="A43">
        <f>'Cable Entry'!A43</f>
        <v>36</v>
      </c>
      <c r="B43" t="str">
        <f>'Cable Entry'!B43</f>
        <v>Digital</v>
      </c>
      <c r="C43" t="str">
        <f>'Cable Entry'!C43</f>
        <v>RG:A1</v>
      </c>
      <c r="D43">
        <f>'Cable Entry'!E43</f>
        <v>28.5</v>
      </c>
      <c r="E43">
        <f>'Cable Entry'!I43</f>
        <v>0.37</v>
      </c>
      <c r="F43">
        <f t="shared" si="0"/>
        <v>0.10752100856911066</v>
      </c>
      <c r="G43" t="str">
        <f>'Cable Entry'!H43</f>
        <v>Encoder</v>
      </c>
      <c r="H43" t="s">
        <v>411</v>
      </c>
      <c r="I43" t="s">
        <v>415</v>
      </c>
      <c r="J43" t="s">
        <v>439</v>
      </c>
      <c r="K43" t="s">
        <v>416</v>
      </c>
      <c r="L43" t="s">
        <v>417</v>
      </c>
      <c r="M43" t="s">
        <v>414</v>
      </c>
      <c r="O43" t="s">
        <v>414</v>
      </c>
    </row>
    <row r="44" spans="1:15" hidden="1" x14ac:dyDescent="0.25">
      <c r="A44">
        <f>'Cable Entry'!A44</f>
        <v>37</v>
      </c>
      <c r="B44" t="str">
        <f>'Cable Entry'!B44</f>
        <v>Digital</v>
      </c>
      <c r="C44" t="str">
        <f>'Cable Entry'!C44</f>
        <v>RG:A1</v>
      </c>
      <c r="D44">
        <f>'Cable Entry'!E44</f>
        <v>28.5</v>
      </c>
      <c r="E44">
        <f>'Cable Entry'!I44</f>
        <v>0.37</v>
      </c>
      <c r="F44">
        <f t="shared" si="0"/>
        <v>0.10752100856911066</v>
      </c>
      <c r="G44" t="str">
        <f>'Cable Entry'!H44</f>
        <v>Encoder</v>
      </c>
      <c r="H44" t="s">
        <v>411</v>
      </c>
      <c r="I44" t="s">
        <v>415</v>
      </c>
      <c r="J44" t="s">
        <v>439</v>
      </c>
      <c r="K44" t="s">
        <v>416</v>
      </c>
      <c r="L44" t="s">
        <v>417</v>
      </c>
      <c r="M44" t="s">
        <v>414</v>
      </c>
      <c r="O44" t="s">
        <v>414</v>
      </c>
    </row>
    <row r="45" spans="1:15" hidden="1" x14ac:dyDescent="0.25">
      <c r="A45">
        <f>'Cable Entry'!A45</f>
        <v>38</v>
      </c>
      <c r="B45" t="str">
        <f>'Cable Entry'!B45</f>
        <v>Digital</v>
      </c>
      <c r="C45" t="str">
        <f>'Cable Entry'!C45</f>
        <v>RG:A1</v>
      </c>
      <c r="D45">
        <f>'Cable Entry'!E45</f>
        <v>27.2</v>
      </c>
      <c r="E45">
        <f>'Cable Entry'!I45</f>
        <v>0.37</v>
      </c>
      <c r="F45">
        <f t="shared" si="0"/>
        <v>0.10752100856911066</v>
      </c>
      <c r="G45" t="str">
        <f>'Cable Entry'!H45</f>
        <v>Encoder</v>
      </c>
      <c r="H45" t="s">
        <v>411</v>
      </c>
      <c r="I45" t="s">
        <v>412</v>
      </c>
      <c r="J45" t="s">
        <v>413</v>
      </c>
      <c r="K45" t="s">
        <v>414</v>
      </c>
      <c r="O45" t="s">
        <v>414</v>
      </c>
    </row>
    <row r="46" spans="1:15" x14ac:dyDescent="0.25">
      <c r="A46">
        <f>'Cable Entry'!A46</f>
        <v>39</v>
      </c>
      <c r="B46" t="str">
        <f>'Cable Entry'!B46</f>
        <v>Power</v>
      </c>
      <c r="C46" t="str">
        <f>'Cable Entry'!C46</f>
        <v>RG:A1</v>
      </c>
      <c r="D46">
        <f>'Cable Entry'!E46</f>
        <v>30.4</v>
      </c>
      <c r="E46">
        <f>'Cable Entry'!I46</f>
        <v>0.65</v>
      </c>
      <c r="F46">
        <f t="shared" si="0"/>
        <v>0.33183072403542191</v>
      </c>
      <c r="G46" t="str">
        <f>'Cable Entry'!H46</f>
        <v>Motor</v>
      </c>
      <c r="H46" t="s">
        <v>58</v>
      </c>
      <c r="I46" t="s">
        <v>57</v>
      </c>
      <c r="J46" t="s">
        <v>438</v>
      </c>
      <c r="K46" t="s">
        <v>427</v>
      </c>
      <c r="L46" t="s">
        <v>428</v>
      </c>
      <c r="O46" t="s">
        <v>428</v>
      </c>
    </row>
    <row r="47" spans="1:15" x14ac:dyDescent="0.25">
      <c r="A47">
        <f>'Cable Entry'!A47</f>
        <v>40</v>
      </c>
      <c r="B47" t="str">
        <f>'Cable Entry'!B47</f>
        <v>Power</v>
      </c>
      <c r="C47" t="str">
        <f>'Cable Entry'!C47</f>
        <v>RG:A1</v>
      </c>
      <c r="D47">
        <f>'Cable Entry'!E47</f>
        <v>30.4</v>
      </c>
      <c r="E47">
        <f>'Cable Entry'!I47</f>
        <v>0.65</v>
      </c>
      <c r="F47">
        <f t="shared" si="0"/>
        <v>0.33183072403542191</v>
      </c>
      <c r="G47" t="str">
        <f>'Cable Entry'!H47</f>
        <v>Motor</v>
      </c>
      <c r="H47" t="s">
        <v>58</v>
      </c>
      <c r="I47" t="s">
        <v>57</v>
      </c>
      <c r="J47" t="s">
        <v>438</v>
      </c>
      <c r="K47" t="s">
        <v>427</v>
      </c>
      <c r="L47" t="s">
        <v>428</v>
      </c>
      <c r="O47" t="s">
        <v>428</v>
      </c>
    </row>
    <row r="48" spans="1:15" x14ac:dyDescent="0.25">
      <c r="A48">
        <f>'Cable Entry'!A48</f>
        <v>41</v>
      </c>
      <c r="B48" t="str">
        <f>'Cable Entry'!B48</f>
        <v>Power</v>
      </c>
      <c r="C48" t="str">
        <f>'Cable Entry'!C48</f>
        <v>RG:A1</v>
      </c>
      <c r="D48">
        <f>'Cable Entry'!E48</f>
        <v>30.4</v>
      </c>
      <c r="E48">
        <f>'Cable Entry'!I48</f>
        <v>0.65</v>
      </c>
      <c r="F48">
        <f t="shared" si="0"/>
        <v>0.33183072403542191</v>
      </c>
      <c r="G48" t="str">
        <f>'Cable Entry'!H48</f>
        <v>Motor</v>
      </c>
      <c r="H48" t="s">
        <v>58</v>
      </c>
      <c r="I48" t="s">
        <v>57</v>
      </c>
      <c r="J48" t="s">
        <v>438</v>
      </c>
      <c r="K48" t="s">
        <v>427</v>
      </c>
      <c r="L48" t="s">
        <v>428</v>
      </c>
      <c r="O48" t="s">
        <v>428</v>
      </c>
    </row>
    <row r="49" spans="1:15" x14ac:dyDescent="0.25">
      <c r="A49">
        <f>'Cable Entry'!A49</f>
        <v>42</v>
      </c>
      <c r="B49" t="str">
        <f>'Cable Entry'!B49</f>
        <v>Power</v>
      </c>
      <c r="C49" t="str">
        <f>'Cable Entry'!C49</f>
        <v>RG:A1</v>
      </c>
      <c r="D49">
        <f>'Cable Entry'!E49</f>
        <v>30.4</v>
      </c>
      <c r="E49">
        <f>'Cable Entry'!I49</f>
        <v>0.65</v>
      </c>
      <c r="F49">
        <f t="shared" si="0"/>
        <v>0.33183072403542191</v>
      </c>
      <c r="G49" t="str">
        <f>'Cable Entry'!H49</f>
        <v>Motor</v>
      </c>
      <c r="H49" t="s">
        <v>58</v>
      </c>
      <c r="I49" t="s">
        <v>57</v>
      </c>
      <c r="J49" t="s">
        <v>438</v>
      </c>
      <c r="K49" t="s">
        <v>427</v>
      </c>
      <c r="L49" t="s">
        <v>428</v>
      </c>
      <c r="O49" t="s">
        <v>428</v>
      </c>
    </row>
    <row r="50" spans="1:15" x14ac:dyDescent="0.25">
      <c r="A50">
        <f>'Cable Entry'!A50</f>
        <v>43</v>
      </c>
      <c r="B50" t="str">
        <f>'Cable Entry'!B50</f>
        <v>Power</v>
      </c>
      <c r="C50" t="str">
        <f>'Cable Entry'!C50</f>
        <v>RG:A1</v>
      </c>
      <c r="D50">
        <f>'Cable Entry'!E50</f>
        <v>30.4</v>
      </c>
      <c r="E50">
        <f>'Cable Entry'!I50</f>
        <v>0.65</v>
      </c>
      <c r="F50">
        <f t="shared" si="0"/>
        <v>0.33183072403542191</v>
      </c>
      <c r="G50" t="str">
        <f>'Cable Entry'!H50</f>
        <v>Motor</v>
      </c>
      <c r="H50" t="s">
        <v>58</v>
      </c>
      <c r="I50" t="s">
        <v>57</v>
      </c>
      <c r="J50" t="s">
        <v>438</v>
      </c>
      <c r="K50" t="s">
        <v>427</v>
      </c>
      <c r="L50" t="s">
        <v>428</v>
      </c>
      <c r="O50" t="s">
        <v>428</v>
      </c>
    </row>
    <row r="51" spans="1:15" hidden="1" x14ac:dyDescent="0.25">
      <c r="A51">
        <f>'Cable Entry'!A51</f>
        <v>44</v>
      </c>
      <c r="B51" t="str">
        <f>'Cable Entry'!B51</f>
        <v>Power</v>
      </c>
      <c r="C51" t="str">
        <f>'Cable Entry'!C51</f>
        <v>RG:A1</v>
      </c>
      <c r="D51">
        <f>'Cable Entry'!E51</f>
        <v>24.4</v>
      </c>
      <c r="E51">
        <f>'Cable Entry'!I51</f>
        <v>0.65</v>
      </c>
      <c r="F51">
        <f t="shared" si="0"/>
        <v>0.33183072403542191</v>
      </c>
      <c r="G51" t="str">
        <f>'Cable Entry'!H51</f>
        <v>Motor</v>
      </c>
      <c r="H51" t="s">
        <v>58</v>
      </c>
      <c r="I51" t="s">
        <v>52</v>
      </c>
      <c r="J51" t="s">
        <v>425</v>
      </c>
      <c r="K51" t="s">
        <v>426</v>
      </c>
      <c r="O51" t="s">
        <v>426</v>
      </c>
    </row>
    <row r="52" spans="1:15" hidden="1" x14ac:dyDescent="0.25">
      <c r="A52">
        <f>'Cable Entry'!A52</f>
        <v>45</v>
      </c>
      <c r="B52" t="str">
        <f>'Cable Entry'!B52</f>
        <v>Power</v>
      </c>
      <c r="C52" t="str">
        <f>'Cable Entry'!C52</f>
        <v>RG:A1</v>
      </c>
      <c r="D52">
        <f>'Cable Entry'!E52</f>
        <v>24.4</v>
      </c>
      <c r="E52">
        <f>'Cable Entry'!I52</f>
        <v>0.65</v>
      </c>
      <c r="F52">
        <f t="shared" si="0"/>
        <v>0.33183072403542191</v>
      </c>
      <c r="G52" t="str">
        <f>'Cable Entry'!H52</f>
        <v>Motor</v>
      </c>
      <c r="H52" t="s">
        <v>58</v>
      </c>
      <c r="I52" t="s">
        <v>52</v>
      </c>
      <c r="J52" t="s">
        <v>425</v>
      </c>
      <c r="K52" t="s">
        <v>426</v>
      </c>
      <c r="O52" t="s">
        <v>426</v>
      </c>
    </row>
    <row r="53" spans="1:15" x14ac:dyDescent="0.25">
      <c r="A53">
        <f>'Cable Entry'!A53</f>
        <v>46</v>
      </c>
      <c r="B53" t="str">
        <f>'Cable Entry'!B53</f>
        <v>Digital</v>
      </c>
      <c r="C53" t="str">
        <f>'Cable Entry'!C53</f>
        <v>RG:A1</v>
      </c>
      <c r="D53">
        <f>'Cable Entry'!E53</f>
        <v>30.4</v>
      </c>
      <c r="E53">
        <f>'Cable Entry'!I53</f>
        <v>0.37</v>
      </c>
      <c r="F53">
        <f t="shared" si="0"/>
        <v>0.10752100856911066</v>
      </c>
      <c r="G53" t="str">
        <f>'Cable Entry'!H53</f>
        <v>Encoder</v>
      </c>
      <c r="H53" t="s">
        <v>411</v>
      </c>
      <c r="I53" t="s">
        <v>415</v>
      </c>
      <c r="J53" t="s">
        <v>439</v>
      </c>
      <c r="K53" t="s">
        <v>416</v>
      </c>
      <c r="L53" t="s">
        <v>417</v>
      </c>
      <c r="O53" t="s">
        <v>417</v>
      </c>
    </row>
    <row r="54" spans="1:15" x14ac:dyDescent="0.25">
      <c r="A54">
        <f>'Cable Entry'!A54</f>
        <v>47</v>
      </c>
      <c r="B54" t="str">
        <f>'Cable Entry'!B54</f>
        <v>Digital</v>
      </c>
      <c r="C54" t="str">
        <f>'Cable Entry'!C54</f>
        <v>RG:A1</v>
      </c>
      <c r="D54">
        <f>'Cable Entry'!E54</f>
        <v>30.4</v>
      </c>
      <c r="E54">
        <f>'Cable Entry'!I54</f>
        <v>0.37</v>
      </c>
      <c r="F54">
        <f t="shared" si="0"/>
        <v>0.10752100856911066</v>
      </c>
      <c r="G54" t="str">
        <f>'Cable Entry'!H54</f>
        <v>Encoder</v>
      </c>
      <c r="H54" t="s">
        <v>411</v>
      </c>
      <c r="I54" t="s">
        <v>415</v>
      </c>
      <c r="J54" t="s">
        <v>439</v>
      </c>
      <c r="K54" t="s">
        <v>416</v>
      </c>
      <c r="L54" t="s">
        <v>417</v>
      </c>
      <c r="O54" t="s">
        <v>417</v>
      </c>
    </row>
    <row r="55" spans="1:15" x14ac:dyDescent="0.25">
      <c r="A55">
        <f>'Cable Entry'!A55</f>
        <v>48</v>
      </c>
      <c r="B55" t="str">
        <f>'Cable Entry'!B55</f>
        <v>Digital</v>
      </c>
      <c r="C55" t="str">
        <f>'Cable Entry'!C55</f>
        <v>RG:A1</v>
      </c>
      <c r="D55">
        <f>'Cable Entry'!E55</f>
        <v>30.4</v>
      </c>
      <c r="E55">
        <f>'Cable Entry'!I55</f>
        <v>0.37</v>
      </c>
      <c r="F55">
        <f t="shared" si="0"/>
        <v>0.10752100856911066</v>
      </c>
      <c r="G55" t="str">
        <f>'Cable Entry'!H55</f>
        <v>Encoder</v>
      </c>
      <c r="H55" t="s">
        <v>411</v>
      </c>
      <c r="I55" t="s">
        <v>415</v>
      </c>
      <c r="J55" t="s">
        <v>439</v>
      </c>
      <c r="K55" t="s">
        <v>416</v>
      </c>
      <c r="L55" t="s">
        <v>417</v>
      </c>
      <c r="O55" t="s">
        <v>417</v>
      </c>
    </row>
    <row r="56" spans="1:15" x14ac:dyDescent="0.25">
      <c r="A56">
        <f>'Cable Entry'!A56</f>
        <v>49</v>
      </c>
      <c r="B56" t="str">
        <f>'Cable Entry'!B56</f>
        <v>Digital</v>
      </c>
      <c r="C56" t="str">
        <f>'Cable Entry'!C56</f>
        <v>RG:A1</v>
      </c>
      <c r="D56">
        <f>'Cable Entry'!E56</f>
        <v>30.4</v>
      </c>
      <c r="E56">
        <f>'Cable Entry'!I56</f>
        <v>0.37</v>
      </c>
      <c r="F56">
        <f t="shared" si="0"/>
        <v>0.10752100856911066</v>
      </c>
      <c r="G56" t="str">
        <f>'Cable Entry'!H56</f>
        <v>Encoder</v>
      </c>
      <c r="H56" t="s">
        <v>411</v>
      </c>
      <c r="I56" t="s">
        <v>415</v>
      </c>
      <c r="J56" t="s">
        <v>439</v>
      </c>
      <c r="K56" t="s">
        <v>416</v>
      </c>
      <c r="L56" t="s">
        <v>417</v>
      </c>
      <c r="O56" t="s">
        <v>417</v>
      </c>
    </row>
    <row r="57" spans="1:15" x14ac:dyDescent="0.25">
      <c r="A57">
        <f>'Cable Entry'!A57</f>
        <v>50</v>
      </c>
      <c r="B57" t="str">
        <f>'Cable Entry'!B57</f>
        <v>Digital</v>
      </c>
      <c r="C57" t="str">
        <f>'Cable Entry'!C57</f>
        <v>RG:A1</v>
      </c>
      <c r="D57">
        <f>'Cable Entry'!E57</f>
        <v>30.4</v>
      </c>
      <c r="E57">
        <f>'Cable Entry'!I57</f>
        <v>0.37</v>
      </c>
      <c r="F57">
        <f t="shared" si="0"/>
        <v>0.10752100856911066</v>
      </c>
      <c r="G57" t="str">
        <f>'Cable Entry'!H57</f>
        <v>Encoder</v>
      </c>
      <c r="H57" t="s">
        <v>411</v>
      </c>
      <c r="I57" t="s">
        <v>415</v>
      </c>
      <c r="J57" t="s">
        <v>439</v>
      </c>
      <c r="K57" t="s">
        <v>416</v>
      </c>
      <c r="L57" t="s">
        <v>417</v>
      </c>
      <c r="O57" t="s">
        <v>417</v>
      </c>
    </row>
    <row r="58" spans="1:15" hidden="1" x14ac:dyDescent="0.25">
      <c r="A58">
        <f>'Cable Entry'!A58</f>
        <v>51</v>
      </c>
      <c r="B58" t="str">
        <f>'Cable Entry'!B58</f>
        <v>Digital</v>
      </c>
      <c r="C58" t="str">
        <f>'Cable Entry'!C58</f>
        <v>RG:A1</v>
      </c>
      <c r="D58">
        <f>'Cable Entry'!E58</f>
        <v>24.4</v>
      </c>
      <c r="E58">
        <f>'Cable Entry'!I58</f>
        <v>0.37</v>
      </c>
      <c r="F58">
        <f t="shared" si="0"/>
        <v>0.10752100856911066</v>
      </c>
      <c r="G58" t="str">
        <f>'Cable Entry'!H58</f>
        <v>Encoder</v>
      </c>
      <c r="H58" t="s">
        <v>411</v>
      </c>
      <c r="I58" t="s">
        <v>412</v>
      </c>
      <c r="J58" t="s">
        <v>413</v>
      </c>
      <c r="K58" t="s">
        <v>414</v>
      </c>
      <c r="O58" t="s">
        <v>414</v>
      </c>
    </row>
    <row r="59" spans="1:15" hidden="1" x14ac:dyDescent="0.25">
      <c r="A59">
        <f>'Cable Entry'!A59</f>
        <v>52</v>
      </c>
      <c r="B59" t="str">
        <f>'Cable Entry'!B59</f>
        <v>Digital</v>
      </c>
      <c r="C59" t="str">
        <f>'Cable Entry'!C59</f>
        <v>RG:A1</v>
      </c>
      <c r="D59">
        <f>'Cable Entry'!E59</f>
        <v>24.4</v>
      </c>
      <c r="E59">
        <f>'Cable Entry'!I59</f>
        <v>0.37</v>
      </c>
      <c r="F59">
        <f t="shared" si="0"/>
        <v>0.10752100856911066</v>
      </c>
      <c r="G59" t="str">
        <f>'Cable Entry'!H59</f>
        <v>Encoder</v>
      </c>
      <c r="H59" t="s">
        <v>411</v>
      </c>
      <c r="I59" t="s">
        <v>412</v>
      </c>
      <c r="J59" t="s">
        <v>413</v>
      </c>
      <c r="K59" t="s">
        <v>414</v>
      </c>
      <c r="O59" t="s">
        <v>414</v>
      </c>
    </row>
    <row r="60" spans="1:15" hidden="1" x14ac:dyDescent="0.25">
      <c r="A60">
        <f>'Cable Entry'!A60</f>
        <v>53</v>
      </c>
      <c r="B60" t="str">
        <f>'Cable Entry'!B60</f>
        <v>Power</v>
      </c>
      <c r="C60" t="str">
        <f>'Cable Entry'!C60</f>
        <v>RG:A1</v>
      </c>
      <c r="D60">
        <f>'Cable Entry'!E60</f>
        <v>27.2</v>
      </c>
      <c r="E60">
        <f>'Cable Entry'!I60</f>
        <v>0.65</v>
      </c>
      <c r="F60">
        <f t="shared" si="0"/>
        <v>0.33183072403542191</v>
      </c>
      <c r="G60" t="str">
        <f>'Cable Entry'!H60</f>
        <v>Motor</v>
      </c>
      <c r="H60" t="s">
        <v>58</v>
      </c>
      <c r="I60" t="s">
        <v>52</v>
      </c>
      <c r="J60" t="s">
        <v>425</v>
      </c>
      <c r="K60" t="s">
        <v>426</v>
      </c>
      <c r="O60" t="s">
        <v>426</v>
      </c>
    </row>
    <row r="61" spans="1:15" hidden="1" x14ac:dyDescent="0.25">
      <c r="A61">
        <f>'Cable Entry'!A61</f>
        <v>54</v>
      </c>
      <c r="B61" t="str">
        <f>'Cable Entry'!B61</f>
        <v>Power</v>
      </c>
      <c r="C61" t="str">
        <f>'Cable Entry'!C61</f>
        <v>RG:A1</v>
      </c>
      <c r="D61">
        <f>'Cable Entry'!E61</f>
        <v>27.2</v>
      </c>
      <c r="E61">
        <f>'Cable Entry'!I61</f>
        <v>0.65</v>
      </c>
      <c r="F61">
        <f t="shared" si="0"/>
        <v>0.33183072403542191</v>
      </c>
      <c r="G61" t="str">
        <f>'Cable Entry'!H61</f>
        <v>Motor</v>
      </c>
      <c r="H61" t="s">
        <v>58</v>
      </c>
      <c r="I61" t="s">
        <v>52</v>
      </c>
      <c r="J61" t="s">
        <v>425</v>
      </c>
      <c r="K61" t="s">
        <v>426</v>
      </c>
      <c r="O61" t="s">
        <v>426</v>
      </c>
    </row>
    <row r="62" spans="1:15" hidden="1" x14ac:dyDescent="0.25">
      <c r="A62">
        <f>'Cable Entry'!A62</f>
        <v>55</v>
      </c>
      <c r="B62" t="str">
        <f>'Cable Entry'!B62</f>
        <v>Power</v>
      </c>
      <c r="C62" t="str">
        <f>'Cable Entry'!C62</f>
        <v>RG:A1</v>
      </c>
      <c r="D62">
        <f>'Cable Entry'!E62</f>
        <v>27.2</v>
      </c>
      <c r="E62">
        <f>'Cable Entry'!I62</f>
        <v>0.65</v>
      </c>
      <c r="F62">
        <f t="shared" si="0"/>
        <v>0.33183072403542191</v>
      </c>
      <c r="G62" t="str">
        <f>'Cable Entry'!H62</f>
        <v>Motor</v>
      </c>
      <c r="H62" t="s">
        <v>58</v>
      </c>
      <c r="I62" t="s">
        <v>52</v>
      </c>
      <c r="J62" t="s">
        <v>425</v>
      </c>
      <c r="K62" t="s">
        <v>426</v>
      </c>
      <c r="O62" t="s">
        <v>426</v>
      </c>
    </row>
    <row r="63" spans="1:15" hidden="1" x14ac:dyDescent="0.25">
      <c r="A63">
        <f>'Cable Entry'!A63</f>
        <v>56</v>
      </c>
      <c r="B63" t="str">
        <f>'Cable Entry'!B63</f>
        <v>Power</v>
      </c>
      <c r="C63" t="str">
        <f>'Cable Entry'!C63</f>
        <v>RG:A1</v>
      </c>
      <c r="D63">
        <f>'Cable Entry'!E63</f>
        <v>27.2</v>
      </c>
      <c r="E63">
        <f>'Cable Entry'!I63</f>
        <v>0.65</v>
      </c>
      <c r="F63">
        <f t="shared" si="0"/>
        <v>0.33183072403542191</v>
      </c>
      <c r="G63" t="str">
        <f>'Cable Entry'!H63</f>
        <v>Motor</v>
      </c>
      <c r="H63" t="s">
        <v>58</v>
      </c>
      <c r="I63" t="s">
        <v>52</v>
      </c>
      <c r="J63" t="s">
        <v>425</v>
      </c>
      <c r="K63" t="s">
        <v>426</v>
      </c>
      <c r="O63" t="s">
        <v>426</v>
      </c>
    </row>
    <row r="64" spans="1:15" hidden="1" x14ac:dyDescent="0.25">
      <c r="A64">
        <f>'Cable Entry'!A64</f>
        <v>57</v>
      </c>
      <c r="B64" t="str">
        <f>'Cable Entry'!B64</f>
        <v>Digital</v>
      </c>
      <c r="C64" t="str">
        <f>'Cable Entry'!C64</f>
        <v>RG:A1</v>
      </c>
      <c r="D64">
        <f>'Cable Entry'!E64</f>
        <v>27.2</v>
      </c>
      <c r="E64">
        <f>'Cable Entry'!I64</f>
        <v>0.37</v>
      </c>
      <c r="F64">
        <f t="shared" si="0"/>
        <v>0.10752100856911066</v>
      </c>
      <c r="G64" t="str">
        <f>'Cable Entry'!H64</f>
        <v>Encoder</v>
      </c>
      <c r="H64" t="s">
        <v>411</v>
      </c>
      <c r="I64" t="s">
        <v>412</v>
      </c>
      <c r="J64" t="s">
        <v>413</v>
      </c>
      <c r="K64" t="s">
        <v>414</v>
      </c>
      <c r="O64" t="s">
        <v>414</v>
      </c>
    </row>
    <row r="65" spans="1:15" hidden="1" x14ac:dyDescent="0.25">
      <c r="A65">
        <f>'Cable Entry'!A65</f>
        <v>58</v>
      </c>
      <c r="B65" t="str">
        <f>'Cable Entry'!B65</f>
        <v>Digital</v>
      </c>
      <c r="C65" t="str">
        <f>'Cable Entry'!C65</f>
        <v>RG:A1</v>
      </c>
      <c r="D65">
        <f>'Cable Entry'!E65</f>
        <v>27.2</v>
      </c>
      <c r="E65">
        <f>'Cable Entry'!I65</f>
        <v>0.37</v>
      </c>
      <c r="F65">
        <f t="shared" si="0"/>
        <v>0.10752100856911066</v>
      </c>
      <c r="G65" t="str">
        <f>'Cable Entry'!H65</f>
        <v>Encoder</v>
      </c>
      <c r="H65" t="s">
        <v>411</v>
      </c>
      <c r="I65" t="s">
        <v>412</v>
      </c>
      <c r="J65" t="s">
        <v>413</v>
      </c>
      <c r="K65" t="s">
        <v>414</v>
      </c>
      <c r="O65" t="s">
        <v>414</v>
      </c>
    </row>
    <row r="66" spans="1:15" hidden="1" x14ac:dyDescent="0.25">
      <c r="A66">
        <f>'Cable Entry'!A66</f>
        <v>59</v>
      </c>
      <c r="B66" t="str">
        <f>'Cable Entry'!B66</f>
        <v>Digital</v>
      </c>
      <c r="C66" t="str">
        <f>'Cable Entry'!C66</f>
        <v>RG:A1</v>
      </c>
      <c r="D66">
        <f>'Cable Entry'!E66</f>
        <v>27.2</v>
      </c>
      <c r="E66">
        <f>'Cable Entry'!I66</f>
        <v>0.37</v>
      </c>
      <c r="F66">
        <f t="shared" si="0"/>
        <v>0.10752100856911066</v>
      </c>
      <c r="G66" t="str">
        <f>'Cable Entry'!H66</f>
        <v>Encoder</v>
      </c>
      <c r="H66" t="s">
        <v>411</v>
      </c>
      <c r="I66" t="s">
        <v>412</v>
      </c>
      <c r="J66" t="s">
        <v>413</v>
      </c>
      <c r="K66" t="s">
        <v>414</v>
      </c>
      <c r="O66" t="s">
        <v>414</v>
      </c>
    </row>
    <row r="67" spans="1:15" hidden="1" x14ac:dyDescent="0.25">
      <c r="A67">
        <f>'Cable Entry'!A67</f>
        <v>60</v>
      </c>
      <c r="B67" t="str">
        <f>'Cable Entry'!B67</f>
        <v>Digital</v>
      </c>
      <c r="C67" t="str">
        <f>'Cable Entry'!C67</f>
        <v>RG:A1</v>
      </c>
      <c r="D67">
        <f>'Cable Entry'!E67</f>
        <v>27.2</v>
      </c>
      <c r="E67">
        <f>'Cable Entry'!I67</f>
        <v>0.37</v>
      </c>
      <c r="F67">
        <f t="shared" si="0"/>
        <v>0.10752100856911066</v>
      </c>
      <c r="G67" t="str">
        <f>'Cable Entry'!H67</f>
        <v>Encoder</v>
      </c>
      <c r="H67" t="s">
        <v>411</v>
      </c>
      <c r="I67" t="s">
        <v>412</v>
      </c>
      <c r="J67" t="s">
        <v>413</v>
      </c>
      <c r="K67" t="s">
        <v>414</v>
      </c>
      <c r="O67" t="s">
        <v>414</v>
      </c>
    </row>
    <row r="68" spans="1:15" hidden="1" x14ac:dyDescent="0.25">
      <c r="A68">
        <f>'Cable Entry'!A68</f>
        <v>61</v>
      </c>
      <c r="B68" t="str">
        <f>'Cable Entry'!B68</f>
        <v>Digital</v>
      </c>
      <c r="C68" t="str">
        <f>'Cable Entry'!C68</f>
        <v>RG:A1</v>
      </c>
      <c r="D68">
        <f>'Cable Entry'!E68</f>
        <v>24.4</v>
      </c>
      <c r="E68">
        <f>'Cable Entry'!I68</f>
        <v>0.25</v>
      </c>
      <c r="F68">
        <f t="shared" si="0"/>
        <v>4.9087385212340517E-2</v>
      </c>
      <c r="G68" t="str">
        <f>'Cable Entry'!H68</f>
        <v>Ethernet</v>
      </c>
      <c r="H68" t="s">
        <v>411</v>
      </c>
      <c r="I68" t="s">
        <v>412</v>
      </c>
      <c r="J68" t="s">
        <v>413</v>
      </c>
      <c r="K68" t="s">
        <v>414</v>
      </c>
      <c r="O68" t="s">
        <v>414</v>
      </c>
    </row>
    <row r="69" spans="1:15" hidden="1" x14ac:dyDescent="0.25">
      <c r="A69">
        <f>'Cable Entry'!A69</f>
        <v>62</v>
      </c>
      <c r="B69" t="str">
        <f>'Cable Entry'!B69</f>
        <v>Digital</v>
      </c>
      <c r="C69" t="str">
        <f>'Cable Entry'!C69</f>
        <v>RG:A1</v>
      </c>
      <c r="D69">
        <f>'Cable Entry'!E69</f>
        <v>27.2</v>
      </c>
      <c r="E69">
        <f>'Cable Entry'!I69</f>
        <v>0.25</v>
      </c>
      <c r="F69">
        <f t="shared" si="0"/>
        <v>4.9087385212340517E-2</v>
      </c>
      <c r="G69" t="str">
        <f>'Cable Entry'!H69</f>
        <v>Ethernet</v>
      </c>
      <c r="H69" t="s">
        <v>411</v>
      </c>
      <c r="I69" t="s">
        <v>412</v>
      </c>
      <c r="J69" t="s">
        <v>413</v>
      </c>
      <c r="K69" t="s">
        <v>414</v>
      </c>
      <c r="O69" t="s">
        <v>414</v>
      </c>
    </row>
    <row r="70" spans="1:15" hidden="1" x14ac:dyDescent="0.25">
      <c r="A70">
        <f>'Cable Entry'!A70</f>
        <v>63</v>
      </c>
      <c r="B70" t="str">
        <f>'Cable Entry'!B70</f>
        <v>Digital</v>
      </c>
      <c r="C70" t="str">
        <f>'Cable Entry'!C70</f>
        <v>RG:A1</v>
      </c>
      <c r="D70">
        <f>'Cable Entry'!E70</f>
        <v>28.4</v>
      </c>
      <c r="E70">
        <f>'Cable Entry'!I70</f>
        <v>0.25</v>
      </c>
      <c r="F70">
        <f t="shared" si="0"/>
        <v>4.9087385212340517E-2</v>
      </c>
      <c r="G70" t="str">
        <f>'Cable Entry'!H70</f>
        <v>Ethernet</v>
      </c>
      <c r="H70" t="s">
        <v>411</v>
      </c>
      <c r="I70" t="s">
        <v>415</v>
      </c>
      <c r="J70" t="s">
        <v>439</v>
      </c>
      <c r="K70" t="s">
        <v>416</v>
      </c>
      <c r="L70" t="s">
        <v>417</v>
      </c>
      <c r="M70" t="s">
        <v>414</v>
      </c>
      <c r="O70" t="s">
        <v>414</v>
      </c>
    </row>
    <row r="71" spans="1:15" x14ac:dyDescent="0.25">
      <c r="A71">
        <f>'Cable Entry'!A71</f>
        <v>64</v>
      </c>
      <c r="B71" t="str">
        <f>'Cable Entry'!B71</f>
        <v>Digital</v>
      </c>
      <c r="C71" t="str">
        <f>'Cable Entry'!C71</f>
        <v>RG:A1</v>
      </c>
      <c r="D71">
        <f>'Cable Entry'!E71</f>
        <v>30.4</v>
      </c>
      <c r="E71">
        <f>'Cable Entry'!I71</f>
        <v>0.25</v>
      </c>
      <c r="F71">
        <f t="shared" si="0"/>
        <v>4.9087385212340517E-2</v>
      </c>
      <c r="G71" t="str">
        <f>'Cable Entry'!H71</f>
        <v>Ethernet</v>
      </c>
      <c r="H71" t="s">
        <v>411</v>
      </c>
      <c r="I71" t="s">
        <v>415</v>
      </c>
      <c r="J71" t="s">
        <v>439</v>
      </c>
      <c r="K71" t="s">
        <v>416</v>
      </c>
      <c r="L71" t="s">
        <v>417</v>
      </c>
      <c r="O71" t="s">
        <v>417</v>
      </c>
    </row>
    <row r="72" spans="1:15" hidden="1" x14ac:dyDescent="0.25">
      <c r="A72">
        <f>'Cable Entry'!A72</f>
        <v>65</v>
      </c>
      <c r="B72" t="str">
        <f>'Cable Entry'!B72</f>
        <v>HV</v>
      </c>
      <c r="C72" t="str">
        <f>'Cable Entry'!C72</f>
        <v>RG:B1</v>
      </c>
      <c r="D72">
        <f>'Cable Entry'!E72</f>
        <v>24.3</v>
      </c>
      <c r="E72">
        <f>'Cable Entry'!I72</f>
        <v>0.3</v>
      </c>
      <c r="F72">
        <f t="shared" si="0"/>
        <v>7.0685834705770348E-2</v>
      </c>
      <c r="G72" t="str">
        <f>'Cable Entry'!H72</f>
        <v>Ion pump HV</v>
      </c>
      <c r="H72" t="s">
        <v>418</v>
      </c>
      <c r="I72" t="s">
        <v>419</v>
      </c>
      <c r="J72" t="s">
        <v>420</v>
      </c>
      <c r="K72" t="s">
        <v>421</v>
      </c>
      <c r="L72" t="s">
        <v>422</v>
      </c>
      <c r="M72" t="s">
        <v>423</v>
      </c>
      <c r="O72" t="s">
        <v>423</v>
      </c>
    </row>
    <row r="73" spans="1:15" hidden="1" x14ac:dyDescent="0.25">
      <c r="A73">
        <f>'Cable Entry'!A73</f>
        <v>66</v>
      </c>
      <c r="B73" t="str">
        <f>'Cable Entry'!B73</f>
        <v>HV</v>
      </c>
      <c r="C73" t="str">
        <f>'Cable Entry'!C73</f>
        <v>RG:B1</v>
      </c>
      <c r="D73">
        <f>'Cable Entry'!E73</f>
        <v>25.5</v>
      </c>
      <c r="E73">
        <f>'Cable Entry'!I73</f>
        <v>0.3</v>
      </c>
      <c r="F73">
        <f t="shared" ref="F73:F91" si="1">PI()*POWER(E73/2,2)</f>
        <v>7.0685834705770348E-2</v>
      </c>
      <c r="G73" t="str">
        <f>'Cable Entry'!H73</f>
        <v>Ion pump HV</v>
      </c>
      <c r="H73" t="s">
        <v>418</v>
      </c>
      <c r="I73" t="s">
        <v>419</v>
      </c>
      <c r="J73" t="s">
        <v>420</v>
      </c>
      <c r="K73" t="s">
        <v>421</v>
      </c>
      <c r="L73" t="s">
        <v>422</v>
      </c>
      <c r="M73" t="s">
        <v>423</v>
      </c>
      <c r="O73" t="s">
        <v>423</v>
      </c>
    </row>
    <row r="74" spans="1:15" hidden="1" x14ac:dyDescent="0.25">
      <c r="A74">
        <f>'Cable Entry'!A74</f>
        <v>67</v>
      </c>
      <c r="B74" t="str">
        <f>'Cable Entry'!B74</f>
        <v>HV</v>
      </c>
      <c r="C74" t="str">
        <f>'Cable Entry'!C74</f>
        <v>RG:B1</v>
      </c>
      <c r="D74">
        <f>'Cable Entry'!E74</f>
        <v>27.2</v>
      </c>
      <c r="E74">
        <f>'Cable Entry'!I74</f>
        <v>0.3</v>
      </c>
      <c r="F74">
        <f t="shared" si="1"/>
        <v>7.0685834705770348E-2</v>
      </c>
      <c r="G74" t="str">
        <f>'Cable Entry'!H74</f>
        <v>Ion pump HV</v>
      </c>
      <c r="H74" t="s">
        <v>418</v>
      </c>
      <c r="I74" t="s">
        <v>419</v>
      </c>
      <c r="J74" t="s">
        <v>420</v>
      </c>
      <c r="K74" t="s">
        <v>421</v>
      </c>
      <c r="L74" t="s">
        <v>422</v>
      </c>
      <c r="M74" t="s">
        <v>423</v>
      </c>
      <c r="O74" t="s">
        <v>423</v>
      </c>
    </row>
    <row r="75" spans="1:15" hidden="1" x14ac:dyDescent="0.25">
      <c r="A75">
        <f>'Cable Entry'!A75</f>
        <v>68</v>
      </c>
      <c r="B75" t="str">
        <f>'Cable Entry'!B75</f>
        <v>HV</v>
      </c>
      <c r="C75" t="str">
        <f>'Cable Entry'!C75</f>
        <v>RG:B1</v>
      </c>
      <c r="D75">
        <f>'Cable Entry'!E75</f>
        <v>28.4</v>
      </c>
      <c r="E75">
        <f>'Cable Entry'!I75</f>
        <v>0.3</v>
      </c>
      <c r="F75">
        <f t="shared" si="1"/>
        <v>7.0685834705770348E-2</v>
      </c>
      <c r="G75" t="str">
        <f>'Cable Entry'!H75</f>
        <v>Ion pump HV</v>
      </c>
      <c r="H75" t="s">
        <v>418</v>
      </c>
      <c r="I75" t="s">
        <v>419</v>
      </c>
      <c r="J75" t="s">
        <v>420</v>
      </c>
      <c r="K75" t="s">
        <v>421</v>
      </c>
      <c r="L75" t="s">
        <v>422</v>
      </c>
      <c r="M75" t="s">
        <v>423</v>
      </c>
      <c r="O75" t="s">
        <v>423</v>
      </c>
    </row>
    <row r="76" spans="1:15" hidden="1" x14ac:dyDescent="0.25">
      <c r="A76">
        <f>'Cable Entry'!A76</f>
        <v>69</v>
      </c>
      <c r="B76" t="str">
        <f>'Cable Entry'!B76</f>
        <v>HV</v>
      </c>
      <c r="C76" t="str">
        <f>'Cable Entry'!C76</f>
        <v>RG:B1</v>
      </c>
      <c r="D76">
        <f>'Cable Entry'!E76</f>
        <v>30.4</v>
      </c>
      <c r="E76">
        <f>'Cable Entry'!I76</f>
        <v>0.3</v>
      </c>
      <c r="F76">
        <f t="shared" si="1"/>
        <v>7.0685834705770348E-2</v>
      </c>
      <c r="G76" t="str">
        <f>'Cable Entry'!H76</f>
        <v>Ion pump HV</v>
      </c>
      <c r="H76" t="s">
        <v>418</v>
      </c>
      <c r="I76" t="s">
        <v>419</v>
      </c>
      <c r="J76" t="s">
        <v>420</v>
      </c>
      <c r="K76" t="s">
        <v>421</v>
      </c>
      <c r="L76" t="s">
        <v>422</v>
      </c>
      <c r="M76" t="s">
        <v>423</v>
      </c>
      <c r="N76" t="s">
        <v>424</v>
      </c>
      <c r="O76" t="s">
        <v>424</v>
      </c>
    </row>
    <row r="77" spans="1:15" hidden="1" x14ac:dyDescent="0.25">
      <c r="A77">
        <f>'Cable Entry'!A77</f>
        <v>70</v>
      </c>
      <c r="B77" t="str">
        <f>'Cable Entry'!B77</f>
        <v>HV</v>
      </c>
      <c r="C77" t="str">
        <f>'Cable Entry'!C77</f>
        <v>RG:B1</v>
      </c>
      <c r="D77">
        <f>'Cable Entry'!E77</f>
        <v>24.3</v>
      </c>
      <c r="E77">
        <f>'Cable Entry'!I77</f>
        <v>0.25</v>
      </c>
      <c r="F77">
        <f t="shared" si="1"/>
        <v>4.9087385212340517E-2</v>
      </c>
      <c r="G77" t="str">
        <f>'Cable Entry'!H77</f>
        <v>CCG HV</v>
      </c>
      <c r="H77" t="s">
        <v>418</v>
      </c>
      <c r="I77" t="s">
        <v>419</v>
      </c>
      <c r="J77" t="s">
        <v>420</v>
      </c>
      <c r="K77" t="s">
        <v>421</v>
      </c>
      <c r="L77" t="s">
        <v>422</v>
      </c>
      <c r="M77" t="s">
        <v>423</v>
      </c>
      <c r="O77" t="s">
        <v>423</v>
      </c>
    </row>
    <row r="78" spans="1:15" hidden="1" x14ac:dyDescent="0.25">
      <c r="A78">
        <f>'Cable Entry'!A78</f>
        <v>71</v>
      </c>
      <c r="B78" t="str">
        <f>'Cable Entry'!B78</f>
        <v>HV</v>
      </c>
      <c r="C78" t="str">
        <f>'Cable Entry'!C78</f>
        <v>RG:B1</v>
      </c>
      <c r="D78">
        <f>'Cable Entry'!E78</f>
        <v>25.5</v>
      </c>
      <c r="E78">
        <f>'Cable Entry'!I78</f>
        <v>0.25</v>
      </c>
      <c r="F78">
        <f t="shared" si="1"/>
        <v>4.9087385212340517E-2</v>
      </c>
      <c r="G78" t="str">
        <f>'Cable Entry'!H78</f>
        <v>CCG HV</v>
      </c>
      <c r="H78" t="s">
        <v>418</v>
      </c>
      <c r="I78" t="s">
        <v>419</v>
      </c>
      <c r="J78" t="s">
        <v>420</v>
      </c>
      <c r="K78" t="s">
        <v>421</v>
      </c>
      <c r="L78" t="s">
        <v>422</v>
      </c>
      <c r="M78" t="s">
        <v>423</v>
      </c>
      <c r="O78" t="s">
        <v>423</v>
      </c>
    </row>
    <row r="79" spans="1:15" hidden="1" x14ac:dyDescent="0.25">
      <c r="A79">
        <f>'Cable Entry'!A79</f>
        <v>72</v>
      </c>
      <c r="B79" t="str">
        <f>'Cable Entry'!B79</f>
        <v>HV</v>
      </c>
      <c r="C79" t="str">
        <f>'Cable Entry'!C79</f>
        <v>RG:B1</v>
      </c>
      <c r="D79">
        <f>'Cable Entry'!E79</f>
        <v>27.2</v>
      </c>
      <c r="E79">
        <f>'Cable Entry'!I79</f>
        <v>0.25</v>
      </c>
      <c r="F79">
        <f t="shared" si="1"/>
        <v>4.9087385212340517E-2</v>
      </c>
      <c r="G79" t="str">
        <f>'Cable Entry'!H79</f>
        <v>CCG HV</v>
      </c>
      <c r="H79" t="s">
        <v>418</v>
      </c>
      <c r="I79" t="s">
        <v>419</v>
      </c>
      <c r="J79" t="s">
        <v>420</v>
      </c>
      <c r="K79" t="s">
        <v>421</v>
      </c>
      <c r="L79" t="s">
        <v>422</v>
      </c>
      <c r="M79" t="s">
        <v>423</v>
      </c>
      <c r="O79" t="s">
        <v>423</v>
      </c>
    </row>
    <row r="80" spans="1:15" hidden="1" x14ac:dyDescent="0.25">
      <c r="A80">
        <f>'Cable Entry'!A80</f>
        <v>73</v>
      </c>
      <c r="B80" t="str">
        <f>'Cable Entry'!B80</f>
        <v>HV</v>
      </c>
      <c r="C80" t="str">
        <f>'Cable Entry'!C80</f>
        <v>RG:B1</v>
      </c>
      <c r="D80">
        <f>'Cable Entry'!E80</f>
        <v>28.4</v>
      </c>
      <c r="E80">
        <f>'Cable Entry'!I80</f>
        <v>0.25</v>
      </c>
      <c r="F80">
        <f t="shared" si="1"/>
        <v>4.9087385212340517E-2</v>
      </c>
      <c r="G80" t="str">
        <f>'Cable Entry'!H80</f>
        <v>CCG HV</v>
      </c>
      <c r="H80" t="s">
        <v>418</v>
      </c>
      <c r="I80" t="s">
        <v>419</v>
      </c>
      <c r="J80" t="s">
        <v>420</v>
      </c>
      <c r="K80" t="s">
        <v>421</v>
      </c>
      <c r="L80" t="s">
        <v>422</v>
      </c>
      <c r="M80" t="s">
        <v>423</v>
      </c>
      <c r="O80" t="s">
        <v>423</v>
      </c>
    </row>
    <row r="81" spans="1:15" hidden="1" x14ac:dyDescent="0.25">
      <c r="A81">
        <f>'Cable Entry'!A81</f>
        <v>74</v>
      </c>
      <c r="B81" t="str">
        <f>'Cable Entry'!B81</f>
        <v>HV</v>
      </c>
      <c r="C81" t="str">
        <f>'Cable Entry'!C81</f>
        <v>RG:B1</v>
      </c>
      <c r="D81">
        <f>'Cable Entry'!E81</f>
        <v>30.4</v>
      </c>
      <c r="E81">
        <f>'Cable Entry'!I81</f>
        <v>0.25</v>
      </c>
      <c r="F81">
        <f t="shared" si="1"/>
        <v>4.9087385212340517E-2</v>
      </c>
      <c r="G81" t="str">
        <f>'Cable Entry'!H81</f>
        <v>CCG HV</v>
      </c>
      <c r="H81" t="s">
        <v>418</v>
      </c>
      <c r="I81" t="s">
        <v>419</v>
      </c>
      <c r="J81" t="s">
        <v>420</v>
      </c>
      <c r="K81" t="s">
        <v>421</v>
      </c>
      <c r="L81" t="s">
        <v>422</v>
      </c>
      <c r="M81" t="s">
        <v>423</v>
      </c>
      <c r="N81" t="s">
        <v>424</v>
      </c>
      <c r="O81" t="s">
        <v>424</v>
      </c>
    </row>
    <row r="82" spans="1:15" hidden="1" x14ac:dyDescent="0.25">
      <c r="A82">
        <f>'Cable Entry'!A82</f>
        <v>75</v>
      </c>
      <c r="B82" t="str">
        <f>'Cable Entry'!B82</f>
        <v>HV</v>
      </c>
      <c r="C82" t="str">
        <f>'Cable Entry'!C82</f>
        <v>RG:B1</v>
      </c>
      <c r="D82">
        <f>'Cable Entry'!E82</f>
        <v>24.3</v>
      </c>
      <c r="E82">
        <f>'Cable Entry'!I82</f>
        <v>0.25</v>
      </c>
      <c r="F82">
        <f t="shared" si="1"/>
        <v>4.9087385212340517E-2</v>
      </c>
      <c r="G82" t="str">
        <f>'Cable Entry'!H82</f>
        <v>CCG Signal</v>
      </c>
      <c r="H82" t="s">
        <v>418</v>
      </c>
      <c r="I82" t="s">
        <v>419</v>
      </c>
      <c r="J82" t="s">
        <v>420</v>
      </c>
      <c r="K82" t="s">
        <v>421</v>
      </c>
      <c r="L82" t="s">
        <v>422</v>
      </c>
      <c r="M82" t="s">
        <v>423</v>
      </c>
      <c r="O82" t="s">
        <v>423</v>
      </c>
    </row>
    <row r="83" spans="1:15" hidden="1" x14ac:dyDescent="0.25">
      <c r="A83">
        <f>'Cable Entry'!A83</f>
        <v>76</v>
      </c>
      <c r="B83" t="str">
        <f>'Cable Entry'!B83</f>
        <v>HV</v>
      </c>
      <c r="C83" t="str">
        <f>'Cable Entry'!C83</f>
        <v>RG:B1</v>
      </c>
      <c r="D83">
        <f>'Cable Entry'!E83</f>
        <v>25.5</v>
      </c>
      <c r="E83">
        <f>'Cable Entry'!I83</f>
        <v>0.25</v>
      </c>
      <c r="F83">
        <f t="shared" si="1"/>
        <v>4.9087385212340517E-2</v>
      </c>
      <c r="G83" t="str">
        <f>'Cable Entry'!H83</f>
        <v>CCG Signal</v>
      </c>
      <c r="H83" t="s">
        <v>418</v>
      </c>
      <c r="I83" t="s">
        <v>419</v>
      </c>
      <c r="J83" t="s">
        <v>420</v>
      </c>
      <c r="K83" t="s">
        <v>421</v>
      </c>
      <c r="L83" t="s">
        <v>422</v>
      </c>
      <c r="M83" t="s">
        <v>423</v>
      </c>
      <c r="O83" t="s">
        <v>423</v>
      </c>
    </row>
    <row r="84" spans="1:15" hidden="1" x14ac:dyDescent="0.25">
      <c r="A84">
        <f>'Cable Entry'!A84</f>
        <v>77</v>
      </c>
      <c r="B84" t="str">
        <f>'Cable Entry'!B84</f>
        <v>HV</v>
      </c>
      <c r="C84" t="str">
        <f>'Cable Entry'!C84</f>
        <v>RG:B1</v>
      </c>
      <c r="D84">
        <f>'Cable Entry'!E84</f>
        <v>27.2</v>
      </c>
      <c r="E84">
        <f>'Cable Entry'!I84</f>
        <v>0.25</v>
      </c>
      <c r="F84">
        <f t="shared" si="1"/>
        <v>4.9087385212340517E-2</v>
      </c>
      <c r="G84" t="str">
        <f>'Cable Entry'!H84</f>
        <v>CCG Signal</v>
      </c>
      <c r="H84" t="s">
        <v>418</v>
      </c>
      <c r="I84" t="s">
        <v>419</v>
      </c>
      <c r="J84" t="s">
        <v>420</v>
      </c>
      <c r="K84" t="s">
        <v>421</v>
      </c>
      <c r="L84" t="s">
        <v>422</v>
      </c>
      <c r="M84" t="s">
        <v>423</v>
      </c>
      <c r="O84" t="s">
        <v>423</v>
      </c>
    </row>
    <row r="85" spans="1:15" hidden="1" x14ac:dyDescent="0.25">
      <c r="A85">
        <f>'Cable Entry'!A85</f>
        <v>78</v>
      </c>
      <c r="B85" t="str">
        <f>'Cable Entry'!B85</f>
        <v>HV</v>
      </c>
      <c r="C85" t="str">
        <f>'Cable Entry'!C85</f>
        <v>RG:B1</v>
      </c>
      <c r="D85">
        <f>'Cable Entry'!E85</f>
        <v>28.4</v>
      </c>
      <c r="E85">
        <f>'Cable Entry'!I85</f>
        <v>0.25</v>
      </c>
      <c r="F85">
        <f t="shared" si="1"/>
        <v>4.9087385212340517E-2</v>
      </c>
      <c r="G85" t="str">
        <f>'Cable Entry'!H85</f>
        <v>CCG Signal</v>
      </c>
      <c r="H85" t="s">
        <v>418</v>
      </c>
      <c r="I85" t="s">
        <v>419</v>
      </c>
      <c r="J85" t="s">
        <v>420</v>
      </c>
      <c r="K85" t="s">
        <v>421</v>
      </c>
      <c r="L85" t="s">
        <v>422</v>
      </c>
      <c r="M85" t="s">
        <v>423</v>
      </c>
      <c r="O85" t="s">
        <v>423</v>
      </c>
    </row>
    <row r="86" spans="1:15" hidden="1" x14ac:dyDescent="0.25">
      <c r="A86">
        <f>'Cable Entry'!A86</f>
        <v>79</v>
      </c>
      <c r="B86" t="str">
        <f>'Cable Entry'!B86</f>
        <v>HV</v>
      </c>
      <c r="C86" t="str">
        <f>'Cable Entry'!C86</f>
        <v>RG:B1</v>
      </c>
      <c r="D86">
        <f>'Cable Entry'!E86</f>
        <v>30.4</v>
      </c>
      <c r="E86">
        <f>'Cable Entry'!I86</f>
        <v>0.25</v>
      </c>
      <c r="F86">
        <f t="shared" si="1"/>
        <v>4.9087385212340517E-2</v>
      </c>
      <c r="G86" t="str">
        <f>'Cable Entry'!H86</f>
        <v>CCG Signal</v>
      </c>
      <c r="H86" t="s">
        <v>418</v>
      </c>
      <c r="I86" t="s">
        <v>419</v>
      </c>
      <c r="J86" t="s">
        <v>420</v>
      </c>
      <c r="K86" t="s">
        <v>421</v>
      </c>
      <c r="L86" t="s">
        <v>422</v>
      </c>
      <c r="M86" t="s">
        <v>423</v>
      </c>
      <c r="N86" t="s">
        <v>424</v>
      </c>
      <c r="O86" t="s">
        <v>424</v>
      </c>
    </row>
    <row r="87" spans="1:15" hidden="1" x14ac:dyDescent="0.25">
      <c r="A87">
        <f>'Cable Entry'!A87</f>
        <v>80</v>
      </c>
      <c r="B87" t="str">
        <f>'Cable Entry'!B87</f>
        <v>Analog</v>
      </c>
      <c r="C87" t="str">
        <f>'Cable Entry'!C87</f>
        <v>RG:B1</v>
      </c>
      <c r="D87">
        <f>'Cable Entry'!E87</f>
        <v>24.3</v>
      </c>
      <c r="E87">
        <f>'Cable Entry'!I87</f>
        <v>0.35599999999999998</v>
      </c>
      <c r="F87">
        <f t="shared" si="1"/>
        <v>9.9538221636338992E-2</v>
      </c>
      <c r="G87" t="str">
        <f>'Cable Entry'!H87</f>
        <v>Pirani signal</v>
      </c>
      <c r="H87" t="s">
        <v>404</v>
      </c>
      <c r="I87" t="s">
        <v>405</v>
      </c>
      <c r="J87" t="s">
        <v>406</v>
      </c>
      <c r="K87" t="s">
        <v>407</v>
      </c>
      <c r="L87" t="s">
        <v>408</v>
      </c>
      <c r="M87" t="s">
        <v>409</v>
      </c>
      <c r="O87" t="s">
        <v>409</v>
      </c>
    </row>
    <row r="88" spans="1:15" hidden="1" x14ac:dyDescent="0.25">
      <c r="A88">
        <f>'Cable Entry'!A88</f>
        <v>81</v>
      </c>
      <c r="B88" t="str">
        <f>'Cable Entry'!B88</f>
        <v>Analog</v>
      </c>
      <c r="C88" t="str">
        <f>'Cable Entry'!C88</f>
        <v>RG:B1</v>
      </c>
      <c r="D88">
        <f>'Cable Entry'!E88</f>
        <v>25.5</v>
      </c>
      <c r="E88">
        <f>'Cable Entry'!I88</f>
        <v>0.35599999999999998</v>
      </c>
      <c r="F88">
        <f t="shared" si="1"/>
        <v>9.9538221636338992E-2</v>
      </c>
      <c r="G88" t="str">
        <f>'Cable Entry'!H88</f>
        <v>Pirani signal</v>
      </c>
      <c r="H88" t="s">
        <v>404</v>
      </c>
      <c r="I88" t="s">
        <v>405</v>
      </c>
      <c r="J88" t="s">
        <v>406</v>
      </c>
      <c r="K88" t="s">
        <v>407</v>
      </c>
      <c r="L88" t="s">
        <v>408</v>
      </c>
      <c r="M88" t="s">
        <v>409</v>
      </c>
      <c r="O88" t="s">
        <v>409</v>
      </c>
    </row>
    <row r="89" spans="1:15" hidden="1" x14ac:dyDescent="0.25">
      <c r="A89">
        <f>'Cable Entry'!A89</f>
        <v>82</v>
      </c>
      <c r="B89" t="str">
        <f>'Cable Entry'!B89</f>
        <v>Analog</v>
      </c>
      <c r="C89" t="str">
        <f>'Cable Entry'!C89</f>
        <v>RG:B1</v>
      </c>
      <c r="D89">
        <f>'Cable Entry'!E89</f>
        <v>27.2</v>
      </c>
      <c r="E89">
        <f>'Cable Entry'!I89</f>
        <v>0.35599999999999998</v>
      </c>
      <c r="F89">
        <f t="shared" si="1"/>
        <v>9.9538221636338992E-2</v>
      </c>
      <c r="G89" t="str">
        <f>'Cable Entry'!H89</f>
        <v>Pirani signal</v>
      </c>
      <c r="H89" t="s">
        <v>404</v>
      </c>
      <c r="I89" t="s">
        <v>405</v>
      </c>
      <c r="J89" t="s">
        <v>406</v>
      </c>
      <c r="K89" t="s">
        <v>407</v>
      </c>
      <c r="L89" t="s">
        <v>408</v>
      </c>
      <c r="M89" t="s">
        <v>409</v>
      </c>
      <c r="O89" t="s">
        <v>409</v>
      </c>
    </row>
    <row r="90" spans="1:15" hidden="1" x14ac:dyDescent="0.25">
      <c r="A90">
        <f>'Cable Entry'!A90</f>
        <v>83</v>
      </c>
      <c r="B90" t="str">
        <f>'Cable Entry'!B90</f>
        <v>Analog</v>
      </c>
      <c r="C90" t="str">
        <f>'Cable Entry'!C90</f>
        <v>RG:B1</v>
      </c>
      <c r="D90">
        <f>'Cable Entry'!E90</f>
        <v>28.4</v>
      </c>
      <c r="E90">
        <f>'Cable Entry'!I90</f>
        <v>0.35599999999999998</v>
      </c>
      <c r="F90">
        <f t="shared" si="1"/>
        <v>9.9538221636338992E-2</v>
      </c>
      <c r="G90" t="str">
        <f>'Cable Entry'!H90</f>
        <v>Pirani signal</v>
      </c>
      <c r="H90" t="s">
        <v>404</v>
      </c>
      <c r="I90" t="s">
        <v>405</v>
      </c>
      <c r="J90" t="s">
        <v>406</v>
      </c>
      <c r="K90" t="s">
        <v>407</v>
      </c>
      <c r="L90" t="s">
        <v>408</v>
      </c>
      <c r="M90" t="s">
        <v>409</v>
      </c>
      <c r="O90" t="s">
        <v>409</v>
      </c>
    </row>
    <row r="91" spans="1:15" hidden="1" x14ac:dyDescent="0.25">
      <c r="A91">
        <f>'Cable Entry'!A91</f>
        <v>84</v>
      </c>
      <c r="B91" t="str">
        <f>'Cable Entry'!B91</f>
        <v>Analog</v>
      </c>
      <c r="C91" t="str">
        <f>'Cable Entry'!C91</f>
        <v>RG:B1</v>
      </c>
      <c r="D91">
        <f>'Cable Entry'!E91</f>
        <v>30.4</v>
      </c>
      <c r="E91">
        <f>'Cable Entry'!I91</f>
        <v>0.35599999999999998</v>
      </c>
      <c r="F91">
        <f t="shared" si="1"/>
        <v>9.9538221636338992E-2</v>
      </c>
      <c r="G91" t="str">
        <f>'Cable Entry'!H91</f>
        <v>Pirani signal</v>
      </c>
      <c r="H91" t="s">
        <v>404</v>
      </c>
      <c r="I91" t="s">
        <v>405</v>
      </c>
      <c r="J91" t="s">
        <v>406</v>
      </c>
      <c r="K91" t="s">
        <v>407</v>
      </c>
      <c r="L91" t="s">
        <v>408</v>
      </c>
      <c r="M91" t="s">
        <v>409</v>
      </c>
      <c r="N91" t="s">
        <v>410</v>
      </c>
      <c r="O91" t="s">
        <v>410</v>
      </c>
    </row>
    <row r="92" spans="1:15" hidden="1" x14ac:dyDescent="0.25">
      <c r="A92">
        <f>'Cable Entry'!A92</f>
        <v>85</v>
      </c>
      <c r="B92" t="str">
        <f>'Cable Entry'!B92</f>
        <v>Power</v>
      </c>
      <c r="C92" t="str">
        <f>'Cable Entry'!C92</f>
        <v>EPS1</v>
      </c>
      <c r="D92">
        <f>'Cable Entry'!E92</f>
        <v>28</v>
      </c>
      <c r="E92">
        <f>'Cable Entry'!I92</f>
        <v>0</v>
      </c>
      <c r="F92">
        <f t="shared" ref="F92:F128" si="2">PI()*POWER(E92/2,2)</f>
        <v>0</v>
      </c>
      <c r="G92" t="str">
        <f>'Cable Entry'!H92</f>
        <v>EPS Power</v>
      </c>
      <c r="O92" s="29" t="s">
        <v>426</v>
      </c>
    </row>
    <row r="93" spans="1:15" hidden="1" x14ac:dyDescent="0.25">
      <c r="A93">
        <f>'Cable Entry'!A93</f>
        <v>86</v>
      </c>
      <c r="B93" t="str">
        <f>'Cable Entry'!B93</f>
        <v>Digital</v>
      </c>
      <c r="C93" t="str">
        <f>'Cable Entry'!C93</f>
        <v>EPS1</v>
      </c>
      <c r="D93">
        <f>'Cable Entry'!E93</f>
        <v>47</v>
      </c>
      <c r="E93">
        <f>'Cable Entry'!I93</f>
        <v>0</v>
      </c>
      <c r="F93">
        <f t="shared" si="2"/>
        <v>0</v>
      </c>
      <c r="G93" t="str">
        <f>'Cable Entry'!H93</f>
        <v>EPS Power</v>
      </c>
      <c r="O93" s="31" t="s">
        <v>481</v>
      </c>
    </row>
    <row r="94" spans="1:15" hidden="1" x14ac:dyDescent="0.25">
      <c r="A94">
        <f>'Cable Entry'!A94</f>
        <v>87</v>
      </c>
      <c r="B94" t="str">
        <f>'Cable Entry'!B94</f>
        <v>Digital</v>
      </c>
      <c r="C94" t="str">
        <f>'Cable Entry'!C94</f>
        <v>EPS2</v>
      </c>
      <c r="D94">
        <f>'Cable Entry'!E94</f>
        <v>26</v>
      </c>
      <c r="E94">
        <f>'Cable Entry'!I94</f>
        <v>0</v>
      </c>
      <c r="F94">
        <f t="shared" si="2"/>
        <v>0</v>
      </c>
      <c r="G94">
        <f>'Cable Entry'!H94</f>
        <v>0</v>
      </c>
      <c r="O94" s="29" t="s">
        <v>414</v>
      </c>
    </row>
    <row r="95" spans="1:15" hidden="1" x14ac:dyDescent="0.25">
      <c r="A95">
        <f>'Cable Entry'!A95</f>
        <v>88</v>
      </c>
      <c r="B95" t="str">
        <f>'Cable Entry'!B95</f>
        <v>Digital</v>
      </c>
      <c r="C95" t="str">
        <f>'Cable Entry'!C95</f>
        <v>EPS2</v>
      </c>
      <c r="D95">
        <f>'Cable Entry'!E95</f>
        <v>0</v>
      </c>
      <c r="E95">
        <f>'Cable Entry'!I95</f>
        <v>0</v>
      </c>
      <c r="F95">
        <f t="shared" si="2"/>
        <v>0</v>
      </c>
      <c r="G95">
        <f>'Cable Entry'!H95</f>
        <v>0</v>
      </c>
      <c r="O95" s="29" t="s">
        <v>414</v>
      </c>
    </row>
    <row r="96" spans="1:15" hidden="1" x14ac:dyDescent="0.25">
      <c r="A96">
        <f>'Cable Entry'!A96</f>
        <v>89</v>
      </c>
      <c r="B96" t="str">
        <f>'Cable Entry'!B96</f>
        <v>Digital</v>
      </c>
      <c r="C96" t="str">
        <f>'Cable Entry'!C96</f>
        <v>EPS2</v>
      </c>
      <c r="D96">
        <f>'Cable Entry'!E96</f>
        <v>0</v>
      </c>
      <c r="E96">
        <f>'Cable Entry'!I96</f>
        <v>0</v>
      </c>
      <c r="F96">
        <f t="shared" si="2"/>
        <v>0</v>
      </c>
      <c r="G96">
        <f>'Cable Entry'!H96</f>
        <v>0</v>
      </c>
      <c r="O96" s="29" t="s">
        <v>414</v>
      </c>
    </row>
    <row r="97" spans="1:15" hidden="1" x14ac:dyDescent="0.25">
      <c r="A97">
        <f>'Cable Entry'!A97</f>
        <v>90</v>
      </c>
      <c r="B97" t="str">
        <f>'Cable Entry'!B97</f>
        <v>Digital</v>
      </c>
      <c r="C97" t="str">
        <f>'Cable Entry'!C97</f>
        <v>EPS2</v>
      </c>
      <c r="D97">
        <f>'Cable Entry'!E97</f>
        <v>0</v>
      </c>
      <c r="E97">
        <f>'Cable Entry'!I97</f>
        <v>0</v>
      </c>
      <c r="F97">
        <f t="shared" si="2"/>
        <v>0</v>
      </c>
      <c r="G97">
        <f>'Cable Entry'!H97</f>
        <v>0</v>
      </c>
      <c r="O97" s="29" t="s">
        <v>417</v>
      </c>
    </row>
    <row r="98" spans="1:15" hidden="1" x14ac:dyDescent="0.25">
      <c r="A98">
        <f>'Cable Entry'!A98</f>
        <v>91</v>
      </c>
      <c r="B98" t="str">
        <f>'Cable Entry'!B98</f>
        <v>Digital</v>
      </c>
      <c r="C98" t="str">
        <f>'Cable Entry'!C98</f>
        <v>EPS2</v>
      </c>
      <c r="D98">
        <f>'Cable Entry'!E98</f>
        <v>0</v>
      </c>
      <c r="E98">
        <f>'Cable Entry'!I98</f>
        <v>0</v>
      </c>
      <c r="F98">
        <f t="shared" si="2"/>
        <v>0</v>
      </c>
      <c r="G98">
        <f>'Cable Entry'!H98</f>
        <v>0</v>
      </c>
      <c r="O98" s="29" t="s">
        <v>414</v>
      </c>
    </row>
    <row r="99" spans="1:15" hidden="1" x14ac:dyDescent="0.25">
      <c r="A99">
        <f>'Cable Entry'!A99</f>
        <v>92</v>
      </c>
      <c r="B99" t="str">
        <f>'Cable Entry'!B99</f>
        <v>Digital</v>
      </c>
      <c r="C99" t="str">
        <f>'Cable Entry'!C99</f>
        <v>EPS2</v>
      </c>
      <c r="D99">
        <f>'Cable Entry'!E99</f>
        <v>0</v>
      </c>
      <c r="E99">
        <f>'Cable Entry'!I99</f>
        <v>0</v>
      </c>
      <c r="F99">
        <f t="shared" si="2"/>
        <v>0</v>
      </c>
      <c r="G99">
        <f>'Cable Entry'!H99</f>
        <v>0</v>
      </c>
      <c r="O99" s="29" t="s">
        <v>414</v>
      </c>
    </row>
    <row r="100" spans="1:15" ht="15.75" hidden="1" x14ac:dyDescent="0.25">
      <c r="A100">
        <f>'Cable Entry'!A100</f>
        <v>93</v>
      </c>
      <c r="B100" t="str">
        <f>'Cable Entry'!B100</f>
        <v>Digital</v>
      </c>
      <c r="C100" t="str">
        <f>'Cable Entry'!C100</f>
        <v>EPS2</v>
      </c>
      <c r="D100">
        <f>'Cable Entry'!E100</f>
        <v>0</v>
      </c>
      <c r="E100">
        <f>'Cable Entry'!I100</f>
        <v>0</v>
      </c>
      <c r="F100">
        <f t="shared" si="2"/>
        <v>0</v>
      </c>
      <c r="G100">
        <f>'Cable Entry'!H100</f>
        <v>0</v>
      </c>
      <c r="O100" s="32" t="s">
        <v>414</v>
      </c>
    </row>
    <row r="101" spans="1:15" ht="15.75" hidden="1" x14ac:dyDescent="0.25">
      <c r="A101">
        <f>'Cable Entry'!A101</f>
        <v>94</v>
      </c>
      <c r="B101" t="str">
        <f>'Cable Entry'!B101</f>
        <v>Digital</v>
      </c>
      <c r="C101" t="str">
        <f>'Cable Entry'!C101</f>
        <v>EPS2</v>
      </c>
      <c r="D101">
        <f>'Cable Entry'!E101</f>
        <v>0</v>
      </c>
      <c r="E101">
        <f>'Cable Entry'!I101</f>
        <v>0</v>
      </c>
      <c r="F101">
        <f t="shared" si="2"/>
        <v>0</v>
      </c>
      <c r="G101">
        <f>'Cable Entry'!H101</f>
        <v>0</v>
      </c>
      <c r="O101" s="32" t="s">
        <v>414</v>
      </c>
    </row>
    <row r="102" spans="1:15" ht="15.75" hidden="1" x14ac:dyDescent="0.25">
      <c r="A102">
        <f>'Cable Entry'!A102</f>
        <v>95</v>
      </c>
      <c r="B102" t="str">
        <f>'Cable Entry'!B102</f>
        <v>Digital</v>
      </c>
      <c r="C102" t="str">
        <f>'Cable Entry'!C102</f>
        <v>EPS2</v>
      </c>
      <c r="D102">
        <f>'Cable Entry'!E102</f>
        <v>0</v>
      </c>
      <c r="E102">
        <f>'Cable Entry'!I102</f>
        <v>0</v>
      </c>
      <c r="F102">
        <f t="shared" si="2"/>
        <v>0</v>
      </c>
      <c r="G102">
        <f>'Cable Entry'!H102</f>
        <v>0</v>
      </c>
      <c r="O102" s="32" t="s">
        <v>414</v>
      </c>
    </row>
    <row r="103" spans="1:15" ht="15.75" hidden="1" x14ac:dyDescent="0.25">
      <c r="A103">
        <f>'Cable Entry'!A103</f>
        <v>96</v>
      </c>
      <c r="B103" t="str">
        <f>'Cable Entry'!B103</f>
        <v>Digital</v>
      </c>
      <c r="C103" t="str">
        <f>'Cable Entry'!C103</f>
        <v>EPS2</v>
      </c>
      <c r="D103">
        <f>'Cable Entry'!E103</f>
        <v>0</v>
      </c>
      <c r="E103">
        <f>'Cable Entry'!I103</f>
        <v>0</v>
      </c>
      <c r="F103">
        <f t="shared" si="2"/>
        <v>0</v>
      </c>
      <c r="G103">
        <f>'Cable Entry'!H103</f>
        <v>0</v>
      </c>
      <c r="O103" s="32" t="s">
        <v>414</v>
      </c>
    </row>
    <row r="104" spans="1:15" hidden="1" x14ac:dyDescent="0.25">
      <c r="A104">
        <f>'Cable Entry'!A104</f>
        <v>97</v>
      </c>
      <c r="B104" t="str">
        <f>'Cable Entry'!B104</f>
        <v>Digital</v>
      </c>
      <c r="C104" t="str">
        <f>'Cable Entry'!C104</f>
        <v>EPS1</v>
      </c>
      <c r="D104">
        <f>'Cable Entry'!E104</f>
        <v>0</v>
      </c>
      <c r="E104">
        <f>'Cable Entry'!I104</f>
        <v>0</v>
      </c>
      <c r="F104">
        <f t="shared" si="2"/>
        <v>0</v>
      </c>
      <c r="G104">
        <f>'Cable Entry'!H104</f>
        <v>0</v>
      </c>
      <c r="O104" s="29" t="s">
        <v>482</v>
      </c>
    </row>
    <row r="105" spans="1:15" ht="15.75" hidden="1" x14ac:dyDescent="0.25">
      <c r="A105">
        <f>'Cable Entry'!A105</f>
        <v>98</v>
      </c>
      <c r="B105" t="str">
        <f>'Cable Entry'!B105</f>
        <v>Digital</v>
      </c>
      <c r="C105" t="str">
        <f>'Cable Entry'!C105</f>
        <v>EPS2</v>
      </c>
      <c r="D105">
        <f>'Cable Entry'!E105</f>
        <v>0</v>
      </c>
      <c r="E105">
        <f>'Cable Entry'!I105</f>
        <v>0</v>
      </c>
      <c r="F105">
        <f t="shared" si="2"/>
        <v>0</v>
      </c>
      <c r="G105">
        <f>'Cable Entry'!H105</f>
        <v>0</v>
      </c>
      <c r="O105" s="32" t="s">
        <v>414</v>
      </c>
    </row>
    <row r="106" spans="1:15" ht="15.75" hidden="1" x14ac:dyDescent="0.25">
      <c r="A106">
        <f>'Cable Entry'!A106</f>
        <v>99</v>
      </c>
      <c r="B106" t="str">
        <f>'Cable Entry'!B106</f>
        <v>Digital</v>
      </c>
      <c r="C106" t="str">
        <f>'Cable Entry'!C106</f>
        <v>EPS2</v>
      </c>
      <c r="D106">
        <f>'Cable Entry'!E106</f>
        <v>0</v>
      </c>
      <c r="E106">
        <f>'Cable Entry'!I106</f>
        <v>0</v>
      </c>
      <c r="F106">
        <f t="shared" si="2"/>
        <v>0</v>
      </c>
      <c r="G106">
        <f>'Cable Entry'!H106</f>
        <v>0</v>
      </c>
      <c r="O106" s="32" t="s">
        <v>414</v>
      </c>
    </row>
    <row r="107" spans="1:15" hidden="1" x14ac:dyDescent="0.25">
      <c r="A107">
        <f>'Cable Entry'!A107</f>
        <v>100</v>
      </c>
      <c r="B107" t="str">
        <f>'Cable Entry'!B107</f>
        <v>Digital</v>
      </c>
      <c r="C107" t="str">
        <f>'Cable Entry'!C107</f>
        <v>RG:A1</v>
      </c>
      <c r="D107">
        <f>'Cable Entry'!E107</f>
        <v>0</v>
      </c>
      <c r="E107">
        <f>'Cable Entry'!I107</f>
        <v>0</v>
      </c>
      <c r="F107">
        <f t="shared" si="2"/>
        <v>0</v>
      </c>
      <c r="G107">
        <f>'Cable Entry'!H107</f>
        <v>0</v>
      </c>
      <c r="O107" s="29" t="s">
        <v>441</v>
      </c>
    </row>
    <row r="108" spans="1:15" ht="15.75" hidden="1" x14ac:dyDescent="0.25">
      <c r="A108">
        <f>'Cable Entry'!A108</f>
        <v>101</v>
      </c>
      <c r="B108" t="str">
        <f>'Cable Entry'!B108</f>
        <v>Digital</v>
      </c>
      <c r="C108" t="str">
        <f>'Cable Entry'!C108</f>
        <v>EPS2</v>
      </c>
      <c r="D108">
        <f>'Cable Entry'!E108</f>
        <v>0</v>
      </c>
      <c r="E108">
        <f>'Cable Entry'!I108</f>
        <v>0</v>
      </c>
      <c r="F108">
        <f t="shared" si="2"/>
        <v>0</v>
      </c>
      <c r="G108">
        <f>'Cable Entry'!H108</f>
        <v>0</v>
      </c>
      <c r="O108" s="32" t="s">
        <v>414</v>
      </c>
    </row>
    <row r="109" spans="1:15" ht="15.75" hidden="1" x14ac:dyDescent="0.25">
      <c r="A109">
        <f>'Cable Entry'!A109</f>
        <v>102</v>
      </c>
      <c r="B109" t="str">
        <f>'Cable Entry'!B109</f>
        <v>Digital</v>
      </c>
      <c r="C109" t="str">
        <f>'Cable Entry'!C109</f>
        <v>EPS2</v>
      </c>
      <c r="D109">
        <f>'Cable Entry'!E109</f>
        <v>0</v>
      </c>
      <c r="E109">
        <f>'Cable Entry'!I109</f>
        <v>0</v>
      </c>
      <c r="F109">
        <f t="shared" si="2"/>
        <v>0</v>
      </c>
      <c r="G109">
        <f>'Cable Entry'!H109</f>
        <v>0</v>
      </c>
      <c r="O109" s="32" t="s">
        <v>414</v>
      </c>
    </row>
    <row r="110" spans="1:15" ht="15.75" hidden="1" x14ac:dyDescent="0.25">
      <c r="A110">
        <f>'Cable Entry'!A110</f>
        <v>103</v>
      </c>
      <c r="B110" t="str">
        <f>'Cable Entry'!B110</f>
        <v>Digital</v>
      </c>
      <c r="C110" t="str">
        <f>'Cable Entry'!C110</f>
        <v>EPS2</v>
      </c>
      <c r="D110">
        <f>'Cable Entry'!E110</f>
        <v>0</v>
      </c>
      <c r="E110">
        <f>'Cable Entry'!I110</f>
        <v>0</v>
      </c>
      <c r="F110">
        <f t="shared" si="2"/>
        <v>0</v>
      </c>
      <c r="G110">
        <f>'Cable Entry'!H110</f>
        <v>0</v>
      </c>
      <c r="O110" s="32" t="s">
        <v>414</v>
      </c>
    </row>
    <row r="111" spans="1:15" hidden="1" x14ac:dyDescent="0.25">
      <c r="A111">
        <f>'Cable Entry'!A111</f>
        <v>104</v>
      </c>
      <c r="B111" t="str">
        <f>'Cable Entry'!B111</f>
        <v>Digital</v>
      </c>
      <c r="C111" t="str">
        <f>'Cable Entry'!C111</f>
        <v>EPS2</v>
      </c>
      <c r="D111">
        <f>'Cable Entry'!E111</f>
        <v>0</v>
      </c>
      <c r="E111">
        <f>'Cable Entry'!I111</f>
        <v>0</v>
      </c>
      <c r="F111">
        <f t="shared" si="2"/>
        <v>0</v>
      </c>
      <c r="G111">
        <f>'Cable Entry'!H111</f>
        <v>0</v>
      </c>
      <c r="O111" s="29" t="s">
        <v>411</v>
      </c>
    </row>
    <row r="112" spans="1:15" ht="15.75" hidden="1" x14ac:dyDescent="0.25">
      <c r="A112">
        <f>'Cable Entry'!A112</f>
        <v>105</v>
      </c>
      <c r="B112" t="str">
        <f>'Cable Entry'!B112</f>
        <v>Digital</v>
      </c>
      <c r="C112" t="str">
        <f>'Cable Entry'!C112</f>
        <v>EPS2</v>
      </c>
      <c r="D112">
        <f>'Cable Entry'!E112</f>
        <v>0</v>
      </c>
      <c r="E112">
        <f>'Cable Entry'!I112</f>
        <v>0</v>
      </c>
      <c r="F112">
        <f t="shared" si="2"/>
        <v>0</v>
      </c>
      <c r="G112">
        <f>'Cable Entry'!H112</f>
        <v>0</v>
      </c>
      <c r="O112" s="32" t="s">
        <v>414</v>
      </c>
    </row>
    <row r="113" spans="1:15" hidden="1" x14ac:dyDescent="0.25">
      <c r="A113">
        <f>'Cable Entry'!A113</f>
        <v>106</v>
      </c>
      <c r="B113" t="str">
        <f>'Cable Entry'!B113</f>
        <v>Digital</v>
      </c>
      <c r="C113" t="str">
        <f>'Cable Entry'!C113</f>
        <v>EPS2</v>
      </c>
      <c r="D113">
        <f>'Cable Entry'!E113</f>
        <v>0</v>
      </c>
      <c r="E113">
        <f>'Cable Entry'!I113</f>
        <v>0</v>
      </c>
      <c r="F113">
        <f t="shared" si="2"/>
        <v>0</v>
      </c>
      <c r="G113">
        <f>'Cable Entry'!H113</f>
        <v>0</v>
      </c>
      <c r="O113" s="29" t="s">
        <v>417</v>
      </c>
    </row>
    <row r="114" spans="1:15" hidden="1" x14ac:dyDescent="0.25">
      <c r="A114">
        <f>'Cable Entry'!A114</f>
        <v>107</v>
      </c>
      <c r="B114" t="str">
        <f>'Cable Entry'!B114</f>
        <v>Digital</v>
      </c>
      <c r="C114" t="str">
        <f>'Cable Entry'!C114</f>
        <v>EPS1</v>
      </c>
      <c r="D114">
        <f>'Cable Entry'!E114</f>
        <v>0</v>
      </c>
      <c r="E114">
        <f>'Cable Entry'!I114</f>
        <v>0</v>
      </c>
      <c r="F114">
        <f t="shared" si="2"/>
        <v>0</v>
      </c>
      <c r="G114">
        <f>'Cable Entry'!H114</f>
        <v>0</v>
      </c>
      <c r="O114" s="29" t="s">
        <v>482</v>
      </c>
    </row>
    <row r="115" spans="1:15" hidden="1" x14ac:dyDescent="0.25">
      <c r="A115">
        <f>'Cable Entry'!A115</f>
        <v>108</v>
      </c>
      <c r="B115" t="str">
        <f>'Cable Entry'!B115</f>
        <v>Digital</v>
      </c>
      <c r="C115" t="str">
        <f>'Cable Entry'!C115</f>
        <v>EPS2</v>
      </c>
      <c r="D115">
        <f>'Cable Entry'!E115</f>
        <v>0</v>
      </c>
      <c r="E115">
        <f>'Cable Entry'!I115</f>
        <v>0</v>
      </c>
      <c r="F115">
        <f t="shared" si="2"/>
        <v>0</v>
      </c>
      <c r="G115">
        <f>'Cable Entry'!H115</f>
        <v>0</v>
      </c>
      <c r="O115" s="29" t="s">
        <v>417</v>
      </c>
    </row>
    <row r="116" spans="1:15" hidden="1" x14ac:dyDescent="0.25">
      <c r="A116">
        <f>'Cable Entry'!A116</f>
        <v>109</v>
      </c>
      <c r="B116" t="str">
        <f>'Cable Entry'!B116</f>
        <v>Digital</v>
      </c>
      <c r="C116" t="str">
        <f>'Cable Entry'!C116</f>
        <v>EPS2</v>
      </c>
      <c r="D116">
        <f>'Cable Entry'!E116</f>
        <v>0</v>
      </c>
      <c r="E116">
        <f>'Cable Entry'!I116</f>
        <v>0</v>
      </c>
      <c r="F116">
        <f t="shared" si="2"/>
        <v>0</v>
      </c>
      <c r="G116">
        <f>'Cable Entry'!H116</f>
        <v>0</v>
      </c>
      <c r="O116" s="29" t="s">
        <v>417</v>
      </c>
    </row>
    <row r="117" spans="1:15" ht="15.75" hidden="1" x14ac:dyDescent="0.25">
      <c r="A117">
        <f>'Cable Entry'!A117</f>
        <v>110</v>
      </c>
      <c r="B117" t="str">
        <f>'Cable Entry'!B117</f>
        <v>Digital</v>
      </c>
      <c r="C117" t="str">
        <f>'Cable Entry'!C117</f>
        <v>EPS2</v>
      </c>
      <c r="D117">
        <f>'Cable Entry'!E117</f>
        <v>0</v>
      </c>
      <c r="E117">
        <f>'Cable Entry'!I117</f>
        <v>0</v>
      </c>
      <c r="F117">
        <f t="shared" si="2"/>
        <v>0</v>
      </c>
      <c r="G117">
        <f>'Cable Entry'!H117</f>
        <v>0</v>
      </c>
      <c r="O117" s="32" t="s">
        <v>414</v>
      </c>
    </row>
    <row r="118" spans="1:15" ht="15.75" hidden="1" x14ac:dyDescent="0.25">
      <c r="A118">
        <f>'Cable Entry'!A118</f>
        <v>111</v>
      </c>
      <c r="B118" t="str">
        <f>'Cable Entry'!B118</f>
        <v>Digital</v>
      </c>
      <c r="C118" t="str">
        <f>'Cable Entry'!C118</f>
        <v>EPS2</v>
      </c>
      <c r="D118">
        <f>'Cable Entry'!E118</f>
        <v>0</v>
      </c>
      <c r="E118">
        <f>'Cable Entry'!I118</f>
        <v>0</v>
      </c>
      <c r="F118">
        <f t="shared" si="2"/>
        <v>0</v>
      </c>
      <c r="G118">
        <f>'Cable Entry'!H118</f>
        <v>0</v>
      </c>
      <c r="O118" s="32" t="s">
        <v>414</v>
      </c>
    </row>
    <row r="119" spans="1:15" hidden="1" x14ac:dyDescent="0.25">
      <c r="A119">
        <f>'Cable Entry'!A119</f>
        <v>112</v>
      </c>
      <c r="B119" t="str">
        <f>'Cable Entry'!B119</f>
        <v>Digital</v>
      </c>
      <c r="C119" t="str">
        <f>'Cable Entry'!C119</f>
        <v>EPS1</v>
      </c>
      <c r="D119">
        <f>'Cable Entry'!E119</f>
        <v>0</v>
      </c>
      <c r="E119">
        <f>'Cable Entry'!I119</f>
        <v>0</v>
      </c>
      <c r="F119">
        <f t="shared" si="2"/>
        <v>0</v>
      </c>
      <c r="G119">
        <f>'Cable Entry'!H119</f>
        <v>0</v>
      </c>
      <c r="O119" s="29" t="s">
        <v>414</v>
      </c>
    </row>
    <row r="120" spans="1:15" ht="15.75" hidden="1" x14ac:dyDescent="0.25">
      <c r="A120">
        <f>'Cable Entry'!A120</f>
        <v>113</v>
      </c>
      <c r="B120" t="str">
        <f>'Cable Entry'!B120</f>
        <v>Analog</v>
      </c>
      <c r="C120" t="str">
        <f>'Cable Entry'!C120</f>
        <v>EPS2</v>
      </c>
      <c r="D120">
        <f>'Cable Entry'!E120</f>
        <v>0</v>
      </c>
      <c r="E120">
        <f>'Cable Entry'!I120</f>
        <v>0</v>
      </c>
      <c r="F120">
        <f t="shared" si="2"/>
        <v>0</v>
      </c>
      <c r="G120">
        <f>'Cable Entry'!H120</f>
        <v>0</v>
      </c>
      <c r="O120" s="32" t="s">
        <v>409</v>
      </c>
    </row>
    <row r="121" spans="1:15" ht="15.75" hidden="1" x14ac:dyDescent="0.25">
      <c r="A121">
        <f>'Cable Entry'!A121</f>
        <v>114</v>
      </c>
      <c r="B121" t="str">
        <f>'Cable Entry'!B121</f>
        <v>Analog</v>
      </c>
      <c r="C121" t="str">
        <f>'Cable Entry'!C121</f>
        <v>EPS2</v>
      </c>
      <c r="D121">
        <f>'Cable Entry'!E121</f>
        <v>0</v>
      </c>
      <c r="E121">
        <f>'Cable Entry'!I121</f>
        <v>0</v>
      </c>
      <c r="F121">
        <f t="shared" si="2"/>
        <v>0</v>
      </c>
      <c r="G121">
        <f>'Cable Entry'!H121</f>
        <v>0</v>
      </c>
      <c r="O121" s="32" t="s">
        <v>409</v>
      </c>
    </row>
    <row r="122" spans="1:15" ht="15.75" hidden="1" x14ac:dyDescent="0.25">
      <c r="A122">
        <f>'Cable Entry'!A122</f>
        <v>115</v>
      </c>
      <c r="B122" t="str">
        <f>'Cable Entry'!B122</f>
        <v>Analog</v>
      </c>
      <c r="C122" t="str">
        <f>'Cable Entry'!C122</f>
        <v>EPS2</v>
      </c>
      <c r="D122">
        <f>'Cable Entry'!E122</f>
        <v>0</v>
      </c>
      <c r="E122">
        <f>'Cable Entry'!I122</f>
        <v>0</v>
      </c>
      <c r="F122">
        <f t="shared" si="2"/>
        <v>0</v>
      </c>
      <c r="G122">
        <f>'Cable Entry'!H122</f>
        <v>0</v>
      </c>
      <c r="O122" s="32" t="s">
        <v>409</v>
      </c>
    </row>
    <row r="123" spans="1:15" ht="15.75" hidden="1" x14ac:dyDescent="0.25">
      <c r="A123">
        <f>'Cable Entry'!A123</f>
        <v>116</v>
      </c>
      <c r="B123" t="str">
        <f>'Cable Entry'!B123</f>
        <v>Analog</v>
      </c>
      <c r="C123" t="str">
        <f>'Cable Entry'!C123</f>
        <v>EPS2</v>
      </c>
      <c r="D123">
        <f>'Cable Entry'!E123</f>
        <v>0</v>
      </c>
      <c r="E123">
        <f>'Cable Entry'!I123</f>
        <v>0</v>
      </c>
      <c r="F123">
        <f t="shared" si="2"/>
        <v>0</v>
      </c>
      <c r="G123">
        <f>'Cable Entry'!H123</f>
        <v>0</v>
      </c>
      <c r="O123" s="32" t="s">
        <v>409</v>
      </c>
    </row>
    <row r="124" spans="1:15" ht="15.75" hidden="1" x14ac:dyDescent="0.25">
      <c r="A124">
        <f>'Cable Entry'!A124</f>
        <v>117</v>
      </c>
      <c r="B124" t="str">
        <f>'Cable Entry'!B124</f>
        <v>Analog</v>
      </c>
      <c r="C124" t="str">
        <f>'Cable Entry'!C124</f>
        <v>EPS2</v>
      </c>
      <c r="D124">
        <f>'Cable Entry'!E124</f>
        <v>0</v>
      </c>
      <c r="E124">
        <f>'Cable Entry'!I124</f>
        <v>0</v>
      </c>
      <c r="F124">
        <f t="shared" si="2"/>
        <v>0</v>
      </c>
      <c r="G124">
        <f>'Cable Entry'!H124</f>
        <v>0</v>
      </c>
      <c r="O124" s="32" t="s">
        <v>409</v>
      </c>
    </row>
    <row r="125" spans="1:15" ht="15.75" hidden="1" x14ac:dyDescent="0.25">
      <c r="A125">
        <f>'Cable Entry'!A125</f>
        <v>118</v>
      </c>
      <c r="B125" t="str">
        <f>'Cable Entry'!B125</f>
        <v>Analog</v>
      </c>
      <c r="C125" t="str">
        <f>'Cable Entry'!C125</f>
        <v>EPS2</v>
      </c>
      <c r="D125">
        <f>'Cable Entry'!E125</f>
        <v>0</v>
      </c>
      <c r="E125">
        <f>'Cable Entry'!I125</f>
        <v>0</v>
      </c>
      <c r="F125">
        <f t="shared" si="2"/>
        <v>0</v>
      </c>
      <c r="G125">
        <f>'Cable Entry'!H125</f>
        <v>0</v>
      </c>
      <c r="O125" s="32" t="s">
        <v>409</v>
      </c>
    </row>
    <row r="126" spans="1:15" ht="15.75" hidden="1" x14ac:dyDescent="0.25">
      <c r="A126">
        <f>'Cable Entry'!A126</f>
        <v>119</v>
      </c>
      <c r="B126" t="str">
        <f>'Cable Entry'!B126</f>
        <v>Analog</v>
      </c>
      <c r="C126" t="str">
        <f>'Cable Entry'!C126</f>
        <v>EPS2</v>
      </c>
      <c r="D126">
        <f>'Cable Entry'!E126</f>
        <v>0</v>
      </c>
      <c r="E126">
        <f>'Cable Entry'!I126</f>
        <v>0</v>
      </c>
      <c r="F126">
        <f t="shared" si="2"/>
        <v>0</v>
      </c>
      <c r="G126">
        <f>'Cable Entry'!H126</f>
        <v>0</v>
      </c>
      <c r="O126" s="32" t="s">
        <v>409</v>
      </c>
    </row>
    <row r="127" spans="1:15" ht="15.75" hidden="1" x14ac:dyDescent="0.25">
      <c r="A127">
        <f>'Cable Entry'!A127</f>
        <v>120</v>
      </c>
      <c r="B127" t="str">
        <f>'Cable Entry'!B127</f>
        <v>Analog</v>
      </c>
      <c r="C127" t="str">
        <f>'Cable Entry'!C127</f>
        <v>EPS2</v>
      </c>
      <c r="D127">
        <f>'Cable Entry'!E127</f>
        <v>0</v>
      </c>
      <c r="E127">
        <f>'Cable Entry'!I127</f>
        <v>0</v>
      </c>
      <c r="F127">
        <f t="shared" si="2"/>
        <v>0</v>
      </c>
      <c r="G127">
        <f>'Cable Entry'!H127</f>
        <v>0</v>
      </c>
      <c r="O127" s="32" t="s">
        <v>409</v>
      </c>
    </row>
    <row r="128" spans="1:15" ht="15.75" hidden="1" x14ac:dyDescent="0.25">
      <c r="A128">
        <f>'Cable Entry'!A128</f>
        <v>121</v>
      </c>
      <c r="B128" t="str">
        <f>'Cable Entry'!B128</f>
        <v>Analog</v>
      </c>
      <c r="C128" t="str">
        <f>'Cable Entry'!C128</f>
        <v>EPS2</v>
      </c>
      <c r="D128">
        <f>'Cable Entry'!E128</f>
        <v>0</v>
      </c>
      <c r="E128">
        <f>'Cable Entry'!I128</f>
        <v>0</v>
      </c>
      <c r="F128">
        <f t="shared" si="2"/>
        <v>0</v>
      </c>
      <c r="G128">
        <f>'Cable Entry'!H128</f>
        <v>0</v>
      </c>
      <c r="O128" s="32" t="s">
        <v>409</v>
      </c>
    </row>
    <row r="129" spans="1:15" hidden="1" x14ac:dyDescent="0.25">
      <c r="A129">
        <f>'Cable Entry'!A129</f>
        <v>122</v>
      </c>
      <c r="B129" t="str">
        <f>'Cable Entry'!B129</f>
        <v>Power</v>
      </c>
      <c r="C129" t="str">
        <f>'Cable Entry'!C129</f>
        <v>RG:A1</v>
      </c>
      <c r="D129">
        <f>'Cable Entry'!E129</f>
        <v>25.5</v>
      </c>
      <c r="E129">
        <f>'Cable Entry'!I129</f>
        <v>0.65</v>
      </c>
      <c r="F129">
        <f t="shared" ref="F129" si="3">PI()*POWER(E129/2,2)</f>
        <v>0.33183072403542191</v>
      </c>
      <c r="G129" t="str">
        <f>'Cable Entry'!H129</f>
        <v>Motor</v>
      </c>
      <c r="H129" t="s">
        <v>58</v>
      </c>
      <c r="I129" t="s">
        <v>52</v>
      </c>
      <c r="J129" t="s">
        <v>425</v>
      </c>
      <c r="K129" t="s">
        <v>426</v>
      </c>
      <c r="O129" t="s">
        <v>426</v>
      </c>
    </row>
    <row r="130" spans="1:15" hidden="1" x14ac:dyDescent="0.25">
      <c r="A130">
        <f>'Cable Entry'!A130</f>
        <v>123</v>
      </c>
      <c r="B130" t="str">
        <f>'Cable Entry'!B130</f>
        <v>Digital</v>
      </c>
      <c r="C130" t="str">
        <f>'Cable Entry'!C130</f>
        <v>RG:A1</v>
      </c>
      <c r="D130">
        <f>'Cable Entry'!E130</f>
        <v>24</v>
      </c>
      <c r="E130">
        <f>'Cable Entry'!I130</f>
        <v>0.25</v>
      </c>
      <c r="F130">
        <f t="shared" ref="F130:F154" si="4">PI()*POWER(E130/2,2)</f>
        <v>4.9087385212340517E-2</v>
      </c>
      <c r="G130" t="str">
        <f>'Cable Entry'!H130</f>
        <v>Ethernet</v>
      </c>
      <c r="H130" t="s">
        <v>411</v>
      </c>
      <c r="I130" t="s">
        <v>412</v>
      </c>
      <c r="J130" t="s">
        <v>413</v>
      </c>
      <c r="K130" t="s">
        <v>414</v>
      </c>
      <c r="O130" t="s">
        <v>414</v>
      </c>
    </row>
    <row r="131" spans="1:15" hidden="1" x14ac:dyDescent="0.25">
      <c r="A131">
        <f>'Cable Entry'!A131</f>
        <v>124</v>
      </c>
      <c r="B131" t="str">
        <f>'Cable Entry'!B131</f>
        <v>Digital</v>
      </c>
      <c r="C131" t="str">
        <f>'Cable Entry'!C131</f>
        <v>RG:A1</v>
      </c>
      <c r="D131">
        <f>'Cable Entry'!E131</f>
        <v>24</v>
      </c>
      <c r="E131">
        <f>'Cable Entry'!I131</f>
        <v>0.25</v>
      </c>
      <c r="F131">
        <f t="shared" si="4"/>
        <v>4.9087385212340517E-2</v>
      </c>
      <c r="G131" t="str">
        <f>'Cable Entry'!H131</f>
        <v>Ethernet</v>
      </c>
      <c r="H131" t="s">
        <v>411</v>
      </c>
      <c r="I131" t="s">
        <v>412</v>
      </c>
      <c r="J131" t="s">
        <v>413</v>
      </c>
      <c r="K131" t="s">
        <v>414</v>
      </c>
      <c r="O131" t="s">
        <v>414</v>
      </c>
    </row>
    <row r="132" spans="1:15" hidden="1" x14ac:dyDescent="0.25">
      <c r="A132">
        <f>'Cable Entry'!A132</f>
        <v>125</v>
      </c>
      <c r="B132" t="str">
        <f>'Cable Entry'!B132</f>
        <v>Digital</v>
      </c>
      <c r="C132" t="str">
        <f>'Cable Entry'!C132</f>
        <v>RG:A1</v>
      </c>
      <c r="D132">
        <f>'Cable Entry'!E132</f>
        <v>24</v>
      </c>
      <c r="E132">
        <f>'Cable Entry'!I132</f>
        <v>0.25</v>
      </c>
      <c r="F132">
        <f t="shared" si="4"/>
        <v>4.9087385212340517E-2</v>
      </c>
      <c r="G132" t="str">
        <f>'Cable Entry'!H132</f>
        <v>Ethernet</v>
      </c>
      <c r="H132" t="s">
        <v>411</v>
      </c>
      <c r="I132" t="s">
        <v>412</v>
      </c>
      <c r="J132" t="s">
        <v>413</v>
      </c>
      <c r="K132" t="s">
        <v>414</v>
      </c>
      <c r="O132" t="s">
        <v>414</v>
      </c>
    </row>
    <row r="133" spans="1:15" hidden="1" x14ac:dyDescent="0.25">
      <c r="A133">
        <f>'Cable Entry'!A133</f>
        <v>126</v>
      </c>
      <c r="B133" t="str">
        <f>'Cable Entry'!B133</f>
        <v>Digital</v>
      </c>
      <c r="C133" t="str">
        <f>'Cable Entry'!C133</f>
        <v>RG:A1</v>
      </c>
      <c r="D133">
        <f>'Cable Entry'!E133</f>
        <v>24</v>
      </c>
      <c r="E133">
        <f>'Cable Entry'!I133</f>
        <v>0.25</v>
      </c>
      <c r="F133">
        <f t="shared" si="4"/>
        <v>4.9087385212340517E-2</v>
      </c>
      <c r="G133" t="str">
        <f>'Cable Entry'!H133</f>
        <v>Ethernet</v>
      </c>
      <c r="H133" t="s">
        <v>411</v>
      </c>
      <c r="I133" t="s">
        <v>412</v>
      </c>
      <c r="J133" t="s">
        <v>413</v>
      </c>
      <c r="K133" t="s">
        <v>414</v>
      </c>
      <c r="O133" t="s">
        <v>414</v>
      </c>
    </row>
    <row r="134" spans="1:15" hidden="1" x14ac:dyDescent="0.25">
      <c r="A134">
        <f>'Cable Entry'!A134</f>
        <v>127</v>
      </c>
      <c r="B134" t="str">
        <f>'Cable Entry'!B134</f>
        <v>Digital</v>
      </c>
      <c r="C134" t="str">
        <f>'Cable Entry'!C134</f>
        <v>RG:A1</v>
      </c>
      <c r="D134">
        <f>'Cable Entry'!E134</f>
        <v>24</v>
      </c>
      <c r="E134">
        <f>'Cable Entry'!I134</f>
        <v>0.25</v>
      </c>
      <c r="F134">
        <f t="shared" si="4"/>
        <v>4.9087385212340517E-2</v>
      </c>
      <c r="G134" t="str">
        <f>'Cable Entry'!H134</f>
        <v>Ethernet</v>
      </c>
      <c r="H134" t="s">
        <v>411</v>
      </c>
      <c r="I134" t="s">
        <v>412</v>
      </c>
      <c r="J134" t="s">
        <v>413</v>
      </c>
      <c r="K134" t="s">
        <v>414</v>
      </c>
      <c r="O134" t="s">
        <v>414</v>
      </c>
    </row>
    <row r="135" spans="1:15" hidden="1" x14ac:dyDescent="0.25">
      <c r="A135">
        <f>'Cable Entry'!A135</f>
        <v>128</v>
      </c>
      <c r="B135" t="str">
        <f>'Cable Entry'!B135</f>
        <v>Digital</v>
      </c>
      <c r="C135" t="str">
        <f>'Cable Entry'!C135</f>
        <v>RG:A1</v>
      </c>
      <c r="D135">
        <f>'Cable Entry'!E135</f>
        <v>24</v>
      </c>
      <c r="E135">
        <f>'Cable Entry'!I135</f>
        <v>0.25</v>
      </c>
      <c r="F135">
        <f t="shared" si="4"/>
        <v>4.9087385212340517E-2</v>
      </c>
      <c r="G135" t="str">
        <f>'Cable Entry'!H135</f>
        <v>Ethernet</v>
      </c>
      <c r="H135" t="s">
        <v>411</v>
      </c>
      <c r="I135" t="s">
        <v>412</v>
      </c>
      <c r="J135" t="s">
        <v>413</v>
      </c>
      <c r="K135" t="s">
        <v>414</v>
      </c>
      <c r="O135" t="s">
        <v>414</v>
      </c>
    </row>
    <row r="136" spans="1:15" hidden="1" x14ac:dyDescent="0.25">
      <c r="A136">
        <f>'Cable Entry'!A136</f>
        <v>129</v>
      </c>
      <c r="B136" t="str">
        <f>'Cable Entry'!B136</f>
        <v>Digital</v>
      </c>
      <c r="C136" t="str">
        <f>'Cable Entry'!C136</f>
        <v>RG:A1</v>
      </c>
      <c r="D136">
        <f>'Cable Entry'!E136</f>
        <v>27</v>
      </c>
      <c r="E136">
        <f>'Cable Entry'!I136</f>
        <v>0.25</v>
      </c>
      <c r="F136">
        <f t="shared" si="4"/>
        <v>4.9087385212340517E-2</v>
      </c>
      <c r="G136" t="str">
        <f>'Cable Entry'!H136</f>
        <v>Ethernet</v>
      </c>
      <c r="H136" t="s">
        <v>411</v>
      </c>
      <c r="I136" t="s">
        <v>412</v>
      </c>
      <c r="J136" t="s">
        <v>413</v>
      </c>
      <c r="K136" t="s">
        <v>414</v>
      </c>
      <c r="O136" t="s">
        <v>414</v>
      </c>
    </row>
    <row r="137" spans="1:15" hidden="1" x14ac:dyDescent="0.25">
      <c r="A137">
        <f>'Cable Entry'!A137</f>
        <v>130</v>
      </c>
      <c r="B137" t="str">
        <f>'Cable Entry'!B137</f>
        <v>Digital</v>
      </c>
      <c r="C137" t="str">
        <f>'Cable Entry'!C137</f>
        <v>RG:A1</v>
      </c>
      <c r="D137">
        <f>'Cable Entry'!E137</f>
        <v>27</v>
      </c>
      <c r="E137">
        <f>'Cable Entry'!I137</f>
        <v>0.25</v>
      </c>
      <c r="F137">
        <f t="shared" si="4"/>
        <v>4.9087385212340517E-2</v>
      </c>
      <c r="G137" t="str">
        <f>'Cable Entry'!H137</f>
        <v>Ethernet</v>
      </c>
      <c r="H137" t="s">
        <v>411</v>
      </c>
      <c r="I137" t="s">
        <v>412</v>
      </c>
      <c r="J137" t="s">
        <v>413</v>
      </c>
      <c r="K137" t="s">
        <v>414</v>
      </c>
      <c r="O137" t="s">
        <v>414</v>
      </c>
    </row>
    <row r="138" spans="1:15" hidden="1" x14ac:dyDescent="0.25">
      <c r="A138">
        <f>'Cable Entry'!A138</f>
        <v>131</v>
      </c>
      <c r="B138" t="str">
        <f>'Cable Entry'!B138</f>
        <v>Digital</v>
      </c>
      <c r="C138" t="str">
        <f>'Cable Entry'!C138</f>
        <v>RG:A1</v>
      </c>
      <c r="D138">
        <f>'Cable Entry'!E138</f>
        <v>27</v>
      </c>
      <c r="E138">
        <f>'Cable Entry'!I138</f>
        <v>0.25</v>
      </c>
      <c r="F138">
        <f t="shared" si="4"/>
        <v>4.9087385212340517E-2</v>
      </c>
      <c r="G138" t="str">
        <f>'Cable Entry'!H138</f>
        <v>Ethernet</v>
      </c>
      <c r="H138" t="s">
        <v>411</v>
      </c>
      <c r="I138" t="s">
        <v>412</v>
      </c>
      <c r="J138" t="s">
        <v>413</v>
      </c>
      <c r="K138" t="s">
        <v>414</v>
      </c>
      <c r="O138" t="s">
        <v>414</v>
      </c>
    </row>
    <row r="139" spans="1:15" hidden="1" x14ac:dyDescent="0.25">
      <c r="A139">
        <f>'Cable Entry'!A139</f>
        <v>132</v>
      </c>
      <c r="B139" t="str">
        <f>'Cable Entry'!B139</f>
        <v>Digital</v>
      </c>
      <c r="C139" t="str">
        <f>'Cable Entry'!C139</f>
        <v>RG:A1</v>
      </c>
      <c r="D139">
        <f>'Cable Entry'!E139</f>
        <v>27</v>
      </c>
      <c r="E139">
        <f>'Cable Entry'!I139</f>
        <v>0.25</v>
      </c>
      <c r="F139">
        <f t="shared" si="4"/>
        <v>4.9087385212340517E-2</v>
      </c>
      <c r="G139" t="str">
        <f>'Cable Entry'!H139</f>
        <v>Ethernet</v>
      </c>
      <c r="H139" t="s">
        <v>411</v>
      </c>
      <c r="I139" t="s">
        <v>412</v>
      </c>
      <c r="J139" t="s">
        <v>413</v>
      </c>
      <c r="K139" t="s">
        <v>414</v>
      </c>
      <c r="O139" t="s">
        <v>414</v>
      </c>
    </row>
    <row r="140" spans="1:15" hidden="1" x14ac:dyDescent="0.25">
      <c r="A140">
        <f>'Cable Entry'!A140</f>
        <v>133</v>
      </c>
      <c r="B140" t="str">
        <f>'Cable Entry'!B140</f>
        <v>Digital</v>
      </c>
      <c r="C140" t="str">
        <f>'Cable Entry'!C140</f>
        <v>RG:A1</v>
      </c>
      <c r="D140">
        <f>'Cable Entry'!E140</f>
        <v>27</v>
      </c>
      <c r="E140">
        <f>'Cable Entry'!I140</f>
        <v>0.25</v>
      </c>
      <c r="F140">
        <f t="shared" si="4"/>
        <v>4.9087385212340517E-2</v>
      </c>
      <c r="G140" t="str">
        <f>'Cable Entry'!H140</f>
        <v>Ethernet</v>
      </c>
      <c r="H140" t="s">
        <v>411</v>
      </c>
      <c r="I140" t="s">
        <v>412</v>
      </c>
      <c r="J140" t="s">
        <v>413</v>
      </c>
      <c r="K140" t="s">
        <v>414</v>
      </c>
      <c r="O140" t="s">
        <v>414</v>
      </c>
    </row>
    <row r="141" spans="1:15" hidden="1" x14ac:dyDescent="0.25">
      <c r="A141">
        <f>'Cable Entry'!A141</f>
        <v>134</v>
      </c>
      <c r="B141" t="str">
        <f>'Cable Entry'!B141</f>
        <v>Digital</v>
      </c>
      <c r="C141" t="str">
        <f>'Cable Entry'!C141</f>
        <v>RG:A1</v>
      </c>
      <c r="D141">
        <f>'Cable Entry'!E141</f>
        <v>27</v>
      </c>
      <c r="E141">
        <f>'Cable Entry'!I141</f>
        <v>0.25</v>
      </c>
      <c r="F141">
        <f t="shared" si="4"/>
        <v>4.9087385212340517E-2</v>
      </c>
      <c r="G141" t="str">
        <f>'Cable Entry'!H141</f>
        <v>Ethernet</v>
      </c>
      <c r="H141" t="s">
        <v>411</v>
      </c>
      <c r="I141" t="s">
        <v>412</v>
      </c>
      <c r="J141" t="s">
        <v>413</v>
      </c>
      <c r="K141" t="s">
        <v>414</v>
      </c>
      <c r="O141" t="s">
        <v>414</v>
      </c>
    </row>
    <row r="142" spans="1:15" hidden="1" x14ac:dyDescent="0.25">
      <c r="A142">
        <f>'Cable Entry'!A142</f>
        <v>135</v>
      </c>
      <c r="B142" t="str">
        <f>'Cable Entry'!B142</f>
        <v>Digital</v>
      </c>
      <c r="C142" t="str">
        <f>'Cable Entry'!C142</f>
        <v>RG:A1</v>
      </c>
      <c r="D142">
        <f>'Cable Entry'!E142</f>
        <v>27</v>
      </c>
      <c r="E142">
        <f>'Cable Entry'!I142</f>
        <v>0.25</v>
      </c>
      <c r="F142">
        <f t="shared" si="4"/>
        <v>4.9087385212340517E-2</v>
      </c>
      <c r="G142" t="str">
        <f>'Cable Entry'!H142</f>
        <v>Ethernet</v>
      </c>
      <c r="H142" t="s">
        <v>411</v>
      </c>
      <c r="I142" t="s">
        <v>412</v>
      </c>
      <c r="J142" t="s">
        <v>413</v>
      </c>
      <c r="K142" t="s">
        <v>414</v>
      </c>
      <c r="O142" t="s">
        <v>414</v>
      </c>
    </row>
    <row r="143" spans="1:15" x14ac:dyDescent="0.25">
      <c r="A143">
        <f>'Cable Entry'!A143</f>
        <v>136</v>
      </c>
      <c r="B143" t="str">
        <f>'Cable Entry'!B143</f>
        <v>Digital</v>
      </c>
      <c r="C143" t="str">
        <f>'Cable Entry'!C143</f>
        <v>RG:A1</v>
      </c>
      <c r="D143">
        <f>'Cable Entry'!E143</f>
        <v>30</v>
      </c>
      <c r="E143">
        <f>'Cable Entry'!I143</f>
        <v>0.25</v>
      </c>
      <c r="F143">
        <f t="shared" si="4"/>
        <v>4.9087385212340517E-2</v>
      </c>
      <c r="G143" t="str">
        <f>'Cable Entry'!H143</f>
        <v>Ethernet</v>
      </c>
      <c r="H143" t="s">
        <v>411</v>
      </c>
      <c r="I143" t="s">
        <v>415</v>
      </c>
      <c r="J143" t="s">
        <v>439</v>
      </c>
      <c r="K143" t="s">
        <v>416</v>
      </c>
      <c r="L143" t="s">
        <v>417</v>
      </c>
      <c r="O143" t="s">
        <v>417</v>
      </c>
    </row>
    <row r="144" spans="1:15" x14ac:dyDescent="0.25">
      <c r="A144">
        <f>'Cable Entry'!A144</f>
        <v>137</v>
      </c>
      <c r="B144" t="str">
        <f>'Cable Entry'!B144</f>
        <v>Digital</v>
      </c>
      <c r="C144" t="str">
        <f>'Cable Entry'!C144</f>
        <v>RG:A1</v>
      </c>
      <c r="D144">
        <f>'Cable Entry'!E144</f>
        <v>30</v>
      </c>
      <c r="E144">
        <f>'Cable Entry'!I144</f>
        <v>0.25</v>
      </c>
      <c r="F144">
        <f t="shared" si="4"/>
        <v>4.9087385212340517E-2</v>
      </c>
      <c r="G144" t="str">
        <f>'Cable Entry'!H144</f>
        <v>Ethernet</v>
      </c>
      <c r="H144" t="s">
        <v>411</v>
      </c>
      <c r="I144" t="s">
        <v>415</v>
      </c>
      <c r="J144" t="s">
        <v>439</v>
      </c>
      <c r="K144" t="s">
        <v>416</v>
      </c>
      <c r="L144" t="s">
        <v>417</v>
      </c>
      <c r="O144" t="s">
        <v>417</v>
      </c>
    </row>
    <row r="145" spans="1:15" x14ac:dyDescent="0.25">
      <c r="A145">
        <f>'Cable Entry'!A145</f>
        <v>138</v>
      </c>
      <c r="B145" t="str">
        <f>'Cable Entry'!B145</f>
        <v>Digital</v>
      </c>
      <c r="C145" t="str">
        <f>'Cable Entry'!C145</f>
        <v>RG:A1</v>
      </c>
      <c r="D145">
        <f>'Cable Entry'!E145</f>
        <v>30</v>
      </c>
      <c r="E145">
        <f>'Cable Entry'!I145</f>
        <v>0.25</v>
      </c>
      <c r="F145">
        <f t="shared" si="4"/>
        <v>4.9087385212340517E-2</v>
      </c>
      <c r="G145" t="str">
        <f>'Cable Entry'!H145</f>
        <v>Ethernet</v>
      </c>
      <c r="H145" t="s">
        <v>411</v>
      </c>
      <c r="I145" t="s">
        <v>415</v>
      </c>
      <c r="J145" t="s">
        <v>439</v>
      </c>
      <c r="K145" t="s">
        <v>416</v>
      </c>
      <c r="L145" t="s">
        <v>417</v>
      </c>
      <c r="O145" t="s">
        <v>417</v>
      </c>
    </row>
    <row r="146" spans="1:15" x14ac:dyDescent="0.25">
      <c r="A146">
        <f>'Cable Entry'!A146</f>
        <v>139</v>
      </c>
      <c r="B146" t="str">
        <f>'Cable Entry'!B146</f>
        <v>Digital</v>
      </c>
      <c r="C146" t="str">
        <f>'Cable Entry'!C146</f>
        <v>RG:A1</v>
      </c>
      <c r="D146">
        <f>'Cable Entry'!E146</f>
        <v>30</v>
      </c>
      <c r="E146">
        <f>'Cable Entry'!I146</f>
        <v>0.25</v>
      </c>
      <c r="F146">
        <f t="shared" si="4"/>
        <v>4.9087385212340517E-2</v>
      </c>
      <c r="G146" t="str">
        <f>'Cable Entry'!H146</f>
        <v>Ethernet</v>
      </c>
      <c r="H146" t="s">
        <v>411</v>
      </c>
      <c r="I146" t="s">
        <v>415</v>
      </c>
      <c r="J146" t="s">
        <v>439</v>
      </c>
      <c r="K146" t="s">
        <v>416</v>
      </c>
      <c r="L146" t="s">
        <v>417</v>
      </c>
      <c r="O146" t="s">
        <v>417</v>
      </c>
    </row>
    <row r="147" spans="1:15" x14ac:dyDescent="0.25">
      <c r="A147">
        <f>'Cable Entry'!A147</f>
        <v>140</v>
      </c>
      <c r="B147" t="str">
        <f>'Cable Entry'!B147</f>
        <v>Digital</v>
      </c>
      <c r="C147" t="str">
        <f>'Cable Entry'!C147</f>
        <v>RG:A1</v>
      </c>
      <c r="D147">
        <f>'Cable Entry'!E147</f>
        <v>30</v>
      </c>
      <c r="E147">
        <f>'Cable Entry'!I147</f>
        <v>0.25</v>
      </c>
      <c r="F147">
        <f t="shared" si="4"/>
        <v>4.9087385212340517E-2</v>
      </c>
      <c r="G147" t="str">
        <f>'Cable Entry'!H147</f>
        <v>Ethernet</v>
      </c>
      <c r="H147" t="s">
        <v>411</v>
      </c>
      <c r="I147" t="s">
        <v>415</v>
      </c>
      <c r="J147" t="s">
        <v>439</v>
      </c>
      <c r="K147" t="s">
        <v>416</v>
      </c>
      <c r="L147" t="s">
        <v>417</v>
      </c>
      <c r="O147" t="s">
        <v>417</v>
      </c>
    </row>
    <row r="148" spans="1:15" x14ac:dyDescent="0.25">
      <c r="A148">
        <f>'Cable Entry'!A148</f>
        <v>141</v>
      </c>
      <c r="B148" t="str">
        <f>'Cable Entry'!B148</f>
        <v>Digital</v>
      </c>
      <c r="C148" t="str">
        <f>'Cable Entry'!C148</f>
        <v>RG:A1</v>
      </c>
      <c r="D148">
        <f>'Cable Entry'!E148</f>
        <v>30</v>
      </c>
      <c r="E148">
        <f>'Cable Entry'!I148</f>
        <v>0.25</v>
      </c>
      <c r="F148">
        <f t="shared" si="4"/>
        <v>4.9087385212340517E-2</v>
      </c>
      <c r="G148" t="str">
        <f>'Cable Entry'!H148</f>
        <v>Ethernet</v>
      </c>
      <c r="H148" t="s">
        <v>411</v>
      </c>
      <c r="I148" t="s">
        <v>415</v>
      </c>
      <c r="J148" t="s">
        <v>439</v>
      </c>
      <c r="K148" t="s">
        <v>416</v>
      </c>
      <c r="L148" t="s">
        <v>417</v>
      </c>
      <c r="O148" t="s">
        <v>417</v>
      </c>
    </row>
    <row r="149" spans="1:15" x14ac:dyDescent="0.25">
      <c r="A149">
        <f>'Cable Entry'!A149</f>
        <v>142</v>
      </c>
      <c r="B149" t="str">
        <f>'Cable Entry'!B149</f>
        <v>Digital</v>
      </c>
      <c r="C149" t="str">
        <f>'Cable Entry'!C149</f>
        <v>RG:A1</v>
      </c>
      <c r="D149">
        <f>'Cable Entry'!E149</f>
        <v>32</v>
      </c>
      <c r="E149">
        <f>'Cable Entry'!I149</f>
        <v>0.25</v>
      </c>
      <c r="F149">
        <f t="shared" si="4"/>
        <v>4.9087385212340517E-2</v>
      </c>
      <c r="G149" t="str">
        <f>'Cable Entry'!H149</f>
        <v>Ethernet</v>
      </c>
      <c r="H149" t="s">
        <v>411</v>
      </c>
      <c r="I149" t="s">
        <v>415</v>
      </c>
      <c r="J149" t="s">
        <v>439</v>
      </c>
      <c r="K149" t="s">
        <v>416</v>
      </c>
      <c r="O149" t="s">
        <v>416</v>
      </c>
    </row>
    <row r="150" spans="1:15" x14ac:dyDescent="0.25">
      <c r="A150">
        <f>'Cable Entry'!A150</f>
        <v>143</v>
      </c>
      <c r="B150" t="str">
        <f>'Cable Entry'!B150</f>
        <v>Digital</v>
      </c>
      <c r="C150" t="str">
        <f>'Cable Entry'!C150</f>
        <v>RG:A1</v>
      </c>
      <c r="D150">
        <f>'Cable Entry'!E150</f>
        <v>32</v>
      </c>
      <c r="E150">
        <f>'Cable Entry'!I150</f>
        <v>0.25</v>
      </c>
      <c r="F150">
        <f t="shared" si="4"/>
        <v>4.9087385212340517E-2</v>
      </c>
      <c r="G150" t="str">
        <f>'Cable Entry'!H150</f>
        <v>Ethernet</v>
      </c>
      <c r="H150" t="s">
        <v>411</v>
      </c>
      <c r="I150" t="s">
        <v>415</v>
      </c>
      <c r="J150" t="s">
        <v>439</v>
      </c>
      <c r="K150" t="s">
        <v>416</v>
      </c>
      <c r="O150" t="s">
        <v>416</v>
      </c>
    </row>
    <row r="151" spans="1:15" x14ac:dyDescent="0.25">
      <c r="A151">
        <f>'Cable Entry'!A151</f>
        <v>144</v>
      </c>
      <c r="B151" t="str">
        <f>'Cable Entry'!B151</f>
        <v>Digital</v>
      </c>
      <c r="C151" t="str">
        <f>'Cable Entry'!C151</f>
        <v>RG:A1</v>
      </c>
      <c r="D151">
        <f>'Cable Entry'!E151</f>
        <v>32</v>
      </c>
      <c r="E151">
        <f>'Cable Entry'!I151</f>
        <v>0.25</v>
      </c>
      <c r="F151">
        <f t="shared" si="4"/>
        <v>4.9087385212340517E-2</v>
      </c>
      <c r="G151" t="str">
        <f>'Cable Entry'!H151</f>
        <v>Ethernet</v>
      </c>
      <c r="H151" t="s">
        <v>411</v>
      </c>
      <c r="I151" t="s">
        <v>415</v>
      </c>
      <c r="J151" t="s">
        <v>439</v>
      </c>
      <c r="K151" t="s">
        <v>416</v>
      </c>
      <c r="O151" t="s">
        <v>416</v>
      </c>
    </row>
    <row r="152" spans="1:15" x14ac:dyDescent="0.25">
      <c r="A152">
        <f>'Cable Entry'!A152</f>
        <v>145</v>
      </c>
      <c r="B152" t="str">
        <f>'Cable Entry'!B152</f>
        <v>Digital</v>
      </c>
      <c r="C152" t="str">
        <f>'Cable Entry'!C152</f>
        <v>RG:A1</v>
      </c>
      <c r="D152">
        <f>'Cable Entry'!E152</f>
        <v>32</v>
      </c>
      <c r="E152">
        <f>'Cable Entry'!I152</f>
        <v>0.25</v>
      </c>
      <c r="F152">
        <f t="shared" si="4"/>
        <v>4.9087385212340517E-2</v>
      </c>
      <c r="G152" t="str">
        <f>'Cable Entry'!H152</f>
        <v>Ethernet</v>
      </c>
      <c r="H152" t="s">
        <v>411</v>
      </c>
      <c r="I152" t="s">
        <v>415</v>
      </c>
      <c r="J152" t="s">
        <v>439</v>
      </c>
      <c r="K152" t="s">
        <v>416</v>
      </c>
      <c r="O152" t="s">
        <v>416</v>
      </c>
    </row>
    <row r="153" spans="1:15" x14ac:dyDescent="0.25">
      <c r="A153">
        <f>'Cable Entry'!A153</f>
        <v>146</v>
      </c>
      <c r="B153" t="str">
        <f>'Cable Entry'!B153</f>
        <v>Digital</v>
      </c>
      <c r="C153" t="str">
        <f>'Cable Entry'!C153</f>
        <v>RG:A1</v>
      </c>
      <c r="D153">
        <f>'Cable Entry'!E153</f>
        <v>32</v>
      </c>
      <c r="E153">
        <f>'Cable Entry'!I153</f>
        <v>0.25</v>
      </c>
      <c r="F153">
        <f t="shared" si="4"/>
        <v>4.9087385212340517E-2</v>
      </c>
      <c r="G153" t="str">
        <f>'Cable Entry'!H153</f>
        <v>Ethernet</v>
      </c>
      <c r="H153" t="s">
        <v>411</v>
      </c>
      <c r="I153" t="s">
        <v>415</v>
      </c>
      <c r="J153" t="s">
        <v>439</v>
      </c>
      <c r="K153" t="s">
        <v>416</v>
      </c>
      <c r="O153" t="s">
        <v>416</v>
      </c>
    </row>
    <row r="154" spans="1:15" x14ac:dyDescent="0.25">
      <c r="A154">
        <f>'Cable Entry'!A154</f>
        <v>147</v>
      </c>
      <c r="B154" t="str">
        <f>'Cable Entry'!B154</f>
        <v>Digital</v>
      </c>
      <c r="C154" t="str">
        <f>'Cable Entry'!C154</f>
        <v>RG:A1</v>
      </c>
      <c r="D154">
        <f>'Cable Entry'!E154</f>
        <v>32</v>
      </c>
      <c r="E154">
        <f>'Cable Entry'!I154</f>
        <v>0.25</v>
      </c>
      <c r="F154">
        <f t="shared" si="4"/>
        <v>4.9087385212340517E-2</v>
      </c>
      <c r="G154" t="str">
        <f>'Cable Entry'!H154</f>
        <v>Ethernet</v>
      </c>
      <c r="H154" t="s">
        <v>411</v>
      </c>
      <c r="I154" t="s">
        <v>415</v>
      </c>
      <c r="J154" t="s">
        <v>439</v>
      </c>
      <c r="K154" t="s">
        <v>416</v>
      </c>
      <c r="O154" t="s">
        <v>416</v>
      </c>
    </row>
    <row r="155" spans="1:15" x14ac:dyDescent="0.25">
      <c r="A155">
        <f>'Cable Entry'!A155</f>
        <v>148</v>
      </c>
      <c r="B155" t="str">
        <f>'Cable Entry'!B155</f>
        <v>Digital</v>
      </c>
      <c r="C155" t="str">
        <f>'Cable Entry'!C155</f>
        <v>RG:A2</v>
      </c>
      <c r="D155" t="str">
        <f>'Cable Entry'!E155</f>
        <v>N/A</v>
      </c>
      <c r="E155">
        <f>'Cable Entry'!I155</f>
        <v>0.25</v>
      </c>
      <c r="F155">
        <f t="shared" ref="F155" si="5">PI()*POWER(E155/2,2)</f>
        <v>4.9087385212340517E-2</v>
      </c>
      <c r="G155" t="str">
        <f>'Cable Entry'!H155</f>
        <v>Ethernet</v>
      </c>
      <c r="H155" t="s">
        <v>411</v>
      </c>
      <c r="I155" t="s">
        <v>415</v>
      </c>
      <c r="J155" t="s">
        <v>505</v>
      </c>
      <c r="O155" t="s">
        <v>505</v>
      </c>
    </row>
  </sheetData>
  <autoFilter ref="A7:U154" xr:uid="{00000000-0009-0000-0000-000004000000}">
    <filterColumn colId="2">
      <filters>
        <filter val="RG:A1"/>
      </filters>
    </filterColumn>
    <filterColumn colId="3">
      <filters>
        <filter val="30"/>
        <filter val="30.4"/>
        <filter val="32"/>
      </filters>
    </filterColumn>
  </autoFilter>
  <conditionalFormatting sqref="C4">
    <cfRule type="iconSet" priority="3">
      <iconSet iconSet="3Flags" reverse="1">
        <cfvo type="percent" val="0"/>
        <cfvo type="num" val="$J$2"/>
        <cfvo type="num" val="$I$2"/>
      </iconSet>
    </cfRule>
  </conditionalFormatting>
  <conditionalFormatting sqref="C5">
    <cfRule type="iconSet" priority="2">
      <iconSet iconSet="3Flags" reverse="1">
        <cfvo type="percent" val="0"/>
        <cfvo type="num" val="$J$3"/>
        <cfvo type="num" val="$I$3"/>
      </iconSet>
    </cfRule>
  </conditionalFormatting>
  <conditionalFormatting sqref="C6">
    <cfRule type="iconSet" priority="1">
      <iconSet iconSet="3Flags" reverse="1">
        <cfvo type="percent" val="0"/>
        <cfvo type="num" val="$J$4"/>
        <cfvo type="num" val="$I$4"/>
      </iconSet>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155"/>
  <sheetViews>
    <sheetView zoomScaleNormal="100" workbookViewId="0">
      <pane ySplit="7" topLeftCell="A132" activePane="bottomLeft" state="frozen"/>
      <selection pane="bottomLeft" activeCell="A154" sqref="A154:H155"/>
    </sheetView>
  </sheetViews>
  <sheetFormatPr defaultRowHeight="15" x14ac:dyDescent="0.25"/>
  <cols>
    <col min="1" max="1" width="9.7109375" bestFit="1" customWidth="1"/>
    <col min="2" max="2" width="10.7109375" bestFit="1" customWidth="1"/>
    <col min="3" max="3" width="9.42578125" bestFit="1" customWidth="1"/>
    <col min="4" max="4" width="8.85546875" bestFit="1" customWidth="1"/>
    <col min="5" max="5" width="26.7109375" bestFit="1" customWidth="1"/>
    <col min="6" max="6" width="26.5703125" bestFit="1" customWidth="1"/>
    <col min="7" max="7" width="13.140625" bestFit="1" customWidth="1"/>
    <col min="8" max="8" width="29.7109375" bestFit="1" customWidth="1"/>
  </cols>
  <sheetData>
    <row r="2" spans="1:8" x14ac:dyDescent="0.25">
      <c r="E2" t="str">
        <f>'Cable Entry'!E2</f>
        <v>Author</v>
      </c>
      <c r="F2">
        <f>'Cable Entry'!F2</f>
        <v>0</v>
      </c>
    </row>
    <row r="3" spans="1:8" x14ac:dyDescent="0.25">
      <c r="E3" t="str">
        <f>'Cable Entry'!E3</f>
        <v>Exp. Abrv.</v>
      </c>
      <c r="F3" t="str">
        <f>'Cable Entry'!F3</f>
        <v>BMM</v>
      </c>
    </row>
    <row r="4" spans="1:8" x14ac:dyDescent="0.25">
      <c r="D4" t="str">
        <f>'Cable Entry'!D4</f>
        <v>Max ID #</v>
      </c>
      <c r="E4" t="str">
        <f>'Cable Entry'!E4</f>
        <v>Beam Line</v>
      </c>
      <c r="F4" t="str">
        <f>'Cable Entry'!F4</f>
        <v>6-BM</v>
      </c>
      <c r="G4" t="s">
        <v>386</v>
      </c>
    </row>
    <row r="5" spans="1:8" x14ac:dyDescent="0.25">
      <c r="D5">
        <f>'Cable Entry'!D5</f>
        <v>148</v>
      </c>
      <c r="E5" t="str">
        <f>'Cable Entry'!E5</f>
        <v>Hutch</v>
      </c>
      <c r="F5" t="str">
        <f>'Cable Entry'!F5</f>
        <v>A</v>
      </c>
      <c r="G5">
        <v>100000</v>
      </c>
    </row>
    <row r="7" spans="1:8" x14ac:dyDescent="0.25">
      <c r="A7" t="str">
        <f>'Cable Entry'!A7</f>
        <v>Cable ID #</v>
      </c>
      <c r="B7" t="str">
        <f>'Cable Entry'!B7</f>
        <v>Cable Type</v>
      </c>
      <c r="C7" t="str">
        <f>'Cable Entry'!C7</f>
        <v>Source</v>
      </c>
      <c r="D7" t="str">
        <f>'Cable Study'!O7</f>
        <v>Last Path</v>
      </c>
      <c r="E7" t="s">
        <v>384</v>
      </c>
      <c r="F7" t="s">
        <v>385</v>
      </c>
      <c r="G7" t="str">
        <f>'Cable Entry'!H7</f>
        <v>Cable Func.</v>
      </c>
      <c r="H7" t="str">
        <f>'Cable Entry'!O7</f>
        <v>FMB Additional Label</v>
      </c>
    </row>
    <row r="8" spans="1:8" x14ac:dyDescent="0.25">
      <c r="A8">
        <f>'Cable Entry'!A8</f>
        <v>1</v>
      </c>
      <c r="B8" t="str">
        <f>'Cable Entry'!B8</f>
        <v>Power</v>
      </c>
      <c r="C8" t="str">
        <f>'Cable Entry'!C8</f>
        <v>Front End</v>
      </c>
      <c r="D8">
        <f>'Cable Study'!O8</f>
        <v>0</v>
      </c>
      <c r="E8" t="str">
        <f>IF(OR(D8=0,C8=0),"",$G$4&amp;$G$5+A8&amp;"-"&amp;C8&amp;"-"&amp;D8&amp;"-A")</f>
        <v/>
      </c>
      <c r="F8" t="str">
        <f>IF(OR(D8=0,C8=0),"",$G$4&amp;$G$5+A8&amp;"-"&amp;C8&amp;"-"&amp;D8&amp;"-B")</f>
        <v/>
      </c>
      <c r="G8" t="str">
        <f>'Cable Entry'!H8</f>
        <v>Motor</v>
      </c>
      <c r="H8" t="str">
        <f>'Cable Entry'!O8</f>
        <v>06BM-000001-Front End-MC:1-1</v>
      </c>
    </row>
    <row r="9" spans="1:8" x14ac:dyDescent="0.25">
      <c r="A9">
        <f>'Cable Entry'!A9</f>
        <v>2</v>
      </c>
      <c r="B9" t="str">
        <f>'Cable Entry'!B9</f>
        <v>Power</v>
      </c>
      <c r="C9" t="str">
        <f>'Cable Entry'!C9</f>
        <v>Front End</v>
      </c>
      <c r="D9">
        <f>'Cable Study'!O9</f>
        <v>0</v>
      </c>
      <c r="E9" t="str">
        <f t="shared" ref="E9:E72" si="0">IF(OR(D9=0,C9=0),"",$G$4&amp;$G$5+A9&amp;"-"&amp;C9&amp;"-"&amp;D9&amp;"-A")</f>
        <v/>
      </c>
      <c r="F9" t="str">
        <f t="shared" ref="F9:F72" si="1">IF(OR(D9=0,C9=0),"",$G$4&amp;$G$5+A9&amp;"-"&amp;C9&amp;"-"&amp;D9&amp;"-B")</f>
        <v/>
      </c>
      <c r="G9" t="str">
        <f>'Cable Entry'!H9</f>
        <v>Motor</v>
      </c>
      <c r="H9" t="str">
        <f>'Cable Entry'!O9</f>
        <v>06BM-000002-Front End-MC:1-2</v>
      </c>
    </row>
    <row r="10" spans="1:8" x14ac:dyDescent="0.25">
      <c r="A10">
        <f>'Cable Entry'!A10</f>
        <v>3</v>
      </c>
      <c r="B10" t="str">
        <f>'Cable Entry'!B10</f>
        <v>Power</v>
      </c>
      <c r="C10" t="str">
        <f>'Cable Entry'!C10</f>
        <v>Front End</v>
      </c>
      <c r="D10">
        <f>'Cable Study'!O10</f>
        <v>0</v>
      </c>
      <c r="E10" t="str">
        <f t="shared" si="0"/>
        <v/>
      </c>
      <c r="F10" t="str">
        <f t="shared" si="1"/>
        <v/>
      </c>
      <c r="G10" t="str">
        <f>'Cable Entry'!H10</f>
        <v>Motor</v>
      </c>
      <c r="H10" t="str">
        <f>'Cable Entry'!O10</f>
        <v>06BM-000003-Front End-MC:1-3</v>
      </c>
    </row>
    <row r="11" spans="1:8" x14ac:dyDescent="0.25">
      <c r="A11">
        <f>'Cable Entry'!A11</f>
        <v>4</v>
      </c>
      <c r="B11" t="str">
        <f>'Cable Entry'!B11</f>
        <v>Power</v>
      </c>
      <c r="C11" t="str">
        <f>'Cable Entry'!C11</f>
        <v>Front End</v>
      </c>
      <c r="D11">
        <f>'Cable Study'!O11</f>
        <v>0</v>
      </c>
      <c r="E11" t="str">
        <f t="shared" si="0"/>
        <v/>
      </c>
      <c r="F11" t="str">
        <f t="shared" si="1"/>
        <v/>
      </c>
      <c r="G11" t="str">
        <f>'Cable Entry'!H11</f>
        <v>Motor</v>
      </c>
      <c r="H11" t="str">
        <f>'Cable Entry'!O11</f>
        <v>06BM-000004-Front End-MC:1-4</v>
      </c>
    </row>
    <row r="12" spans="1:8" x14ac:dyDescent="0.25">
      <c r="A12">
        <f>'Cable Entry'!A12</f>
        <v>5</v>
      </c>
      <c r="B12" t="str">
        <f>'Cable Entry'!B12</f>
        <v>Power</v>
      </c>
      <c r="C12" t="str">
        <f>'Cable Entry'!C12</f>
        <v>Front End</v>
      </c>
      <c r="D12">
        <f>'Cable Study'!O12</f>
        <v>0</v>
      </c>
      <c r="E12" t="str">
        <f t="shared" si="0"/>
        <v/>
      </c>
      <c r="F12" t="str">
        <f t="shared" si="1"/>
        <v/>
      </c>
      <c r="G12" t="str">
        <f>'Cable Entry'!H12</f>
        <v>Motor</v>
      </c>
      <c r="H12" t="str">
        <f>'Cable Entry'!O12</f>
        <v>06BM-000005-Front End-MC:1-5</v>
      </c>
    </row>
    <row r="13" spans="1:8" x14ac:dyDescent="0.25">
      <c r="A13">
        <f>'Cable Entry'!A13</f>
        <v>6</v>
      </c>
      <c r="B13" t="str">
        <f>'Cable Entry'!B13</f>
        <v>Digital</v>
      </c>
      <c r="C13" t="str">
        <f>'Cable Entry'!C13</f>
        <v>Front End</v>
      </c>
      <c r="D13">
        <f>'Cable Study'!O13</f>
        <v>0</v>
      </c>
      <c r="E13" t="str">
        <f t="shared" si="0"/>
        <v/>
      </c>
      <c r="F13" t="str">
        <f t="shared" si="1"/>
        <v/>
      </c>
      <c r="G13" t="str">
        <f>'Cable Entry'!H13</f>
        <v>Encoder</v>
      </c>
      <c r="H13" t="str">
        <f>'Cable Entry'!O13</f>
        <v>06BM-000006-Front End-MC:1-1</v>
      </c>
    </row>
    <row r="14" spans="1:8" x14ac:dyDescent="0.25">
      <c r="A14">
        <f>'Cable Entry'!A14</f>
        <v>7</v>
      </c>
      <c r="B14" t="str">
        <f>'Cable Entry'!B14</f>
        <v>Digital</v>
      </c>
      <c r="C14" t="str">
        <f>'Cable Entry'!C14</f>
        <v>Front End</v>
      </c>
      <c r="D14">
        <f>'Cable Study'!O14</f>
        <v>0</v>
      </c>
      <c r="E14" t="str">
        <f t="shared" si="0"/>
        <v/>
      </c>
      <c r="F14" t="str">
        <f t="shared" si="1"/>
        <v/>
      </c>
      <c r="G14" t="str">
        <f>'Cable Entry'!H14</f>
        <v>Encoder</v>
      </c>
      <c r="H14" t="str">
        <f>'Cable Entry'!O14</f>
        <v>06BM-000007-Front End-MC:1-2</v>
      </c>
    </row>
    <row r="15" spans="1:8" x14ac:dyDescent="0.25">
      <c r="A15">
        <f>'Cable Entry'!A15</f>
        <v>8</v>
      </c>
      <c r="B15" t="str">
        <f>'Cable Entry'!B15</f>
        <v>Digital</v>
      </c>
      <c r="C15" t="str">
        <f>'Cable Entry'!C15</f>
        <v>Front End</v>
      </c>
      <c r="D15">
        <f>'Cable Study'!O15</f>
        <v>0</v>
      </c>
      <c r="E15" t="str">
        <f t="shared" si="0"/>
        <v/>
      </c>
      <c r="F15" t="str">
        <f t="shared" si="1"/>
        <v/>
      </c>
      <c r="G15" t="str">
        <f>'Cable Entry'!H15</f>
        <v>Encoder</v>
      </c>
      <c r="H15" t="str">
        <f>'Cable Entry'!O15</f>
        <v>06BM-000008-Front End-MC:1-3</v>
      </c>
    </row>
    <row r="16" spans="1:8" x14ac:dyDescent="0.25">
      <c r="A16">
        <f>'Cable Entry'!A16</f>
        <v>9</v>
      </c>
      <c r="B16" t="str">
        <f>'Cable Entry'!B16</f>
        <v>Digital</v>
      </c>
      <c r="C16" t="str">
        <f>'Cable Entry'!C16</f>
        <v>Front End</v>
      </c>
      <c r="D16">
        <f>'Cable Study'!O16</f>
        <v>0</v>
      </c>
      <c r="E16" t="str">
        <f t="shared" si="0"/>
        <v/>
      </c>
      <c r="F16" t="str">
        <f t="shared" si="1"/>
        <v/>
      </c>
      <c r="G16" t="str">
        <f>'Cable Entry'!H16</f>
        <v>Encoder</v>
      </c>
      <c r="H16" t="str">
        <f>'Cable Entry'!O16</f>
        <v>06BM-000009-Front End-MC:1-4</v>
      </c>
    </row>
    <row r="17" spans="1:8" x14ac:dyDescent="0.25">
      <c r="A17">
        <f>'Cable Entry'!A17</f>
        <v>10</v>
      </c>
      <c r="B17" t="str">
        <f>'Cable Entry'!B17</f>
        <v>Digital</v>
      </c>
      <c r="C17" t="str">
        <f>'Cable Entry'!C17</f>
        <v>Front End</v>
      </c>
      <c r="D17">
        <f>'Cable Study'!O17</f>
        <v>0</v>
      </c>
      <c r="E17" t="str">
        <f t="shared" si="0"/>
        <v/>
      </c>
      <c r="F17" t="str">
        <f t="shared" si="1"/>
        <v/>
      </c>
      <c r="G17" t="str">
        <f>'Cable Entry'!H17</f>
        <v>Encoder</v>
      </c>
      <c r="H17" t="str">
        <f>'Cable Entry'!O17</f>
        <v>06BM-000010-Front End-MC:1-5</v>
      </c>
    </row>
    <row r="18" spans="1:8" x14ac:dyDescent="0.25">
      <c r="A18">
        <f>'Cable Entry'!A18</f>
        <v>11</v>
      </c>
      <c r="B18" t="str">
        <f>'Cable Entry'!B18</f>
        <v>Power</v>
      </c>
      <c r="C18" t="str">
        <f>'Cable Entry'!C18</f>
        <v>RG:A1</v>
      </c>
      <c r="D18" t="str">
        <f>'Cable Study'!O18</f>
        <v>AHTA1</v>
      </c>
      <c r="E18" t="str">
        <f t="shared" si="0"/>
        <v>6BM-100011-RG:A1-AHTA1-A</v>
      </c>
      <c r="F18" t="str">
        <f t="shared" si="1"/>
        <v>6BM-100011-RG:A1-AHTA1-B</v>
      </c>
      <c r="G18" t="str">
        <f>'Cable Entry'!H18</f>
        <v>Motor</v>
      </c>
      <c r="H18" t="str">
        <f>'Cable Entry'!O18</f>
        <v>06BM-000011-RGA:1-MC:2-1</v>
      </c>
    </row>
    <row r="19" spans="1:8" x14ac:dyDescent="0.25">
      <c r="A19">
        <f>'Cable Entry'!A19</f>
        <v>12</v>
      </c>
      <c r="B19" t="str">
        <f>'Cable Entry'!B19</f>
        <v>Power</v>
      </c>
      <c r="C19" t="str">
        <f>'Cable Entry'!C19</f>
        <v>RG:A1</v>
      </c>
      <c r="D19" t="str">
        <f>'Cable Study'!O19</f>
        <v>AHTA1</v>
      </c>
      <c r="E19" t="str">
        <f t="shared" si="0"/>
        <v>6BM-100012-RG:A1-AHTA1-A</v>
      </c>
      <c r="F19" t="str">
        <f t="shared" si="1"/>
        <v>6BM-100012-RG:A1-AHTA1-B</v>
      </c>
      <c r="G19" t="str">
        <f>'Cable Entry'!H19</f>
        <v>Motor</v>
      </c>
      <c r="H19" t="str">
        <f>'Cable Entry'!O19</f>
        <v>06BM-000012-RGA:1-MC:2-3</v>
      </c>
    </row>
    <row r="20" spans="1:8" x14ac:dyDescent="0.25">
      <c r="A20">
        <f>'Cable Entry'!A20</f>
        <v>13</v>
      </c>
      <c r="B20" t="str">
        <f>'Cable Entry'!B20</f>
        <v>Power</v>
      </c>
      <c r="C20" t="str">
        <f>'Cable Entry'!C20</f>
        <v>RG:A1</v>
      </c>
      <c r="D20" t="str">
        <f>'Cable Study'!O20</f>
        <v>AHTA1</v>
      </c>
      <c r="E20" t="str">
        <f t="shared" si="0"/>
        <v>6BM-100013-RG:A1-AHTA1-A</v>
      </c>
      <c r="F20" t="str">
        <f t="shared" si="1"/>
        <v>6BM-100013-RG:A1-AHTA1-B</v>
      </c>
      <c r="G20" t="str">
        <f>'Cable Entry'!H20</f>
        <v>Motor</v>
      </c>
      <c r="H20" t="str">
        <f>'Cable Entry'!O20</f>
        <v>06BM-000013-RGA:1-MC:2-4</v>
      </c>
    </row>
    <row r="21" spans="1:8" x14ac:dyDescent="0.25">
      <c r="A21">
        <f>'Cable Entry'!A21</f>
        <v>14</v>
      </c>
      <c r="B21" t="str">
        <f>'Cable Entry'!B21</f>
        <v>Power</v>
      </c>
      <c r="C21" t="str">
        <f>'Cable Entry'!C21</f>
        <v>RG:A1</v>
      </c>
      <c r="D21" t="str">
        <f>'Cable Study'!O21</f>
        <v>AHTA1</v>
      </c>
      <c r="E21" t="str">
        <f t="shared" si="0"/>
        <v>6BM-100014-RG:A1-AHTA1-A</v>
      </c>
      <c r="F21" t="str">
        <f t="shared" si="1"/>
        <v>6BM-100014-RG:A1-AHTA1-B</v>
      </c>
      <c r="G21" t="str">
        <f>'Cable Entry'!H21</f>
        <v>Motor</v>
      </c>
      <c r="H21" t="str">
        <f>'Cable Entry'!O21</f>
        <v>06BM-000014-RGA:1-MC:2-5</v>
      </c>
    </row>
    <row r="22" spans="1:8" x14ac:dyDescent="0.25">
      <c r="A22">
        <f>'Cable Entry'!A22</f>
        <v>15</v>
      </c>
      <c r="B22" t="str">
        <f>'Cable Entry'!B22</f>
        <v>Power</v>
      </c>
      <c r="C22" t="str">
        <f>'Cable Entry'!C22</f>
        <v>RG:A1</v>
      </c>
      <c r="D22" t="str">
        <f>'Cable Study'!O22</f>
        <v>AHTA1</v>
      </c>
      <c r="E22" t="str">
        <f t="shared" si="0"/>
        <v>6BM-100015-RG:A1-AHTA1-A</v>
      </c>
      <c r="F22" t="str">
        <f t="shared" si="1"/>
        <v>6BM-100015-RG:A1-AHTA1-B</v>
      </c>
      <c r="G22" t="str">
        <f>'Cable Entry'!H22</f>
        <v>Motor</v>
      </c>
      <c r="H22" t="str">
        <f>'Cable Entry'!O22</f>
        <v>06BM-000015-RGA:1-MC:2-6</v>
      </c>
    </row>
    <row r="23" spans="1:8" x14ac:dyDescent="0.25">
      <c r="A23">
        <f>'Cable Entry'!A23</f>
        <v>16</v>
      </c>
      <c r="B23" t="str">
        <f>'Cable Entry'!B23</f>
        <v>Power</v>
      </c>
      <c r="C23" t="str">
        <f>'Cable Entry'!C23</f>
        <v>RG:A1</v>
      </c>
      <c r="D23" t="str">
        <f>'Cable Study'!O23</f>
        <v>AHTA1</v>
      </c>
      <c r="E23" t="str">
        <f t="shared" si="0"/>
        <v>6BM-100016-RG:A1-AHTA1-A</v>
      </c>
      <c r="F23" t="str">
        <f t="shared" si="1"/>
        <v>6BM-100016-RG:A1-AHTA1-B</v>
      </c>
      <c r="G23" t="str">
        <f>'Cable Entry'!H23</f>
        <v>Motor</v>
      </c>
      <c r="H23" t="str">
        <f>'Cable Entry'!O23</f>
        <v>06BM-000016-RGA:1-MC:2-7</v>
      </c>
    </row>
    <row r="24" spans="1:8" x14ac:dyDescent="0.25">
      <c r="A24">
        <f>'Cable Entry'!A24</f>
        <v>17</v>
      </c>
      <c r="B24" t="str">
        <f>'Cable Entry'!B24</f>
        <v>Power</v>
      </c>
      <c r="C24" t="str">
        <f>'Cable Entry'!C24</f>
        <v>RG:A1</v>
      </c>
      <c r="D24" t="str">
        <f>'Cable Study'!O24</f>
        <v>AHTA1</v>
      </c>
      <c r="E24" t="str">
        <f t="shared" si="0"/>
        <v>6BM-100017-RG:A1-AHTA1-A</v>
      </c>
      <c r="F24" t="str">
        <f t="shared" si="1"/>
        <v>6BM-100017-RG:A1-AHTA1-B</v>
      </c>
      <c r="G24" t="str">
        <f>'Cable Entry'!H24</f>
        <v>Motor</v>
      </c>
      <c r="H24" t="str">
        <f>'Cable Entry'!O24</f>
        <v>06BM-000017-RGA:1-MC:2-8</v>
      </c>
    </row>
    <row r="25" spans="1:8" x14ac:dyDescent="0.25">
      <c r="A25">
        <f>'Cable Entry'!A25</f>
        <v>18</v>
      </c>
      <c r="B25" t="str">
        <f>'Cable Entry'!B25</f>
        <v>Digital</v>
      </c>
      <c r="C25" t="str">
        <f>'Cable Entry'!C25</f>
        <v>RG:A1</v>
      </c>
      <c r="D25" t="str">
        <f>'Cable Study'!O25</f>
        <v>AHTB1</v>
      </c>
      <c r="E25" t="str">
        <f t="shared" si="0"/>
        <v>6BM-100018-RG:A1-AHTB1-A</v>
      </c>
      <c r="F25" t="str">
        <f t="shared" si="1"/>
        <v>6BM-100018-RG:A1-AHTB1-B</v>
      </c>
      <c r="G25" t="str">
        <f>'Cable Entry'!H25</f>
        <v>Encoder</v>
      </c>
      <c r="H25" t="str">
        <f>'Cable Entry'!O25</f>
        <v>06BM-000018-RGA:1-MC:2-1</v>
      </c>
    </row>
    <row r="26" spans="1:8" x14ac:dyDescent="0.25">
      <c r="A26">
        <f>'Cable Entry'!A26</f>
        <v>19</v>
      </c>
      <c r="B26" t="str">
        <f>'Cable Entry'!B26</f>
        <v>Digital</v>
      </c>
      <c r="C26" t="str">
        <f>'Cable Entry'!C26</f>
        <v>RG:A1</v>
      </c>
      <c r="D26" t="str">
        <f>'Cable Study'!O26</f>
        <v>AHTB1</v>
      </c>
      <c r="E26" t="str">
        <f t="shared" si="0"/>
        <v>6BM-100019-RG:A1-AHTB1-A</v>
      </c>
      <c r="F26" t="str">
        <f t="shared" si="1"/>
        <v>6BM-100019-RG:A1-AHTB1-B</v>
      </c>
      <c r="G26" t="str">
        <f>'Cable Entry'!H26</f>
        <v>Encoder</v>
      </c>
      <c r="H26" t="str">
        <f>'Cable Entry'!O26</f>
        <v>06BM-000019-RGA:1-MC:2-2</v>
      </c>
    </row>
    <row r="27" spans="1:8" x14ac:dyDescent="0.25">
      <c r="A27">
        <f>'Cable Entry'!A27</f>
        <v>20</v>
      </c>
      <c r="B27" t="str">
        <f>'Cable Entry'!B27</f>
        <v>Digital</v>
      </c>
      <c r="C27" t="str">
        <f>'Cable Entry'!C27</f>
        <v>RG:A1</v>
      </c>
      <c r="D27" t="str">
        <f>'Cable Study'!O27</f>
        <v>AHTB1</v>
      </c>
      <c r="E27" t="str">
        <f t="shared" si="0"/>
        <v>6BM-100020-RG:A1-AHTB1-A</v>
      </c>
      <c r="F27" t="str">
        <f t="shared" si="1"/>
        <v>6BM-100020-RG:A1-AHTB1-B</v>
      </c>
      <c r="G27" t="str">
        <f>'Cable Entry'!H27</f>
        <v>Encoder</v>
      </c>
      <c r="H27" t="str">
        <f>'Cable Entry'!O27</f>
        <v>06BM-000020-RGA:1-MC:2-3</v>
      </c>
    </row>
    <row r="28" spans="1:8" x14ac:dyDescent="0.25">
      <c r="A28">
        <f>'Cable Entry'!A28</f>
        <v>21</v>
      </c>
      <c r="B28" t="str">
        <f>'Cable Entry'!B28</f>
        <v>Digital</v>
      </c>
      <c r="C28" t="str">
        <f>'Cable Entry'!C28</f>
        <v>RG:A1</v>
      </c>
      <c r="D28" t="str">
        <f>'Cable Study'!O28</f>
        <v>AHTB1</v>
      </c>
      <c r="E28" t="str">
        <f t="shared" si="0"/>
        <v>6BM-100021-RG:A1-AHTB1-A</v>
      </c>
      <c r="F28" t="str">
        <f t="shared" si="1"/>
        <v>6BM-100021-RG:A1-AHTB1-B</v>
      </c>
      <c r="G28" t="str">
        <f>'Cable Entry'!H28</f>
        <v>Encoder</v>
      </c>
      <c r="H28" t="str">
        <f>'Cable Entry'!O28</f>
        <v>06BM-000021-RGA:1-MC:2-4</v>
      </c>
    </row>
    <row r="29" spans="1:8" x14ac:dyDescent="0.25">
      <c r="A29">
        <f>'Cable Entry'!A29</f>
        <v>22</v>
      </c>
      <c r="B29" t="str">
        <f>'Cable Entry'!B29</f>
        <v>Digital</v>
      </c>
      <c r="C29" t="str">
        <f>'Cable Entry'!C29</f>
        <v>RG:A1</v>
      </c>
      <c r="D29" t="str">
        <f>'Cable Study'!O29</f>
        <v>AHTB1</v>
      </c>
      <c r="E29" t="str">
        <f t="shared" si="0"/>
        <v>6BM-100022-RG:A1-AHTB1-A</v>
      </c>
      <c r="F29" t="str">
        <f t="shared" si="1"/>
        <v>6BM-100022-RG:A1-AHTB1-B</v>
      </c>
      <c r="G29" t="str">
        <f>'Cable Entry'!H29</f>
        <v>Encoder</v>
      </c>
      <c r="H29" t="str">
        <f>'Cable Entry'!O29</f>
        <v>06BM-000022-RGA:1-MC:2-5</v>
      </c>
    </row>
    <row r="30" spans="1:8" x14ac:dyDescent="0.25">
      <c r="A30">
        <f>'Cable Entry'!A30</f>
        <v>23</v>
      </c>
      <c r="B30" t="str">
        <f>'Cable Entry'!B30</f>
        <v>Digital</v>
      </c>
      <c r="C30" t="str">
        <f>'Cable Entry'!C30</f>
        <v>RG:A1</v>
      </c>
      <c r="D30" t="str">
        <f>'Cable Study'!O30</f>
        <v>AHTB1</v>
      </c>
      <c r="E30" t="str">
        <f t="shared" si="0"/>
        <v>6BM-100023-RG:A1-AHTB1-A</v>
      </c>
      <c r="F30" t="str">
        <f t="shared" si="1"/>
        <v>6BM-100023-RG:A1-AHTB1-B</v>
      </c>
      <c r="G30" t="str">
        <f>'Cable Entry'!H30</f>
        <v>Encoder</v>
      </c>
      <c r="H30" t="str">
        <f>'Cable Entry'!O30</f>
        <v>06BM-000023-RGA:1-MC:2-6</v>
      </c>
    </row>
    <row r="31" spans="1:8" x14ac:dyDescent="0.25">
      <c r="A31">
        <f>'Cable Entry'!A31</f>
        <v>24</v>
      </c>
      <c r="B31" t="str">
        <f>'Cable Entry'!B31</f>
        <v>Digital</v>
      </c>
      <c r="C31" t="str">
        <f>'Cable Entry'!C31</f>
        <v>RG:A1</v>
      </c>
      <c r="D31" t="str">
        <f>'Cable Study'!O31</f>
        <v>AHTB1</v>
      </c>
      <c r="E31" t="str">
        <f t="shared" si="0"/>
        <v>6BM-100024-RG:A1-AHTB1-A</v>
      </c>
      <c r="F31" t="str">
        <f t="shared" si="1"/>
        <v>6BM-100024-RG:A1-AHTB1-B</v>
      </c>
      <c r="G31" t="str">
        <f>'Cable Entry'!H31</f>
        <v>Encoder</v>
      </c>
      <c r="H31" t="str">
        <f>'Cable Entry'!O31</f>
        <v>06BM-000024-RGA:1-MC:2-7</v>
      </c>
    </row>
    <row r="32" spans="1:8" x14ac:dyDescent="0.25">
      <c r="A32">
        <f>'Cable Entry'!A32</f>
        <v>25</v>
      </c>
      <c r="B32" t="str">
        <f>'Cable Entry'!B32</f>
        <v>Digital</v>
      </c>
      <c r="C32" t="str">
        <f>'Cable Entry'!C32</f>
        <v>RG:A1</v>
      </c>
      <c r="D32" t="str">
        <f>'Cable Study'!O32</f>
        <v>AHTB1</v>
      </c>
      <c r="E32" t="str">
        <f t="shared" si="0"/>
        <v>6BM-100025-RG:A1-AHTB1-A</v>
      </c>
      <c r="F32" t="str">
        <f t="shared" si="1"/>
        <v>6BM-100025-RG:A1-AHTB1-B</v>
      </c>
      <c r="G32" t="str">
        <f>'Cable Entry'!H32</f>
        <v>Service mode</v>
      </c>
      <c r="H32" t="str">
        <f>'Cable Entry'!O32</f>
        <v>06BM-000025-RGA:1-MC:2-DIG</v>
      </c>
    </row>
    <row r="33" spans="1:8" x14ac:dyDescent="0.25">
      <c r="A33">
        <f>'Cable Entry'!A33</f>
        <v>26</v>
      </c>
      <c r="B33" t="str">
        <f>'Cable Entry'!B33</f>
        <v>Power</v>
      </c>
      <c r="C33" t="str">
        <f>'Cable Entry'!C33</f>
        <v>RG:A1</v>
      </c>
      <c r="D33" t="str">
        <f>'Cable Study'!O33</f>
        <v>AHTA1</v>
      </c>
      <c r="E33" t="str">
        <f t="shared" si="0"/>
        <v>6BM-100026-RG:A1-AHTA1-A</v>
      </c>
      <c r="F33" t="str">
        <f t="shared" si="1"/>
        <v>6BM-100026-RG:A1-AHTA1-B</v>
      </c>
      <c r="G33" t="str">
        <f>'Cable Entry'!H33</f>
        <v>Motor</v>
      </c>
      <c r="H33" t="str">
        <f>'Cable Entry'!O33</f>
        <v>06BM-000026-RGA:1-MC:4-1</v>
      </c>
    </row>
    <row r="34" spans="1:8" x14ac:dyDescent="0.25">
      <c r="A34">
        <f>'Cable Entry'!A34</f>
        <v>27</v>
      </c>
      <c r="B34" t="str">
        <f>'Cable Entry'!B34</f>
        <v>Power</v>
      </c>
      <c r="C34" t="str">
        <f>'Cable Entry'!C34</f>
        <v>RG:A1</v>
      </c>
      <c r="D34" t="str">
        <f>'Cable Study'!O34</f>
        <v>AHTA1</v>
      </c>
      <c r="E34" t="str">
        <f t="shared" si="0"/>
        <v>6BM-100027-RG:A1-AHTA1-A</v>
      </c>
      <c r="F34" t="str">
        <f t="shared" si="1"/>
        <v>6BM-100027-RG:A1-AHTA1-B</v>
      </c>
      <c r="G34" t="str">
        <f>'Cable Entry'!H34</f>
        <v>Motor</v>
      </c>
      <c r="H34" t="str">
        <f>'Cable Entry'!O34</f>
        <v>06BM-000027-RGA:1-MC:4-2</v>
      </c>
    </row>
    <row r="35" spans="1:8" x14ac:dyDescent="0.25">
      <c r="A35">
        <f>'Cable Entry'!A35</f>
        <v>28</v>
      </c>
      <c r="B35" t="str">
        <f>'Cable Entry'!B35</f>
        <v>Power</v>
      </c>
      <c r="C35" t="str">
        <f>'Cable Entry'!C35</f>
        <v>RG:A1</v>
      </c>
      <c r="D35" t="str">
        <f>'Cable Study'!O35</f>
        <v>AHTA1</v>
      </c>
      <c r="E35" t="str">
        <f t="shared" si="0"/>
        <v>6BM-100028-RG:A1-AHTA1-A</v>
      </c>
      <c r="F35" t="str">
        <f t="shared" si="1"/>
        <v>6BM-100028-RG:A1-AHTA1-B</v>
      </c>
      <c r="G35" t="str">
        <f>'Cable Entry'!H35</f>
        <v>Motor</v>
      </c>
      <c r="H35" t="str">
        <f>'Cable Entry'!O35</f>
        <v>06BM-000028-RGA:1-MC:4-3</v>
      </c>
    </row>
    <row r="36" spans="1:8" x14ac:dyDescent="0.25">
      <c r="A36">
        <f>'Cable Entry'!A36</f>
        <v>29</v>
      </c>
      <c r="B36" t="str">
        <f>'Cable Entry'!B36</f>
        <v>Power</v>
      </c>
      <c r="C36" t="str">
        <f>'Cable Entry'!C36</f>
        <v>RG:A1</v>
      </c>
      <c r="D36" t="str">
        <f>'Cable Study'!O36</f>
        <v>AHTA1</v>
      </c>
      <c r="E36" t="str">
        <f t="shared" si="0"/>
        <v>6BM-100029-RG:A1-AHTA1-A</v>
      </c>
      <c r="F36" t="str">
        <f t="shared" si="1"/>
        <v>6BM-100029-RG:A1-AHTA1-B</v>
      </c>
      <c r="G36" t="str">
        <f>'Cable Entry'!H36</f>
        <v>Motor</v>
      </c>
      <c r="H36" t="str">
        <f>'Cable Entry'!O36</f>
        <v>06BM-000029-RGA:1-MC:4-4</v>
      </c>
    </row>
    <row r="37" spans="1:8" x14ac:dyDescent="0.25">
      <c r="A37">
        <f>'Cable Entry'!A37</f>
        <v>30</v>
      </c>
      <c r="B37" t="str">
        <f>'Cable Entry'!B37</f>
        <v>Power</v>
      </c>
      <c r="C37" t="str">
        <f>'Cable Entry'!C37</f>
        <v>RG:A1</v>
      </c>
      <c r="D37" t="str">
        <f>'Cable Study'!O37</f>
        <v>AHTA1</v>
      </c>
      <c r="E37" t="str">
        <f t="shared" si="0"/>
        <v>6BM-100030-RG:A1-AHTA1-A</v>
      </c>
      <c r="F37" t="str">
        <f t="shared" si="1"/>
        <v>6BM-100030-RG:A1-AHTA1-B</v>
      </c>
      <c r="G37" t="str">
        <f>'Cable Entry'!H37</f>
        <v>Motor</v>
      </c>
      <c r="H37" t="str">
        <f>'Cable Entry'!O37</f>
        <v>06BM-000030-RGA:1-MC:4-5</v>
      </c>
    </row>
    <row r="38" spans="1:8" x14ac:dyDescent="0.25">
      <c r="A38">
        <f>'Cable Entry'!A38</f>
        <v>31</v>
      </c>
      <c r="B38" t="str">
        <f>'Cable Entry'!B38</f>
        <v>Power</v>
      </c>
      <c r="C38" t="str">
        <f>'Cable Entry'!C38</f>
        <v>RG:A1</v>
      </c>
      <c r="D38" t="str">
        <f>'Cable Study'!O38</f>
        <v>AHTA1</v>
      </c>
      <c r="E38" t="str">
        <f t="shared" si="0"/>
        <v>6BM-100031-RG:A1-AHTA1-A</v>
      </c>
      <c r="F38" t="str">
        <f t="shared" si="1"/>
        <v>6BM-100031-RG:A1-AHTA1-B</v>
      </c>
      <c r="G38" t="str">
        <f>'Cable Entry'!H38</f>
        <v>Motor</v>
      </c>
      <c r="H38" t="str">
        <f>'Cable Entry'!O38</f>
        <v>06BM-000031-RGA:1-MC:4-6</v>
      </c>
    </row>
    <row r="39" spans="1:8" x14ac:dyDescent="0.25">
      <c r="A39">
        <f>'Cable Entry'!A39</f>
        <v>32</v>
      </c>
      <c r="B39" t="str">
        <f>'Cable Entry'!B39</f>
        <v>Power</v>
      </c>
      <c r="C39" t="str">
        <f>'Cable Entry'!C39</f>
        <v>RG:A1</v>
      </c>
      <c r="D39" t="str">
        <f>'Cable Study'!O39</f>
        <v>AHTA1</v>
      </c>
      <c r="E39" t="str">
        <f t="shared" si="0"/>
        <v>6BM-100032-RG:A1-AHTA1-A</v>
      </c>
      <c r="F39" t="str">
        <f t="shared" si="1"/>
        <v>6BM-100032-RG:A1-AHTA1-B</v>
      </c>
      <c r="G39" t="str">
        <f>'Cable Entry'!H39</f>
        <v>Motor</v>
      </c>
      <c r="H39" t="str">
        <f>'Cable Entry'!O39</f>
        <v>06BM-000032-RGA:1-MC:4-7</v>
      </c>
    </row>
    <row r="40" spans="1:8" x14ac:dyDescent="0.25">
      <c r="A40">
        <f>'Cable Entry'!A40</f>
        <v>33</v>
      </c>
      <c r="B40" t="str">
        <f>'Cable Entry'!B40</f>
        <v>Digital</v>
      </c>
      <c r="C40" t="str">
        <f>'Cable Entry'!C40</f>
        <v>RG:A1</v>
      </c>
      <c r="D40" t="str">
        <f>'Cable Study'!O40</f>
        <v>AHTB1</v>
      </c>
      <c r="E40" t="str">
        <f t="shared" si="0"/>
        <v>6BM-100033-RG:A1-AHTB1-A</v>
      </c>
      <c r="F40" t="str">
        <f t="shared" si="1"/>
        <v>6BM-100033-RG:A1-AHTB1-B</v>
      </c>
      <c r="G40" t="str">
        <f>'Cable Entry'!H40</f>
        <v>Encoder</v>
      </c>
      <c r="H40" t="str">
        <f>'Cable Entry'!O40</f>
        <v>06BM-000033-RGA:1-MC:4-1</v>
      </c>
    </row>
    <row r="41" spans="1:8" x14ac:dyDescent="0.25">
      <c r="A41">
        <f>'Cable Entry'!A41</f>
        <v>34</v>
      </c>
      <c r="B41" t="str">
        <f>'Cable Entry'!B41</f>
        <v>Digital</v>
      </c>
      <c r="C41" t="str">
        <f>'Cable Entry'!C41</f>
        <v>RG:A1</v>
      </c>
      <c r="D41" t="str">
        <f>'Cable Study'!O41</f>
        <v>AHTB1</v>
      </c>
      <c r="E41" t="str">
        <f t="shared" si="0"/>
        <v>6BM-100034-RG:A1-AHTB1-A</v>
      </c>
      <c r="F41" t="str">
        <f t="shared" si="1"/>
        <v>6BM-100034-RG:A1-AHTB1-B</v>
      </c>
      <c r="G41" t="str">
        <f>'Cable Entry'!H41</f>
        <v>Encoder</v>
      </c>
      <c r="H41" t="str">
        <f>'Cable Entry'!O41</f>
        <v>06BM-000034-RGA:1-MC:4-2</v>
      </c>
    </row>
    <row r="42" spans="1:8" x14ac:dyDescent="0.25">
      <c r="A42">
        <f>'Cable Entry'!A42</f>
        <v>35</v>
      </c>
      <c r="B42" t="str">
        <f>'Cable Entry'!B42</f>
        <v>Digital</v>
      </c>
      <c r="C42" t="str">
        <f>'Cable Entry'!C42</f>
        <v>RG:A1</v>
      </c>
      <c r="D42" t="str">
        <f>'Cable Study'!O42</f>
        <v>AHTB1</v>
      </c>
      <c r="E42" t="str">
        <f t="shared" si="0"/>
        <v>6BM-100035-RG:A1-AHTB1-A</v>
      </c>
      <c r="F42" t="str">
        <f t="shared" si="1"/>
        <v>6BM-100035-RG:A1-AHTB1-B</v>
      </c>
      <c r="G42" t="str">
        <f>'Cable Entry'!H42</f>
        <v>Encoder</v>
      </c>
      <c r="H42" t="str">
        <f>'Cable Entry'!O42</f>
        <v>06BM-000035-RGA:1-MC:4-3</v>
      </c>
    </row>
    <row r="43" spans="1:8" x14ac:dyDescent="0.25">
      <c r="A43">
        <f>'Cable Entry'!A43</f>
        <v>36</v>
      </c>
      <c r="B43" t="str">
        <f>'Cable Entry'!B43</f>
        <v>Digital</v>
      </c>
      <c r="C43" t="str">
        <f>'Cable Entry'!C43</f>
        <v>RG:A1</v>
      </c>
      <c r="D43" t="str">
        <f>'Cable Study'!O43</f>
        <v>AHTB1</v>
      </c>
      <c r="E43" t="str">
        <f t="shared" si="0"/>
        <v>6BM-100036-RG:A1-AHTB1-A</v>
      </c>
      <c r="F43" t="str">
        <f t="shared" si="1"/>
        <v>6BM-100036-RG:A1-AHTB1-B</v>
      </c>
      <c r="G43" t="str">
        <f>'Cable Entry'!H43</f>
        <v>Encoder</v>
      </c>
      <c r="H43" t="str">
        <f>'Cable Entry'!O43</f>
        <v>06BM-000036-RGA:1-MC:4-4</v>
      </c>
    </row>
    <row r="44" spans="1:8" x14ac:dyDescent="0.25">
      <c r="A44">
        <f>'Cable Entry'!A44</f>
        <v>37</v>
      </c>
      <c r="B44" t="str">
        <f>'Cable Entry'!B44</f>
        <v>Digital</v>
      </c>
      <c r="C44" t="str">
        <f>'Cable Entry'!C44</f>
        <v>RG:A1</v>
      </c>
      <c r="D44" t="str">
        <f>'Cable Study'!O44</f>
        <v>AHTB1</v>
      </c>
      <c r="E44" t="str">
        <f t="shared" si="0"/>
        <v>6BM-100037-RG:A1-AHTB1-A</v>
      </c>
      <c r="F44" t="str">
        <f t="shared" si="1"/>
        <v>6BM-100037-RG:A1-AHTB1-B</v>
      </c>
      <c r="G44" t="str">
        <f>'Cable Entry'!H44</f>
        <v>Encoder</v>
      </c>
      <c r="H44" t="str">
        <f>'Cable Entry'!O44</f>
        <v>06BM-000037-RGA:1-MC:4-5</v>
      </c>
    </row>
    <row r="45" spans="1:8" x14ac:dyDescent="0.25">
      <c r="A45">
        <f>'Cable Entry'!A45</f>
        <v>38</v>
      </c>
      <c r="B45" t="str">
        <f>'Cable Entry'!B45</f>
        <v>Digital</v>
      </c>
      <c r="C45" t="str">
        <f>'Cable Entry'!C45</f>
        <v>RG:A1</v>
      </c>
      <c r="D45" t="str">
        <f>'Cable Study'!O45</f>
        <v>AHTB1</v>
      </c>
      <c r="E45" t="str">
        <f t="shared" si="0"/>
        <v>6BM-100038-RG:A1-AHTB1-A</v>
      </c>
      <c r="F45" t="str">
        <f t="shared" si="1"/>
        <v>6BM-100038-RG:A1-AHTB1-B</v>
      </c>
      <c r="G45" t="str">
        <f>'Cable Entry'!H45</f>
        <v>Encoder</v>
      </c>
      <c r="H45" t="str">
        <f>'Cable Entry'!O45</f>
        <v>06BM-000038-RGA:1-MC:4-7</v>
      </c>
    </row>
    <row r="46" spans="1:8" x14ac:dyDescent="0.25">
      <c r="A46">
        <f>'Cable Entry'!A46</f>
        <v>39</v>
      </c>
      <c r="B46" t="str">
        <f>'Cable Entry'!B46</f>
        <v>Power</v>
      </c>
      <c r="C46" t="str">
        <f>'Cable Entry'!C46</f>
        <v>RG:A1</v>
      </c>
      <c r="D46" t="str">
        <f>'Cable Study'!O46</f>
        <v>AHTA2</v>
      </c>
      <c r="E46" t="str">
        <f t="shared" si="0"/>
        <v>6BM-100039-RG:A1-AHTA2-A</v>
      </c>
      <c r="F46" t="str">
        <f t="shared" si="1"/>
        <v>6BM-100039-RG:A1-AHTA2-B</v>
      </c>
      <c r="G46" t="str">
        <f>'Cable Entry'!H46</f>
        <v>Motor</v>
      </c>
      <c r="H46" t="str">
        <f>'Cable Entry'!O46</f>
        <v>06BM-000039-RGA:1-MC:5-1</v>
      </c>
    </row>
    <row r="47" spans="1:8" x14ac:dyDescent="0.25">
      <c r="A47">
        <f>'Cable Entry'!A47</f>
        <v>40</v>
      </c>
      <c r="B47" t="str">
        <f>'Cable Entry'!B47</f>
        <v>Power</v>
      </c>
      <c r="C47" t="str">
        <f>'Cable Entry'!C47</f>
        <v>RG:A1</v>
      </c>
      <c r="D47" t="str">
        <f>'Cable Study'!O47</f>
        <v>AHTA2</v>
      </c>
      <c r="E47" t="str">
        <f t="shared" si="0"/>
        <v>6BM-100040-RG:A1-AHTA2-A</v>
      </c>
      <c r="F47" t="str">
        <f t="shared" si="1"/>
        <v>6BM-100040-RG:A1-AHTA2-B</v>
      </c>
      <c r="G47" t="str">
        <f>'Cable Entry'!H47</f>
        <v>Motor</v>
      </c>
      <c r="H47" t="str">
        <f>'Cable Entry'!O47</f>
        <v>06BM-000040-RGA:1-MC:5-2</v>
      </c>
    </row>
    <row r="48" spans="1:8" x14ac:dyDescent="0.25">
      <c r="A48">
        <f>'Cable Entry'!A48</f>
        <v>41</v>
      </c>
      <c r="B48" t="str">
        <f>'Cable Entry'!B48</f>
        <v>Power</v>
      </c>
      <c r="C48" t="str">
        <f>'Cable Entry'!C48</f>
        <v>RG:A1</v>
      </c>
      <c r="D48" t="str">
        <f>'Cable Study'!O48</f>
        <v>AHTA2</v>
      </c>
      <c r="E48" t="str">
        <f t="shared" si="0"/>
        <v>6BM-100041-RG:A1-AHTA2-A</v>
      </c>
      <c r="F48" t="str">
        <f t="shared" si="1"/>
        <v>6BM-100041-RG:A1-AHTA2-B</v>
      </c>
      <c r="G48" t="str">
        <f>'Cable Entry'!H48</f>
        <v>Motor</v>
      </c>
      <c r="H48" t="str">
        <f>'Cable Entry'!O48</f>
        <v>06BM-000041-RGA:1-MC:5-3</v>
      </c>
    </row>
    <row r="49" spans="1:8" x14ac:dyDescent="0.25">
      <c r="A49">
        <f>'Cable Entry'!A49</f>
        <v>42</v>
      </c>
      <c r="B49" t="str">
        <f>'Cable Entry'!B49</f>
        <v>Power</v>
      </c>
      <c r="C49" t="str">
        <f>'Cable Entry'!C49</f>
        <v>RG:A1</v>
      </c>
      <c r="D49" t="str">
        <f>'Cable Study'!O49</f>
        <v>AHTA2</v>
      </c>
      <c r="E49" t="str">
        <f t="shared" si="0"/>
        <v>6BM-100042-RG:A1-AHTA2-A</v>
      </c>
      <c r="F49" t="str">
        <f t="shared" si="1"/>
        <v>6BM-100042-RG:A1-AHTA2-B</v>
      </c>
      <c r="G49" t="str">
        <f>'Cable Entry'!H49</f>
        <v>Motor</v>
      </c>
      <c r="H49" t="str">
        <f>'Cable Entry'!O49</f>
        <v>06BM-000042-RGA:1-MC:5-4</v>
      </c>
    </row>
    <row r="50" spans="1:8" x14ac:dyDescent="0.25">
      <c r="A50">
        <f>'Cable Entry'!A50</f>
        <v>43</v>
      </c>
      <c r="B50" t="str">
        <f>'Cable Entry'!B50</f>
        <v>Power</v>
      </c>
      <c r="C50" t="str">
        <f>'Cable Entry'!C50</f>
        <v>RG:A1</v>
      </c>
      <c r="D50" t="str">
        <f>'Cable Study'!O50</f>
        <v>AHTA2</v>
      </c>
      <c r="E50" t="str">
        <f t="shared" si="0"/>
        <v>6BM-100043-RG:A1-AHTA2-A</v>
      </c>
      <c r="F50" t="str">
        <f t="shared" si="1"/>
        <v>6BM-100043-RG:A1-AHTA2-B</v>
      </c>
      <c r="G50" t="str">
        <f>'Cable Entry'!H50</f>
        <v>Motor</v>
      </c>
      <c r="H50" t="str">
        <f>'Cable Entry'!O50</f>
        <v>06BM-000043-RGA:1-MC:5-5</v>
      </c>
    </row>
    <row r="51" spans="1:8" x14ac:dyDescent="0.25">
      <c r="A51">
        <f>'Cable Entry'!A51</f>
        <v>44</v>
      </c>
      <c r="B51" t="str">
        <f>'Cable Entry'!B51</f>
        <v>Power</v>
      </c>
      <c r="C51" t="str">
        <f>'Cable Entry'!C51</f>
        <v>RG:A1</v>
      </c>
      <c r="D51" t="str">
        <f>'Cable Study'!O51</f>
        <v>AHTA1</v>
      </c>
      <c r="E51" t="str">
        <f t="shared" si="0"/>
        <v>6BM-100044-RG:A1-AHTA1-A</v>
      </c>
      <c r="F51" t="str">
        <f t="shared" si="1"/>
        <v>6BM-100044-RG:A1-AHTA1-B</v>
      </c>
      <c r="G51" t="str">
        <f>'Cable Entry'!H51</f>
        <v>Motor</v>
      </c>
      <c r="H51" t="str">
        <f>'Cable Entry'!O51</f>
        <v>06BM-000044-RGA:1-MC:5-6</v>
      </c>
    </row>
    <row r="52" spans="1:8" x14ac:dyDescent="0.25">
      <c r="A52">
        <f>'Cable Entry'!A52</f>
        <v>45</v>
      </c>
      <c r="B52" t="str">
        <f>'Cable Entry'!B52</f>
        <v>Power</v>
      </c>
      <c r="C52" t="str">
        <f>'Cable Entry'!C52</f>
        <v>RG:A1</v>
      </c>
      <c r="D52" t="str">
        <f>'Cable Study'!O52</f>
        <v>AHTA1</v>
      </c>
      <c r="E52" t="str">
        <f t="shared" si="0"/>
        <v>6BM-100045-RG:A1-AHTA1-A</v>
      </c>
      <c r="F52" t="str">
        <f t="shared" si="1"/>
        <v>6BM-100045-RG:A1-AHTA1-B</v>
      </c>
      <c r="G52" t="str">
        <f>'Cable Entry'!H52</f>
        <v>Motor</v>
      </c>
      <c r="H52" t="str">
        <f>'Cable Entry'!O52</f>
        <v>06BM-000045-RGA:1-MC:5-7</v>
      </c>
    </row>
    <row r="53" spans="1:8" x14ac:dyDescent="0.25">
      <c r="A53">
        <f>'Cable Entry'!A53</f>
        <v>46</v>
      </c>
      <c r="B53" t="str">
        <f>'Cable Entry'!B53</f>
        <v>Digital</v>
      </c>
      <c r="C53" t="str">
        <f>'Cable Entry'!C53</f>
        <v>RG:A1</v>
      </c>
      <c r="D53" t="str">
        <f>'Cable Study'!O53</f>
        <v>AHTB2</v>
      </c>
      <c r="E53" t="str">
        <f t="shared" si="0"/>
        <v>6BM-100046-RG:A1-AHTB2-A</v>
      </c>
      <c r="F53" t="str">
        <f t="shared" si="1"/>
        <v>6BM-100046-RG:A1-AHTB2-B</v>
      </c>
      <c r="G53" t="str">
        <f>'Cable Entry'!H53</f>
        <v>Encoder</v>
      </c>
      <c r="H53" t="str">
        <f>'Cable Entry'!O53</f>
        <v>06BM-000046-RGA:1-MC:5-1</v>
      </c>
    </row>
    <row r="54" spans="1:8" x14ac:dyDescent="0.25">
      <c r="A54">
        <f>'Cable Entry'!A54</f>
        <v>47</v>
      </c>
      <c r="B54" t="str">
        <f>'Cable Entry'!B54</f>
        <v>Digital</v>
      </c>
      <c r="C54" t="str">
        <f>'Cable Entry'!C54</f>
        <v>RG:A1</v>
      </c>
      <c r="D54" t="str">
        <f>'Cable Study'!O54</f>
        <v>AHTB2</v>
      </c>
      <c r="E54" t="str">
        <f t="shared" si="0"/>
        <v>6BM-100047-RG:A1-AHTB2-A</v>
      </c>
      <c r="F54" t="str">
        <f t="shared" si="1"/>
        <v>6BM-100047-RG:A1-AHTB2-B</v>
      </c>
      <c r="G54" t="str">
        <f>'Cable Entry'!H54</f>
        <v>Encoder</v>
      </c>
      <c r="H54" t="str">
        <f>'Cable Entry'!O54</f>
        <v>06BM-000047-RGA:1-MC:5-2</v>
      </c>
    </row>
    <row r="55" spans="1:8" x14ac:dyDescent="0.25">
      <c r="A55">
        <f>'Cable Entry'!A55</f>
        <v>48</v>
      </c>
      <c r="B55" t="str">
        <f>'Cable Entry'!B55</f>
        <v>Digital</v>
      </c>
      <c r="C55" t="str">
        <f>'Cable Entry'!C55</f>
        <v>RG:A1</v>
      </c>
      <c r="D55" t="str">
        <f>'Cable Study'!O55</f>
        <v>AHTB2</v>
      </c>
      <c r="E55" t="str">
        <f t="shared" si="0"/>
        <v>6BM-100048-RG:A1-AHTB2-A</v>
      </c>
      <c r="F55" t="str">
        <f t="shared" si="1"/>
        <v>6BM-100048-RG:A1-AHTB2-B</v>
      </c>
      <c r="G55" t="str">
        <f>'Cable Entry'!H55</f>
        <v>Encoder</v>
      </c>
      <c r="H55" t="str">
        <f>'Cable Entry'!O55</f>
        <v>06BM-000048-RGA:1-MC:5-3</v>
      </c>
    </row>
    <row r="56" spans="1:8" x14ac:dyDescent="0.25">
      <c r="A56">
        <f>'Cable Entry'!A56</f>
        <v>49</v>
      </c>
      <c r="B56" t="str">
        <f>'Cable Entry'!B56</f>
        <v>Digital</v>
      </c>
      <c r="C56" t="str">
        <f>'Cable Entry'!C56</f>
        <v>RG:A1</v>
      </c>
      <c r="D56" t="str">
        <f>'Cable Study'!O56</f>
        <v>AHTB2</v>
      </c>
      <c r="E56" t="str">
        <f t="shared" si="0"/>
        <v>6BM-100049-RG:A1-AHTB2-A</v>
      </c>
      <c r="F56" t="str">
        <f t="shared" si="1"/>
        <v>6BM-100049-RG:A1-AHTB2-B</v>
      </c>
      <c r="G56" t="str">
        <f>'Cable Entry'!H56</f>
        <v>Encoder</v>
      </c>
      <c r="H56" t="str">
        <f>'Cable Entry'!O56</f>
        <v>06BM-000049-RGA:1-MC:5-4</v>
      </c>
    </row>
    <row r="57" spans="1:8" x14ac:dyDescent="0.25">
      <c r="A57">
        <f>'Cable Entry'!A57</f>
        <v>50</v>
      </c>
      <c r="B57" t="str">
        <f>'Cable Entry'!B57</f>
        <v>Digital</v>
      </c>
      <c r="C57" t="str">
        <f>'Cable Entry'!C57</f>
        <v>RG:A1</v>
      </c>
      <c r="D57" t="str">
        <f>'Cable Study'!O57</f>
        <v>AHTB2</v>
      </c>
      <c r="E57" t="str">
        <f t="shared" si="0"/>
        <v>6BM-100050-RG:A1-AHTB2-A</v>
      </c>
      <c r="F57" t="str">
        <f t="shared" si="1"/>
        <v>6BM-100050-RG:A1-AHTB2-B</v>
      </c>
      <c r="G57" t="str">
        <f>'Cable Entry'!H57</f>
        <v>Encoder</v>
      </c>
      <c r="H57" t="str">
        <f>'Cable Entry'!O57</f>
        <v>06BM-000050-RGA:1-MC:5-5</v>
      </c>
    </row>
    <row r="58" spans="1:8" x14ac:dyDescent="0.25">
      <c r="A58">
        <f>'Cable Entry'!A58</f>
        <v>51</v>
      </c>
      <c r="B58" t="str">
        <f>'Cable Entry'!B58</f>
        <v>Digital</v>
      </c>
      <c r="C58" t="str">
        <f>'Cable Entry'!C58</f>
        <v>RG:A1</v>
      </c>
      <c r="D58" t="str">
        <f>'Cable Study'!O58</f>
        <v>AHTB1</v>
      </c>
      <c r="E58" t="str">
        <f t="shared" si="0"/>
        <v>6BM-100051-RG:A1-AHTB1-A</v>
      </c>
      <c r="F58" t="str">
        <f t="shared" si="1"/>
        <v>6BM-100051-RG:A1-AHTB1-B</v>
      </c>
      <c r="G58" t="str">
        <f>'Cable Entry'!H58</f>
        <v>Encoder</v>
      </c>
      <c r="H58" t="str">
        <f>'Cable Entry'!O58</f>
        <v>06BM-000051-RGA:1-MC:5-6</v>
      </c>
    </row>
    <row r="59" spans="1:8" x14ac:dyDescent="0.25">
      <c r="A59">
        <f>'Cable Entry'!A59</f>
        <v>52</v>
      </c>
      <c r="B59" t="str">
        <f>'Cable Entry'!B59</f>
        <v>Digital</v>
      </c>
      <c r="C59" t="str">
        <f>'Cable Entry'!C59</f>
        <v>RG:A1</v>
      </c>
      <c r="D59" t="str">
        <f>'Cable Study'!O59</f>
        <v>AHTB1</v>
      </c>
      <c r="E59" t="str">
        <f t="shared" si="0"/>
        <v>6BM-100052-RG:A1-AHTB1-A</v>
      </c>
      <c r="F59" t="str">
        <f t="shared" si="1"/>
        <v>6BM-100052-RG:A1-AHTB1-B</v>
      </c>
      <c r="G59" t="str">
        <f>'Cable Entry'!H59</f>
        <v>Encoder</v>
      </c>
      <c r="H59" t="str">
        <f>'Cable Entry'!O59</f>
        <v>06BM-000052-RGA:1-MC:5-7</v>
      </c>
    </row>
    <row r="60" spans="1:8" x14ac:dyDescent="0.25">
      <c r="A60">
        <f>'Cable Entry'!A60</f>
        <v>53</v>
      </c>
      <c r="B60" t="str">
        <f>'Cable Entry'!B60</f>
        <v>Power</v>
      </c>
      <c r="C60" t="str">
        <f>'Cable Entry'!C60</f>
        <v>RG:A1</v>
      </c>
      <c r="D60" t="str">
        <f>'Cable Study'!O60</f>
        <v>AHTA1</v>
      </c>
      <c r="E60" t="str">
        <f t="shared" si="0"/>
        <v>6BM-100053-RG:A1-AHTA1-A</v>
      </c>
      <c r="F60" t="str">
        <f t="shared" si="1"/>
        <v>6BM-100053-RG:A1-AHTA1-B</v>
      </c>
      <c r="G60" t="str">
        <f>'Cable Entry'!H60</f>
        <v>Motor</v>
      </c>
      <c r="H60" t="str">
        <f>'Cable Entry'!O60</f>
        <v>06BM-000053-RGA:1-MC:3-1</v>
      </c>
    </row>
    <row r="61" spans="1:8" x14ac:dyDescent="0.25">
      <c r="A61">
        <f>'Cable Entry'!A61</f>
        <v>54</v>
      </c>
      <c r="B61" t="str">
        <f>'Cable Entry'!B61</f>
        <v>Power</v>
      </c>
      <c r="C61" t="str">
        <f>'Cable Entry'!C61</f>
        <v>RG:A1</v>
      </c>
      <c r="D61" t="str">
        <f>'Cable Study'!O61</f>
        <v>AHTA1</v>
      </c>
      <c r="E61" t="str">
        <f t="shared" si="0"/>
        <v>6BM-100054-RG:A1-AHTA1-A</v>
      </c>
      <c r="F61" t="str">
        <f t="shared" si="1"/>
        <v>6BM-100054-RG:A1-AHTA1-B</v>
      </c>
      <c r="G61" t="str">
        <f>'Cable Entry'!H61</f>
        <v>Motor</v>
      </c>
      <c r="H61" t="str">
        <f>'Cable Entry'!O61</f>
        <v>06BM-000054-RGA:1-MC:3-2</v>
      </c>
    </row>
    <row r="62" spans="1:8" x14ac:dyDescent="0.25">
      <c r="A62">
        <f>'Cable Entry'!A62</f>
        <v>55</v>
      </c>
      <c r="B62" t="str">
        <f>'Cable Entry'!B62</f>
        <v>Power</v>
      </c>
      <c r="C62" t="str">
        <f>'Cable Entry'!C62</f>
        <v>RG:A1</v>
      </c>
      <c r="D62" t="str">
        <f>'Cable Study'!O62</f>
        <v>AHTA1</v>
      </c>
      <c r="E62" t="str">
        <f t="shared" si="0"/>
        <v>6BM-100055-RG:A1-AHTA1-A</v>
      </c>
      <c r="F62" t="str">
        <f t="shared" si="1"/>
        <v>6BM-100055-RG:A1-AHTA1-B</v>
      </c>
      <c r="G62" t="str">
        <f>'Cable Entry'!H62</f>
        <v>Motor</v>
      </c>
      <c r="H62" t="str">
        <f>'Cable Entry'!O62</f>
        <v>06BM-000055-RGA:1-MC:3-3</v>
      </c>
    </row>
    <row r="63" spans="1:8" x14ac:dyDescent="0.25">
      <c r="A63">
        <f>'Cable Entry'!A63</f>
        <v>56</v>
      </c>
      <c r="B63" t="str">
        <f>'Cable Entry'!B63</f>
        <v>Power</v>
      </c>
      <c r="C63" t="str">
        <f>'Cable Entry'!C63</f>
        <v>RG:A1</v>
      </c>
      <c r="D63" t="str">
        <f>'Cable Study'!O63</f>
        <v>AHTA1</v>
      </c>
      <c r="E63" t="str">
        <f t="shared" si="0"/>
        <v>6BM-100056-RG:A1-AHTA1-A</v>
      </c>
      <c r="F63" t="str">
        <f t="shared" si="1"/>
        <v>6BM-100056-RG:A1-AHTA1-B</v>
      </c>
      <c r="G63" t="str">
        <f>'Cable Entry'!H63</f>
        <v>Motor</v>
      </c>
      <c r="H63" t="str">
        <f>'Cable Entry'!O63</f>
        <v>06BM-000056-RGA:1-MC:3-4</v>
      </c>
    </row>
    <row r="64" spans="1:8" x14ac:dyDescent="0.25">
      <c r="A64">
        <f>'Cable Entry'!A64</f>
        <v>57</v>
      </c>
      <c r="B64" t="str">
        <f>'Cable Entry'!B64</f>
        <v>Digital</v>
      </c>
      <c r="C64" t="str">
        <f>'Cable Entry'!C64</f>
        <v>RG:A1</v>
      </c>
      <c r="D64" t="str">
        <f>'Cable Study'!O64</f>
        <v>AHTB1</v>
      </c>
      <c r="E64" t="str">
        <f t="shared" si="0"/>
        <v>6BM-100057-RG:A1-AHTB1-A</v>
      </c>
      <c r="F64" t="str">
        <f t="shared" si="1"/>
        <v>6BM-100057-RG:A1-AHTB1-B</v>
      </c>
      <c r="G64" t="str">
        <f>'Cable Entry'!H64</f>
        <v>Encoder</v>
      </c>
      <c r="H64" t="str">
        <f>'Cable Entry'!O64</f>
        <v>06BM-000057-RGA:1-MC:3-1</v>
      </c>
    </row>
    <row r="65" spans="1:8" x14ac:dyDescent="0.25">
      <c r="A65">
        <f>'Cable Entry'!A65</f>
        <v>58</v>
      </c>
      <c r="B65" t="str">
        <f>'Cable Entry'!B65</f>
        <v>Digital</v>
      </c>
      <c r="C65" t="str">
        <f>'Cable Entry'!C65</f>
        <v>RG:A1</v>
      </c>
      <c r="D65" t="str">
        <f>'Cable Study'!O65</f>
        <v>AHTB1</v>
      </c>
      <c r="E65" t="str">
        <f t="shared" si="0"/>
        <v>6BM-100058-RG:A1-AHTB1-A</v>
      </c>
      <c r="F65" t="str">
        <f t="shared" si="1"/>
        <v>6BM-100058-RG:A1-AHTB1-B</v>
      </c>
      <c r="G65" t="str">
        <f>'Cable Entry'!H65</f>
        <v>Encoder</v>
      </c>
      <c r="H65" t="str">
        <f>'Cable Entry'!O65</f>
        <v>06BM-000058-RGA:1-MC:3-2</v>
      </c>
    </row>
    <row r="66" spans="1:8" x14ac:dyDescent="0.25">
      <c r="A66">
        <f>'Cable Entry'!A66</f>
        <v>59</v>
      </c>
      <c r="B66" t="str">
        <f>'Cable Entry'!B66</f>
        <v>Digital</v>
      </c>
      <c r="C66" t="str">
        <f>'Cable Entry'!C66</f>
        <v>RG:A1</v>
      </c>
      <c r="D66" t="str">
        <f>'Cable Study'!O66</f>
        <v>AHTB1</v>
      </c>
      <c r="E66" t="str">
        <f t="shared" si="0"/>
        <v>6BM-100059-RG:A1-AHTB1-A</v>
      </c>
      <c r="F66" t="str">
        <f t="shared" si="1"/>
        <v>6BM-100059-RG:A1-AHTB1-B</v>
      </c>
      <c r="G66" t="str">
        <f>'Cable Entry'!H66</f>
        <v>Encoder</v>
      </c>
      <c r="H66" t="str">
        <f>'Cable Entry'!O66</f>
        <v>06BM-000059-RGA:1-MC:3-3</v>
      </c>
    </row>
    <row r="67" spans="1:8" x14ac:dyDescent="0.25">
      <c r="A67">
        <f>'Cable Entry'!A67</f>
        <v>60</v>
      </c>
      <c r="B67" t="str">
        <f>'Cable Entry'!B67</f>
        <v>Digital</v>
      </c>
      <c r="C67" t="str">
        <f>'Cable Entry'!C67</f>
        <v>RG:A1</v>
      </c>
      <c r="D67" t="str">
        <f>'Cable Study'!O67</f>
        <v>AHTB1</v>
      </c>
      <c r="E67" t="str">
        <f t="shared" si="0"/>
        <v>6BM-100060-RG:A1-AHTB1-A</v>
      </c>
      <c r="F67" t="str">
        <f t="shared" si="1"/>
        <v>6BM-100060-RG:A1-AHTB1-B</v>
      </c>
      <c r="G67" t="str">
        <f>'Cable Entry'!H67</f>
        <v>Encoder</v>
      </c>
      <c r="H67" t="str">
        <f>'Cable Entry'!O67</f>
        <v>06BM-000060-RGA:1-MC:3-4</v>
      </c>
    </row>
    <row r="68" spans="1:8" x14ac:dyDescent="0.25">
      <c r="A68">
        <f>'Cable Entry'!A68</f>
        <v>61</v>
      </c>
      <c r="B68" t="str">
        <f>'Cable Entry'!B68</f>
        <v>Digital</v>
      </c>
      <c r="C68" t="str">
        <f>'Cable Entry'!C68</f>
        <v>RG:A1</v>
      </c>
      <c r="D68" t="str">
        <f>'Cable Study'!O68</f>
        <v>AHTB1</v>
      </c>
      <c r="E68" t="str">
        <f t="shared" si="0"/>
        <v>6BM-100061-RG:A1-AHTB1-A</v>
      </c>
      <c r="F68" t="str">
        <f t="shared" si="1"/>
        <v>6BM-100061-RG:A1-AHTB1-B</v>
      </c>
      <c r="G68" t="str">
        <f>'Cable Entry'!H68</f>
        <v>Ethernet</v>
      </c>
      <c r="H68" t="str">
        <f>'Cable Entry'!O68</f>
        <v>06BM-000105-RGA:1-ETH-Px</v>
      </c>
    </row>
    <row r="69" spans="1:8" x14ac:dyDescent="0.25">
      <c r="A69">
        <f>'Cable Entry'!A69</f>
        <v>62</v>
      </c>
      <c r="B69" t="str">
        <f>'Cable Entry'!B69</f>
        <v>Digital</v>
      </c>
      <c r="C69" t="str">
        <f>'Cable Entry'!C69</f>
        <v>RG:A1</v>
      </c>
      <c r="D69" t="str">
        <f>'Cable Study'!O69</f>
        <v>AHTB1</v>
      </c>
      <c r="E69" t="str">
        <f t="shared" si="0"/>
        <v>6BM-100062-RG:A1-AHTB1-A</v>
      </c>
      <c r="F69" t="str">
        <f t="shared" si="1"/>
        <v>6BM-100062-RG:A1-AHTB1-B</v>
      </c>
      <c r="G69" t="str">
        <f>'Cable Entry'!H69</f>
        <v>Ethernet</v>
      </c>
      <c r="H69" t="str">
        <f>'Cable Entry'!O69</f>
        <v>06BM-000106-RGA:1-ETH-Px</v>
      </c>
    </row>
    <row r="70" spans="1:8" x14ac:dyDescent="0.25">
      <c r="A70">
        <f>'Cable Entry'!A70</f>
        <v>63</v>
      </c>
      <c r="B70" t="str">
        <f>'Cable Entry'!B70</f>
        <v>Digital</v>
      </c>
      <c r="C70" t="str">
        <f>'Cable Entry'!C70</f>
        <v>RG:A1</v>
      </c>
      <c r="D70" t="str">
        <f>'Cable Study'!O70</f>
        <v>AHTB1</v>
      </c>
      <c r="E70" t="str">
        <f t="shared" si="0"/>
        <v>6BM-100063-RG:A1-AHTB1-A</v>
      </c>
      <c r="F70" t="str">
        <f t="shared" si="1"/>
        <v>6BM-100063-RG:A1-AHTB1-B</v>
      </c>
      <c r="G70" t="str">
        <f>'Cable Entry'!H70</f>
        <v>Ethernet</v>
      </c>
      <c r="H70" t="str">
        <f>'Cable Entry'!O70</f>
        <v>06BM-000107-RGA:1-ETH-Px</v>
      </c>
    </row>
    <row r="71" spans="1:8" x14ac:dyDescent="0.25">
      <c r="A71">
        <f>'Cable Entry'!A71</f>
        <v>64</v>
      </c>
      <c r="B71" t="str">
        <f>'Cable Entry'!B71</f>
        <v>Digital</v>
      </c>
      <c r="C71" t="str">
        <f>'Cable Entry'!C71</f>
        <v>RG:A1</v>
      </c>
      <c r="D71" t="str">
        <f>'Cable Study'!O71</f>
        <v>AHTB2</v>
      </c>
      <c r="E71" t="str">
        <f t="shared" si="0"/>
        <v>6BM-100064-RG:A1-AHTB2-A</v>
      </c>
      <c r="F71" t="str">
        <f t="shared" si="1"/>
        <v>6BM-100064-RG:A1-AHTB2-B</v>
      </c>
      <c r="G71" t="str">
        <f>'Cable Entry'!H71</f>
        <v>Ethernet</v>
      </c>
      <c r="H71" t="str">
        <f>'Cable Entry'!O71</f>
        <v>06BM-000108-RGA:1-ETH-Px</v>
      </c>
    </row>
    <row r="72" spans="1:8" x14ac:dyDescent="0.25">
      <c r="A72">
        <f>'Cable Entry'!A72</f>
        <v>65</v>
      </c>
      <c r="B72" t="str">
        <f>'Cable Entry'!B72</f>
        <v>HV</v>
      </c>
      <c r="C72" t="str">
        <f>'Cable Entry'!C72</f>
        <v>RG:B1</v>
      </c>
      <c r="D72" t="str">
        <f>'Cable Study'!O72</f>
        <v>AHTD1</v>
      </c>
      <c r="E72" t="str">
        <f t="shared" si="0"/>
        <v>6BM-100065-RG:B1-AHTD1-A</v>
      </c>
      <c r="F72" t="str">
        <f t="shared" si="1"/>
        <v>6BM-100065-RG:B1-AHTD1-B</v>
      </c>
      <c r="G72" t="str">
        <f>'Cable Entry'!H72</f>
        <v>Ion pump HV</v>
      </c>
      <c r="H72" t="str">
        <f>'Cable Entry'!O72</f>
        <v>06BM-000077-RGB:1-IPC:1-J501</v>
      </c>
    </row>
    <row r="73" spans="1:8" x14ac:dyDescent="0.25">
      <c r="A73">
        <f>'Cable Entry'!A73</f>
        <v>66</v>
      </c>
      <c r="B73" t="str">
        <f>'Cable Entry'!B73</f>
        <v>HV</v>
      </c>
      <c r="C73" t="str">
        <f>'Cable Entry'!C73</f>
        <v>RG:B1</v>
      </c>
      <c r="D73" t="str">
        <f>'Cable Study'!O73</f>
        <v>AHTD1</v>
      </c>
      <c r="E73" t="str">
        <f t="shared" ref="E73:E91" si="2">IF(OR(D73=0,C73=0),"",$G$4&amp;$G$5+A73&amp;"-"&amp;C73&amp;"-"&amp;D73&amp;"-A")</f>
        <v>6BM-100066-RG:B1-AHTD1-A</v>
      </c>
      <c r="F73" t="str">
        <f t="shared" ref="F73:F91" si="3">IF(OR(D73=0,C73=0),"",$G$4&amp;$G$5+A73&amp;"-"&amp;C73&amp;"-"&amp;D73&amp;"-B")</f>
        <v>6BM-100066-RG:B1-AHTD1-B</v>
      </c>
      <c r="G73" t="str">
        <f>'Cable Entry'!H73</f>
        <v>Ion pump HV</v>
      </c>
      <c r="H73" t="str">
        <f>'Cable Entry'!O73</f>
        <v>06BM-000078-RGB:1-IPC:1-J502</v>
      </c>
    </row>
    <row r="74" spans="1:8" x14ac:dyDescent="0.25">
      <c r="A74">
        <f>'Cable Entry'!A74</f>
        <v>67</v>
      </c>
      <c r="B74" t="str">
        <f>'Cable Entry'!B74</f>
        <v>HV</v>
      </c>
      <c r="C74" t="str">
        <f>'Cable Entry'!C74</f>
        <v>RG:B1</v>
      </c>
      <c r="D74" t="str">
        <f>'Cable Study'!O74</f>
        <v>AHTD1</v>
      </c>
      <c r="E74" t="str">
        <f t="shared" si="2"/>
        <v>6BM-100067-RG:B1-AHTD1-A</v>
      </c>
      <c r="F74" t="str">
        <f t="shared" si="3"/>
        <v>6BM-100067-RG:B1-AHTD1-B</v>
      </c>
      <c r="G74" t="str">
        <f>'Cable Entry'!H74</f>
        <v>Ion pump HV</v>
      </c>
      <c r="H74" t="str">
        <f>'Cable Entry'!O74</f>
        <v>06BM-000079-RGB:1-IPC:2-J501</v>
      </c>
    </row>
    <row r="75" spans="1:8" x14ac:dyDescent="0.25">
      <c r="A75">
        <f>'Cable Entry'!A75</f>
        <v>68</v>
      </c>
      <c r="B75" t="str">
        <f>'Cable Entry'!B75</f>
        <v>HV</v>
      </c>
      <c r="C75" t="str">
        <f>'Cable Entry'!C75</f>
        <v>RG:B1</v>
      </c>
      <c r="D75" t="str">
        <f>'Cable Study'!O75</f>
        <v>AHTD1</v>
      </c>
      <c r="E75" t="str">
        <f t="shared" si="2"/>
        <v>6BM-100068-RG:B1-AHTD1-A</v>
      </c>
      <c r="F75" t="str">
        <f t="shared" si="3"/>
        <v>6BM-100068-RG:B1-AHTD1-B</v>
      </c>
      <c r="G75" t="str">
        <f>'Cable Entry'!H75</f>
        <v>Ion pump HV</v>
      </c>
      <c r="H75" t="str">
        <f>'Cable Entry'!O75</f>
        <v>06BM-000080-RGB:1-IPC:2-J502</v>
      </c>
    </row>
    <row r="76" spans="1:8" x14ac:dyDescent="0.25">
      <c r="A76">
        <f>'Cable Entry'!A76</f>
        <v>69</v>
      </c>
      <c r="B76" t="str">
        <f>'Cable Entry'!B76</f>
        <v>HV</v>
      </c>
      <c r="C76" t="str">
        <f>'Cable Entry'!C76</f>
        <v>RG:B1</v>
      </c>
      <c r="D76" t="str">
        <f>'Cable Study'!O76</f>
        <v>AHTD2</v>
      </c>
      <c r="E76" t="str">
        <f t="shared" si="2"/>
        <v>6BM-100069-RG:B1-AHTD2-A</v>
      </c>
      <c r="F76" t="str">
        <f t="shared" si="3"/>
        <v>6BM-100069-RG:B1-AHTD2-B</v>
      </c>
      <c r="G76" t="str">
        <f>'Cable Entry'!H76</f>
        <v>Ion pump HV</v>
      </c>
      <c r="H76" t="str">
        <f>'Cable Entry'!O76</f>
        <v>06BM-000081-RGB:1-IPC:3-J501</v>
      </c>
    </row>
    <row r="77" spans="1:8" x14ac:dyDescent="0.25">
      <c r="A77">
        <f>'Cable Entry'!A77</f>
        <v>70</v>
      </c>
      <c r="B77" t="str">
        <f>'Cable Entry'!B77</f>
        <v>HV</v>
      </c>
      <c r="C77" t="str">
        <f>'Cable Entry'!C77</f>
        <v>RG:B1</v>
      </c>
      <c r="D77" t="str">
        <f>'Cable Study'!O77</f>
        <v>AHTD1</v>
      </c>
      <c r="E77" t="str">
        <f t="shared" si="2"/>
        <v>6BM-100070-RG:B1-AHTD1-A</v>
      </c>
      <c r="F77" t="str">
        <f t="shared" si="3"/>
        <v>6BM-100070-RG:B1-AHTD1-B</v>
      </c>
      <c r="G77" t="str">
        <f>'Cable Entry'!H77</f>
        <v>CCG HV</v>
      </c>
      <c r="H77" t="str">
        <f>'Cable Entry'!O77</f>
        <v>06BM-000084-RGB:1-VGC:1-AHV</v>
      </c>
    </row>
    <row r="78" spans="1:8" x14ac:dyDescent="0.25">
      <c r="A78">
        <f>'Cable Entry'!A78</f>
        <v>71</v>
      </c>
      <c r="B78" t="str">
        <f>'Cable Entry'!B78</f>
        <v>HV</v>
      </c>
      <c r="C78" t="str">
        <f>'Cable Entry'!C78</f>
        <v>RG:B1</v>
      </c>
      <c r="D78" t="str">
        <f>'Cable Study'!O78</f>
        <v>AHTD1</v>
      </c>
      <c r="E78" t="str">
        <f t="shared" si="2"/>
        <v>6BM-100071-RG:B1-AHTD1-A</v>
      </c>
      <c r="F78" t="str">
        <f t="shared" si="3"/>
        <v>6BM-100071-RG:B1-AHTD1-B</v>
      </c>
      <c r="G78" t="str">
        <f>'Cable Entry'!H78</f>
        <v>CCG HV</v>
      </c>
      <c r="H78" t="str">
        <f>'Cable Entry'!O78</f>
        <v>06BM-000085-RGB:1-VGC:1-BHV</v>
      </c>
    </row>
    <row r="79" spans="1:8" x14ac:dyDescent="0.25">
      <c r="A79">
        <f>'Cable Entry'!A79</f>
        <v>72</v>
      </c>
      <c r="B79" t="str">
        <f>'Cable Entry'!B79</f>
        <v>HV</v>
      </c>
      <c r="C79" t="str">
        <f>'Cable Entry'!C79</f>
        <v>RG:B1</v>
      </c>
      <c r="D79" t="str">
        <f>'Cable Study'!O79</f>
        <v>AHTD1</v>
      </c>
      <c r="E79" t="str">
        <f t="shared" si="2"/>
        <v>6BM-100072-RG:B1-AHTD1-A</v>
      </c>
      <c r="F79" t="str">
        <f t="shared" si="3"/>
        <v>6BM-100072-RG:B1-AHTD1-B</v>
      </c>
      <c r="G79" t="str">
        <f>'Cable Entry'!H79</f>
        <v>CCG HV</v>
      </c>
      <c r="H79" t="str">
        <f>'Cable Entry'!O79</f>
        <v>06BM-000086-RGB:1-VGC:2-AHV</v>
      </c>
    </row>
    <row r="80" spans="1:8" x14ac:dyDescent="0.25">
      <c r="A80">
        <f>'Cable Entry'!A80</f>
        <v>73</v>
      </c>
      <c r="B80" t="str">
        <f>'Cable Entry'!B80</f>
        <v>HV</v>
      </c>
      <c r="C80" t="str">
        <f>'Cable Entry'!C80</f>
        <v>RG:B1</v>
      </c>
      <c r="D80" t="str">
        <f>'Cable Study'!O80</f>
        <v>AHTD1</v>
      </c>
      <c r="E80" t="str">
        <f t="shared" si="2"/>
        <v>6BM-100073-RG:B1-AHTD1-A</v>
      </c>
      <c r="F80" t="str">
        <f t="shared" si="3"/>
        <v>6BM-100073-RG:B1-AHTD1-B</v>
      </c>
      <c r="G80" t="str">
        <f>'Cable Entry'!H80</f>
        <v>CCG HV</v>
      </c>
      <c r="H80" t="str">
        <f>'Cable Entry'!O80</f>
        <v>06BM-000087-RGB:1-VGC:2-BHV</v>
      </c>
    </row>
    <row r="81" spans="1:8" x14ac:dyDescent="0.25">
      <c r="A81">
        <f>'Cable Entry'!A81</f>
        <v>74</v>
      </c>
      <c r="B81" t="str">
        <f>'Cable Entry'!B81</f>
        <v>HV</v>
      </c>
      <c r="C81" t="str">
        <f>'Cable Entry'!C81</f>
        <v>RG:B1</v>
      </c>
      <c r="D81" t="str">
        <f>'Cable Study'!O81</f>
        <v>AHTD2</v>
      </c>
      <c r="E81" t="str">
        <f t="shared" si="2"/>
        <v>6BM-100074-RG:B1-AHTD2-A</v>
      </c>
      <c r="F81" t="str">
        <f t="shared" si="3"/>
        <v>6BM-100074-RG:B1-AHTD2-B</v>
      </c>
      <c r="G81" t="str">
        <f>'Cable Entry'!H81</f>
        <v>CCG HV</v>
      </c>
      <c r="H81" t="str">
        <f>'Cable Entry'!O81</f>
        <v>06BM-000088-RGB:1-VGC:3-AHV</v>
      </c>
    </row>
    <row r="82" spans="1:8" x14ac:dyDescent="0.25">
      <c r="A82">
        <f>'Cable Entry'!A82</f>
        <v>75</v>
      </c>
      <c r="B82" t="str">
        <f>'Cable Entry'!B82</f>
        <v>HV</v>
      </c>
      <c r="C82" t="str">
        <f>'Cable Entry'!C82</f>
        <v>RG:B1</v>
      </c>
      <c r="D82" t="str">
        <f>'Cable Study'!O82</f>
        <v>AHTD1</v>
      </c>
      <c r="E82" t="str">
        <f t="shared" si="2"/>
        <v>6BM-100075-RG:B1-AHTD1-A</v>
      </c>
      <c r="F82" t="str">
        <f t="shared" si="3"/>
        <v>6BM-100075-RG:B1-AHTD1-B</v>
      </c>
      <c r="G82" t="str">
        <f>'Cable Entry'!H82</f>
        <v>CCG Signal</v>
      </c>
      <c r="H82" t="str">
        <f>'Cable Entry'!O82</f>
        <v>06BM-000091-RGB:1-VGC:1-AIC</v>
      </c>
    </row>
    <row r="83" spans="1:8" x14ac:dyDescent="0.25">
      <c r="A83">
        <f>'Cable Entry'!A83</f>
        <v>76</v>
      </c>
      <c r="B83" t="str">
        <f>'Cable Entry'!B83</f>
        <v>HV</v>
      </c>
      <c r="C83" t="str">
        <f>'Cable Entry'!C83</f>
        <v>RG:B1</v>
      </c>
      <c r="D83" t="str">
        <f>'Cable Study'!O83</f>
        <v>AHTD1</v>
      </c>
      <c r="E83" t="str">
        <f t="shared" si="2"/>
        <v>6BM-100076-RG:B1-AHTD1-A</v>
      </c>
      <c r="F83" t="str">
        <f t="shared" si="3"/>
        <v>6BM-100076-RG:B1-AHTD1-B</v>
      </c>
      <c r="G83" t="str">
        <f>'Cable Entry'!H83</f>
        <v>CCG Signal</v>
      </c>
      <c r="H83" t="str">
        <f>'Cable Entry'!O83</f>
        <v>06BM-000092-RGB:1-VGC:1-BIC</v>
      </c>
    </row>
    <row r="84" spans="1:8" x14ac:dyDescent="0.25">
      <c r="A84">
        <f>'Cable Entry'!A84</f>
        <v>77</v>
      </c>
      <c r="B84" t="str">
        <f>'Cable Entry'!B84</f>
        <v>HV</v>
      </c>
      <c r="C84" t="str">
        <f>'Cable Entry'!C84</f>
        <v>RG:B1</v>
      </c>
      <c r="D84" t="str">
        <f>'Cable Study'!O84</f>
        <v>AHTD1</v>
      </c>
      <c r="E84" t="str">
        <f t="shared" si="2"/>
        <v>6BM-100077-RG:B1-AHTD1-A</v>
      </c>
      <c r="F84" t="str">
        <f t="shared" si="3"/>
        <v>6BM-100077-RG:B1-AHTD1-B</v>
      </c>
      <c r="G84" t="str">
        <f>'Cable Entry'!H84</f>
        <v>CCG Signal</v>
      </c>
      <c r="H84" t="str">
        <f>'Cable Entry'!O84</f>
        <v>06BM-000093-RGB:1-VGC:2-AIC</v>
      </c>
    </row>
    <row r="85" spans="1:8" x14ac:dyDescent="0.25">
      <c r="A85">
        <f>'Cable Entry'!A85</f>
        <v>78</v>
      </c>
      <c r="B85" t="str">
        <f>'Cable Entry'!B85</f>
        <v>HV</v>
      </c>
      <c r="C85" t="str">
        <f>'Cable Entry'!C85</f>
        <v>RG:B1</v>
      </c>
      <c r="D85" t="str">
        <f>'Cable Study'!O85</f>
        <v>AHTD1</v>
      </c>
      <c r="E85" t="str">
        <f t="shared" si="2"/>
        <v>6BM-100078-RG:B1-AHTD1-A</v>
      </c>
      <c r="F85" t="str">
        <f t="shared" si="3"/>
        <v>6BM-100078-RG:B1-AHTD1-B</v>
      </c>
      <c r="G85" t="str">
        <f>'Cable Entry'!H85</f>
        <v>CCG Signal</v>
      </c>
      <c r="H85" t="str">
        <f>'Cable Entry'!O85</f>
        <v>06BM-000094-RGB:1-VGC:2-BIC</v>
      </c>
    </row>
    <row r="86" spans="1:8" x14ac:dyDescent="0.25">
      <c r="A86">
        <f>'Cable Entry'!A86</f>
        <v>79</v>
      </c>
      <c r="B86" t="str">
        <f>'Cable Entry'!B86</f>
        <v>HV</v>
      </c>
      <c r="C86" t="str">
        <f>'Cable Entry'!C86</f>
        <v>RG:B1</v>
      </c>
      <c r="D86" t="str">
        <f>'Cable Study'!O86</f>
        <v>AHTD2</v>
      </c>
      <c r="E86" t="str">
        <f t="shared" si="2"/>
        <v>6BM-100079-RG:B1-AHTD2-A</v>
      </c>
      <c r="F86" t="str">
        <f t="shared" si="3"/>
        <v>6BM-100079-RG:B1-AHTD2-B</v>
      </c>
      <c r="G86" t="str">
        <f>'Cable Entry'!H86</f>
        <v>CCG Signal</v>
      </c>
      <c r="H86" t="str">
        <f>'Cable Entry'!O86</f>
        <v>06BM-000095-RGB:1-VGC:3-AIC</v>
      </c>
    </row>
    <row r="87" spans="1:8" x14ac:dyDescent="0.25">
      <c r="A87">
        <f>'Cable Entry'!A87</f>
        <v>80</v>
      </c>
      <c r="B87" t="str">
        <f>'Cable Entry'!B87</f>
        <v>Analog</v>
      </c>
      <c r="C87" t="str">
        <f>'Cable Entry'!C87</f>
        <v>RG:B1</v>
      </c>
      <c r="D87" t="str">
        <f>'Cable Study'!O87</f>
        <v>AHTC1</v>
      </c>
      <c r="E87" t="str">
        <f t="shared" si="2"/>
        <v>6BM-100080-RG:B1-AHTC1-A</v>
      </c>
      <c r="F87" t="str">
        <f t="shared" si="3"/>
        <v>6BM-100080-RG:B1-AHTC1-B</v>
      </c>
      <c r="G87" t="str">
        <f>'Cable Entry'!H87</f>
        <v>Pirani signal</v>
      </c>
      <c r="H87" t="str">
        <f>'Cable Entry'!O87</f>
        <v>06BM-000098-RGB:1-VGC:1-C1</v>
      </c>
    </row>
    <row r="88" spans="1:8" x14ac:dyDescent="0.25">
      <c r="A88">
        <f>'Cable Entry'!A88</f>
        <v>81</v>
      </c>
      <c r="B88" t="str">
        <f>'Cable Entry'!B88</f>
        <v>Analog</v>
      </c>
      <c r="C88" t="str">
        <f>'Cable Entry'!C88</f>
        <v>RG:B1</v>
      </c>
      <c r="D88" t="str">
        <f>'Cable Study'!O88</f>
        <v>AHTC1</v>
      </c>
      <c r="E88" t="str">
        <f t="shared" si="2"/>
        <v>6BM-100081-RG:B1-AHTC1-A</v>
      </c>
      <c r="F88" t="str">
        <f t="shared" si="3"/>
        <v>6BM-100081-RG:B1-AHTC1-B</v>
      </c>
      <c r="G88" t="str">
        <f>'Cable Entry'!H88</f>
        <v>Pirani signal</v>
      </c>
      <c r="H88" t="str">
        <f>'Cable Entry'!O88</f>
        <v>06BM-000099-RGB:1-VGC:1-C2</v>
      </c>
    </row>
    <row r="89" spans="1:8" x14ac:dyDescent="0.25">
      <c r="A89">
        <f>'Cable Entry'!A89</f>
        <v>82</v>
      </c>
      <c r="B89" t="str">
        <f>'Cable Entry'!B89</f>
        <v>Analog</v>
      </c>
      <c r="C89" t="str">
        <f>'Cable Entry'!C89</f>
        <v>RG:B1</v>
      </c>
      <c r="D89" t="str">
        <f>'Cable Study'!O89</f>
        <v>AHTC1</v>
      </c>
      <c r="E89" t="str">
        <f t="shared" si="2"/>
        <v>6BM-100082-RG:B1-AHTC1-A</v>
      </c>
      <c r="F89" t="str">
        <f t="shared" si="3"/>
        <v>6BM-100082-RG:B1-AHTC1-B</v>
      </c>
      <c r="G89" t="str">
        <f>'Cable Entry'!H89</f>
        <v>Pirani signal</v>
      </c>
      <c r="H89" t="str">
        <f>'Cable Entry'!O89</f>
        <v>06BM-000100-RGB:1-VGC:2-C1</v>
      </c>
    </row>
    <row r="90" spans="1:8" x14ac:dyDescent="0.25">
      <c r="A90">
        <f>'Cable Entry'!A90</f>
        <v>83</v>
      </c>
      <c r="B90" t="str">
        <f>'Cable Entry'!B90</f>
        <v>Analog</v>
      </c>
      <c r="C90" t="str">
        <f>'Cable Entry'!C90</f>
        <v>RG:B1</v>
      </c>
      <c r="D90" t="str">
        <f>'Cable Study'!O90</f>
        <v>AHTC1</v>
      </c>
      <c r="E90" t="str">
        <f t="shared" si="2"/>
        <v>6BM-100083-RG:B1-AHTC1-A</v>
      </c>
      <c r="F90" t="str">
        <f t="shared" si="3"/>
        <v>6BM-100083-RG:B1-AHTC1-B</v>
      </c>
      <c r="G90" t="str">
        <f>'Cable Entry'!H90</f>
        <v>Pirani signal</v>
      </c>
      <c r="H90" t="str">
        <f>'Cable Entry'!O90</f>
        <v>06BM-000101-RGB:1-VGC:2-C2</v>
      </c>
    </row>
    <row r="91" spans="1:8" x14ac:dyDescent="0.25">
      <c r="A91">
        <f>'Cable Entry'!A91</f>
        <v>84</v>
      </c>
      <c r="B91" t="str">
        <f>'Cable Entry'!B91</f>
        <v>Analog</v>
      </c>
      <c r="C91" t="str">
        <f>'Cable Entry'!C91</f>
        <v>RG:B1</v>
      </c>
      <c r="D91" t="str">
        <f>'Cable Study'!O91</f>
        <v>AHTC2</v>
      </c>
      <c r="E91" t="str">
        <f t="shared" si="2"/>
        <v>6BM-100084-RG:B1-AHTC2-A</v>
      </c>
      <c r="F91" t="str">
        <f t="shared" si="3"/>
        <v>6BM-100084-RG:B1-AHTC2-B</v>
      </c>
      <c r="G91" t="str">
        <f>'Cable Entry'!H91</f>
        <v>Pirani signal</v>
      </c>
      <c r="H91" t="str">
        <f>'Cable Entry'!O91</f>
        <v>06BM-000102-RGB:1-VGC:3-C1</v>
      </c>
    </row>
    <row r="92" spans="1:8" x14ac:dyDescent="0.25">
      <c r="A92">
        <f>'Cable Entry'!A92</f>
        <v>85</v>
      </c>
      <c r="B92" t="str">
        <f>'Cable Entry'!B92</f>
        <v>Power</v>
      </c>
      <c r="C92" t="str">
        <f>'Cable Entry'!C92</f>
        <v>EPS1</v>
      </c>
      <c r="D92" t="str">
        <f>'Cable Study'!O92</f>
        <v>AHTA1</v>
      </c>
      <c r="E92" t="str">
        <f t="shared" ref="E92:E94" si="4">IF(OR(D92=0,C92=0),"",$G$4&amp;$G$5+A92&amp;"-"&amp;C92&amp;"-"&amp;D92&amp;"-A")</f>
        <v>6BM-100085-EPS1-AHTA1-A</v>
      </c>
      <c r="F92" t="str">
        <f t="shared" ref="F92:F94" si="5">IF(OR(D92=0,C92=0),"",$G$4&amp;$G$5+A92&amp;"-"&amp;C92&amp;"-"&amp;D92&amp;"-B")</f>
        <v>6BM-100085-EPS1-AHTA1-B</v>
      </c>
      <c r="G92" t="str">
        <f>'Cable Entry'!H92</f>
        <v>EPS Power</v>
      </c>
      <c r="H92">
        <f>'Cable Entry'!O92</f>
        <v>0</v>
      </c>
    </row>
    <row r="93" spans="1:8" x14ac:dyDescent="0.25">
      <c r="A93">
        <f>'Cable Entry'!A93</f>
        <v>86</v>
      </c>
      <c r="B93" t="str">
        <f>'Cable Entry'!B93</f>
        <v>Digital</v>
      </c>
      <c r="C93" t="str">
        <f>'Cable Entry'!C93</f>
        <v>EPS1</v>
      </c>
      <c r="D93" t="str">
        <f>'Cable Study'!O93</f>
        <v>PT1B6</v>
      </c>
      <c r="E93" t="str">
        <f t="shared" si="4"/>
        <v>6BM-100086-EPS1-PT1B6-A</v>
      </c>
      <c r="F93" t="str">
        <f t="shared" si="5"/>
        <v>6BM-100086-EPS1-PT1B6-B</v>
      </c>
      <c r="G93" t="str">
        <f>'Cable Entry'!H93</f>
        <v>EPS Power</v>
      </c>
      <c r="H93">
        <f>'Cable Entry'!O93</f>
        <v>0</v>
      </c>
    </row>
    <row r="94" spans="1:8" x14ac:dyDescent="0.25">
      <c r="A94">
        <f>'Cable Entry'!A94</f>
        <v>87</v>
      </c>
      <c r="B94" t="str">
        <f>'Cable Entry'!B94</f>
        <v>Digital</v>
      </c>
      <c r="C94" t="str">
        <f>'Cable Entry'!C94</f>
        <v>EPS2</v>
      </c>
      <c r="D94" t="str">
        <f>'Cable Study'!O94</f>
        <v>AHTB1</v>
      </c>
      <c r="E94" t="str">
        <f t="shared" si="4"/>
        <v>6BM-100087-EPS2-AHTB1-A</v>
      </c>
      <c r="F94" t="str">
        <f t="shared" si="5"/>
        <v>6BM-100087-EPS2-AHTB1-B</v>
      </c>
      <c r="G94">
        <f>'Cable Entry'!H94</f>
        <v>0</v>
      </c>
      <c r="H94">
        <f>'Cable Entry'!O94</f>
        <v>0</v>
      </c>
    </row>
    <row r="95" spans="1:8" x14ac:dyDescent="0.25">
      <c r="A95">
        <f>'Cable Entry'!A95</f>
        <v>88</v>
      </c>
      <c r="B95" t="str">
        <f>'Cable Entry'!B95</f>
        <v>Digital</v>
      </c>
      <c r="C95" t="str">
        <f>'Cable Entry'!C95</f>
        <v>EPS2</v>
      </c>
      <c r="D95" t="str">
        <f>'Cable Study'!O95</f>
        <v>AHTB1</v>
      </c>
      <c r="E95" t="str">
        <f t="shared" ref="E95:E128" si="6">IF(OR(D95=0,C95=0),"",$G$4&amp;$G$5+A95&amp;"-"&amp;C95&amp;"-"&amp;D95&amp;"-A")</f>
        <v>6BM-100088-EPS2-AHTB1-A</v>
      </c>
      <c r="F95" t="str">
        <f t="shared" ref="F95:F128" si="7">IF(OR(D95=0,C95=0),"",$G$4&amp;$G$5+A95&amp;"-"&amp;C95&amp;"-"&amp;D95&amp;"-B")</f>
        <v>6BM-100088-EPS2-AHTB1-B</v>
      </c>
      <c r="G95">
        <f>'Cable Entry'!H95</f>
        <v>0</v>
      </c>
      <c r="H95">
        <f>'Cable Entry'!O95</f>
        <v>0</v>
      </c>
    </row>
    <row r="96" spans="1:8" x14ac:dyDescent="0.25">
      <c r="A96">
        <f>'Cable Entry'!A96</f>
        <v>89</v>
      </c>
      <c r="B96" t="str">
        <f>'Cable Entry'!B96</f>
        <v>Digital</v>
      </c>
      <c r="C96" t="str">
        <f>'Cable Entry'!C96</f>
        <v>EPS2</v>
      </c>
      <c r="D96" t="str">
        <f>'Cable Study'!O96</f>
        <v>AHTB1</v>
      </c>
      <c r="E96" t="str">
        <f t="shared" si="6"/>
        <v>6BM-100089-EPS2-AHTB1-A</v>
      </c>
      <c r="F96" t="str">
        <f t="shared" si="7"/>
        <v>6BM-100089-EPS2-AHTB1-B</v>
      </c>
      <c r="G96">
        <f>'Cable Entry'!H96</f>
        <v>0</v>
      </c>
      <c r="H96">
        <f>'Cable Entry'!O96</f>
        <v>0</v>
      </c>
    </row>
    <row r="97" spans="1:8" x14ac:dyDescent="0.25">
      <c r="A97">
        <f>'Cable Entry'!A97</f>
        <v>90</v>
      </c>
      <c r="B97" t="str">
        <f>'Cable Entry'!B97</f>
        <v>Digital</v>
      </c>
      <c r="C97" t="str">
        <f>'Cable Entry'!C97</f>
        <v>EPS2</v>
      </c>
      <c r="D97" t="str">
        <f>'Cable Study'!O97</f>
        <v>AHTB2</v>
      </c>
      <c r="E97" t="str">
        <f t="shared" si="6"/>
        <v>6BM-100090-EPS2-AHTB2-A</v>
      </c>
      <c r="F97" t="str">
        <f t="shared" si="7"/>
        <v>6BM-100090-EPS2-AHTB2-B</v>
      </c>
      <c r="G97">
        <f>'Cable Entry'!H97</f>
        <v>0</v>
      </c>
      <c r="H97">
        <f>'Cable Entry'!O97</f>
        <v>0</v>
      </c>
    </row>
    <row r="98" spans="1:8" x14ac:dyDescent="0.25">
      <c r="A98">
        <f>'Cable Entry'!A98</f>
        <v>91</v>
      </c>
      <c r="B98" t="str">
        <f>'Cable Entry'!B98</f>
        <v>Digital</v>
      </c>
      <c r="C98" t="str">
        <f>'Cable Entry'!C98</f>
        <v>EPS2</v>
      </c>
      <c r="D98" t="str">
        <f>'Cable Study'!O98</f>
        <v>AHTB1</v>
      </c>
      <c r="E98" t="str">
        <f t="shared" si="6"/>
        <v>6BM-100091-EPS2-AHTB1-A</v>
      </c>
      <c r="F98" t="str">
        <f t="shared" si="7"/>
        <v>6BM-100091-EPS2-AHTB1-B</v>
      </c>
      <c r="G98">
        <f>'Cable Entry'!H98</f>
        <v>0</v>
      </c>
      <c r="H98">
        <f>'Cable Entry'!O98</f>
        <v>0</v>
      </c>
    </row>
    <row r="99" spans="1:8" x14ac:dyDescent="0.25">
      <c r="A99">
        <f>'Cable Entry'!A99</f>
        <v>92</v>
      </c>
      <c r="B99" t="str">
        <f>'Cable Entry'!B99</f>
        <v>Digital</v>
      </c>
      <c r="C99" t="str">
        <f>'Cable Entry'!C99</f>
        <v>EPS2</v>
      </c>
      <c r="D99" t="str">
        <f>'Cable Study'!O99</f>
        <v>AHTB1</v>
      </c>
      <c r="E99" t="str">
        <f t="shared" si="6"/>
        <v>6BM-100092-EPS2-AHTB1-A</v>
      </c>
      <c r="F99" t="str">
        <f t="shared" si="7"/>
        <v>6BM-100092-EPS2-AHTB1-B</v>
      </c>
      <c r="G99">
        <f>'Cable Entry'!H99</f>
        <v>0</v>
      </c>
      <c r="H99">
        <f>'Cable Entry'!O99</f>
        <v>0</v>
      </c>
    </row>
    <row r="100" spans="1:8" x14ac:dyDescent="0.25">
      <c r="A100">
        <f>'Cable Entry'!A100</f>
        <v>93</v>
      </c>
      <c r="B100" t="str">
        <f>'Cable Entry'!B100</f>
        <v>Digital</v>
      </c>
      <c r="C100" t="str">
        <f>'Cable Entry'!C100</f>
        <v>EPS2</v>
      </c>
      <c r="D100" t="str">
        <f>'Cable Study'!O100</f>
        <v>AHTB1</v>
      </c>
      <c r="E100" t="str">
        <f t="shared" si="6"/>
        <v>6BM-100093-EPS2-AHTB1-A</v>
      </c>
      <c r="F100" t="str">
        <f t="shared" si="7"/>
        <v>6BM-100093-EPS2-AHTB1-B</v>
      </c>
      <c r="G100">
        <f>'Cable Entry'!H100</f>
        <v>0</v>
      </c>
      <c r="H100">
        <f>'Cable Entry'!O100</f>
        <v>0</v>
      </c>
    </row>
    <row r="101" spans="1:8" x14ac:dyDescent="0.25">
      <c r="A101">
        <f>'Cable Entry'!A101</f>
        <v>94</v>
      </c>
      <c r="B101" t="str">
        <f>'Cable Entry'!B101</f>
        <v>Digital</v>
      </c>
      <c r="C101" t="str">
        <f>'Cable Entry'!C101</f>
        <v>EPS2</v>
      </c>
      <c r="D101" t="str">
        <f>'Cable Study'!O101</f>
        <v>AHTB1</v>
      </c>
      <c r="E101" t="str">
        <f t="shared" si="6"/>
        <v>6BM-100094-EPS2-AHTB1-A</v>
      </c>
      <c r="F101" t="str">
        <f t="shared" si="7"/>
        <v>6BM-100094-EPS2-AHTB1-B</v>
      </c>
      <c r="G101">
        <f>'Cable Entry'!H101</f>
        <v>0</v>
      </c>
      <c r="H101">
        <f>'Cable Entry'!O101</f>
        <v>0</v>
      </c>
    </row>
    <row r="102" spans="1:8" x14ac:dyDescent="0.25">
      <c r="A102">
        <f>'Cable Entry'!A102</f>
        <v>95</v>
      </c>
      <c r="B102" t="str">
        <f>'Cable Entry'!B102</f>
        <v>Digital</v>
      </c>
      <c r="C102" t="str">
        <f>'Cable Entry'!C102</f>
        <v>EPS2</v>
      </c>
      <c r="D102" t="str">
        <f>'Cable Study'!O102</f>
        <v>AHTB1</v>
      </c>
      <c r="E102" t="str">
        <f t="shared" si="6"/>
        <v>6BM-100095-EPS2-AHTB1-A</v>
      </c>
      <c r="F102" t="str">
        <f t="shared" si="7"/>
        <v>6BM-100095-EPS2-AHTB1-B</v>
      </c>
      <c r="G102">
        <f>'Cable Entry'!H102</f>
        <v>0</v>
      </c>
      <c r="H102">
        <f>'Cable Entry'!O102</f>
        <v>0</v>
      </c>
    </row>
    <row r="103" spans="1:8" x14ac:dyDescent="0.25">
      <c r="A103">
        <f>'Cable Entry'!A103</f>
        <v>96</v>
      </c>
      <c r="B103" t="str">
        <f>'Cable Entry'!B103</f>
        <v>Digital</v>
      </c>
      <c r="C103" t="str">
        <f>'Cable Entry'!C103</f>
        <v>EPS2</v>
      </c>
      <c r="D103" t="str">
        <f>'Cable Study'!O103</f>
        <v>AHTB1</v>
      </c>
      <c r="E103" t="str">
        <f t="shared" si="6"/>
        <v>6BM-100096-EPS2-AHTB1-A</v>
      </c>
      <c r="F103" t="str">
        <f t="shared" si="7"/>
        <v>6BM-100096-EPS2-AHTB1-B</v>
      </c>
      <c r="G103">
        <f>'Cable Entry'!H103</f>
        <v>0</v>
      </c>
      <c r="H103">
        <f>'Cable Entry'!O103</f>
        <v>0</v>
      </c>
    </row>
    <row r="104" spans="1:8" x14ac:dyDescent="0.25">
      <c r="A104">
        <f>'Cable Entry'!A104</f>
        <v>97</v>
      </c>
      <c r="B104" t="str">
        <f>'Cable Entry'!B104</f>
        <v>Digital</v>
      </c>
      <c r="C104" t="str">
        <f>'Cable Entry'!C104</f>
        <v>EPS1</v>
      </c>
      <c r="D104" t="str">
        <f>'Cable Study'!O104</f>
        <v>BM1B1</v>
      </c>
      <c r="E104" t="str">
        <f t="shared" si="6"/>
        <v>6BM-100097-EPS1-BM1B1-A</v>
      </c>
      <c r="F104" t="str">
        <f t="shared" si="7"/>
        <v>6BM-100097-EPS1-BM1B1-B</v>
      </c>
      <c r="G104">
        <f>'Cable Entry'!H104</f>
        <v>0</v>
      </c>
      <c r="H104">
        <f>'Cable Entry'!O104</f>
        <v>0</v>
      </c>
    </row>
    <row r="105" spans="1:8" x14ac:dyDescent="0.25">
      <c r="A105">
        <f>'Cable Entry'!A105</f>
        <v>98</v>
      </c>
      <c r="B105" t="str">
        <f>'Cable Entry'!B105</f>
        <v>Digital</v>
      </c>
      <c r="C105" t="str">
        <f>'Cable Entry'!C105</f>
        <v>EPS2</v>
      </c>
      <c r="D105" t="str">
        <f>'Cable Study'!O105</f>
        <v>AHTB1</v>
      </c>
      <c r="E105" t="str">
        <f t="shared" si="6"/>
        <v>6BM-100098-EPS2-AHTB1-A</v>
      </c>
      <c r="F105" t="str">
        <f t="shared" si="7"/>
        <v>6BM-100098-EPS2-AHTB1-B</v>
      </c>
      <c r="G105">
        <f>'Cable Entry'!H105</f>
        <v>0</v>
      </c>
      <c r="H105">
        <f>'Cable Entry'!O105</f>
        <v>0</v>
      </c>
    </row>
    <row r="106" spans="1:8" x14ac:dyDescent="0.25">
      <c r="A106">
        <f>'Cable Entry'!A106</f>
        <v>99</v>
      </c>
      <c r="B106" t="str">
        <f>'Cable Entry'!B106</f>
        <v>Digital</v>
      </c>
      <c r="C106" t="str">
        <f>'Cable Entry'!C106</f>
        <v>EPS2</v>
      </c>
      <c r="D106" t="str">
        <f>'Cable Study'!O106</f>
        <v>AHTB1</v>
      </c>
      <c r="E106" t="str">
        <f t="shared" si="6"/>
        <v>6BM-100099-EPS2-AHTB1-A</v>
      </c>
      <c r="F106" t="str">
        <f t="shared" si="7"/>
        <v>6BM-100099-EPS2-AHTB1-B</v>
      </c>
      <c r="G106">
        <f>'Cable Entry'!H106</f>
        <v>0</v>
      </c>
      <c r="H106">
        <f>'Cable Entry'!O106</f>
        <v>0</v>
      </c>
    </row>
    <row r="107" spans="1:8" x14ac:dyDescent="0.25">
      <c r="A107">
        <f>'Cable Entry'!A107</f>
        <v>100</v>
      </c>
      <c r="B107" t="str">
        <f>'Cable Entry'!B107</f>
        <v>Digital</v>
      </c>
      <c r="C107" t="str">
        <f>'Cable Entry'!C107</f>
        <v>RG:A1</v>
      </c>
      <c r="D107" t="str">
        <f>'Cable Study'!O107</f>
        <v>EPS1</v>
      </c>
      <c r="E107" t="str">
        <f t="shared" si="6"/>
        <v>6BM-100100-RG:A1-EPS1-A</v>
      </c>
      <c r="F107" t="str">
        <f t="shared" si="7"/>
        <v>6BM-100100-RG:A1-EPS1-B</v>
      </c>
      <c r="G107">
        <f>'Cable Entry'!H107</f>
        <v>0</v>
      </c>
      <c r="H107">
        <f>'Cable Entry'!O107</f>
        <v>0</v>
      </c>
    </row>
    <row r="108" spans="1:8" x14ac:dyDescent="0.25">
      <c r="A108">
        <f>'Cable Entry'!A108</f>
        <v>101</v>
      </c>
      <c r="B108" t="str">
        <f>'Cable Entry'!B108</f>
        <v>Digital</v>
      </c>
      <c r="C108" t="str">
        <f>'Cable Entry'!C108</f>
        <v>EPS2</v>
      </c>
      <c r="D108" t="str">
        <f>'Cable Study'!O108</f>
        <v>AHTB1</v>
      </c>
      <c r="E108" t="str">
        <f t="shared" si="6"/>
        <v>6BM-100101-EPS2-AHTB1-A</v>
      </c>
      <c r="F108" t="str">
        <f t="shared" si="7"/>
        <v>6BM-100101-EPS2-AHTB1-B</v>
      </c>
      <c r="G108">
        <f>'Cable Entry'!H108</f>
        <v>0</v>
      </c>
      <c r="H108">
        <f>'Cable Entry'!O108</f>
        <v>0</v>
      </c>
    </row>
    <row r="109" spans="1:8" x14ac:dyDescent="0.25">
      <c r="A109">
        <f>'Cable Entry'!A109</f>
        <v>102</v>
      </c>
      <c r="B109" t="str">
        <f>'Cable Entry'!B109</f>
        <v>Digital</v>
      </c>
      <c r="C109" t="str">
        <f>'Cable Entry'!C109</f>
        <v>EPS2</v>
      </c>
      <c r="D109" t="str">
        <f>'Cable Study'!O109</f>
        <v>AHTB1</v>
      </c>
      <c r="E109" t="str">
        <f t="shared" si="6"/>
        <v>6BM-100102-EPS2-AHTB1-A</v>
      </c>
      <c r="F109" t="str">
        <f t="shared" si="7"/>
        <v>6BM-100102-EPS2-AHTB1-B</v>
      </c>
      <c r="G109">
        <f>'Cable Entry'!H109</f>
        <v>0</v>
      </c>
      <c r="H109">
        <f>'Cable Entry'!O109</f>
        <v>0</v>
      </c>
    </row>
    <row r="110" spans="1:8" x14ac:dyDescent="0.25">
      <c r="A110">
        <f>'Cable Entry'!A110</f>
        <v>103</v>
      </c>
      <c r="B110" t="str">
        <f>'Cable Entry'!B110</f>
        <v>Digital</v>
      </c>
      <c r="C110" t="str">
        <f>'Cable Entry'!C110</f>
        <v>EPS2</v>
      </c>
      <c r="D110" t="str">
        <f>'Cable Study'!O110</f>
        <v>AHTB1</v>
      </c>
      <c r="E110" t="str">
        <f t="shared" si="6"/>
        <v>6BM-100103-EPS2-AHTB1-A</v>
      </c>
      <c r="F110" t="str">
        <f t="shared" si="7"/>
        <v>6BM-100103-EPS2-AHTB1-B</v>
      </c>
      <c r="G110">
        <f>'Cable Entry'!H110</f>
        <v>0</v>
      </c>
      <c r="H110">
        <f>'Cable Entry'!O110</f>
        <v>0</v>
      </c>
    </row>
    <row r="111" spans="1:8" x14ac:dyDescent="0.25">
      <c r="A111">
        <f>'Cable Entry'!A111</f>
        <v>104</v>
      </c>
      <c r="B111" t="str">
        <f>'Cable Entry'!B111</f>
        <v>Digital</v>
      </c>
      <c r="C111" t="str">
        <f>'Cable Entry'!C111</f>
        <v>EPS2</v>
      </c>
      <c r="D111" t="str">
        <f>'Cable Study'!O111</f>
        <v>AM1B1</v>
      </c>
      <c r="E111" t="str">
        <f t="shared" si="6"/>
        <v>6BM-100104-EPS2-AM1B1-A</v>
      </c>
      <c r="F111" t="str">
        <f t="shared" si="7"/>
        <v>6BM-100104-EPS2-AM1B1-B</v>
      </c>
      <c r="G111">
        <f>'Cable Entry'!H111</f>
        <v>0</v>
      </c>
      <c r="H111">
        <f>'Cable Entry'!O111</f>
        <v>0</v>
      </c>
    </row>
    <row r="112" spans="1:8" x14ac:dyDescent="0.25">
      <c r="A112">
        <f>'Cable Entry'!A112</f>
        <v>105</v>
      </c>
      <c r="B112" t="str">
        <f>'Cable Entry'!B112</f>
        <v>Digital</v>
      </c>
      <c r="C112" t="str">
        <f>'Cable Entry'!C112</f>
        <v>EPS2</v>
      </c>
      <c r="D112" t="str">
        <f>'Cable Study'!O112</f>
        <v>AHTB1</v>
      </c>
      <c r="E112" t="str">
        <f t="shared" si="6"/>
        <v>6BM-100105-EPS2-AHTB1-A</v>
      </c>
      <c r="F112" t="str">
        <f t="shared" si="7"/>
        <v>6BM-100105-EPS2-AHTB1-B</v>
      </c>
      <c r="G112">
        <f>'Cable Entry'!H112</f>
        <v>0</v>
      </c>
      <c r="H112">
        <f>'Cable Entry'!O112</f>
        <v>0</v>
      </c>
    </row>
    <row r="113" spans="1:8" x14ac:dyDescent="0.25">
      <c r="A113">
        <f>'Cable Entry'!A113</f>
        <v>106</v>
      </c>
      <c r="B113" t="str">
        <f>'Cable Entry'!B113</f>
        <v>Digital</v>
      </c>
      <c r="C113" t="str">
        <f>'Cable Entry'!C113</f>
        <v>EPS2</v>
      </c>
      <c r="D113" t="str">
        <f>'Cable Study'!O113</f>
        <v>AHTB2</v>
      </c>
      <c r="E113" t="str">
        <f t="shared" si="6"/>
        <v>6BM-100106-EPS2-AHTB2-A</v>
      </c>
      <c r="F113" t="str">
        <f t="shared" si="7"/>
        <v>6BM-100106-EPS2-AHTB2-B</v>
      </c>
      <c r="G113">
        <f>'Cable Entry'!H113</f>
        <v>0</v>
      </c>
      <c r="H113">
        <f>'Cable Entry'!O113</f>
        <v>0</v>
      </c>
    </row>
    <row r="114" spans="1:8" x14ac:dyDescent="0.25">
      <c r="A114">
        <f>'Cable Entry'!A114</f>
        <v>107</v>
      </c>
      <c r="B114" t="str">
        <f>'Cable Entry'!B114</f>
        <v>Digital</v>
      </c>
      <c r="C114" t="str">
        <f>'Cable Entry'!C114</f>
        <v>EPS1</v>
      </c>
      <c r="D114" t="str">
        <f>'Cable Study'!O114</f>
        <v>BM1B1</v>
      </c>
      <c r="E114" t="str">
        <f t="shared" si="6"/>
        <v>6BM-100107-EPS1-BM1B1-A</v>
      </c>
      <c r="F114" t="str">
        <f t="shared" si="7"/>
        <v>6BM-100107-EPS1-BM1B1-B</v>
      </c>
      <c r="G114">
        <f>'Cable Entry'!H114</f>
        <v>0</v>
      </c>
      <c r="H114">
        <f>'Cable Entry'!O114</f>
        <v>0</v>
      </c>
    </row>
    <row r="115" spans="1:8" x14ac:dyDescent="0.25">
      <c r="A115">
        <f>'Cable Entry'!A115</f>
        <v>108</v>
      </c>
      <c r="B115" t="str">
        <f>'Cable Entry'!B115</f>
        <v>Digital</v>
      </c>
      <c r="C115" t="str">
        <f>'Cable Entry'!C115</f>
        <v>EPS2</v>
      </c>
      <c r="D115" t="str">
        <f>'Cable Study'!O115</f>
        <v>AHTB2</v>
      </c>
      <c r="E115" t="str">
        <f t="shared" si="6"/>
        <v>6BM-100108-EPS2-AHTB2-A</v>
      </c>
      <c r="F115" t="str">
        <f t="shared" si="7"/>
        <v>6BM-100108-EPS2-AHTB2-B</v>
      </c>
      <c r="G115">
        <f>'Cable Entry'!H115</f>
        <v>0</v>
      </c>
      <c r="H115">
        <f>'Cable Entry'!O115</f>
        <v>0</v>
      </c>
    </row>
    <row r="116" spans="1:8" x14ac:dyDescent="0.25">
      <c r="A116">
        <f>'Cable Entry'!A116</f>
        <v>109</v>
      </c>
      <c r="B116" t="str">
        <f>'Cable Entry'!B116</f>
        <v>Digital</v>
      </c>
      <c r="C116" t="str">
        <f>'Cable Entry'!C116</f>
        <v>EPS2</v>
      </c>
      <c r="D116" t="str">
        <f>'Cable Study'!O116</f>
        <v>AHTB2</v>
      </c>
      <c r="E116" t="str">
        <f t="shared" si="6"/>
        <v>6BM-100109-EPS2-AHTB2-A</v>
      </c>
      <c r="F116" t="str">
        <f t="shared" si="7"/>
        <v>6BM-100109-EPS2-AHTB2-B</v>
      </c>
      <c r="G116">
        <f>'Cable Entry'!H116</f>
        <v>0</v>
      </c>
      <c r="H116">
        <f>'Cable Entry'!O116</f>
        <v>0</v>
      </c>
    </row>
    <row r="117" spans="1:8" x14ac:dyDescent="0.25">
      <c r="A117">
        <f>'Cable Entry'!A117</f>
        <v>110</v>
      </c>
      <c r="B117" t="str">
        <f>'Cable Entry'!B117</f>
        <v>Digital</v>
      </c>
      <c r="C117" t="str">
        <f>'Cable Entry'!C117</f>
        <v>EPS2</v>
      </c>
      <c r="D117" t="str">
        <f>'Cable Study'!O117</f>
        <v>AHTB1</v>
      </c>
      <c r="E117" t="str">
        <f t="shared" si="6"/>
        <v>6BM-100110-EPS2-AHTB1-A</v>
      </c>
      <c r="F117" t="str">
        <f t="shared" si="7"/>
        <v>6BM-100110-EPS2-AHTB1-B</v>
      </c>
      <c r="G117">
        <f>'Cable Entry'!H117</f>
        <v>0</v>
      </c>
      <c r="H117">
        <f>'Cable Entry'!O117</f>
        <v>0</v>
      </c>
    </row>
    <row r="118" spans="1:8" x14ac:dyDescent="0.25">
      <c r="A118">
        <f>'Cable Entry'!A118</f>
        <v>111</v>
      </c>
      <c r="B118" t="str">
        <f>'Cable Entry'!B118</f>
        <v>Digital</v>
      </c>
      <c r="C118" t="str">
        <f>'Cable Entry'!C118</f>
        <v>EPS2</v>
      </c>
      <c r="D118" t="str">
        <f>'Cable Study'!O118</f>
        <v>AHTB1</v>
      </c>
      <c r="E118" t="str">
        <f t="shared" si="6"/>
        <v>6BM-100111-EPS2-AHTB1-A</v>
      </c>
      <c r="F118" t="str">
        <f t="shared" si="7"/>
        <v>6BM-100111-EPS2-AHTB1-B</v>
      </c>
      <c r="G118">
        <f>'Cable Entry'!H118</f>
        <v>0</v>
      </c>
      <c r="H118">
        <f>'Cable Entry'!O118</f>
        <v>0</v>
      </c>
    </row>
    <row r="119" spans="1:8" x14ac:dyDescent="0.25">
      <c r="A119">
        <f>'Cable Entry'!A119</f>
        <v>112</v>
      </c>
      <c r="B119" t="str">
        <f>'Cable Entry'!B119</f>
        <v>Digital</v>
      </c>
      <c r="C119" t="str">
        <f>'Cable Entry'!C119</f>
        <v>EPS1</v>
      </c>
      <c r="D119" t="str">
        <f>'Cable Study'!O119</f>
        <v>AHTB1</v>
      </c>
      <c r="E119" t="str">
        <f t="shared" si="6"/>
        <v>6BM-100112-EPS1-AHTB1-A</v>
      </c>
      <c r="F119" t="str">
        <f t="shared" si="7"/>
        <v>6BM-100112-EPS1-AHTB1-B</v>
      </c>
      <c r="G119">
        <f>'Cable Entry'!H119</f>
        <v>0</v>
      </c>
      <c r="H119">
        <f>'Cable Entry'!O119</f>
        <v>0</v>
      </c>
    </row>
    <row r="120" spans="1:8" x14ac:dyDescent="0.25">
      <c r="A120">
        <f>'Cable Entry'!A120</f>
        <v>113</v>
      </c>
      <c r="B120" t="str">
        <f>'Cable Entry'!B120</f>
        <v>Analog</v>
      </c>
      <c r="C120" t="str">
        <f>'Cable Entry'!C120</f>
        <v>EPS2</v>
      </c>
      <c r="D120" t="str">
        <f>'Cable Study'!O120</f>
        <v>AHTC1</v>
      </c>
      <c r="E120" t="str">
        <f t="shared" si="6"/>
        <v>6BM-100113-EPS2-AHTC1-A</v>
      </c>
      <c r="F120" t="str">
        <f t="shared" si="7"/>
        <v>6BM-100113-EPS2-AHTC1-B</v>
      </c>
      <c r="G120">
        <f>'Cable Entry'!H120</f>
        <v>0</v>
      </c>
      <c r="H120">
        <f>'Cable Entry'!O120</f>
        <v>0</v>
      </c>
    </row>
    <row r="121" spans="1:8" x14ac:dyDescent="0.25">
      <c r="A121">
        <f>'Cable Entry'!A121</f>
        <v>114</v>
      </c>
      <c r="B121" t="str">
        <f>'Cable Entry'!B121</f>
        <v>Analog</v>
      </c>
      <c r="C121" t="str">
        <f>'Cable Entry'!C121</f>
        <v>EPS2</v>
      </c>
      <c r="D121" t="str">
        <f>'Cable Study'!O121</f>
        <v>AHTC1</v>
      </c>
      <c r="E121" t="str">
        <f t="shared" si="6"/>
        <v>6BM-100114-EPS2-AHTC1-A</v>
      </c>
      <c r="F121" t="str">
        <f t="shared" si="7"/>
        <v>6BM-100114-EPS2-AHTC1-B</v>
      </c>
      <c r="G121">
        <f>'Cable Entry'!H121</f>
        <v>0</v>
      </c>
      <c r="H121">
        <f>'Cable Entry'!O121</f>
        <v>0</v>
      </c>
    </row>
    <row r="122" spans="1:8" x14ac:dyDescent="0.25">
      <c r="A122">
        <f>'Cable Entry'!A122</f>
        <v>115</v>
      </c>
      <c r="B122" t="str">
        <f>'Cable Entry'!B122</f>
        <v>Analog</v>
      </c>
      <c r="C122" t="str">
        <f>'Cable Entry'!C122</f>
        <v>EPS2</v>
      </c>
      <c r="D122" t="str">
        <f>'Cable Study'!O122</f>
        <v>AHTC1</v>
      </c>
      <c r="E122" t="str">
        <f t="shared" si="6"/>
        <v>6BM-100115-EPS2-AHTC1-A</v>
      </c>
      <c r="F122" t="str">
        <f t="shared" si="7"/>
        <v>6BM-100115-EPS2-AHTC1-B</v>
      </c>
      <c r="G122">
        <f>'Cable Entry'!H122</f>
        <v>0</v>
      </c>
      <c r="H122">
        <f>'Cable Entry'!O122</f>
        <v>0</v>
      </c>
    </row>
    <row r="123" spans="1:8" x14ac:dyDescent="0.25">
      <c r="A123">
        <f>'Cable Entry'!A123</f>
        <v>116</v>
      </c>
      <c r="B123" t="str">
        <f>'Cable Entry'!B123</f>
        <v>Analog</v>
      </c>
      <c r="C123" t="str">
        <f>'Cable Entry'!C123</f>
        <v>EPS2</v>
      </c>
      <c r="D123" t="str">
        <f>'Cable Study'!O123</f>
        <v>AHTC1</v>
      </c>
      <c r="E123" t="str">
        <f t="shared" si="6"/>
        <v>6BM-100116-EPS2-AHTC1-A</v>
      </c>
      <c r="F123" t="str">
        <f t="shared" si="7"/>
        <v>6BM-100116-EPS2-AHTC1-B</v>
      </c>
      <c r="G123">
        <f>'Cable Entry'!H123</f>
        <v>0</v>
      </c>
      <c r="H123">
        <f>'Cable Entry'!O123</f>
        <v>0</v>
      </c>
    </row>
    <row r="124" spans="1:8" x14ac:dyDescent="0.25">
      <c r="A124">
        <f>'Cable Entry'!A124</f>
        <v>117</v>
      </c>
      <c r="B124" t="str">
        <f>'Cable Entry'!B124</f>
        <v>Analog</v>
      </c>
      <c r="C124" t="str">
        <f>'Cable Entry'!C124</f>
        <v>EPS2</v>
      </c>
      <c r="D124" t="str">
        <f>'Cable Study'!O124</f>
        <v>AHTC1</v>
      </c>
      <c r="E124" t="str">
        <f t="shared" si="6"/>
        <v>6BM-100117-EPS2-AHTC1-A</v>
      </c>
      <c r="F124" t="str">
        <f t="shared" si="7"/>
        <v>6BM-100117-EPS2-AHTC1-B</v>
      </c>
      <c r="G124">
        <f>'Cable Entry'!H124</f>
        <v>0</v>
      </c>
      <c r="H124">
        <f>'Cable Entry'!O124</f>
        <v>0</v>
      </c>
    </row>
    <row r="125" spans="1:8" x14ac:dyDescent="0.25">
      <c r="A125">
        <f>'Cable Entry'!A125</f>
        <v>118</v>
      </c>
      <c r="B125" t="str">
        <f>'Cable Entry'!B125</f>
        <v>Analog</v>
      </c>
      <c r="C125" t="str">
        <f>'Cable Entry'!C125</f>
        <v>EPS2</v>
      </c>
      <c r="D125" t="str">
        <f>'Cable Study'!O125</f>
        <v>AHTC1</v>
      </c>
      <c r="E125" t="str">
        <f t="shared" si="6"/>
        <v>6BM-100118-EPS2-AHTC1-A</v>
      </c>
      <c r="F125" t="str">
        <f t="shared" si="7"/>
        <v>6BM-100118-EPS2-AHTC1-B</v>
      </c>
      <c r="G125">
        <f>'Cable Entry'!H125</f>
        <v>0</v>
      </c>
      <c r="H125">
        <f>'Cable Entry'!O125</f>
        <v>0</v>
      </c>
    </row>
    <row r="126" spans="1:8" x14ac:dyDescent="0.25">
      <c r="A126">
        <f>'Cable Entry'!A126</f>
        <v>119</v>
      </c>
      <c r="B126" t="str">
        <f>'Cable Entry'!B126</f>
        <v>Analog</v>
      </c>
      <c r="C126" t="str">
        <f>'Cable Entry'!C126</f>
        <v>EPS2</v>
      </c>
      <c r="D126" t="str">
        <f>'Cable Study'!O126</f>
        <v>AHTC1</v>
      </c>
      <c r="E126" t="str">
        <f t="shared" si="6"/>
        <v>6BM-100119-EPS2-AHTC1-A</v>
      </c>
      <c r="F126" t="str">
        <f t="shared" si="7"/>
        <v>6BM-100119-EPS2-AHTC1-B</v>
      </c>
      <c r="G126">
        <f>'Cable Entry'!H126</f>
        <v>0</v>
      </c>
      <c r="H126">
        <f>'Cable Entry'!O126</f>
        <v>0</v>
      </c>
    </row>
    <row r="127" spans="1:8" x14ac:dyDescent="0.25">
      <c r="A127">
        <f>'Cable Entry'!A127</f>
        <v>120</v>
      </c>
      <c r="B127" t="str">
        <f>'Cable Entry'!B127</f>
        <v>Analog</v>
      </c>
      <c r="C127" t="str">
        <f>'Cable Entry'!C127</f>
        <v>EPS2</v>
      </c>
      <c r="D127" t="str">
        <f>'Cable Study'!O127</f>
        <v>AHTC1</v>
      </c>
      <c r="E127" t="str">
        <f t="shared" si="6"/>
        <v>6BM-100120-EPS2-AHTC1-A</v>
      </c>
      <c r="F127" t="str">
        <f t="shared" si="7"/>
        <v>6BM-100120-EPS2-AHTC1-B</v>
      </c>
      <c r="G127">
        <f>'Cable Entry'!H127</f>
        <v>0</v>
      </c>
      <c r="H127">
        <f>'Cable Entry'!O127</f>
        <v>0</v>
      </c>
    </row>
    <row r="128" spans="1:8" x14ac:dyDescent="0.25">
      <c r="A128">
        <f>'Cable Entry'!A128</f>
        <v>121</v>
      </c>
      <c r="B128" t="str">
        <f>'Cable Entry'!B128</f>
        <v>Analog</v>
      </c>
      <c r="C128" t="str">
        <f>'Cable Entry'!C128</f>
        <v>EPS2</v>
      </c>
      <c r="D128" t="str">
        <f>'Cable Study'!O128</f>
        <v>AHTC1</v>
      </c>
      <c r="E128" t="str">
        <f t="shared" si="6"/>
        <v>6BM-100121-EPS2-AHTC1-A</v>
      </c>
      <c r="F128" t="str">
        <f t="shared" si="7"/>
        <v>6BM-100121-EPS2-AHTC1-B</v>
      </c>
      <c r="G128">
        <f>'Cable Entry'!H128</f>
        <v>0</v>
      </c>
      <c r="H128">
        <f>'Cable Entry'!O128</f>
        <v>0</v>
      </c>
    </row>
    <row r="129" spans="1:8" x14ac:dyDescent="0.25">
      <c r="A129">
        <f>'Cable Entry'!A129</f>
        <v>122</v>
      </c>
      <c r="B129" t="str">
        <f>'Cable Entry'!B129</f>
        <v>Power</v>
      </c>
      <c r="C129" t="str">
        <f>'Cable Entry'!C129</f>
        <v>RG:A1</v>
      </c>
      <c r="D129" t="str">
        <f>'Cable Study'!O129</f>
        <v>AHTA1</v>
      </c>
      <c r="E129" t="str">
        <f t="shared" ref="E129" si="8">IF(OR(D129=0,C129=0),"",$G$4&amp;$G$5+A129&amp;"-"&amp;C129&amp;"-"&amp;D129&amp;"-A")</f>
        <v>6BM-100122-RG:A1-AHTA1-A</v>
      </c>
      <c r="F129" t="str">
        <f t="shared" ref="F129" si="9">IF(OR(D129=0,C129=0),"",$G$4&amp;$G$5+A129&amp;"-"&amp;C129&amp;"-"&amp;D129&amp;"-B")</f>
        <v>6BM-100122-RG:A1-AHTA1-B</v>
      </c>
      <c r="G129" t="str">
        <f>'Cable Entry'!H129</f>
        <v>Motor</v>
      </c>
      <c r="H129">
        <f>'Cable Entry'!O129</f>
        <v>0</v>
      </c>
    </row>
    <row r="130" spans="1:8" x14ac:dyDescent="0.25">
      <c r="A130">
        <f>'Cable Entry'!A130</f>
        <v>123</v>
      </c>
      <c r="B130" t="str">
        <f>'Cable Entry'!B130</f>
        <v>Digital</v>
      </c>
      <c r="C130" t="str">
        <f>'Cable Entry'!C130</f>
        <v>RG:A1</v>
      </c>
      <c r="D130" t="str">
        <f>'Cable Study'!O130</f>
        <v>AHTB1</v>
      </c>
      <c r="E130" t="str">
        <f t="shared" ref="E130:E154" si="10">IF(OR(D130=0,C130=0),"",$G$4&amp;$G$5+A130&amp;"-"&amp;C130&amp;"-"&amp;D130&amp;"-A")</f>
        <v>6BM-100123-RG:A1-AHTB1-A</v>
      </c>
      <c r="F130" t="str">
        <f t="shared" ref="F130:F154" si="11">IF(OR(D130=0,C130=0),"",$G$4&amp;$G$5+A130&amp;"-"&amp;C130&amp;"-"&amp;D130&amp;"-B")</f>
        <v>6BM-100123-RG:A1-AHTB1-B</v>
      </c>
      <c r="G130" t="str">
        <f>'Cable Entry'!H130</f>
        <v>Ethernet</v>
      </c>
      <c r="H130">
        <f>'Cable Entry'!O130</f>
        <v>0</v>
      </c>
    </row>
    <row r="131" spans="1:8" x14ac:dyDescent="0.25">
      <c r="A131">
        <f>'Cable Entry'!A131</f>
        <v>124</v>
      </c>
      <c r="B131" t="str">
        <f>'Cable Entry'!B131</f>
        <v>Digital</v>
      </c>
      <c r="C131" t="str">
        <f>'Cable Entry'!C131</f>
        <v>RG:A1</v>
      </c>
      <c r="D131" t="str">
        <f>'Cable Study'!O131</f>
        <v>AHTB1</v>
      </c>
      <c r="E131" t="str">
        <f t="shared" si="10"/>
        <v>6BM-100124-RG:A1-AHTB1-A</v>
      </c>
      <c r="F131" t="str">
        <f t="shared" si="11"/>
        <v>6BM-100124-RG:A1-AHTB1-B</v>
      </c>
      <c r="G131" t="str">
        <f>'Cable Entry'!H131</f>
        <v>Ethernet</v>
      </c>
      <c r="H131">
        <f>'Cable Entry'!O131</f>
        <v>0</v>
      </c>
    </row>
    <row r="132" spans="1:8" x14ac:dyDescent="0.25">
      <c r="A132">
        <f>'Cable Entry'!A132</f>
        <v>125</v>
      </c>
      <c r="B132" t="str">
        <f>'Cable Entry'!B132</f>
        <v>Digital</v>
      </c>
      <c r="C132" t="str">
        <f>'Cable Entry'!C132</f>
        <v>RG:A1</v>
      </c>
      <c r="D132" t="str">
        <f>'Cable Study'!O132</f>
        <v>AHTB1</v>
      </c>
      <c r="E132" t="str">
        <f t="shared" si="10"/>
        <v>6BM-100125-RG:A1-AHTB1-A</v>
      </c>
      <c r="F132" t="str">
        <f t="shared" si="11"/>
        <v>6BM-100125-RG:A1-AHTB1-B</v>
      </c>
      <c r="G132" t="str">
        <f>'Cable Entry'!H132</f>
        <v>Ethernet</v>
      </c>
      <c r="H132">
        <f>'Cable Entry'!O132</f>
        <v>0</v>
      </c>
    </row>
    <row r="133" spans="1:8" x14ac:dyDescent="0.25">
      <c r="A133">
        <f>'Cable Entry'!A133</f>
        <v>126</v>
      </c>
      <c r="B133" t="str">
        <f>'Cable Entry'!B133</f>
        <v>Digital</v>
      </c>
      <c r="C133" t="str">
        <f>'Cable Entry'!C133</f>
        <v>RG:A1</v>
      </c>
      <c r="D133" t="str">
        <f>'Cable Study'!O133</f>
        <v>AHTB1</v>
      </c>
      <c r="E133" t="str">
        <f t="shared" si="10"/>
        <v>6BM-100126-RG:A1-AHTB1-A</v>
      </c>
      <c r="F133" t="str">
        <f t="shared" si="11"/>
        <v>6BM-100126-RG:A1-AHTB1-B</v>
      </c>
      <c r="G133" t="str">
        <f>'Cable Entry'!H133</f>
        <v>Ethernet</v>
      </c>
      <c r="H133">
        <f>'Cable Entry'!O133</f>
        <v>0</v>
      </c>
    </row>
    <row r="134" spans="1:8" x14ac:dyDescent="0.25">
      <c r="A134">
        <f>'Cable Entry'!A134</f>
        <v>127</v>
      </c>
      <c r="B134" t="str">
        <f>'Cable Entry'!B134</f>
        <v>Digital</v>
      </c>
      <c r="C134" t="str">
        <f>'Cable Entry'!C134</f>
        <v>RG:A1</v>
      </c>
      <c r="D134" t="str">
        <f>'Cable Study'!O134</f>
        <v>AHTB1</v>
      </c>
      <c r="E134" t="str">
        <f t="shared" si="10"/>
        <v>6BM-100127-RG:A1-AHTB1-A</v>
      </c>
      <c r="F134" t="str">
        <f t="shared" si="11"/>
        <v>6BM-100127-RG:A1-AHTB1-B</v>
      </c>
      <c r="G134" t="str">
        <f>'Cable Entry'!H134</f>
        <v>Ethernet</v>
      </c>
      <c r="H134">
        <f>'Cable Entry'!O134</f>
        <v>0</v>
      </c>
    </row>
    <row r="135" spans="1:8" x14ac:dyDescent="0.25">
      <c r="A135">
        <f>'Cable Entry'!A135</f>
        <v>128</v>
      </c>
      <c r="B135" t="str">
        <f>'Cable Entry'!B135</f>
        <v>Digital</v>
      </c>
      <c r="C135" t="str">
        <f>'Cable Entry'!C135</f>
        <v>RG:A1</v>
      </c>
      <c r="D135" t="str">
        <f>'Cable Study'!O135</f>
        <v>AHTB1</v>
      </c>
      <c r="E135" t="str">
        <f t="shared" si="10"/>
        <v>6BM-100128-RG:A1-AHTB1-A</v>
      </c>
      <c r="F135" t="str">
        <f t="shared" si="11"/>
        <v>6BM-100128-RG:A1-AHTB1-B</v>
      </c>
      <c r="G135" t="str">
        <f>'Cable Entry'!H135</f>
        <v>Ethernet</v>
      </c>
      <c r="H135">
        <f>'Cable Entry'!O135</f>
        <v>0</v>
      </c>
    </row>
    <row r="136" spans="1:8" x14ac:dyDescent="0.25">
      <c r="A136">
        <f>'Cable Entry'!A136</f>
        <v>129</v>
      </c>
      <c r="B136" t="str">
        <f>'Cable Entry'!B136</f>
        <v>Digital</v>
      </c>
      <c r="C136" t="str">
        <f>'Cable Entry'!C136</f>
        <v>RG:A1</v>
      </c>
      <c r="D136" t="str">
        <f>'Cable Study'!O136</f>
        <v>AHTB1</v>
      </c>
      <c r="E136" t="str">
        <f t="shared" si="10"/>
        <v>6BM-100129-RG:A1-AHTB1-A</v>
      </c>
      <c r="F136" t="str">
        <f t="shared" si="11"/>
        <v>6BM-100129-RG:A1-AHTB1-B</v>
      </c>
      <c r="G136" t="str">
        <f>'Cable Entry'!H136</f>
        <v>Ethernet</v>
      </c>
      <c r="H136">
        <f>'Cable Entry'!O136</f>
        <v>0</v>
      </c>
    </row>
    <row r="137" spans="1:8" x14ac:dyDescent="0.25">
      <c r="A137">
        <f>'Cable Entry'!A137</f>
        <v>130</v>
      </c>
      <c r="B137" t="str">
        <f>'Cable Entry'!B137</f>
        <v>Digital</v>
      </c>
      <c r="C137" t="str">
        <f>'Cable Entry'!C137</f>
        <v>RG:A1</v>
      </c>
      <c r="D137" t="str">
        <f>'Cable Study'!O137</f>
        <v>AHTB1</v>
      </c>
      <c r="E137" t="str">
        <f t="shared" si="10"/>
        <v>6BM-100130-RG:A1-AHTB1-A</v>
      </c>
      <c r="F137" t="str">
        <f t="shared" si="11"/>
        <v>6BM-100130-RG:A1-AHTB1-B</v>
      </c>
      <c r="G137" t="str">
        <f>'Cable Entry'!H137</f>
        <v>Ethernet</v>
      </c>
      <c r="H137">
        <f>'Cable Entry'!O137</f>
        <v>0</v>
      </c>
    </row>
    <row r="138" spans="1:8" x14ac:dyDescent="0.25">
      <c r="A138">
        <f>'Cable Entry'!A138</f>
        <v>131</v>
      </c>
      <c r="B138" t="str">
        <f>'Cable Entry'!B138</f>
        <v>Digital</v>
      </c>
      <c r="C138" t="str">
        <f>'Cable Entry'!C138</f>
        <v>RG:A1</v>
      </c>
      <c r="D138" t="str">
        <f>'Cable Study'!O138</f>
        <v>AHTB1</v>
      </c>
      <c r="E138" t="str">
        <f t="shared" si="10"/>
        <v>6BM-100131-RG:A1-AHTB1-A</v>
      </c>
      <c r="F138" t="str">
        <f t="shared" si="11"/>
        <v>6BM-100131-RG:A1-AHTB1-B</v>
      </c>
      <c r="G138" t="str">
        <f>'Cable Entry'!H138</f>
        <v>Ethernet</v>
      </c>
      <c r="H138">
        <f>'Cable Entry'!O138</f>
        <v>0</v>
      </c>
    </row>
    <row r="139" spans="1:8" x14ac:dyDescent="0.25">
      <c r="A139">
        <f>'Cable Entry'!A139</f>
        <v>132</v>
      </c>
      <c r="B139" t="str">
        <f>'Cable Entry'!B139</f>
        <v>Digital</v>
      </c>
      <c r="C139" t="str">
        <f>'Cable Entry'!C139</f>
        <v>RG:A1</v>
      </c>
      <c r="D139" t="str">
        <f>'Cable Study'!O139</f>
        <v>AHTB1</v>
      </c>
      <c r="E139" t="str">
        <f t="shared" si="10"/>
        <v>6BM-100132-RG:A1-AHTB1-A</v>
      </c>
      <c r="F139" t="str">
        <f t="shared" si="11"/>
        <v>6BM-100132-RG:A1-AHTB1-B</v>
      </c>
      <c r="G139" t="str">
        <f>'Cable Entry'!H139</f>
        <v>Ethernet</v>
      </c>
      <c r="H139">
        <f>'Cable Entry'!O139</f>
        <v>0</v>
      </c>
    </row>
    <row r="140" spans="1:8" x14ac:dyDescent="0.25">
      <c r="A140">
        <f>'Cable Entry'!A140</f>
        <v>133</v>
      </c>
      <c r="B140" t="str">
        <f>'Cable Entry'!B140</f>
        <v>Digital</v>
      </c>
      <c r="C140" t="str">
        <f>'Cable Entry'!C140</f>
        <v>RG:A1</v>
      </c>
      <c r="D140" t="str">
        <f>'Cable Study'!O140</f>
        <v>AHTB1</v>
      </c>
      <c r="E140" t="str">
        <f t="shared" si="10"/>
        <v>6BM-100133-RG:A1-AHTB1-A</v>
      </c>
      <c r="F140" t="str">
        <f t="shared" si="11"/>
        <v>6BM-100133-RG:A1-AHTB1-B</v>
      </c>
      <c r="G140" t="str">
        <f>'Cable Entry'!H140</f>
        <v>Ethernet</v>
      </c>
      <c r="H140">
        <f>'Cable Entry'!O140</f>
        <v>0</v>
      </c>
    </row>
    <row r="141" spans="1:8" x14ac:dyDescent="0.25">
      <c r="A141">
        <f>'Cable Entry'!A141</f>
        <v>134</v>
      </c>
      <c r="B141" t="str">
        <f>'Cable Entry'!B141</f>
        <v>Digital</v>
      </c>
      <c r="C141" t="str">
        <f>'Cable Entry'!C141</f>
        <v>RG:A1</v>
      </c>
      <c r="D141" t="str">
        <f>'Cable Study'!O141</f>
        <v>AHTB1</v>
      </c>
      <c r="E141" t="str">
        <f t="shared" si="10"/>
        <v>6BM-100134-RG:A1-AHTB1-A</v>
      </c>
      <c r="F141" t="str">
        <f t="shared" si="11"/>
        <v>6BM-100134-RG:A1-AHTB1-B</v>
      </c>
      <c r="G141" t="str">
        <f>'Cable Entry'!H141</f>
        <v>Ethernet</v>
      </c>
      <c r="H141">
        <f>'Cable Entry'!O141</f>
        <v>0</v>
      </c>
    </row>
    <row r="142" spans="1:8" x14ac:dyDescent="0.25">
      <c r="A142">
        <f>'Cable Entry'!A142</f>
        <v>135</v>
      </c>
      <c r="B142" t="str">
        <f>'Cable Entry'!B142</f>
        <v>Digital</v>
      </c>
      <c r="C142" t="str">
        <f>'Cable Entry'!C142</f>
        <v>RG:A1</v>
      </c>
      <c r="D142" t="str">
        <f>'Cable Study'!O142</f>
        <v>AHTB1</v>
      </c>
      <c r="E142" t="str">
        <f t="shared" si="10"/>
        <v>6BM-100135-RG:A1-AHTB1-A</v>
      </c>
      <c r="F142" t="str">
        <f t="shared" si="11"/>
        <v>6BM-100135-RG:A1-AHTB1-B</v>
      </c>
      <c r="G142" t="str">
        <f>'Cable Entry'!H142</f>
        <v>Ethernet</v>
      </c>
      <c r="H142">
        <f>'Cable Entry'!O142</f>
        <v>0</v>
      </c>
    </row>
    <row r="143" spans="1:8" x14ac:dyDescent="0.25">
      <c r="A143">
        <f>'Cable Entry'!A143</f>
        <v>136</v>
      </c>
      <c r="B143" t="str">
        <f>'Cable Entry'!B143</f>
        <v>Digital</v>
      </c>
      <c r="C143" t="str">
        <f>'Cable Entry'!C143</f>
        <v>RG:A1</v>
      </c>
      <c r="D143" t="str">
        <f>'Cable Study'!O143</f>
        <v>AHTB2</v>
      </c>
      <c r="E143" t="str">
        <f t="shared" si="10"/>
        <v>6BM-100136-RG:A1-AHTB2-A</v>
      </c>
      <c r="F143" t="str">
        <f t="shared" si="11"/>
        <v>6BM-100136-RG:A1-AHTB2-B</v>
      </c>
      <c r="G143" t="str">
        <f>'Cable Entry'!H143</f>
        <v>Ethernet</v>
      </c>
      <c r="H143">
        <f>'Cable Entry'!O143</f>
        <v>0</v>
      </c>
    </row>
    <row r="144" spans="1:8" x14ac:dyDescent="0.25">
      <c r="A144">
        <f>'Cable Entry'!A144</f>
        <v>137</v>
      </c>
      <c r="B144" t="str">
        <f>'Cable Entry'!B144</f>
        <v>Digital</v>
      </c>
      <c r="C144" t="str">
        <f>'Cable Entry'!C144</f>
        <v>RG:A1</v>
      </c>
      <c r="D144" t="str">
        <f>'Cable Study'!O144</f>
        <v>AHTB2</v>
      </c>
      <c r="E144" t="str">
        <f t="shared" si="10"/>
        <v>6BM-100137-RG:A1-AHTB2-A</v>
      </c>
      <c r="F144" t="str">
        <f t="shared" si="11"/>
        <v>6BM-100137-RG:A1-AHTB2-B</v>
      </c>
      <c r="G144" t="str">
        <f>'Cable Entry'!H144</f>
        <v>Ethernet</v>
      </c>
      <c r="H144">
        <f>'Cable Entry'!O144</f>
        <v>0</v>
      </c>
    </row>
    <row r="145" spans="1:8" x14ac:dyDescent="0.25">
      <c r="A145">
        <f>'Cable Entry'!A145</f>
        <v>138</v>
      </c>
      <c r="B145" t="str">
        <f>'Cable Entry'!B145</f>
        <v>Digital</v>
      </c>
      <c r="C145" t="str">
        <f>'Cable Entry'!C145</f>
        <v>RG:A1</v>
      </c>
      <c r="D145" t="str">
        <f>'Cable Study'!O145</f>
        <v>AHTB2</v>
      </c>
      <c r="E145" t="str">
        <f t="shared" si="10"/>
        <v>6BM-100138-RG:A1-AHTB2-A</v>
      </c>
      <c r="F145" t="str">
        <f t="shared" si="11"/>
        <v>6BM-100138-RG:A1-AHTB2-B</v>
      </c>
      <c r="G145" t="str">
        <f>'Cable Entry'!H145</f>
        <v>Ethernet</v>
      </c>
      <c r="H145">
        <f>'Cable Entry'!O145</f>
        <v>0</v>
      </c>
    </row>
    <row r="146" spans="1:8" x14ac:dyDescent="0.25">
      <c r="A146">
        <f>'Cable Entry'!A146</f>
        <v>139</v>
      </c>
      <c r="B146" t="str">
        <f>'Cable Entry'!B146</f>
        <v>Digital</v>
      </c>
      <c r="C146" t="str">
        <f>'Cable Entry'!C146</f>
        <v>RG:A1</v>
      </c>
      <c r="D146" t="str">
        <f>'Cable Study'!O146</f>
        <v>AHTB2</v>
      </c>
      <c r="E146" t="str">
        <f t="shared" si="10"/>
        <v>6BM-100139-RG:A1-AHTB2-A</v>
      </c>
      <c r="F146" t="str">
        <f t="shared" si="11"/>
        <v>6BM-100139-RG:A1-AHTB2-B</v>
      </c>
      <c r="G146" t="str">
        <f>'Cable Entry'!H146</f>
        <v>Ethernet</v>
      </c>
      <c r="H146">
        <f>'Cable Entry'!O146</f>
        <v>0</v>
      </c>
    </row>
    <row r="147" spans="1:8" x14ac:dyDescent="0.25">
      <c r="A147">
        <f>'Cable Entry'!A147</f>
        <v>140</v>
      </c>
      <c r="B147" t="str">
        <f>'Cable Entry'!B147</f>
        <v>Digital</v>
      </c>
      <c r="C147" t="str">
        <f>'Cable Entry'!C147</f>
        <v>RG:A1</v>
      </c>
      <c r="D147" t="str">
        <f>'Cable Study'!O147</f>
        <v>AHTB2</v>
      </c>
      <c r="E147" t="str">
        <f t="shared" si="10"/>
        <v>6BM-100140-RG:A1-AHTB2-A</v>
      </c>
      <c r="F147" t="str">
        <f t="shared" si="11"/>
        <v>6BM-100140-RG:A1-AHTB2-B</v>
      </c>
      <c r="G147" t="str">
        <f>'Cable Entry'!H147</f>
        <v>Ethernet</v>
      </c>
      <c r="H147">
        <f>'Cable Entry'!O147</f>
        <v>0</v>
      </c>
    </row>
    <row r="148" spans="1:8" x14ac:dyDescent="0.25">
      <c r="A148">
        <f>'Cable Entry'!A148</f>
        <v>141</v>
      </c>
      <c r="B148" t="str">
        <f>'Cable Entry'!B148</f>
        <v>Digital</v>
      </c>
      <c r="C148" t="str">
        <f>'Cable Entry'!C148</f>
        <v>RG:A1</v>
      </c>
      <c r="D148" t="str">
        <f>'Cable Study'!O148</f>
        <v>AHTB2</v>
      </c>
      <c r="E148" t="str">
        <f t="shared" si="10"/>
        <v>6BM-100141-RG:A1-AHTB2-A</v>
      </c>
      <c r="F148" t="str">
        <f t="shared" si="11"/>
        <v>6BM-100141-RG:A1-AHTB2-B</v>
      </c>
      <c r="G148" t="str">
        <f>'Cable Entry'!H148</f>
        <v>Ethernet</v>
      </c>
      <c r="H148">
        <f>'Cable Entry'!O148</f>
        <v>0</v>
      </c>
    </row>
    <row r="149" spans="1:8" x14ac:dyDescent="0.25">
      <c r="A149">
        <f>'Cable Entry'!A149</f>
        <v>142</v>
      </c>
      <c r="B149" t="str">
        <f>'Cable Entry'!B149</f>
        <v>Digital</v>
      </c>
      <c r="C149" t="str">
        <f>'Cable Entry'!C149</f>
        <v>RG:A1</v>
      </c>
      <c r="D149" t="str">
        <f>'Cable Study'!O149</f>
        <v>AVT2B</v>
      </c>
      <c r="E149" t="str">
        <f t="shared" si="10"/>
        <v>6BM-100142-RG:A1-AVT2B-A</v>
      </c>
      <c r="F149" t="str">
        <f t="shared" si="11"/>
        <v>6BM-100142-RG:A1-AVT2B-B</v>
      </c>
      <c r="G149" t="str">
        <f>'Cable Entry'!H149</f>
        <v>Ethernet</v>
      </c>
      <c r="H149">
        <f>'Cable Entry'!O149</f>
        <v>0</v>
      </c>
    </row>
    <row r="150" spans="1:8" x14ac:dyDescent="0.25">
      <c r="A150">
        <f>'Cable Entry'!A150</f>
        <v>143</v>
      </c>
      <c r="B150" t="str">
        <f>'Cable Entry'!B150</f>
        <v>Digital</v>
      </c>
      <c r="C150" t="str">
        <f>'Cable Entry'!C150</f>
        <v>RG:A1</v>
      </c>
      <c r="D150" t="str">
        <f>'Cable Study'!O150</f>
        <v>AVT2B</v>
      </c>
      <c r="E150" t="str">
        <f t="shared" si="10"/>
        <v>6BM-100143-RG:A1-AVT2B-A</v>
      </c>
      <c r="F150" t="str">
        <f t="shared" si="11"/>
        <v>6BM-100143-RG:A1-AVT2B-B</v>
      </c>
      <c r="G150" t="str">
        <f>'Cable Entry'!H150</f>
        <v>Ethernet</v>
      </c>
      <c r="H150">
        <f>'Cable Entry'!O150</f>
        <v>0</v>
      </c>
    </row>
    <row r="151" spans="1:8" x14ac:dyDescent="0.25">
      <c r="A151">
        <f>'Cable Entry'!A151</f>
        <v>144</v>
      </c>
      <c r="B151" t="str">
        <f>'Cable Entry'!B151</f>
        <v>Digital</v>
      </c>
      <c r="C151" t="str">
        <f>'Cable Entry'!C151</f>
        <v>RG:A1</v>
      </c>
      <c r="D151" t="str">
        <f>'Cable Study'!O151</f>
        <v>AVT2B</v>
      </c>
      <c r="E151" t="str">
        <f t="shared" si="10"/>
        <v>6BM-100144-RG:A1-AVT2B-A</v>
      </c>
      <c r="F151" t="str">
        <f t="shared" si="11"/>
        <v>6BM-100144-RG:A1-AVT2B-B</v>
      </c>
      <c r="G151" t="str">
        <f>'Cable Entry'!H151</f>
        <v>Ethernet</v>
      </c>
      <c r="H151">
        <f>'Cable Entry'!O151</f>
        <v>0</v>
      </c>
    </row>
    <row r="152" spans="1:8" x14ac:dyDescent="0.25">
      <c r="A152">
        <f>'Cable Entry'!A152</f>
        <v>145</v>
      </c>
      <c r="B152" t="str">
        <f>'Cable Entry'!B152</f>
        <v>Digital</v>
      </c>
      <c r="C152" t="str">
        <f>'Cable Entry'!C152</f>
        <v>RG:A1</v>
      </c>
      <c r="D152" t="str">
        <f>'Cable Study'!O152</f>
        <v>AVT2B</v>
      </c>
      <c r="E152" t="str">
        <f t="shared" si="10"/>
        <v>6BM-100145-RG:A1-AVT2B-A</v>
      </c>
      <c r="F152" t="str">
        <f t="shared" si="11"/>
        <v>6BM-100145-RG:A1-AVT2B-B</v>
      </c>
      <c r="G152" t="str">
        <f>'Cable Entry'!H152</f>
        <v>Ethernet</v>
      </c>
      <c r="H152">
        <f>'Cable Entry'!O152</f>
        <v>0</v>
      </c>
    </row>
    <row r="153" spans="1:8" x14ac:dyDescent="0.25">
      <c r="A153">
        <f>'Cable Entry'!A153</f>
        <v>146</v>
      </c>
      <c r="B153" t="str">
        <f>'Cable Entry'!B153</f>
        <v>Digital</v>
      </c>
      <c r="C153" t="str">
        <f>'Cable Entry'!C153</f>
        <v>RG:A1</v>
      </c>
      <c r="D153" t="str">
        <f>'Cable Study'!O153</f>
        <v>AVT2B</v>
      </c>
      <c r="E153" t="str">
        <f t="shared" si="10"/>
        <v>6BM-100146-RG:A1-AVT2B-A</v>
      </c>
      <c r="F153" t="str">
        <f t="shared" si="11"/>
        <v>6BM-100146-RG:A1-AVT2B-B</v>
      </c>
      <c r="G153" t="str">
        <f>'Cable Entry'!H153</f>
        <v>Ethernet</v>
      </c>
      <c r="H153">
        <f>'Cable Entry'!O153</f>
        <v>0</v>
      </c>
    </row>
    <row r="154" spans="1:8" x14ac:dyDescent="0.25">
      <c r="A154">
        <f>'Cable Entry'!A154</f>
        <v>147</v>
      </c>
      <c r="B154" t="str">
        <f>'Cable Entry'!B154</f>
        <v>Digital</v>
      </c>
      <c r="C154" t="str">
        <f>'Cable Entry'!C154</f>
        <v>RG:A1</v>
      </c>
      <c r="D154" t="str">
        <f>'Cable Study'!O154</f>
        <v>AVT2B</v>
      </c>
      <c r="E154" t="str">
        <f t="shared" si="10"/>
        <v>6BM-100147-RG:A1-AVT2B-A</v>
      </c>
      <c r="F154" t="str">
        <f t="shared" si="11"/>
        <v>6BM-100147-RG:A1-AVT2B-B</v>
      </c>
      <c r="G154" t="str">
        <f>'Cable Entry'!H154</f>
        <v>Ethernet</v>
      </c>
      <c r="H154">
        <f>'Cable Entry'!O154</f>
        <v>0</v>
      </c>
    </row>
    <row r="155" spans="1:8" x14ac:dyDescent="0.25">
      <c r="A155">
        <f>'Cable Entry'!A155</f>
        <v>148</v>
      </c>
      <c r="B155" t="str">
        <f>'Cable Entry'!B155</f>
        <v>Digital</v>
      </c>
      <c r="C155" t="str">
        <f>'Cable Entry'!C155</f>
        <v>RG:A2</v>
      </c>
      <c r="D155" t="str">
        <f>'Cable Study'!O155</f>
        <v>PT1B1</v>
      </c>
      <c r="E155" t="str">
        <f t="shared" ref="E155" si="12">IF(OR(D155=0,C155=0),"",$G$4&amp;$G$5+A155&amp;"-"&amp;C155&amp;"-"&amp;D155&amp;"-A")</f>
        <v>6BM-100148-RG:A2-PT1B1-A</v>
      </c>
      <c r="F155" t="str">
        <f t="shared" ref="F155" si="13">IF(OR(D155=0,C155=0),"",$G$4&amp;$G$5+A155&amp;"-"&amp;C155&amp;"-"&amp;D155&amp;"-B")</f>
        <v>6BM-100148-RG:A2-PT1B1-B</v>
      </c>
      <c r="G155" t="str">
        <f>'Cable Entry'!H155</f>
        <v>Ethernet</v>
      </c>
      <c r="H155">
        <f>'Cable Entry'!O155</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B7AB52D5E20BA4FB41850283475FFC3" ma:contentTypeVersion="0" ma:contentTypeDescription="Create a new document." ma:contentTypeScope="" ma:versionID="03083511bf10a795f44ec2ba037705cc">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c D A A B Q S w M E F A A C A A g A A G w f T R q V 7 F m n A A A A + Q A A A B I A H A B D b 2 5 m a W c v U G F j a 2 F n Z S 5 4 b W w g o h g A K K A U A A A A A A A A A A A A A A A A A A A A A A A A A A A A h Y / R C o I w G I V f R X b v N i d G y O + 8 6 D Y h k K L b M Z e O d I a b z X f r o k f q F R L K 6 q 7 L c / g O f O d x u 0 M + d W 1 w V Y P V v c l Q h C k K l J F 9 p U 2 d o d G d w j X K O e y E P I t a B T N s b D p Z n a H G u U t K i P c e + x j 3 Q 0 0 Y p R E 5 F t t S N q o T o T b W C S M V + q y q / y v E 4 f C S 4 Q w n K 5 x Q F u M o o g z I 0 k O h z Z d h s z K m Q H 5 K 2 I y t G w f F l Q n 3 J Z A l A n n f 4 E 9 Q S w M E F A A C A A g A A G w f 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B s H 0 0 o i k e 4 D g A A A B E A A A A T A B w A R m 9 y b X V s Y X M v U 2 V j d G l v b j E u b S C i G A A o o B Q A A A A A A A A A A A A A A A A A A A A A A A A A A A A r T k 0 u y c z P U w i G 0 I b W A F B L A Q I t A B Q A A g A I A A B s H 0 0 a l e x Z p w A A A P k A A A A S A A A A A A A A A A A A A A A A A A A A A A B D b 2 5 m a W c v U G F j a 2 F n Z S 5 4 b W x Q S w E C L Q A U A A I A C A A A b B 9 N D 8 r p q 6 Q A A A D p A A A A E w A A A A A A A A A A A A A A A A D z A A A A W 0 N v b n R l b n R f V H l w Z X N d L n h t b F B L A Q I t A B Q A A g A I A A B s H 0 0 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d 4 S f L 2 0 + Z S L C g g t y i Q H n 8 A A A A A A I A A A A A A A N m A A D A A A A A E A A A A C T w m l t R a w G j I 1 x Q 9 L S D X Z w A A A A A B I A A A K A A A A A Q A A A A h 3 o 6 R I u j Q q 8 G 4 w E N o x 9 a p V A A A A A X w P j 8 M Q / L E K U T h I T k W l q e L C Q E G R f 6 0 F p g q J F n t 2 7 v D l g U O g i J V h N L C M 5 o 6 6 r a 3 c d 6 T l l t w F y t R u j e Z D k v 8 C y N r h n L U 8 4 + G r 3 X I E S q 0 5 V 6 Z R Q A A A C 9 C P W V i 8 M g 1 g D 5 1 2 f g Y K x Y z r W 2 v w = = < / D a t a M a s h u p > 
</file>

<file path=customXml/itemProps1.xml><?xml version="1.0" encoding="utf-8"?>
<ds:datastoreItem xmlns:ds="http://schemas.openxmlformats.org/officeDocument/2006/customXml" ds:itemID="{B674AAFA-AD3F-4D32-BA63-FFDFCAB2FB34}">
  <ds:schemaRefs>
    <ds:schemaRef ds:uri="http://schemas.microsoft.com/sharepoint/v3/contenttype/forms"/>
  </ds:schemaRefs>
</ds:datastoreItem>
</file>

<file path=customXml/itemProps2.xml><?xml version="1.0" encoding="utf-8"?>
<ds:datastoreItem xmlns:ds="http://schemas.openxmlformats.org/officeDocument/2006/customXml" ds:itemID="{D8D4A8FB-CA89-44BA-A24D-35977DCC2A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2BAE5CB-56DF-40F3-8FED-915B92F4F7B9}">
  <ds:schemaRefs>
    <ds:schemaRef ds:uri="http://purl.org/dc/dcmitype/"/>
    <ds:schemaRef ds:uri="http://purl.org/dc/elements/1.1/"/>
    <ds:schemaRef ds:uri="http://www.w3.org/XML/1998/namespac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4.xml><?xml version="1.0" encoding="utf-8"?>
<ds:datastoreItem xmlns:ds="http://schemas.openxmlformats.org/officeDocument/2006/customXml" ds:itemID="{024F5369-E260-4E14-A621-A0F9F7EA1C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vt:lpstr>
      <vt:lpstr>Cable Entry</vt:lpstr>
      <vt:lpstr>Beam_line_cable_check_info</vt:lpstr>
      <vt:lpstr>Tray labeling convention</vt:lpstr>
      <vt:lpstr>Cable Study</vt:lpstr>
      <vt:lpstr>Labels</vt:lpstr>
    </vt:vector>
  </TitlesOfParts>
  <Company>BNL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Barrett</dc:creator>
  <cp:lastModifiedBy>Clay, Barrett</cp:lastModifiedBy>
  <cp:lastPrinted>2016-12-13T21:58:03Z</cp:lastPrinted>
  <dcterms:created xsi:type="dcterms:W3CDTF">2016-01-09T18:19:31Z</dcterms:created>
  <dcterms:modified xsi:type="dcterms:W3CDTF">2018-08-31T17:37:35Z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0x010100DB7AB52D5E20BA4FB41850283475FFC3</vt:lpwstr>
  </property>
</Properties>
</file>