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<sst xmlns="http://schemas.openxmlformats.org/spreadsheetml/2006/main" count="4195" uniqueCount="3309">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</sst>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2" activePane="bottomRight" state="frozen"/>
      <selection pane="topLeft" activeCell="A1" activeCellId="0" sqref="A1"/>
      <selection pane="topRight" activeCell="E1" activeCellId="0" sqref="E1"/>
      <selection pane="bottomLeft" activeCell="A32" activeCellId="0" sqref="A32"/>
      <selection pane="bottomRight" activeCell="K56" activeCellId="0" sqref="K56:K58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-0.143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0.141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31.259</v>
      </c>
      <c r="F54" s="26" t="n">
        <v>276763</v>
      </c>
      <c r="G54" s="58" t="n">
        <v>-55.188</v>
      </c>
      <c r="H54" s="59"/>
      <c r="I54" s="57" t="n">
        <v>-23.247</v>
      </c>
      <c r="J54" s="28" t="n">
        <v>-268324</v>
      </c>
      <c r="K54" s="60" t="n">
        <v>42.66</v>
      </c>
      <c r="L54" s="28" t="n">
        <v>387964</v>
      </c>
      <c r="M54" s="60" t="n">
        <v>43.0474</v>
      </c>
      <c r="N54" s="28" t="n">
        <v>394647</v>
      </c>
      <c r="O54" s="57" t="n">
        <v>17.066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1" t="n">
        <v>113.887</v>
      </c>
      <c r="F56" s="25" t="n">
        <v>9251952</v>
      </c>
      <c r="G56" s="62" t="n">
        <v>24.4104</v>
      </c>
      <c r="H56" s="63" t="n">
        <v>4600216</v>
      </c>
      <c r="I56" s="61" t="n">
        <v>54.059</v>
      </c>
      <c r="J56" s="23" t="n">
        <v>6151303</v>
      </c>
      <c r="K56" s="61" t="n">
        <v>125.144</v>
      </c>
      <c r="L56" s="23" t="n">
        <v>9901395</v>
      </c>
      <c r="M56" s="61" t="n">
        <v>124.985</v>
      </c>
      <c r="N56" s="23" t="n">
        <v>9901395</v>
      </c>
      <c r="O56" s="61" t="n">
        <v>96.516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1" t="n">
        <v>119.819</v>
      </c>
      <c r="F57" s="32" t="n">
        <v>6972005</v>
      </c>
      <c r="G57" s="64" t="n">
        <v>12.81</v>
      </c>
      <c r="H57" s="65" t="n">
        <v>1551088</v>
      </c>
      <c r="I57" s="61" t="n">
        <v>52.458</v>
      </c>
      <c r="J57" s="32" t="n">
        <v>3351899</v>
      </c>
      <c r="K57" s="61" t="n">
        <v>130.739</v>
      </c>
      <c r="L57" s="32" t="n">
        <v>7552437</v>
      </c>
      <c r="M57" s="61" t="n">
        <v>130.33</v>
      </c>
      <c r="N57" s="32" t="n">
        <v>7552437</v>
      </c>
      <c r="O57" s="61" t="n">
        <v>98.811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1" t="n">
        <v>119.819</v>
      </c>
      <c r="F58" s="28" t="n">
        <v>5572330</v>
      </c>
      <c r="G58" s="64" t="n">
        <v>12.81</v>
      </c>
      <c r="H58" s="65" t="n">
        <v>354340</v>
      </c>
      <c r="I58" s="61" t="n">
        <v>52.458</v>
      </c>
      <c r="J58" s="32" t="n">
        <v>1952224</v>
      </c>
      <c r="K58" s="61" t="n">
        <v>130.739</v>
      </c>
      <c r="L58" s="32" t="n">
        <v>6355689</v>
      </c>
      <c r="M58" s="61" t="n">
        <v>130.33</v>
      </c>
      <c r="N58" s="32" t="n">
        <v>6355689</v>
      </c>
      <c r="O58" s="61" t="n">
        <v>98.811</v>
      </c>
      <c r="P58" s="66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7" t="n">
        <v>-9.0621</v>
      </c>
      <c r="F59" s="28" t="n">
        <v>-242758</v>
      </c>
      <c r="G59" s="64" t="n">
        <v>-9.0621</v>
      </c>
      <c r="H59" s="68" t="n">
        <v>-242758</v>
      </c>
      <c r="I59" s="67" t="n">
        <v>-9.0621</v>
      </c>
      <c r="J59" s="28" t="n">
        <v>-242758</v>
      </c>
      <c r="K59" s="67" t="n">
        <v>-9.0621</v>
      </c>
      <c r="L59" s="28" t="n">
        <v>-242758</v>
      </c>
      <c r="M59" s="67" t="n">
        <v>-9.0621</v>
      </c>
      <c r="N59" s="28" t="n">
        <v>-242758</v>
      </c>
      <c r="O59" s="67" t="n">
        <v>-9.0621</v>
      </c>
      <c r="P59" s="28" t="n">
        <v>-242758</v>
      </c>
      <c r="T59" s="67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9" t="n">
        <v>15.3898</v>
      </c>
      <c r="F60" s="47" t="n">
        <v>160203</v>
      </c>
      <c r="G60" s="70" t="n">
        <v>15.3898</v>
      </c>
      <c r="H60" s="71" t="n">
        <v>160203</v>
      </c>
      <c r="I60" s="69" t="n">
        <v>15.3898</v>
      </c>
      <c r="J60" s="47" t="n">
        <v>160203</v>
      </c>
      <c r="K60" s="69" t="n">
        <v>15.3898</v>
      </c>
      <c r="L60" s="47" t="n">
        <v>160203</v>
      </c>
      <c r="M60" s="69" t="n">
        <v>15.3898</v>
      </c>
      <c r="N60" s="47" t="n">
        <v>160203</v>
      </c>
      <c r="O60" s="69" t="n">
        <v>15.3898</v>
      </c>
      <c r="P60" s="47" t="n">
        <v>160203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202</v>
      </c>
      <c r="B61" s="74" t="s">
        <v>203</v>
      </c>
      <c r="C61" s="75" t="s">
        <v>204</v>
      </c>
      <c r="D61" s="75" t="s">
        <v>205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218</v>
      </c>
      <c r="C66" s="80" t="s">
        <v>219</v>
      </c>
      <c r="D66" s="80" t="s">
        <v>220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1" sqref="K56:K58 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221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222</v>
      </c>
      <c r="D3" s="88" t="s">
        <v>223</v>
      </c>
      <c r="E3" s="89" t="s">
        <v>224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225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226</v>
      </c>
      <c r="C5" s="83" t="s">
        <v>227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228</v>
      </c>
      <c r="C6" s="83" t="s">
        <v>229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230</v>
      </c>
      <c r="C7" s="83" t="s">
        <v>231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232</v>
      </c>
      <c r="C8" s="83" t="s">
        <v>233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234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235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236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237</v>
      </c>
      <c r="C14" s="99" t="s">
        <v>238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225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239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240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241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176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242</v>
      </c>
      <c r="C22" s="101"/>
      <c r="D22" s="84"/>
      <c r="E22" s="95" t="s">
        <v>243</v>
      </c>
      <c r="F22" s="95"/>
      <c r="G22" s="84"/>
      <c r="H22" s="102" t="s">
        <v>244</v>
      </c>
      <c r="I22" s="102"/>
    </row>
    <row r="23" customFormat="false" ht="13.8" hidden="false" customHeight="false" outlineLevel="0" collapsed="false">
      <c r="B23" s="98" t="s">
        <v>245</v>
      </c>
      <c r="C23" s="99" t="s">
        <v>238</v>
      </c>
      <c r="D23" s="0"/>
      <c r="E23" s="84" t="s">
        <v>245</v>
      </c>
      <c r="F23" s="99" t="s">
        <v>238</v>
      </c>
      <c r="G23" s="0"/>
      <c r="H23" s="84" t="s">
        <v>246</v>
      </c>
      <c r="I23" s="103" t="s">
        <v>238</v>
      </c>
    </row>
    <row r="24" customFormat="false" ht="13.8" hidden="false" customHeight="false" outlineLevel="0" collapsed="false">
      <c r="B24" s="87" t="s">
        <v>247</v>
      </c>
      <c r="C24" s="0" t="n">
        <v>33</v>
      </c>
      <c r="D24" s="0"/>
      <c r="E24" s="83" t="s">
        <v>247</v>
      </c>
      <c r="F24" s="104" t="n">
        <f aca="false">'Modes A-F'!E54</f>
        <v>31.259</v>
      </c>
      <c r="G24" s="0"/>
      <c r="H24" s="83" t="s">
        <v>248</v>
      </c>
      <c r="I24" s="91" t="n">
        <v>40</v>
      </c>
    </row>
    <row r="25" customFormat="false" ht="13.8" hidden="false" customHeight="false" outlineLevel="0" collapsed="false">
      <c r="B25" s="87" t="s">
        <v>249</v>
      </c>
      <c r="C25" s="0" t="n">
        <v>-66.743</v>
      </c>
      <c r="D25" s="0"/>
      <c r="E25" s="83" t="s">
        <v>249</v>
      </c>
      <c r="F25" s="104" t="n">
        <f aca="false">'Modes A-F'!G54</f>
        <v>-55.188</v>
      </c>
      <c r="G25" s="0"/>
      <c r="H25" s="83" t="s">
        <v>250</v>
      </c>
      <c r="I25" s="91" t="n">
        <v>-17.5</v>
      </c>
    </row>
    <row r="26" customFormat="false" ht="13.8" hidden="false" customHeight="false" outlineLevel="0" collapsed="false">
      <c r="B26" s="87" t="s">
        <v>251</v>
      </c>
      <c r="C26" s="0" t="n">
        <v>-48.1824</v>
      </c>
      <c r="D26" s="0"/>
      <c r="E26" s="83" t="s">
        <v>251</v>
      </c>
      <c r="F26" s="104" t="n">
        <f aca="false">'Modes A-F'!I54</f>
        <v>-23.247</v>
      </c>
      <c r="G26" s="0"/>
      <c r="H26" s="83" t="s">
        <v>252</v>
      </c>
      <c r="I26" s="91" t="n">
        <v>6.5</v>
      </c>
    </row>
    <row r="27" customFormat="false" ht="13.8" hidden="false" customHeight="false" outlineLevel="0" collapsed="false">
      <c r="B27" s="87" t="s">
        <v>253</v>
      </c>
      <c r="C27" s="83" t="n">
        <v>27.1</v>
      </c>
      <c r="D27" s="0"/>
      <c r="E27" s="83" t="s">
        <v>253</v>
      </c>
      <c r="F27" s="104" t="n">
        <f aca="false">'Modes A-F'!K54</f>
        <v>42.66</v>
      </c>
      <c r="G27" s="0"/>
      <c r="H27" s="0"/>
      <c r="I27" s="91"/>
    </row>
    <row r="28" customFormat="false" ht="13.8" hidden="false" customHeight="false" outlineLevel="0" collapsed="false">
      <c r="B28" s="87" t="s">
        <v>254</v>
      </c>
      <c r="C28" s="83" t="n">
        <v>27.1</v>
      </c>
      <c r="D28" s="0"/>
      <c r="E28" s="83" t="s">
        <v>254</v>
      </c>
      <c r="F28" s="104" t="n">
        <f aca="false">'Modes A-F'!M54</f>
        <v>43.0474</v>
      </c>
      <c r="G28" s="0"/>
      <c r="H28" s="0"/>
      <c r="I28" s="91"/>
    </row>
    <row r="29" customFormat="false" ht="13.8" hidden="false" customHeight="false" outlineLevel="0" collapsed="false">
      <c r="B29" s="87" t="s">
        <v>255</v>
      </c>
      <c r="C29" s="83" t="n">
        <v>2.8</v>
      </c>
      <c r="D29" s="0"/>
      <c r="E29" s="83" t="s">
        <v>255</v>
      </c>
      <c r="F29" s="104" t="n">
        <f aca="false">'Modes A-F'!O54</f>
        <v>17.066</v>
      </c>
      <c r="G29" s="0"/>
      <c r="H29" s="0"/>
      <c r="I29" s="91"/>
    </row>
    <row r="30" customFormat="false" ht="13.8" hidden="false" customHeight="false" outlineLevel="0" collapsed="false">
      <c r="B30" s="87" t="s">
        <v>256</v>
      </c>
      <c r="C30" s="83" t="n">
        <v>15</v>
      </c>
      <c r="D30" s="0"/>
      <c r="E30" s="83" t="s">
        <v>256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248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K56:K58 G1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257</v>
      </c>
      <c r="F1" s="105"/>
      <c r="G1" s="106" t="s">
        <v>258</v>
      </c>
      <c r="H1" s="106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92</v>
      </c>
      <c r="C3" s="108" t="s">
        <v>93</v>
      </c>
      <c r="D3" s="108" t="s">
        <v>259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1" t="s">
        <v>262</v>
      </c>
      <c r="J6" s="111"/>
      <c r="K6" s="111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K56:K58 E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264</v>
      </c>
      <c r="F1" s="114" t="s">
        <v>6</v>
      </c>
      <c r="G1" s="115" t="s">
        <v>265</v>
      </c>
      <c r="H1" s="116" t="s">
        <v>266</v>
      </c>
    </row>
    <row r="2" customFormat="false" ht="12.8" hidden="false" customHeight="false" outlineLevel="0" collapsed="false">
      <c r="A2" s="117"/>
      <c r="D2" s="118" t="s">
        <v>267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268</v>
      </c>
      <c r="B3" s="0" t="n">
        <v>9002</v>
      </c>
      <c r="D3" s="118" t="s">
        <v>269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17.066</v>
      </c>
      <c r="H3" s="123" t="n">
        <f aca="false">G3-F3</f>
        <v>-2.0371189817083</v>
      </c>
    </row>
    <row r="4" customFormat="false" ht="12.8" hidden="false" customHeight="false" outlineLevel="0" collapsed="false">
      <c r="A4" s="120" t="s">
        <v>270</v>
      </c>
      <c r="B4" s="0" t="n">
        <f aca="false">B3+635</f>
        <v>9637</v>
      </c>
      <c r="D4" s="118" t="s">
        <v>271</v>
      </c>
      <c r="E4" s="104" t="n">
        <f aca="false">'Modes A-F'!K56</f>
        <v>125.144</v>
      </c>
      <c r="F4" s="104" t="n">
        <f aca="false">E4-B4*TAN(2*(F2-E2)/1000)</f>
        <v>96.2329132666878</v>
      </c>
      <c r="G4" s="122" t="n">
        <f aca="false">'Modes A-F'!O56</f>
        <v>96.516</v>
      </c>
      <c r="H4" s="123" t="n">
        <f aca="false">G4-F4</f>
        <v>0.283086733312246</v>
      </c>
    </row>
    <row r="5" customFormat="false" ht="12.8" hidden="false" customHeight="false" outlineLevel="0" collapsed="false">
      <c r="A5" s="124" t="s">
        <v>272</v>
      </c>
      <c r="B5" s="125" t="n">
        <f aca="false">B3+1790</f>
        <v>10792</v>
      </c>
      <c r="C5" s="125"/>
      <c r="D5" s="126" t="s">
        <v>273</v>
      </c>
      <c r="E5" s="127" t="n">
        <f aca="false">'Modes A-F'!K57</f>
        <v>130.739</v>
      </c>
      <c r="F5" s="127" t="n">
        <f aca="false">E5-B5*TAN(2*(F2-E2)/1000)</f>
        <v>98.3629028716503</v>
      </c>
      <c r="G5" s="128" t="n">
        <f aca="false">'Modes A-F'!O57</f>
        <v>98.811</v>
      </c>
      <c r="H5" s="123" t="n">
        <f aca="false">G5-F5</f>
        <v>0.448097128349673</v>
      </c>
    </row>
    <row r="6" customFormat="false" ht="12.8" hidden="false" customHeight="false" outlineLevel="0" collapsed="false">
      <c r="H6" s="123" t="n">
        <f aca="false">AVERAGE(H3,H4,H5)</f>
        <v>-0.435311706682127</v>
      </c>
      <c r="I6" s="0" t="s">
        <v>274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275</v>
      </c>
      <c r="G8" s="131" t="n">
        <v>-0.1</v>
      </c>
    </row>
    <row r="9" customFormat="false" ht="12.8" hidden="false" customHeight="false" outlineLevel="0" collapsed="false">
      <c r="A9" s="117"/>
      <c r="D9" s="118" t="s">
        <v>267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276</v>
      </c>
      <c r="B10" s="0" t="n">
        <v>10907</v>
      </c>
      <c r="D10" s="118" t="s">
        <v>269</v>
      </c>
      <c r="E10" s="123" t="n">
        <f aca="false">'Modes A-F'!E54</f>
        <v>31.259</v>
      </c>
      <c r="F10" s="123"/>
      <c r="G10" s="132" t="n">
        <f aca="false">E10-B10*TAN(2*(G9-E9)/1000)</f>
        <v>33.4404000290853</v>
      </c>
    </row>
    <row r="11" customFormat="false" ht="12.8" hidden="false" customHeight="false" outlineLevel="0" collapsed="false">
      <c r="A11" s="120" t="s">
        <v>277</v>
      </c>
      <c r="B11" s="0" t="n">
        <f aca="false">B10+635</f>
        <v>11542</v>
      </c>
      <c r="D11" s="118" t="s">
        <v>271</v>
      </c>
      <c r="E11" s="123" t="n">
        <f aca="false">'Modes A-F'!E57</f>
        <v>119.819</v>
      </c>
      <c r="F11" s="123"/>
      <c r="G11" s="132" t="n">
        <f aca="false">E11-B11*TAN(2*(G9-E9)/1000)</f>
        <v>122.127400030779</v>
      </c>
    </row>
    <row r="12" customFormat="false" ht="12.8" hidden="false" customHeight="false" outlineLevel="0" collapsed="false">
      <c r="A12" s="124" t="s">
        <v>278</v>
      </c>
      <c r="B12" s="125" t="n">
        <f aca="false">B10+1790</f>
        <v>12697</v>
      </c>
      <c r="C12" s="125"/>
      <c r="D12" s="126" t="s">
        <v>273</v>
      </c>
      <c r="E12" s="133" t="n">
        <f aca="false">'Modes A-F'!E58</f>
        <v>119.819</v>
      </c>
      <c r="F12" s="133"/>
      <c r="G12" s="134" t="n">
        <f aca="false">E12-B12*TAN(2*(G9-E9)/1000)</f>
        <v>122.358400033859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275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267</v>
      </c>
      <c r="E17" s="0" t="n">
        <v>3.225</v>
      </c>
      <c r="G17" s="72" t="n">
        <f aca="false">E17+G16</f>
        <v>3.5</v>
      </c>
      <c r="H17" s="61" t="s">
        <v>279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280</v>
      </c>
      <c r="B18" s="0" t="n">
        <v>1908</v>
      </c>
      <c r="D18" s="118" t="s">
        <v>281</v>
      </c>
      <c r="E18" s="0" t="n">
        <v>-7.25</v>
      </c>
      <c r="G18" s="135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282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6" t="s">
        <v>283</v>
      </c>
      <c r="I20" s="119"/>
    </row>
    <row r="21" customFormat="false" ht="12.8" hidden="false" customHeight="false" outlineLevel="0" collapsed="false">
      <c r="A21" s="117"/>
      <c r="F21" s="137" t="s">
        <v>265</v>
      </c>
      <c r="I21" s="119"/>
    </row>
    <row r="22" customFormat="false" ht="12.8" hidden="false" customHeight="false" outlineLevel="0" collapsed="false">
      <c r="A22" s="120" t="s">
        <v>268</v>
      </c>
      <c r="B22" s="0" t="n">
        <v>9002</v>
      </c>
      <c r="D22" s="118" t="s">
        <v>269</v>
      </c>
      <c r="E22" s="123" t="n">
        <f aca="false">E10-B22*TAN(2*(E19)/1000)+I17</f>
        <v>-36.7073914229833</v>
      </c>
      <c r="F22" s="138" t="n">
        <f aca="false">'Modes A-F'!I54</f>
        <v>-23.247</v>
      </c>
      <c r="G22" s="123" t="n">
        <f aca="false">E10-B22*TAN(2*(G19)/1000)+I17</f>
        <v>-31.75602924884</v>
      </c>
      <c r="I22" s="119"/>
    </row>
    <row r="23" customFormat="false" ht="12.8" hidden="false" customHeight="false" outlineLevel="0" collapsed="false">
      <c r="A23" s="120" t="s">
        <v>270</v>
      </c>
      <c r="B23" s="0" t="n">
        <f aca="false">B22+635</f>
        <v>9637</v>
      </c>
      <c r="D23" s="118" t="s">
        <v>271</v>
      </c>
      <c r="E23" s="123" t="n">
        <f aca="false">E11-B23*TAN(2*(E19)/1000)+I17</f>
        <v>47.0582674801944</v>
      </c>
      <c r="F23" s="138" t="n">
        <f aca="false">'Modes A-F'!I56</f>
        <v>54.059</v>
      </c>
      <c r="G23" s="123" t="n">
        <f aca="false">E11-B23*TAN(2*(G19)/1000)+I17</f>
        <v>52.3588981480704</v>
      </c>
      <c r="I23" s="119"/>
    </row>
    <row r="24" customFormat="false" ht="12.8" hidden="false" customHeight="false" outlineLevel="0" collapsed="false">
      <c r="A24" s="124" t="s">
        <v>272</v>
      </c>
      <c r="B24" s="125" t="n">
        <f aca="false">B22+1790</f>
        <v>10792</v>
      </c>
      <c r="C24" s="125"/>
      <c r="D24" s="126" t="s">
        <v>273</v>
      </c>
      <c r="E24" s="133" t="n">
        <f aca="false">E12-B24*TAN(2*(E19)/1000)+I17</f>
        <v>38.3378517843995</v>
      </c>
      <c r="F24" s="139" t="n">
        <f aca="false">'Modes A-F'!I57</f>
        <v>52.458</v>
      </c>
      <c r="G24" s="140" t="n">
        <f aca="false">E12-B24*TAN(2*(G19)/1000)+I17</f>
        <v>44.273766090482</v>
      </c>
      <c r="H24" s="125"/>
      <c r="I24" s="141"/>
    </row>
    <row r="28" customFormat="false" ht="16.15" hidden="false" customHeight="false" outlineLevel="0" collapsed="false">
      <c r="A28" s="142" t="s">
        <v>2</v>
      </c>
      <c r="B28" s="142"/>
      <c r="C28" s="142"/>
      <c r="D28" s="113"/>
      <c r="E28" s="113"/>
      <c r="F28" s="130" t="s">
        <v>275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267</v>
      </c>
      <c r="E29" s="0" t="n">
        <v>3.225</v>
      </c>
      <c r="G29" s="72" t="n">
        <f aca="false">E29+G28</f>
        <v>3.5</v>
      </c>
      <c r="H29" s="61" t="s">
        <v>279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280</v>
      </c>
      <c r="B30" s="0" t="n">
        <v>1908</v>
      </c>
      <c r="D30" s="118" t="s">
        <v>281</v>
      </c>
      <c r="E30" s="0" t="n">
        <v>-6.583</v>
      </c>
      <c r="G30" s="135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282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6" t="s">
        <v>283</v>
      </c>
      <c r="I32" s="119"/>
    </row>
    <row r="33" customFormat="false" ht="12.8" hidden="false" customHeight="false" outlineLevel="0" collapsed="false">
      <c r="A33" s="117"/>
      <c r="F33" s="137" t="s">
        <v>265</v>
      </c>
      <c r="I33" s="119"/>
    </row>
    <row r="34" customFormat="false" ht="12.8" hidden="false" customHeight="false" outlineLevel="0" collapsed="false">
      <c r="A34" s="120" t="s">
        <v>268</v>
      </c>
      <c r="B34" s="0" t="n">
        <v>9002</v>
      </c>
      <c r="D34" s="118" t="s">
        <v>269</v>
      </c>
      <c r="E34" s="123" t="n">
        <f aca="false">E10-B34*TAN(2*(E31)/1000)</f>
        <v>-63.7156236638297</v>
      </c>
      <c r="F34" s="138" t="n">
        <f aca="false">'Modes A-F'!G54</f>
        <v>-55.188</v>
      </c>
      <c r="G34" s="123" t="n">
        <f aca="false">E10-B34*TAN(2*(G31)/1000)+I29</f>
        <v>-58.7640007866982</v>
      </c>
      <c r="I34" s="119"/>
    </row>
    <row r="35" customFormat="false" ht="12.8" hidden="false" customHeight="false" outlineLevel="0" collapsed="false">
      <c r="A35" s="120" t="s">
        <v>270</v>
      </c>
      <c r="B35" s="0" t="n">
        <f aca="false">B34+635</f>
        <v>9637</v>
      </c>
      <c r="D35" s="118" t="s">
        <v>271</v>
      </c>
      <c r="E35" s="123" t="n">
        <f aca="false">E11-B35*TAN(2*(E31)/1000)</f>
        <v>18.1448777773465</v>
      </c>
      <c r="F35" s="138" t="n">
        <f aca="false">'Modes A-F'!G56</f>
        <v>24.4104</v>
      </c>
      <c r="G35" s="123" t="n">
        <f aca="false">E11-B35*TAN(2*(G31)/1000)+I29</f>
        <v>23.4457875381681</v>
      </c>
      <c r="I35" s="119"/>
    </row>
    <row r="36" customFormat="false" ht="12.8" hidden="false" customHeight="false" outlineLevel="0" collapsed="false">
      <c r="A36" s="124" t="s">
        <v>272</v>
      </c>
      <c r="B36" s="125" t="n">
        <f aca="false">B34+1790</f>
        <v>10792</v>
      </c>
      <c r="C36" s="125"/>
      <c r="D36" s="126" t="s">
        <v>273</v>
      </c>
      <c r="E36" s="133" t="n">
        <f aca="false">E12-B36*TAN(2*(E31)/1000)</f>
        <v>5.95917567428903</v>
      </c>
      <c r="F36" s="139" t="n">
        <f aca="false">'Modes A-F'!G57</f>
        <v>12.81</v>
      </c>
      <c r="G36" s="133" t="n">
        <f aca="false">E12-B36*TAN(2*(G31)/1000)+I29</f>
        <v>11.8954025227675</v>
      </c>
      <c r="H36" s="125"/>
      <c r="I36" s="141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56:K58 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3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3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3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3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3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3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3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3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3" t="n">
        <v>8.1921E-011</v>
      </c>
    </row>
    <row r="66" customFormat="false" ht="12.8" hidden="false" customHeight="false" outlineLevel="0" collapsed="false">
      <c r="A66" s="0" t="s">
        <v>349</v>
      </c>
      <c r="B66" s="143" t="n">
        <v>6.1817E-009</v>
      </c>
    </row>
    <row r="67" customFormat="false" ht="12.8" hidden="false" customHeight="false" outlineLevel="0" collapsed="false">
      <c r="A67" s="0" t="s">
        <v>350</v>
      </c>
      <c r="B67" s="143" t="n">
        <v>-8.139E-009</v>
      </c>
    </row>
    <row r="68" customFormat="false" ht="12.8" hidden="false" customHeight="false" outlineLevel="0" collapsed="false">
      <c r="A68" s="0" t="s">
        <v>351</v>
      </c>
      <c r="B68" s="143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3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3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3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3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3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3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3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3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3" t="n">
        <v>1.9024E-008</v>
      </c>
    </row>
    <row r="165" customFormat="false" ht="12.8" hidden="false" customHeight="false" outlineLevel="0" collapsed="false">
      <c r="A165" s="0" t="s">
        <v>448</v>
      </c>
      <c r="B165" s="143" t="n">
        <v>-9.5679E-009</v>
      </c>
    </row>
    <row r="166" customFormat="false" ht="12.8" hidden="false" customHeight="false" outlineLevel="0" collapsed="false">
      <c r="A166" s="0" t="s">
        <v>449</v>
      </c>
      <c r="B166" s="143" t="n">
        <v>-1.1631E-009</v>
      </c>
    </row>
    <row r="167" customFormat="false" ht="12.8" hidden="false" customHeight="false" outlineLevel="0" collapsed="false">
      <c r="A167" s="0" t="s">
        <v>450</v>
      </c>
      <c r="B167" s="143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3" t="n">
        <v>2.8833E-008</v>
      </c>
    </row>
    <row r="185" customFormat="false" ht="12.8" hidden="false" customHeight="false" outlineLevel="0" collapsed="false">
      <c r="A185" s="0" t="s">
        <v>468</v>
      </c>
      <c r="B185" s="143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3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3" t="n">
        <v>2.8343E-008</v>
      </c>
    </row>
    <row r="193" customFormat="false" ht="12.8" hidden="false" customHeight="false" outlineLevel="0" collapsed="false">
      <c r="A193" s="0" t="s">
        <v>476</v>
      </c>
      <c r="B193" s="143" t="n">
        <v>-7.401E-010</v>
      </c>
    </row>
    <row r="194" customFormat="false" ht="12.8" hidden="false" customHeight="false" outlineLevel="0" collapsed="false">
      <c r="A194" s="0" t="s">
        <v>477</v>
      </c>
      <c r="B194" s="143" t="n">
        <v>-1.4084E-009</v>
      </c>
    </row>
    <row r="195" customFormat="false" ht="12.8" hidden="false" customHeight="false" outlineLevel="0" collapsed="false">
      <c r="A195" s="0" t="s">
        <v>478</v>
      </c>
      <c r="B195" s="143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3" t="n">
        <v>8.3006E-011</v>
      </c>
      <c r="D337" s="143" t="n">
        <v>8.2839E-011</v>
      </c>
      <c r="E337" s="143" t="n">
        <v>8.2777E-011</v>
      </c>
      <c r="F337" s="143" t="n">
        <v>8.1528E-011</v>
      </c>
      <c r="G337" s="143" t="n">
        <v>8.2662E-011</v>
      </c>
      <c r="H337" s="143" t="n">
        <v>8.3572E-011</v>
      </c>
      <c r="I337" s="143" t="n">
        <v>8.489E-011</v>
      </c>
      <c r="J337" s="143" t="n">
        <v>8.3896E-011</v>
      </c>
      <c r="K337" s="143" t="n">
        <v>8.2012E-011</v>
      </c>
      <c r="L337" s="143" t="n">
        <v>8.0897E-011</v>
      </c>
      <c r="M337" s="143" t="n">
        <v>8.29E-011</v>
      </c>
      <c r="N337" s="143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3" t="n">
        <v>6.3068E-009</v>
      </c>
      <c r="D338" s="143" t="n">
        <v>6.0737E-009</v>
      </c>
      <c r="E338" s="143" t="n">
        <v>6.6921E-009</v>
      </c>
      <c r="F338" s="143" t="n">
        <v>5.7007E-009</v>
      </c>
      <c r="G338" s="143" t="n">
        <v>5.6393E-009</v>
      </c>
      <c r="H338" s="143" t="n">
        <v>6.6627E-009</v>
      </c>
      <c r="I338" s="143" t="n">
        <v>6.6038E-009</v>
      </c>
      <c r="J338" s="143" t="n">
        <v>5.87E-009</v>
      </c>
      <c r="K338" s="143" t="n">
        <v>6.1792E-009</v>
      </c>
      <c r="L338" s="143" t="n">
        <v>5.3276E-009</v>
      </c>
      <c r="M338" s="143" t="n">
        <v>6.513E-009</v>
      </c>
      <c r="N338" s="143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3" t="n">
        <v>-7.2948E-009</v>
      </c>
      <c r="D339" s="143" t="n">
        <v>-7.6015E-009</v>
      </c>
      <c r="E339" s="143" t="n">
        <v>-7.4862E-009</v>
      </c>
      <c r="F339" s="143" t="n">
        <v>-8.5513E-009</v>
      </c>
      <c r="G339" s="143" t="n">
        <v>-8.3206E-009</v>
      </c>
      <c r="H339" s="143" t="n">
        <v>-7.5942E-009</v>
      </c>
      <c r="I339" s="143" t="n">
        <v>-7.5377E-009</v>
      </c>
      <c r="J339" s="143" t="n">
        <v>-8.5415E-009</v>
      </c>
      <c r="K339" s="143" t="n">
        <v>-7.7635E-009</v>
      </c>
      <c r="L339" s="143" t="n">
        <v>-8.0482E-009</v>
      </c>
      <c r="M339" s="143" t="n">
        <v>-8.2175E-009</v>
      </c>
      <c r="N339" s="143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3" t="n">
        <v>4.8625E-009</v>
      </c>
      <c r="D340" s="143" t="n">
        <v>4.433E-009</v>
      </c>
      <c r="E340" s="143" t="n">
        <v>3.4611E-009</v>
      </c>
      <c r="F340" s="143" t="n">
        <v>3.9372E-009</v>
      </c>
      <c r="G340" s="143" t="n">
        <v>4.8526E-009</v>
      </c>
      <c r="H340" s="143" t="n">
        <v>4.5041E-009</v>
      </c>
      <c r="I340" s="143" t="n">
        <v>4.5311E-009</v>
      </c>
      <c r="J340" s="143" t="n">
        <v>4.2882E-009</v>
      </c>
      <c r="K340" s="143" t="n">
        <v>4.4551E-009</v>
      </c>
      <c r="L340" s="143" t="n">
        <v>4.136E-009</v>
      </c>
      <c r="M340" s="143" t="n">
        <v>3.9078E-009</v>
      </c>
      <c r="N340" s="143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3" t="n">
        <v>2.1231E-008</v>
      </c>
      <c r="D357" s="143" t="n">
        <v>1.9514E-008</v>
      </c>
      <c r="E357" s="143" t="n">
        <v>1.8533E-008</v>
      </c>
      <c r="F357" s="143" t="n">
        <v>2.1231E-008</v>
      </c>
      <c r="G357" s="143" t="n">
        <v>2.4174E-008</v>
      </c>
      <c r="H357" s="143" t="n">
        <v>1.9024E-008</v>
      </c>
      <c r="I357" s="143" t="n">
        <v>2.8588E-008</v>
      </c>
      <c r="J357" s="143" t="n">
        <v>1.9024E-008</v>
      </c>
      <c r="K357" s="143" t="n">
        <v>3.2757E-008</v>
      </c>
      <c r="L357" s="143" t="n">
        <v>3.5455E-008</v>
      </c>
      <c r="M357" s="143" t="n">
        <v>2.025E-008</v>
      </c>
      <c r="N357" s="143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3" t="n">
        <v>-1.766E-008</v>
      </c>
      <c r="D358" s="143" t="n">
        <v>-4.4184E-009</v>
      </c>
      <c r="E358" s="143" t="n">
        <v>-1.1284E-008</v>
      </c>
      <c r="F358" s="143" t="n">
        <v>-1.1039E-008</v>
      </c>
      <c r="G358" s="143" t="n">
        <v>-9.5679E-009</v>
      </c>
      <c r="H358" s="143" t="n">
        <v>-1.1284E-008</v>
      </c>
      <c r="I358" s="143" t="n">
        <v>-2.2114E-009</v>
      </c>
      <c r="J358" s="143" t="n">
        <v>-5.3992E-009</v>
      </c>
      <c r="K358" s="143" t="n">
        <v>9.7642E-010</v>
      </c>
      <c r="L358" s="143" t="n">
        <v>6.3712E-009</v>
      </c>
      <c r="M358" s="143" t="n">
        <v>-1.153E-008</v>
      </c>
      <c r="N358" s="143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3" t="n">
        <v>-9.0112E-009</v>
      </c>
      <c r="D359" s="143" t="n">
        <v>-4.3514E-009</v>
      </c>
      <c r="E359" s="143" t="n">
        <v>-6.0682E-009</v>
      </c>
      <c r="F359" s="143" t="n">
        <v>-9.0112E-009</v>
      </c>
      <c r="G359" s="143" t="n">
        <v>-4.5967E-009</v>
      </c>
      <c r="H359" s="143" t="n">
        <v>-1.0483E-008</v>
      </c>
      <c r="I359" s="143" t="n">
        <v>7.6659E-009</v>
      </c>
      <c r="J359" s="143" t="n">
        <v>-3.3704E-009</v>
      </c>
      <c r="K359" s="143" t="n">
        <v>6.6849E-009</v>
      </c>
      <c r="L359" s="143" t="n">
        <v>5.2134E-009</v>
      </c>
      <c r="M359" s="143" t="n">
        <v>-1.6536E-009</v>
      </c>
      <c r="N359" s="143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3" t="n">
        <v>7.8174E-009</v>
      </c>
      <c r="D360" s="143" t="n">
        <v>2.3513E-008</v>
      </c>
      <c r="E360" s="143" t="n">
        <v>1.7382E-008</v>
      </c>
      <c r="F360" s="143" t="n">
        <v>1.1006E-008</v>
      </c>
      <c r="G360" s="143" t="n">
        <v>1.5665E-008</v>
      </c>
      <c r="H360" s="143" t="n">
        <v>1.2477E-008</v>
      </c>
      <c r="I360" s="143" t="n">
        <v>2.057E-008</v>
      </c>
      <c r="J360" s="143" t="n">
        <v>1.9835E-008</v>
      </c>
      <c r="K360" s="143" t="n">
        <v>2.5721E-008</v>
      </c>
      <c r="L360" s="143" t="n">
        <v>2.5475E-008</v>
      </c>
      <c r="M360" s="143" t="n">
        <v>1.076E-008</v>
      </c>
      <c r="N360" s="143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3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3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3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3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K56:K58 B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4" t="s">
        <v>814</v>
      </c>
      <c r="C1" s="144" t="n">
        <v>350</v>
      </c>
      <c r="D1" s="144" t="s">
        <v>815</v>
      </c>
    </row>
    <row r="2" customFormat="false" ht="12.8" hidden="false" customHeight="false" outlineLevel="0" collapsed="false">
      <c r="A2" s="0" t="n">
        <v>2</v>
      </c>
      <c r="B2" s="144" t="s">
        <v>816</v>
      </c>
      <c r="C2" s="144" t="n">
        <v>0.5</v>
      </c>
    </row>
    <row r="3" customFormat="false" ht="12.8" hidden="false" customHeight="false" outlineLevel="0" collapsed="false">
      <c r="A3" s="0" t="n">
        <v>1</v>
      </c>
      <c r="B3" s="144" t="s">
        <v>817</v>
      </c>
      <c r="C3" s="144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3" t="n">
        <v>3.71179E-009</v>
      </c>
    </row>
    <row r="17" customFormat="false" ht="12.8" hidden="false" customHeight="false" outlineLevel="0" collapsed="false">
      <c r="B17" s="0" t="s">
        <v>833</v>
      </c>
      <c r="C17" s="143" t="n">
        <v>3.71272E-009</v>
      </c>
    </row>
    <row r="18" customFormat="false" ht="12.8" hidden="false" customHeight="false" outlineLevel="0" collapsed="false">
      <c r="B18" s="0" t="s">
        <v>834</v>
      </c>
      <c r="C18" s="143" t="n">
        <v>3.71425E-009</v>
      </c>
    </row>
    <row r="19" customFormat="false" ht="12.8" hidden="false" customHeight="false" outlineLevel="0" collapsed="false">
      <c r="B19" s="0" t="s">
        <v>835</v>
      </c>
      <c r="C19" s="143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3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3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3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3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3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3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3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3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3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3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3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3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3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3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3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3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3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3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3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3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3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3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3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3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3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3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3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3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3" t="n">
        <v>3.71179E-009</v>
      </c>
    </row>
    <row r="499" customFormat="false" ht="12.8" hidden="false" customHeight="false" outlineLevel="0" collapsed="false">
      <c r="B499" s="0" t="s">
        <v>1330</v>
      </c>
      <c r="C499" s="143" t="n">
        <v>3.71272E-009</v>
      </c>
    </row>
    <row r="500" customFormat="false" ht="12.8" hidden="false" customHeight="false" outlineLevel="0" collapsed="false">
      <c r="B500" s="0" t="s">
        <v>1331</v>
      </c>
      <c r="C500" s="143" t="n">
        <v>3.71425E-009</v>
      </c>
    </row>
    <row r="501" customFormat="false" ht="12.8" hidden="false" customHeight="false" outlineLevel="0" collapsed="false">
      <c r="B501" s="0" t="s">
        <v>1332</v>
      </c>
      <c r="C501" s="143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3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3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3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3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3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3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3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3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3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3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3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3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3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3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3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3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3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3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3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3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3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3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3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3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3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3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3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3" t="n">
        <v>1000000</v>
      </c>
    </row>
    <row r="1597" customFormat="false" ht="12.8" hidden="false" customHeight="false" outlineLevel="0" collapsed="false">
      <c r="B1597" s="0" t="s">
        <v>2468</v>
      </c>
      <c r="C1597" s="143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3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3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3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3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3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3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3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3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3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3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3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3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3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3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3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3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3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3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3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3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3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3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3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3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3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3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3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3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3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3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5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3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3" t="n">
        <v>32640100000</v>
      </c>
    </row>
    <row r="2318" customFormat="false" ht="12.8" hidden="false" customHeight="false" outlineLevel="0" collapsed="false">
      <c r="B2318" s="0" t="s">
        <v>3220</v>
      </c>
      <c r="C2318" s="143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3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6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6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6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6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6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3135613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2023-01-19T16:22:32Z</dcterms:modified>
  <cp:revision>253</cp:revision>
  <dc:subject/>
  <dc:title/>
</cp:coreProperties>
</file>