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7B82C0C9-C353-4566-9B30-AF2591A1F4C9}" xr6:coauthVersionLast="47" xr6:coauthVersionMax="47" xr10:uidLastSave="{00000000-0000-0000-0000-000000000000}"/>
  <bookViews>
    <workbookView xWindow="39220" yWindow="-4520" windowWidth="30950" windowHeight="16050"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V2" i="7"/>
  <c r="V3" i="7"/>
  <c r="V4" i="7"/>
  <c r="V5" i="7"/>
  <c r="E2" i="7"/>
  <c r="F2" i="7"/>
  <c r="G2" i="7"/>
  <c r="H2" i="7"/>
  <c r="I2" i="7"/>
  <c r="J2" i="7"/>
  <c r="K2" i="7"/>
  <c r="L2" i="7"/>
  <c r="M2" i="7"/>
  <c r="N2" i="7"/>
  <c r="O2" i="7"/>
  <c r="P2" i="7"/>
  <c r="Q2" i="7"/>
  <c r="R2" i="7"/>
  <c r="S2" i="7"/>
  <c r="T2" i="7"/>
  <c r="U2" i="7"/>
  <c r="E3" i="7"/>
  <c r="F3" i="7"/>
  <c r="G3" i="7"/>
  <c r="H3" i="7"/>
  <c r="I3" i="7"/>
  <c r="J3" i="7"/>
  <c r="K3" i="7"/>
  <c r="L3" i="7"/>
  <c r="M3" i="7"/>
  <c r="N3" i="7"/>
  <c r="O3" i="7"/>
  <c r="P3" i="7"/>
  <c r="Q3" i="7"/>
  <c r="R3" i="7"/>
  <c r="S3" i="7"/>
  <c r="T3" i="7"/>
  <c r="U3" i="7"/>
  <c r="E4" i="7"/>
  <c r="F4" i="7"/>
  <c r="H4" i="7"/>
  <c r="I4" i="7"/>
  <c r="J4" i="7"/>
  <c r="K4" i="7"/>
  <c r="L4" i="7"/>
  <c r="M4" i="7"/>
  <c r="N4" i="7"/>
  <c r="O4" i="7"/>
  <c r="P4" i="7"/>
  <c r="Q4" i="7"/>
  <c r="R4" i="7"/>
  <c r="S4" i="7"/>
  <c r="T4" i="7"/>
  <c r="U4" i="7"/>
  <c r="E5" i="7"/>
  <c r="F5" i="7"/>
  <c r="G5" i="7"/>
  <c r="H5" i="7"/>
  <c r="I5" i="7"/>
  <c r="J5" i="7"/>
  <c r="K5" i="7"/>
  <c r="L5" i="7"/>
  <c r="M5" i="7"/>
  <c r="N5" i="7"/>
  <c r="O5" i="7"/>
  <c r="P5" i="7"/>
  <c r="Q5" i="7"/>
  <c r="R5" i="7"/>
  <c r="S5" i="7"/>
  <c r="T5" i="7"/>
  <c r="U5" i="7"/>
  <c r="C2" i="7"/>
  <c r="D2" i="7"/>
  <c r="C3" i="7"/>
  <c r="D3" i="7"/>
  <c r="C4" i="7"/>
  <c r="D4" i="7"/>
  <c r="C5" i="7"/>
  <c r="D5" i="7"/>
  <c r="B5" i="7"/>
  <c r="B4" i="7"/>
  <c r="B3" i="7"/>
  <c r="B2" i="7"/>
  <c r="V7" i="1"/>
  <c r="V6" i="1"/>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<sst xmlns="http://schemas.openxmlformats.org/spreadsheetml/2006/main" count="656" uniqueCount="243">
  <si>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</si>
  <si>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</si>
  <si>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</si>
  <si>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</si>
  <si>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</si>
  <si>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</si>
  <si>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</si>
  <si>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</si>
  <si>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</si>
  <si>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</si>
  <si>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</si>
  <si>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</si>
  <si>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</si>
  <si>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</si>
  <si>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</si>
  <si>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</si>
  <si>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</si>
  <si>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</si>
  <si>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</si>
  <si>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</si>
  <si>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</si>
  <si>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</si>
  <si>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</si>
  <si>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</si>
  <si>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</si>
  <si>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</si>
  <si>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</si>
  <si>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</si>
  <si>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</si>
  <si>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</si>
  <si>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</si>
  <si>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</si>
  <si>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</si>
  <si>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</si>
  <si>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</si>
  <si>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</si>
  <si>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</si>
  <si>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</si>
  <si>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</si>
  <si>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</si>
  <si>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</si>
  <si>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</si>
  <si>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</si>
  <si>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</si>
  <si>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</si>
  <si>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</si>
  <si>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</si>
  <si>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</si>
  <si>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</si>
  <si>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</si>
  <si>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</si>
  <si>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</si>
  <si>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</si>
  <si>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</si>
  <si>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</si>
  <si>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</si>
  <si>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</si>
  <si>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</si>
  <si>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</si>
  <si>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</si>
  <si>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</si>
  <si>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</si>
  <si>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</si>
  <si>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</si>
  <si>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</si>
  <si>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</si>
  <si>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</si>
  <si>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</si>
  <si>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</si>
  <si>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</si>
  <si>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</si>
  <si>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</si>
  <si>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</si>
  <si>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</si>
  <si>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</si>
  <si>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</si>
  <si>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</si>
  <si>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high</t>
  </si>
  <si>
    <t>low</t>
  </si>
  <si>
    <t>none</t>
  </si>
  <si>
    <t>[270,280,290,400]</t>
  </si>
  <si>
    <t>[2,1,10]</t>
  </si>
  <si>
    <t>(2,1,10)</t>
  </si>
  <si>
    <t>[0,90,-1]</t>
  </si>
  <si>
    <t>[0,20,50,80]</t>
  </si>
  <si>
    <t>[1,('less than',280),5]</t>
  </si>
  <si>
    <t>temperatures</t>
  </si>
  <si>
    <t>0,90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</si>
  <si>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</si>
  <si>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</si>
  <si>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</si>
  <si>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</si>
  <si>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</si>
  <si>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</si>
  <si>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</si>
  <si>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</si>
  <si>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</si>
  <si>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</si>
  <si>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</si>
  <si>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</si>
  <si>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</si>
  <si>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</si>
  <si>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</si>
  <si>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</si>
  <si>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</si>
  <si>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</si>
  <si>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</si>
  <si>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</si>
  <si>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</si>
  <si>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</si>
  <si>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</si>
  <si>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</si>
  <si>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</si>
  <si>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</si>
  <si>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</si>
  <si>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</si>
  <si>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</si>
  <si>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</si>
  <si>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</si>
  <si>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</si>
  <si>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</si>
  <si>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</si>
  <si>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</si>
  <si>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</si>
  <si>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</si>
  <si>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</si>
  <si>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</si>
  <si>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</si>
  <si>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</si>
  <si>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</si>
  <si>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</si>
  <si>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</si>
  <si>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</si>
  <si>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</si>
  <si>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</si>
  <si>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</si>
  <si>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</si>
  <si>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</si>
  <si>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</si>
  <si>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</si>
  <si>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</si>
  <si>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</si>
  <si>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</si>
  <si>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</si>
  <si>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</si>
  <si>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</si>
  <si>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</si>
  <si>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</si>
  <si>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</si>
  <si>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</si>
  <si>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</si>
  <si>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</si>
  <si>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</si>
  <si>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</si>
  <si>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</si>
  <si>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</si>
  <si>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</si>
  <si>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</si>
  <si>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</si>
  <si>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</si>
  <si>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</si>
  <si>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</si>
  <si>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</si>
  <si>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</si>
  <si>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</si>
  <si>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</si>
  <si>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</si>
  <si>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</si>
  <si>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</si>
  <si>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</si>
  <si>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</si>
  <si>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</si>
  <si>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</si>
  <si>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</si>
  <si>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</si>
  <si>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</si>
  <si>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</si>
  <si>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</si>
  <si>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</si>
  <si>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</si>
  <si>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</si>
  <si>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</si>
  <si>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</si>
  <si>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</si>
  <si>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</si>
  <si>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</si>
  <si>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</si>
  <si>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</si>
  <si>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</si>
  <si>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</si>
  <si>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</si>
  <si>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</si>
  <si>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</si>
  <si>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</si>
  <si>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</si>
  <si>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</si>
  <si>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</si>
  <si>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</si>
  <si>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</si>
  <si>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</si>
  <si>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</si>
  <si>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</si>
  <si>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</si>
  <si>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</si>
  <si>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</si>
  <si>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</si>
  <si>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</si>
  <si>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</si>
  <si>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</si>
  <si>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</si>
  <si>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</si>
  <si>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</si>
  <si>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</si>
  <si>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</si>
  <si>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</si>
  <si>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</si>
  <si>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</si>
  <si>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</si>
  <si>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</si>
  <si>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</si>
  <si>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</si>
  <si>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</si>
  <si>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</si>
  <si>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 message to send to the RSoXS slack channel when this acquisition starts</t>
  </si>
  <si>
    <t>Hey Eliot, I'm starting this important scan now</t>
  </si>
  <si>
    <t xml:space="preserve">any string.  </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</si>
  <si>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</si>
  <si>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</si>
  <si>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</si>
  <si>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</si>
  <si>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"spirals"</t>
  </si>
  <si>
    <t>use to separate alignment scans which must all be run and analyzed before running data, or running ONLY some sub set of data.  This isn't sorting like priority, it's filtering</t>
  </si>
  <si>
    <t>string or number.  "all" or not specifying will mean this acquisition will run with any grouping.  Not specifying a group= in run_bar command will run all samples no matter their group</t>
  </si>
  <si>
    <t>default 'full' which is 112 images</t>
  </si>
  <si>
    <t>How many steps you want per energy scan</t>
  </si>
  <si>
    <t>visit https://wiki-nsls2.bnl.gov/beamline7ID1/index.php?title=RSoXS_Acquisitions to see detailed instructions if needed</t>
  </si>
  <si>
    <t>Information about possible acquisitions and arguments are given in this template and on the wiki</t>
  </si>
  <si>
    <t>WAXSNEXAFS</t>
  </si>
  <si>
    <t>WAXS_liquid</t>
  </si>
  <si>
    <t>SAXS_liquid</t>
  </si>
  <si>
    <t>groupA</t>
  </si>
  <si>
    <t>diodeRangeTest</t>
  </si>
  <si>
    <t>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</si>
</sst>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49" fontId="8" fillId="4" borderId="1" xfId="0" applyNumberFormat="1" applyFont="1" applyFill="1" applyBorder="1" applyAlignment="1">
      <alignment horizontal="left" vertical="top" wrapText="1"/>
    </xf>
    <xf numFmtId="49" fontId="8" fillId="4" borderId="1" xfId="0" applyNumberFormat="1" applyFont="1" applyFill="1" applyBorder="1" applyAlignment="1">
      <alignment wrapText="1"/>
    </xf>
    <xf numFmtId="0" fontId="8" fillId="0" borderId="0" xfId="0" applyFont="1" applyAlignment="1">
      <alignment wrapText="1"/>
    </xf>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3">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tabSelected="1" workbookViewId="0"/>
  </sheetViews>
  <sheetFormatPr defaultRowHeight="12.75" x14ac:dyDescent="0.2"/>
  <cols>
    <col min="1" max="1" width="171.7109375" customWidth="1"/>
  </cols>
  <sheetData>
    <row r="1" spans="1:1" x14ac:dyDescent="0.2">
      <c r="A1" s="10" t="s">
        <v>139</v>
      </c>
    </row>
    <row r="2" spans="1:1" x14ac:dyDescent="0.2">
      <c r="A2" t="s">
        <v>0</v>
      </c>
    </row>
    <row r="3" spans="1:1" x14ac:dyDescent="0.2">
      <c r="A3" t="s">
        <v>217</v>
      </c>
    </row>
    <row r="4" spans="1:1" x14ac:dyDescent="0.2">
      <c r="A4" s="10" t="s">
        <v>1</v>
      </c>
    </row>
    <row r="5" spans="1:1" x14ac:dyDescent="0.2">
      <c r="A5" s="5" t="s">
        <v>219</v>
      </c>
    </row>
    <row r="6" spans="1:1" x14ac:dyDescent="0.2">
      <c r="A6" s="10" t="s">
        <v>218</v>
      </c>
    </row>
    <row r="8" spans="1:1" x14ac:dyDescent="0.2">
      <c r="A8" s="3" t="s">
        <v>2</v>
      </c>
    </row>
    <row r="9" spans="1:1" x14ac:dyDescent="0.2">
      <c r="A9" s="5" t="s">
        <v>235</v>
      </c>
    </row>
    <row r="10" spans="1:1" x14ac:dyDescent="0.2">
      <c r="A10" s="3" t="s">
        <v>3</v>
      </c>
    </row>
    <row r="11" spans="1:1" x14ac:dyDescent="0.2">
      <c r="A11" s="10" t="s">
        <v>216</v>
      </c>
    </row>
    <row r="12" spans="1:1" x14ac:dyDescent="0.2">
      <c r="A12" s="10" t="s">
        <v>236</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138</v>
      </c>
      <c r="B1" s="24" t="s">
        <v>36</v>
      </c>
      <c r="C1" s="24" t="s">
        <v>4</v>
      </c>
      <c r="D1" s="24" t="s">
        <v>5</v>
      </c>
      <c r="E1" s="24" t="s">
        <v>6</v>
      </c>
      <c r="F1" s="24" t="s">
        <v>7</v>
      </c>
      <c r="G1" s="24" t="s">
        <v>35</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c r="V1" s="24" t="s">
        <v>22</v>
      </c>
    </row>
    <row r="2" spans="1:22" s="19" customFormat="1" ht="165.75" x14ac:dyDescent="0.2">
      <c r="A2" s="23" t="s">
        <v>98</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99</v>
      </c>
      <c r="B3" s="24" t="str">
        <f>VLOOKUP(B1,SheetRulesAndMetaData!$B7:$F28,3,FALSE)</f>
        <v xml:space="preserve"> all bar cells should share this exact name</v>
      </c>
      <c r="C3" s="24" t="str">
        <f>VLOOKUP(C1,SheetRulesAndMetaData!$B7:$F28,3,FALSE)</f>
        <v xml:space="preserve"> Must match any physical sample labels</v>
      </c>
      <c r="D3" s="24" t="str">
        <f>VLOOKUP(D1,SheetRulesAndMetaData!$B7:$F28,3,FALSE)</f>
        <v>plain english is encouraged</v>
      </c>
      <c r="E3" s="24" t="str">
        <f>VLOOKUP(E1,SheetRulesAndMetaData!$B7:$F28,3,FALSE)</f>
        <v>any characters allowed on a linux filesystem</v>
      </c>
      <c r="F3" s="24" t="str">
        <f>VLOOKUP(F1,SheetRulesAndMetaData!$B7:$F28,3,FALSE)</f>
        <v>Be consistent across all beamtimes</v>
      </c>
      <c r="G3" s="24" t="str">
        <f>VLOOKUP(G1,SheetRulesAndMetaData!$B7:$F28,3,FALSE)</f>
        <v>Only the 6 digit number</v>
      </c>
      <c r="H3" s="24" t="str">
        <f>VLOOKUP(H1,SheetRulesAndMetaData!$B7:$F28,3,FALSE)</f>
        <v>be consistent see wiki for orientation help</v>
      </c>
      <c r="I3" s="24" t="str">
        <f>VLOOKUP(I1,SheetRulesAndMetaData!$B7:$F28,3,FALSE)</f>
        <v>TRUE OR FALSE</v>
      </c>
      <c r="J3" s="24" t="str">
        <f>VLOOKUP(J1,SheetRulesAndMetaData!$B7:$F28,3,FALSE)</f>
        <v>TRUE or FALSE</v>
      </c>
      <c r="K3" s="24" t="str">
        <f>VLOOKUP(K1,SheetRulesAndMetaData!$B7:$F28,3,FALSE)</f>
        <v>(transmission) 0 degrees = normal incidence, while 20 = 20 degrees from normal incidence, -20 - 20 degrees in the other direction from normal incidence.</v>
      </c>
      <c r="L3" s="24" t="str">
        <f>VLOOKUP(L1,SheetRulesAndMetaData!$B7:$F28,3,FALSE)</f>
        <v>Value in mm.</v>
      </c>
      <c r="M3" s="24" t="str">
        <f>VLOOKUP(M1,SheetRulesAndMetaData!$B7:$F28,3,FALSE)</f>
        <v xml:space="preserve"> </v>
      </c>
      <c r="N3" s="24" t="str">
        <f>VLOOKUP(N1,SheetRulesAndMetaData!$B7:$F28,3,FALSE)</f>
        <v xml:space="preserve"> </v>
      </c>
      <c r="O3" s="24" t="str">
        <f>VLOOKUP(O1,SheetRulesAndMetaData!$B7:$F28,3,FALSE)</f>
        <v>number between 0 and 100</v>
      </c>
      <c r="P3" s="24" t="str">
        <f>VLOOKUP(P1,SheetRulesAndMetaData!$B7:$F28,3,FALSE)</f>
        <v xml:space="preserve"> </v>
      </c>
      <c r="Q3" s="24" t="str">
        <f>VLOOKUP(Q1,SheetRulesAndMetaData!$B7:$F28,3,FALSE)</f>
        <v xml:space="preserve"> </v>
      </c>
      <c r="R3" s="24" t="str">
        <f>VLOOKUP(R1,SheetRulesAndMetaData!$B7:$F28,3,FALSE)</f>
        <v xml:space="preserve"> </v>
      </c>
      <c r="S3" s="24" t="str">
        <f>VLOOKUP(S1,SheetRulesAndMetaData!$B7:$F28,3,FALSE)</f>
        <v xml:space="preserve"> </v>
      </c>
      <c r="T3" s="24" t="str">
        <f>VLOOKUP(T1,SheetRulesAndMetaData!$B7:$F28,3,FALSE)</f>
        <v xml:space="preserve"> </v>
      </c>
      <c r="U3" s="24" t="str">
        <f>VLOOKUP(U1,SheetRulesAndMetaData!$B7:$F28,3,FALSE)</f>
        <v xml:space="preserve"> </v>
      </c>
      <c r="V3" s="24" t="str">
        <f>VLOOKUP(V1,SheetRulesAndMetaData!$B7:$F28,3,FALSE)</f>
        <v xml:space="preserve"> </v>
      </c>
    </row>
    <row r="4" spans="1:22" s="21" customFormat="1" ht="51" x14ac:dyDescent="0.2">
      <c r="A4" s="23" t="s">
        <v>100</v>
      </c>
      <c r="B4" s="24" t="str">
        <f>VLOOKUP(B1,SheetRulesAndMetaData!$B7:$F28,4,FALSE)</f>
        <v>testbar</v>
      </c>
      <c r="C4" s="24" t="str">
        <f>VLOOKUP(C1,SheetRulesAndMetaData!$B7:$F28,4,FALSE)</f>
        <v>EG01</v>
      </c>
      <c r="D4" s="24" t="str">
        <f>VLOOKUP(D1,SheetRulesAndMetaData!$B7:$F28,4,FALSE)</f>
        <v>P3HT-AN-120C</v>
      </c>
      <c r="E4" s="24" t="str">
        <f>VLOOKUP(E1,SheetRulesAndMetaData!$B7:$F28,4,FALSE)</f>
        <v>NEXAFS or RSoXS or OPVs</v>
      </c>
      <c r="F4" s="24" t="str">
        <f>VLOOKUP(F1,SheetRulesAndMetaData!$B7:$F28,4,FALSE)</f>
        <v>NIST or NCSU or UPENN</v>
      </c>
      <c r="G4" s="24">
        <f>VLOOKUP(G1,SheetRulesAndMetaData!$B7:$F28,4,FALSE)</f>
        <v>310704</v>
      </c>
      <c r="H4" s="24" t="str">
        <f>VLOOKUP(H1,SheetRulesAndMetaData!$B7:$F28,4,FALSE)</f>
        <v>1A OR 12CD OR third sample from top, blue and shiny</v>
      </c>
      <c r="I4" s="24" t="b">
        <f>VLOOKUP(I1,SheetRulesAndMetaData!$B7:$F28,4,FALSE)</f>
        <v>1</v>
      </c>
      <c r="J4" s="24" t="b">
        <f>VLOOKUP(J1,SheetRulesAndMetaData!$B7:$F28,4,FALSE)</f>
        <v>0</v>
      </c>
      <c r="K4" s="24" t="str">
        <f>VLOOKUP(K1,SheetRulesAndMetaData!$B7:$F28,4,FALSE)</f>
        <v>(transmission) -180 (from back of sample)
(grazing) 20 (20 degrees from grazing)</v>
      </c>
      <c r="L4" s="24" t="str">
        <f>VLOOKUP(L1,SheetRulesAndMetaData!$B7:$F28,4,FALSE)</f>
        <v>0.25 mm</v>
      </c>
      <c r="M4" s="24" t="str">
        <f>VLOOKUP(M1,SheetRulesAndMetaData!$B7:$F28,4,FALSE)</f>
        <v>something about the sample</v>
      </c>
      <c r="N4" s="24" t="str">
        <f>VLOOKUP(N1,SheetRulesAndMetaData!$B7:$F28,4,FALSE)</f>
        <v>study of x effect on y</v>
      </c>
      <c r="O4" s="24">
        <f>VLOOKUP(O1,SheetRulesAndMetaData!$B7:$F28,4,FALSE)</f>
        <v>1</v>
      </c>
      <c r="P4" s="24">
        <f>VLOOKUP(P1,SheetRulesAndMetaData!$B7:$F28,4,FALSE)</f>
        <v>0</v>
      </c>
      <c r="Q4" s="24" t="str">
        <f>VLOOKUP(Q1,SheetRulesAndMetaData!$B7:$F28,4,FALSE)</f>
        <v>opvs</v>
      </c>
      <c r="R4" s="24" t="str">
        <f>VLOOKUP(R1,SheetRulesAndMetaData!$B7:$F28,4,FALSE)</f>
        <v>p3ht</v>
      </c>
      <c r="S4" s="24" t="str">
        <f>VLOOKUP(S1,SheetRulesAndMetaData!$B7:$F28,4,FALSE)</f>
        <v>C1234H342O2F65</v>
      </c>
      <c r="T4" s="24">
        <f>VLOOKUP(T1,SheetRulesAndMetaData!$B7:$F28,4,FALSE)</f>
        <v>0</v>
      </c>
      <c r="U4" s="24">
        <f>VLOOKUP(U1,SheetRulesAndMetaData!$B7:$F28,4,FALSE)</f>
        <v>0</v>
      </c>
      <c r="V4" s="24">
        <f>VLOOKUP(V1,SheetRulesAndMetaData!$B7:$F28,4,FALSE)</f>
        <v>0</v>
      </c>
    </row>
    <row r="5" spans="1:22" s="21" customFormat="1" ht="102" x14ac:dyDescent="0.2">
      <c r="A5" s="23" t="s">
        <v>105</v>
      </c>
      <c r="B5" s="24">
        <f>VLOOKUP(B1,SheetRulesAndMetaData!$B7:$F28,5,FALSE)</f>
        <v>0</v>
      </c>
      <c r="C5" s="24" t="str">
        <f>VLOOKUP(C1,SheetRulesAndMetaData!$B7:$F28,5,FALSE)</f>
        <v>this is what will be referenced in the acquisitions, so keep it simple</v>
      </c>
      <c r="D5" s="24">
        <f>VLOOKUP(D1,SheetRulesAndMetaData!$B7:$F28,5,FALSE)</f>
        <v>0</v>
      </c>
      <c r="E5" s="24">
        <f>VLOOKUP(E1,SheetRulesAndMetaData!$B7:$F28,5,FALSE)</f>
        <v>0</v>
      </c>
      <c r="F5" s="24">
        <f>VLOOKUP(F1,SheetRulesAndMetaData!$B7:$F28,5,FALSE)</f>
        <v>0</v>
      </c>
      <c r="G5" s="24">
        <f>VLOOKUP(G1,SheetRulesAndMetaData!$B7:$F28,5,FALSE)</f>
        <v>0</v>
      </c>
      <c r="H5" s="24" t="str">
        <f>VLOOKUP(H1,SheetRulesAndMetaData!$B7:$F28,5,FALSE)</f>
        <v>program will present you with this when you are identifying the samples in an image</v>
      </c>
      <c r="I5" s="24">
        <f>VLOOKUP(I1,SheetRulesAndMetaData!$B7:$F28,5,FALSE)</f>
        <v>0</v>
      </c>
      <c r="J5" s="24"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4"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4" t="str">
        <f>VLOOKUP(L1,SheetRulesAndMetaData!$B7:$F28,5,FALSE)</f>
        <v>Si Wafers are usually 250 microns thick (0.25 mm)</v>
      </c>
      <c r="M5" s="24">
        <f>VLOOKUP(M1,SheetRulesAndMetaData!$B7:$F28,5,FALSE)</f>
        <v>0</v>
      </c>
      <c r="N5" s="24">
        <f>VLOOKUP(N1,SheetRulesAndMetaData!$B7:$F28,5,FALSE)</f>
        <v>0</v>
      </c>
      <c r="O5" s="24" t="str">
        <f>VLOOKUP(O1,SheetRulesAndMetaData!$B7:$F28,5,FALSE)</f>
        <v>optional sorting method for queue creation</v>
      </c>
      <c r="P5" s="24" t="str">
        <f>VLOOKUP(P1,SheetRulesAndMetaData!$B7:$F28,5,FALSE)</f>
        <v>this is a nice place to explain in english what scans you want to run, which can later be translated into the acquisition tab</v>
      </c>
      <c r="Q5" s="24">
        <f>VLOOKUP(Q1,SheetRulesAndMetaData!$B7:$F28,5,FALSE)</f>
        <v>0</v>
      </c>
      <c r="R5" s="24" t="str">
        <f>VLOOKUP(R1,SheetRulesAndMetaData!$B7:$F28,5,FALSE)</f>
        <v>useful for seaching for similar samples taken previously</v>
      </c>
      <c r="S5" s="24" t="str">
        <f>VLOOKUP(S1,SheetRulesAndMetaData!$B7:$F28,5,FALSE)</f>
        <v>can be imported directly in QANT for Kramers Kronig</v>
      </c>
      <c r="T5" s="24">
        <f>VLOOKUP(T1,SheetRulesAndMetaData!$B7:$F28,5,FALSE)</f>
        <v>0</v>
      </c>
      <c r="U5" s="24" t="str">
        <f>VLOOKUP(U1,SheetRulesAndMetaData!$B7:$F28,5,FALSE)</f>
        <v>can be imported directly in QANT for Kramers Kronig</v>
      </c>
      <c r="V5" s="24">
        <f>VLOOKUP(V1,SheetRulesAndMetaData!$B7:$F28,5,FALSE)</f>
        <v>0</v>
      </c>
    </row>
    <row r="6" spans="1:22" customFormat="1" x14ac:dyDescent="0.2">
      <c r="A6" s="10">
        <v>1</v>
      </c>
      <c r="B6" s="28" t="s">
        <v>51</v>
      </c>
      <c r="C6" s="1" t="s">
        <v>53</v>
      </c>
      <c r="D6" s="1" t="s">
        <v>52</v>
      </c>
      <c r="E6" s="1" t="s">
        <v>141</v>
      </c>
      <c r="F6" s="1" t="s">
        <v>142</v>
      </c>
      <c r="G6" s="29">
        <v>310704</v>
      </c>
      <c r="H6" s="1" t="s">
        <v>143</v>
      </c>
      <c r="I6" s="29" t="b">
        <v>1</v>
      </c>
      <c r="J6" s="29" t="b">
        <v>0</v>
      </c>
      <c r="K6" s="29">
        <v>180</v>
      </c>
      <c r="L6" s="29">
        <v>0.25</v>
      </c>
      <c r="M6" s="1" t="s">
        <v>55</v>
      </c>
      <c r="N6" s="1" t="s">
        <v>56</v>
      </c>
      <c r="O6" s="1">
        <v>1</v>
      </c>
      <c r="P6" s="1" t="s">
        <v>57</v>
      </c>
      <c r="Q6" s="1" t="s">
        <v>58</v>
      </c>
      <c r="R6" s="1" t="s">
        <v>52</v>
      </c>
      <c r="S6" s="1" t="s">
        <v>59</v>
      </c>
      <c r="T6" s="29">
        <v>125</v>
      </c>
      <c r="U6" s="30">
        <v>1.2</v>
      </c>
      <c r="V6" s="31">
        <f ca="1">TODAY()</f>
        <v>44934</v>
      </c>
    </row>
    <row r="7" spans="1:22" customFormat="1" x14ac:dyDescent="0.2">
      <c r="A7" s="10">
        <v>2</v>
      </c>
      <c r="B7" s="28" t="s">
        <v>51</v>
      </c>
      <c r="C7" s="1" t="s">
        <v>54</v>
      </c>
      <c r="D7" s="1" t="s">
        <v>144</v>
      </c>
      <c r="E7" s="1" t="s">
        <v>141</v>
      </c>
      <c r="F7" s="1" t="s">
        <v>142</v>
      </c>
      <c r="G7" s="29">
        <v>310704</v>
      </c>
      <c r="H7" s="1" t="s">
        <v>145</v>
      </c>
      <c r="I7" s="29" t="b">
        <v>1</v>
      </c>
      <c r="J7" s="29" t="b">
        <v>1</v>
      </c>
      <c r="K7" s="29">
        <v>20</v>
      </c>
      <c r="L7" s="29">
        <v>0.25</v>
      </c>
      <c r="M7" s="1" t="s">
        <v>146</v>
      </c>
      <c r="N7" s="1" t="s">
        <v>56</v>
      </c>
      <c r="O7" s="1">
        <v>2</v>
      </c>
      <c r="P7" s="1" t="s">
        <v>147</v>
      </c>
      <c r="Q7" s="1" t="s">
        <v>58</v>
      </c>
      <c r="R7" s="1" t="s">
        <v>144</v>
      </c>
      <c r="S7" s="1" t="s">
        <v>148</v>
      </c>
      <c r="T7" s="29">
        <v>10</v>
      </c>
      <c r="U7" s="30">
        <v>1.5</v>
      </c>
      <c r="V7" s="31">
        <f ca="1">TODAY()</f>
        <v>44934</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2" priority="5" stopIfTrue="1"/>
  </conditionalFormatting>
  <conditionalFormatting sqref="D8:D193">
    <cfRule type="duplicateValues" dxfId="11" priority="4" stopIfTrue="1"/>
  </conditionalFormatting>
  <conditionalFormatting sqref="C6:C7">
    <cfRule type="duplicateValues" dxfId="10" priority="2" stopIfTrue="1"/>
  </conditionalFormatting>
  <conditionalFormatting sqref="D6:D7">
    <cfRule type="duplicateValues" dxfId="9"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5"/>
  <sheetViews>
    <sheetView topLeftCell="A11" zoomScaleNormal="100" workbookViewId="0">
      <selection activeCell="F25" sqref="F25"/>
    </sheetView>
  </sheetViews>
  <sheetFormatPr defaultRowHeight="12.75" x14ac:dyDescent="0.2"/>
  <cols>
    <col min="1" max="1" width="12.85546875" style="25" customWidth="1"/>
    <col min="2" max="2" width="12" customWidth="1"/>
    <col min="3" max="3" width="16" bestFit="1" customWidth="1"/>
    <col min="4" max="4" width="13" customWidth="1"/>
    <col min="5" max="5" width="11.42578125" customWidth="1"/>
    <col min="6" max="6" width="16.5703125" customWidth="1"/>
    <col min="7" max="7" width="18" customWidth="1"/>
    <col min="8" max="8" width="25" customWidth="1"/>
    <col min="9" max="9" width="15.85546875" customWidth="1"/>
    <col min="10" max="10" width="13.85546875" customWidth="1"/>
    <col min="11" max="11" width="10.140625" customWidth="1"/>
    <col min="12" max="12" width="10.5703125" bestFit="1" customWidth="1"/>
    <col min="13" max="13" width="13.140625" bestFit="1" customWidth="1"/>
    <col min="14" max="14" width="20" customWidth="1"/>
    <col min="15" max="15" width="16.5703125" customWidth="1"/>
    <col min="16" max="16" width="12.42578125" customWidth="1"/>
    <col min="17" max="17" width="18.7109375" bestFit="1" customWidth="1"/>
    <col min="18" max="18" width="16.7109375" customWidth="1"/>
    <col min="19" max="19" width="17.28515625" customWidth="1"/>
    <col min="20" max="20" width="19.7109375" customWidth="1"/>
    <col min="21" max="21" width="24" bestFit="1" customWidth="1"/>
    <col min="22" max="22" width="23.140625" bestFit="1" customWidth="1"/>
  </cols>
  <sheetData>
    <row r="1" spans="1:22" s="34" customFormat="1" ht="31.5" x14ac:dyDescent="0.25">
      <c r="A1" s="32" t="s">
        <v>138</v>
      </c>
      <c r="B1" s="33" t="s">
        <v>4</v>
      </c>
      <c r="C1" s="33" t="s">
        <v>33</v>
      </c>
      <c r="D1" s="33" t="s">
        <v>43</v>
      </c>
      <c r="E1" s="33" t="s">
        <v>34</v>
      </c>
      <c r="F1" s="33" t="s">
        <v>37</v>
      </c>
      <c r="G1" s="33" t="s">
        <v>46</v>
      </c>
      <c r="H1" s="33" t="s">
        <v>44</v>
      </c>
      <c r="I1" s="33" t="s">
        <v>48</v>
      </c>
      <c r="J1" s="33" t="s">
        <v>45</v>
      </c>
      <c r="K1" s="33" t="s">
        <v>47</v>
      </c>
      <c r="L1" s="33" t="s">
        <v>69</v>
      </c>
      <c r="M1" s="33" t="s">
        <v>49</v>
      </c>
      <c r="N1" s="33" t="s">
        <v>42</v>
      </c>
      <c r="O1" s="33" t="s">
        <v>39</v>
      </c>
      <c r="P1" s="33" t="s">
        <v>68</v>
      </c>
      <c r="Q1" s="33" t="s">
        <v>50</v>
      </c>
      <c r="R1" s="33" t="s">
        <v>41</v>
      </c>
      <c r="S1" s="33" t="s">
        <v>140</v>
      </c>
      <c r="T1" s="33" t="s">
        <v>220</v>
      </c>
      <c r="U1" s="33" t="s">
        <v>221</v>
      </c>
      <c r="V1" s="33" t="s">
        <v>222</v>
      </c>
    </row>
    <row r="2" spans="1:22" s="17" customFormat="1" ht="89.25" x14ac:dyDescent="0.2">
      <c r="A2" s="26" t="s">
        <v>98</v>
      </c>
      <c r="B2" s="27" t="str">
        <f>VLOOKUP(B$1,SheetRulesAndMetaData!$B$29:$F$60,2,FALSE)</f>
        <v>Must exactly match a sample_id from the Bar sheet</v>
      </c>
      <c r="C2" s="27" t="str">
        <f>VLOOKUP(C$1,SheetRulesAndMetaData!$B$29:$F$60,2,FALSE)</f>
        <v>Measurement Configuration</v>
      </c>
      <c r="D2" s="27" t="str">
        <f>VLOOKUP(D$1,SheetRulesAndMetaData!$B$29:$F$60,2,FALSE)</f>
        <v>Type of measurement</v>
      </c>
      <c r="E2" s="27" t="str">
        <f>VLOOKUP(E$1,SheetRulesAndMetaData!$B$29:$F$60,2,FALSE)</f>
        <v>Determines which order scans will be run, lowest value first.</v>
      </c>
      <c r="F2" s="27" t="str">
        <f>VLOOKUP(F$1,SheetRulesAndMetaData!$B$29:$F$60,2,FALSE)</f>
        <v>Which elemental edge or energy ranges you wish to scan.</v>
      </c>
      <c r="G2" s="27" t="str">
        <f>VLOOKUP(G$1,SheetRulesAndMetaData!$B$29:$F$60,2,FALSE)</f>
        <v>the ratio of resolution / speed between the different regions defined by the "edge" parameter</v>
      </c>
      <c r="H2" s="27" t="str">
        <f>VLOOKUP(H$1,SheetRulesAndMetaData!$B$29:$F$60,2,FALSE)</f>
        <v>How many steps you want per energy scan</v>
      </c>
      <c r="I2" s="27" t="str">
        <f>VLOOKUP(I$1,SheetRulesAndMetaData!$B$29:$F$60,2,FALSE)</f>
        <v xml:space="preserve">How many images you want per step.  </v>
      </c>
      <c r="J2" s="27" t="str">
        <f>VLOOKUP(J$1,SheetRulesAndMetaData!$B$29:$F$60,2,FALSE)</f>
        <v>eV/sec to scan NEXAFS.</v>
      </c>
      <c r="K2" s="27" t="str">
        <f>VLOOKUP(K$1,SheetRulesAndMetaData!$B$29:$F$60,2,FALSE)</f>
        <v>how many times to sweep energy up and back down</v>
      </c>
      <c r="L2" s="27" t="str">
        <f>VLOOKUP(L$1,SheetRulesAndMetaData!$B$29:$F$60,2,FALSE)</f>
        <v>diameter in mm of spiral scan extent</v>
      </c>
      <c r="M2" s="27" t="str">
        <f>VLOOKUP(M$1,SheetRulesAndMetaData!$B$29:$F$60,2,FALSE)</f>
        <v>step size for a spiral scan</v>
      </c>
      <c r="N2" s="27" t="str">
        <f>VLOOKUP(N$1,SheetRulesAndMetaData!$B$29:$F$60,2,FALSE)</f>
        <v>when specifying a polarization for a NEXAFS scan, wether the specification is relative to the sample surface or relative to the lab</v>
      </c>
      <c r="O2" s="27" t="str">
        <f>VLOOKUP(O$1,SheetRulesAndMetaData!$B$29:$F$60,2,FALSE)</f>
        <v>single angle or list of polarization angles to take measurement at</v>
      </c>
      <c r="P2" s="27" t="str">
        <f>VLOOKUP(P$1,SheetRulesAndMetaData!$B$29:$F$60,2,FALSE)</f>
        <v>angles for rotation of the sample about the vertical axis</v>
      </c>
      <c r="Q2" s="27" t="str">
        <f>VLOOKUP(Q$1,SheetRulesAndMetaData!$B$29:$F$60,2,FALSE)</f>
        <v>exposure time(s) in seconds for rsoxs scans and spirals</v>
      </c>
      <c r="R2" s="27" t="str">
        <f>VLOOKUP(R$1,SheetRulesAndMetaData!$B$29:$F$60,2,FALSE)</f>
        <v xml:space="preserve">which grating to use for measurements </v>
      </c>
      <c r="S2" s="27" t="str">
        <f>VLOOKUP(S$1,SheetRulesAndMetaData!$B$29:$F$60,2,FALSE)</f>
        <v>high or low range for diode measurements</v>
      </c>
      <c r="T2" s="27" t="str">
        <f>VLOOKUP(T$1,SheetRulesAndMetaData!$B$29:$F$60,2,FALSE)</f>
        <v>a filter when "run_bar" is used, to only run certain acquisitions, and ignore others</v>
      </c>
      <c r="U2" s="27" t="str">
        <f>VLOOKUP(U$1,SheetRulesAndMetaData!$B$29:$F$60,2,FALSE)</f>
        <v>a message to send to the RSoXS slack channel when this acquisition starts</v>
      </c>
      <c r="V2" s="27" t="str">
        <f>VLOOKUP(V$1,SheetRulesAndMetaData!$B$29:$F$60,2,FALSE)</f>
        <v>a message to send to the RSoXS slack channel when this acquisition is finished</v>
      </c>
    </row>
    <row r="3" spans="1:22" s="17" customFormat="1" ht="127.5" x14ac:dyDescent="0.2">
      <c r="A3" s="26" t="s">
        <v>99</v>
      </c>
      <c r="B3" s="27" t="str">
        <f>VLOOKUP(B$1,SheetRulesAndMetaData!$B$29:$F$60,3,FALSE)</f>
        <v xml:space="preserve"> </v>
      </c>
      <c r="C3" s="27" t="str">
        <f>VLOOKUP(C$1,SheetRulesAndMetaData!$B$29:$F$60,3,FALSE)</f>
        <v>Choose from WAXSNEXAFS, WAXS, SAXS, SAXSNEXAFS, SAXS_liquid, WAXS_liquid</v>
      </c>
      <c r="D3" s="27" t="str">
        <f>VLOOKUP(D$1,SheetRulesAndMetaData!$B$29:$F$60,3,FALSE)</f>
        <v>Choose from RSoXS, NEXAFS, Spiral</v>
      </c>
      <c r="E3" s="27" t="str">
        <f>VLOOKUP(E$1,SheetRulesAndMetaData!$B$29:$F$60,3,FALSE)</f>
        <v>Must be an integer from 1 to 100</v>
      </c>
      <c r="F3" s="27" t="str">
        <f>VLOOKUP(F$1,SheetRulesAndMetaData!$B$29:$F$60,3,FALSE)</f>
        <v>Must match an entry in the lookup table (see Notes), OR be a single energy OR be a list of energies within hard brackets</v>
      </c>
      <c r="G3" s="27" t="str">
        <f>VLOOKUP(G$1,SheetRulesAndMetaData!$B$29:$F$60,3,FALSE)</f>
        <v>must match the number of regions defined by ratios. (length of ratios -1)  for built in ratio tables, look up the length needed</v>
      </c>
      <c r="H3" s="27" t="str">
        <f>VLOOKUP(H$1,SheetRulesAndMetaData!$B$29:$F$60,3,FALSE)</f>
        <v>this is only a estimate, the threshold energies will always be favored.  See the examples in the jupyter notebook, and run dry runs there to see actual numbers of exposures and experimental times</v>
      </c>
      <c r="I3" s="27" t="str">
        <f>VLOOKUP(I$1,SheetRulesAndMetaData!$B$29:$F$60,3,FALSE)</f>
        <v>Repeating exposures at a single step has much less overhead ~1 second than defining multiple steps at one energy ~4 seconds</v>
      </c>
      <c r="J3" s="27" t="str">
        <f>VLOOKUP(J$1,SheetRulesAndMetaData!$B$29:$F$60,3,FALSE)</f>
        <v>built in speeds are good starting points. 0.1 is slow (5 minutes or so for a scan)  0.3 is fast (&lt;2 minutes / scan)</v>
      </c>
      <c r="K3" s="27" t="str">
        <f>VLOOKUP(K$1,SheetRulesAndMetaData!$B$29:$F$60,3,FALSE)</f>
        <v>any non negative integer</v>
      </c>
      <c r="L3" s="27" t="str">
        <f>VLOOKUP(L$1,SheetRulesAndMetaData!$B$29:$F$60,3,FALSE)</f>
        <v xml:space="preserve"> </v>
      </c>
      <c r="M3" s="27" t="str">
        <f>VLOOKUP(M$1,SheetRulesAndMetaData!$B$29:$F$60,3,FALSE)</f>
        <v xml:space="preserve"> </v>
      </c>
      <c r="N3" s="27" t="str">
        <f>VLOOKUP(N$1,SheetRulesAndMetaData!$B$29:$F$60,3,FALSE)</f>
        <v>in lab frame 0 is horizontal in board, 90 vertical up
in sample frame, 0 is normal to the sample surface (minimum possible is the grazing angle of the sample), 90 is in the plane of the sample</v>
      </c>
      <c r="O3" s="27" t="str">
        <f>VLOOKUP(O$1,SheetRulesAndMetaData!$B$29:$F$60,3,FALSE)</f>
        <v>-1 -&gt; circular
-0.5 -&gt; circular counter clockwise
0-180 -&gt; angle from horizontal (sample frame: out of plane) through vertical (sample frame: in plane)</v>
      </c>
      <c r="P3" s="27" t="str">
        <f>VLOOKUP(P$1,SheetRulesAndMetaData!$B$29:$F$60,3,FALSE)</f>
        <v>number or list of numbers to take scans</v>
      </c>
      <c r="Q3" s="27" t="str">
        <f>VLOOKUP(Q$1,SheetRulesAndMetaData!$B$29:$F$60,3,FALSE)</f>
        <v>for rsoxs scans, a more complex nomenclature is available to define exposures for certain energy ranges. See the notebook example or the wiki</v>
      </c>
      <c r="R3" s="27" t="str">
        <f>VLOOKUP(R$1,SheetRulesAndMetaData!$B$29:$F$60,3,FALSE)</f>
        <v>rsoxs (default), 1200, 250</v>
      </c>
      <c r="S3" s="27" t="str">
        <f>VLOOKUP(S$1,SheetRulesAndMetaData!$B$29:$F$60,3,FALSE)</f>
        <v>high, low</v>
      </c>
      <c r="T3" s="27" t="str">
        <f>VLOOKUP(T$1,SheetRulesAndMetaData!$B$29:$F$60,3,FALSE)</f>
        <v>string or number.  "all" or not specifying will mean this acquisition will run with any grouping.  Not specifying a group= in run_bar command will run all samples no matter their group</v>
      </c>
      <c r="U3" s="27" t="str">
        <f>VLOOKUP(U$1,SheetRulesAndMetaData!$B$29:$F$60,3,FALSE)</f>
        <v xml:space="preserve">any string.  </v>
      </c>
      <c r="V3" s="27" t="str">
        <f>VLOOKUP(V$1,SheetRulesAndMetaData!$B$29:$F$60,3,FALSE)</f>
        <v xml:space="preserve">any string.  </v>
      </c>
    </row>
    <row r="4" spans="1:22" s="17" customFormat="1" ht="114.75" x14ac:dyDescent="0.2">
      <c r="A4" s="26" t="s">
        <v>100</v>
      </c>
      <c r="B4" s="27">
        <f>VLOOKUP(B$1,SheetRulesAndMetaData!$B$29:$F$60,4,FALSE)</f>
        <v>0</v>
      </c>
      <c r="C4" s="27" t="str">
        <f>VLOOKUP(C$1,SheetRulesAndMetaData!$B$29:$F$60,4,FALSE)</f>
        <v>SAXS</v>
      </c>
      <c r="D4" s="27" t="str">
        <f>VLOOKUP(D$1,SheetRulesAndMetaData!$B$29:$F$60,4,FALSE)</f>
        <v>Spiral</v>
      </c>
      <c r="E4" s="27">
        <f>VLOOKUP(E$1,SheetRulesAndMetaData!$B$29:$F$60,4,FALSE)</f>
        <v>2</v>
      </c>
      <c r="F4" s="27" t="str">
        <f>VLOOKUP(F$1,SheetRulesAndMetaData!$B$29:$F$60,4,FALSE)</f>
        <v>carbon OR 285 OR [270,280,290,400]</v>
      </c>
      <c r="G4" s="27" t="str">
        <f>VLOOKUP(G$1,SheetRulesAndMetaData!$B$29:$F$60,4,FALSE)</f>
        <v xml:space="preserve">5,1,5 -&gt; go through the first and last region 5 times as fast (NEXAFS) or have the energy steps 5 times more spread out (RSoXS) than the central region </v>
      </c>
      <c r="H4" s="27" t="str">
        <f>VLOOKUP(H$1,SheetRulesAndMetaData!$B$29:$F$60,4,FALSE)</f>
        <v>short</v>
      </c>
      <c r="I4" s="27" t="str">
        <f>VLOOKUP(I$1,SheetRulesAndMetaData!$B$29:$F$60,4,FALSE)</f>
        <v>5 -&gt; repeat every exposure 5 times before moving to the next energy step'</v>
      </c>
      <c r="J4" s="27" t="str">
        <f>VLOOKUP(J$1,SheetRulesAndMetaData!$B$29:$F$60,4,FALSE)</f>
        <v>fast</v>
      </c>
      <c r="K4" s="27" t="str">
        <f>VLOOKUP(K$1,SheetRulesAndMetaData!$B$29:$F$60,4,FALSE)</f>
        <v>0 -&gt; no sweeping back down</v>
      </c>
      <c r="L4" s="27" t="str">
        <f>VLOOKUP(L$1,SheetRulesAndMetaData!$B$29:$F$60,4,FALSE)</f>
        <v>1.5</v>
      </c>
      <c r="M4" s="27" t="str">
        <f>VLOOKUP(M$1,SheetRulesAndMetaData!$B$29:$F$60,4,FALSE)</f>
        <v>0.3</v>
      </c>
      <c r="N4" s="27" t="str">
        <f>VLOOKUP(N$1,SheetRulesAndMetaData!$B$29:$F$60,4,FALSE)</f>
        <v>20</v>
      </c>
      <c r="O4" s="27" t="str">
        <f>VLOOKUP(O$1,SheetRulesAndMetaData!$B$29:$F$60,4,FALSE)</f>
        <v>20,30,55,70,90</v>
      </c>
      <c r="P4" s="27" t="str">
        <f>VLOOKUP(P$1,SheetRulesAndMetaData!$B$29:$F$60,4,FALSE)</f>
        <v>20,40,55,70,90</v>
      </c>
      <c r="Q4" s="27" t="str">
        <f>VLOOKUP(Q$1,SheetRulesAndMetaData!$B$29:$F$60,4,FALSE)</f>
        <v>1</v>
      </c>
      <c r="R4" s="27" t="str">
        <f>VLOOKUP(R$1,SheetRulesAndMetaData!$B$29:$F$60,4,FALSE)</f>
        <v>rsoxs</v>
      </c>
      <c r="S4" s="27" t="str">
        <f>VLOOKUP(S$1,SheetRulesAndMetaData!$B$29:$F$60,4,FALSE)</f>
        <v>high</v>
      </c>
      <c r="T4" s="27" t="str">
        <f>VLOOKUP(T$1,SheetRulesAndMetaData!$B$29:$F$60,4,FALSE)</f>
        <v>"spirals"</v>
      </c>
      <c r="U4" s="27" t="str">
        <f>VLOOKUP(U$1,SheetRulesAndMetaData!$B$29:$F$60,4,FALSE)</f>
        <v>Hey Eliot, I'm starting this important scan now</v>
      </c>
      <c r="V4" s="27" t="str">
        <f>VLOOKUP(V$1,SheetRulesAndMetaData!$B$29:$F$60,4,FALSE)</f>
        <v>Done with this really important scan, start looking at the data!</v>
      </c>
    </row>
    <row r="5" spans="1:22" s="17" customFormat="1" ht="114.75" x14ac:dyDescent="0.2">
      <c r="A5" s="26" t="s">
        <v>105</v>
      </c>
      <c r="B5" s="27">
        <f>VLOOKUP(B$1,SheetRulesAndMetaData!$B$29:$F$60,5,FALSE)</f>
        <v>0</v>
      </c>
      <c r="C5" s="27" t="str">
        <f>VLOOKUP(C$1,SheetRulesAndMetaData!$B$29:$F$60,5,FALSE)</f>
        <v>Determines which detector is used / slits</v>
      </c>
      <c r="D5" s="27" t="str">
        <f>VLOOKUP(D$1,SheetRulesAndMetaData!$B$29:$F$60,5,FALSE)</f>
        <v xml:space="preserve">Depending on the value of this cell, unnecessary acquisition parameters will be greyed out and locked. </v>
      </c>
      <c r="E5" s="27" t="str">
        <f>VLOOKUP(E$1,SheetRulesAndMetaData!$B$29:$F$60,5,FALSE)</f>
        <v>Normal way to sort queue steps</v>
      </c>
      <c r="F5" s="27" t="str">
        <f>VLOOKUP(F$1,SheetRulesAndMetaData!$B$29:$F$60,5,FALSE)</f>
        <v>Current Lookup table entries are given here [LINK]</v>
      </c>
      <c r="G5" s="27" t="str">
        <f>VLOOKUP(G$1,SheetRulesAndMetaData!$B$29:$F$60,5,FALSE)</f>
        <v xml:space="preserve"> </v>
      </c>
      <c r="H5" s="27" t="str">
        <f>VLOOKUP(H$1,SheetRulesAndMetaData!$B$29:$F$60,5,FALSE)</f>
        <v>default 'full' which is 112 images</v>
      </c>
      <c r="I5" s="27" t="str">
        <f>VLOOKUP(I$1,SheetRulesAndMetaData!$B$29:$F$60,5,FALSE)</f>
        <v xml:space="preserve"> </v>
      </c>
      <c r="J5" s="27" t="str">
        <f>VLOOKUP(J$1,SheetRulesAndMetaData!$B$29:$F$60,5,FALSE)</f>
        <v xml:space="preserve"> </v>
      </c>
      <c r="K5" s="27" t="str">
        <f>VLOOKUP(K$1,SheetRulesAndMetaData!$B$29:$F$60,5,FALSE)</f>
        <v xml:space="preserve"> </v>
      </c>
      <c r="L5" s="27" t="str">
        <f>VLOOKUP(L$1,SheetRulesAndMetaData!$B$29:$F$60,5,FALSE)</f>
        <v xml:space="preserve"> </v>
      </c>
      <c r="M5" s="27" t="str">
        <f>VLOOKUP(M$1,SheetRulesAndMetaData!$B$29:$F$60,5,FALSE)</f>
        <v xml:space="preserve"> </v>
      </c>
      <c r="N5" s="27" t="str">
        <f>VLOOKUP(N$1,SheetRulesAndMetaData!$B$29:$F$60,5,FALSE)</f>
        <v xml:space="preserve"> </v>
      </c>
      <c r="O5" s="27" t="str">
        <f>VLOOKUP(O$1,SheetRulesAndMetaData!$B$29:$F$60,5,FALSE)</f>
        <v xml:space="preserve"> </v>
      </c>
      <c r="P5" s="27" t="str">
        <f>VLOOKUP(P$1,SheetRulesAndMetaData!$B$29:$F$60,5,FALSE)</f>
        <v xml:space="preserve"> </v>
      </c>
      <c r="Q5" s="27" t="str">
        <f>VLOOKUP(Q$1,SheetRulesAndMetaData!$B$29:$F$60,5,FALSE)</f>
        <v xml:space="preserve"> </v>
      </c>
      <c r="R5" s="27" t="str">
        <f>VLOOKUP(R$1,SheetRulesAndMetaData!$B$29:$F$60,5,FALSE)</f>
        <v>WARNING - moving gratings between measurements might result in loss of energy calibration</v>
      </c>
      <c r="S5" s="27" t="str">
        <f>VLOOKUP(S$1,SheetRulesAndMetaData!$B$29:$F$60,5,FALSE)</f>
        <v>high should be used in any case where saturation might be a possibility - the majority of measurements</v>
      </c>
      <c r="T5" s="27" t="str">
        <f>VLOOKUP(T$1,SheetRulesAndMetaData!$B$29:$F$60,5,FALSE)</f>
        <v>use to separate alignment scans which must all be run and analyzed before running data, or running ONLY some sub set of data.  This isn't sorting like priority, it's filtering</v>
      </c>
      <c r="U5" s="27" t="str">
        <f>VLOOKUP(U$1,SheetRulesAndMetaData!$B$29:$F$60,5,FALSE)</f>
        <v xml:space="preserve"> Add tagging to get notifications by finding your member ID from the slack profile page and adding it like &lt;@memberid&gt;</v>
      </c>
      <c r="V5" s="27">
        <f>VLOOKUP(V$1,SheetRulesAndMetaData!$B$29:$F$60,5,FALSE)</f>
        <v>0</v>
      </c>
    </row>
    <row r="6" spans="1:22" x14ac:dyDescent="0.2">
      <c r="A6" s="25">
        <v>0</v>
      </c>
      <c r="B6" s="3" t="s">
        <v>53</v>
      </c>
      <c r="C6" s="3" t="s">
        <v>60</v>
      </c>
      <c r="D6" t="s">
        <v>62</v>
      </c>
      <c r="E6">
        <v>1</v>
      </c>
      <c r="F6" t="s">
        <v>65</v>
      </c>
      <c r="P6" s="4"/>
    </row>
    <row r="7" spans="1:22" x14ac:dyDescent="0.2">
      <c r="A7" s="25">
        <v>1</v>
      </c>
      <c r="B7" s="3" t="s">
        <v>54</v>
      </c>
      <c r="C7" t="s">
        <v>61</v>
      </c>
      <c r="D7" t="s">
        <v>63</v>
      </c>
      <c r="E7">
        <v>2</v>
      </c>
      <c r="F7" t="s">
        <v>65</v>
      </c>
      <c r="H7" s="10"/>
      <c r="P7" s="4"/>
    </row>
    <row r="8" spans="1:22" x14ac:dyDescent="0.2">
      <c r="A8" s="25">
        <v>2</v>
      </c>
      <c r="B8" s="3" t="s">
        <v>53</v>
      </c>
      <c r="C8" t="s">
        <v>61</v>
      </c>
      <c r="D8" t="s">
        <v>64</v>
      </c>
      <c r="E8">
        <v>3</v>
      </c>
      <c r="F8">
        <v>270</v>
      </c>
      <c r="L8">
        <v>2.1</v>
      </c>
      <c r="M8">
        <v>0.3</v>
      </c>
      <c r="P8" s="4"/>
    </row>
    <row r="9" spans="1:22" x14ac:dyDescent="0.2">
      <c r="A9" s="25">
        <v>3</v>
      </c>
      <c r="B9" s="3" t="s">
        <v>54</v>
      </c>
      <c r="C9" t="s">
        <v>60</v>
      </c>
      <c r="D9" t="s">
        <v>62</v>
      </c>
      <c r="E9">
        <v>4</v>
      </c>
      <c r="F9" t="s">
        <v>67</v>
      </c>
      <c r="P9" s="4"/>
    </row>
    <row r="10" spans="1:22" x14ac:dyDescent="0.2">
      <c r="A10" s="25">
        <v>4</v>
      </c>
      <c r="B10" s="3" t="s">
        <v>53</v>
      </c>
      <c r="C10" t="s">
        <v>70</v>
      </c>
      <c r="D10" t="s">
        <v>63</v>
      </c>
      <c r="E10">
        <v>5</v>
      </c>
      <c r="F10" t="s">
        <v>65</v>
      </c>
      <c r="P10" s="4"/>
    </row>
    <row r="11" spans="1:22" x14ac:dyDescent="0.2">
      <c r="A11" s="25">
        <v>5</v>
      </c>
      <c r="B11" s="3" t="s">
        <v>54</v>
      </c>
      <c r="C11" t="s">
        <v>70</v>
      </c>
      <c r="D11" t="s">
        <v>64</v>
      </c>
      <c r="E11">
        <v>6</v>
      </c>
      <c r="F11">
        <v>270</v>
      </c>
      <c r="L11">
        <v>2.1</v>
      </c>
      <c r="M11">
        <v>0.3</v>
      </c>
      <c r="P11" s="4"/>
    </row>
    <row r="12" spans="1:22" x14ac:dyDescent="0.2">
      <c r="A12" s="25">
        <v>6</v>
      </c>
      <c r="B12" s="3" t="s">
        <v>53</v>
      </c>
      <c r="C12" s="3" t="s">
        <v>60</v>
      </c>
      <c r="D12" t="s">
        <v>64</v>
      </c>
      <c r="E12">
        <v>7</v>
      </c>
      <c r="F12">
        <v>270</v>
      </c>
      <c r="L12">
        <v>1.8</v>
      </c>
      <c r="P12" s="4"/>
    </row>
    <row r="13" spans="1:22" x14ac:dyDescent="0.2">
      <c r="A13" s="25">
        <v>7</v>
      </c>
      <c r="B13" s="3" t="s">
        <v>54</v>
      </c>
      <c r="C13" t="s">
        <v>61</v>
      </c>
      <c r="D13" t="s">
        <v>64</v>
      </c>
      <c r="E13">
        <v>8</v>
      </c>
      <c r="F13">
        <v>240</v>
      </c>
      <c r="L13">
        <v>1.5</v>
      </c>
      <c r="M13">
        <v>0.5</v>
      </c>
      <c r="P13" s="4"/>
    </row>
    <row r="14" spans="1:22" x14ac:dyDescent="0.2">
      <c r="A14" s="25">
        <v>8</v>
      </c>
      <c r="B14" s="3" t="s">
        <v>53</v>
      </c>
      <c r="C14" t="s">
        <v>61</v>
      </c>
      <c r="D14" t="s">
        <v>64</v>
      </c>
      <c r="E14">
        <v>9</v>
      </c>
      <c r="F14">
        <v>270</v>
      </c>
      <c r="L14">
        <v>3</v>
      </c>
      <c r="M14">
        <v>0.5</v>
      </c>
      <c r="P14" s="4"/>
    </row>
    <row r="15" spans="1:22" x14ac:dyDescent="0.2">
      <c r="A15" s="25">
        <v>9</v>
      </c>
      <c r="B15" s="3" t="s">
        <v>54</v>
      </c>
      <c r="C15" t="s">
        <v>60</v>
      </c>
      <c r="D15" t="s">
        <v>64</v>
      </c>
      <c r="E15">
        <v>10</v>
      </c>
      <c r="F15">
        <v>270</v>
      </c>
      <c r="P15" s="4"/>
    </row>
    <row r="16" spans="1:22" x14ac:dyDescent="0.2">
      <c r="A16" s="25">
        <v>10</v>
      </c>
      <c r="B16" s="3" t="s">
        <v>53</v>
      </c>
      <c r="C16" t="s">
        <v>70</v>
      </c>
      <c r="D16" t="s">
        <v>64</v>
      </c>
      <c r="E16">
        <v>11</v>
      </c>
      <c r="F16">
        <v>270</v>
      </c>
      <c r="L16">
        <v>1</v>
      </c>
      <c r="M16">
        <v>0.1</v>
      </c>
      <c r="P16" s="4"/>
    </row>
    <row r="17" spans="1:20" x14ac:dyDescent="0.2">
      <c r="A17" s="25">
        <v>11</v>
      </c>
      <c r="B17" s="3" t="s">
        <v>54</v>
      </c>
      <c r="C17" t="s">
        <v>70</v>
      </c>
      <c r="D17" t="s">
        <v>63</v>
      </c>
      <c r="E17">
        <v>12</v>
      </c>
      <c r="F17" t="s">
        <v>65</v>
      </c>
      <c r="J17" t="s">
        <v>72</v>
      </c>
      <c r="K17">
        <v>0</v>
      </c>
      <c r="P17" s="4"/>
    </row>
    <row r="18" spans="1:20" x14ac:dyDescent="0.2">
      <c r="A18" s="25">
        <v>12</v>
      </c>
      <c r="B18" s="3" t="s">
        <v>53</v>
      </c>
      <c r="C18" s="3" t="s">
        <v>60</v>
      </c>
      <c r="D18" t="s">
        <v>63</v>
      </c>
      <c r="E18">
        <v>13</v>
      </c>
      <c r="F18" t="s">
        <v>67</v>
      </c>
      <c r="J18" t="s">
        <v>73</v>
      </c>
      <c r="K18">
        <v>1</v>
      </c>
      <c r="P18" s="4"/>
    </row>
    <row r="19" spans="1:20" x14ac:dyDescent="0.2">
      <c r="A19" s="25">
        <v>13</v>
      </c>
      <c r="B19" s="3" t="s">
        <v>54</v>
      </c>
      <c r="C19" t="s">
        <v>61</v>
      </c>
      <c r="D19" t="s">
        <v>63</v>
      </c>
      <c r="E19">
        <v>14</v>
      </c>
      <c r="F19" t="s">
        <v>66</v>
      </c>
      <c r="J19">
        <v>0.05</v>
      </c>
      <c r="K19">
        <v>2</v>
      </c>
      <c r="P19" s="4"/>
    </row>
    <row r="20" spans="1:20" x14ac:dyDescent="0.2">
      <c r="A20" s="25">
        <v>14</v>
      </c>
      <c r="B20" s="3" t="s">
        <v>53</v>
      </c>
      <c r="C20" t="s">
        <v>61</v>
      </c>
      <c r="D20" t="s">
        <v>63</v>
      </c>
      <c r="E20">
        <v>15</v>
      </c>
      <c r="F20" t="s">
        <v>71</v>
      </c>
      <c r="J20">
        <v>1</v>
      </c>
      <c r="K20">
        <v>3</v>
      </c>
      <c r="P20" s="4"/>
    </row>
    <row r="21" spans="1:20" x14ac:dyDescent="0.2">
      <c r="A21" s="25">
        <v>15</v>
      </c>
      <c r="B21" s="3" t="s">
        <v>54</v>
      </c>
      <c r="C21" t="s">
        <v>60</v>
      </c>
      <c r="D21" t="s">
        <v>63</v>
      </c>
      <c r="E21">
        <v>16</v>
      </c>
      <c r="F21" s="8" t="s">
        <v>89</v>
      </c>
      <c r="G21" t="s">
        <v>88</v>
      </c>
      <c r="P21" s="4"/>
    </row>
    <row r="22" spans="1:20" x14ac:dyDescent="0.2">
      <c r="A22" s="25">
        <v>16</v>
      </c>
      <c r="B22" s="3" t="s">
        <v>53</v>
      </c>
      <c r="C22" t="s">
        <v>70</v>
      </c>
      <c r="D22" t="s">
        <v>63</v>
      </c>
      <c r="E22">
        <v>17</v>
      </c>
      <c r="F22" s="10" t="s">
        <v>65</v>
      </c>
      <c r="N22" t="s">
        <v>74</v>
      </c>
      <c r="O22" t="s">
        <v>90</v>
      </c>
      <c r="P22" s="4">
        <v>20</v>
      </c>
    </row>
    <row r="23" spans="1:20" x14ac:dyDescent="0.2">
      <c r="A23" s="25">
        <v>17</v>
      </c>
      <c r="B23" s="3" t="s">
        <v>54</v>
      </c>
      <c r="C23" t="s">
        <v>70</v>
      </c>
      <c r="D23" t="s">
        <v>63</v>
      </c>
      <c r="E23">
        <v>18</v>
      </c>
      <c r="F23" t="s">
        <v>65</v>
      </c>
      <c r="N23" t="s">
        <v>76</v>
      </c>
      <c r="O23" s="10" t="s">
        <v>75</v>
      </c>
      <c r="P23" s="4"/>
    </row>
    <row r="24" spans="1:20" x14ac:dyDescent="0.2">
      <c r="A24" s="25">
        <v>18</v>
      </c>
      <c r="B24" s="3" t="s">
        <v>53</v>
      </c>
      <c r="C24" s="3" t="s">
        <v>60</v>
      </c>
      <c r="D24" t="s">
        <v>63</v>
      </c>
      <c r="E24">
        <v>19</v>
      </c>
      <c r="F24" t="s">
        <v>65</v>
      </c>
      <c r="P24" s="4"/>
    </row>
    <row r="25" spans="1:20" x14ac:dyDescent="0.2">
      <c r="A25" s="25">
        <v>19</v>
      </c>
      <c r="B25" s="3" t="s">
        <v>54</v>
      </c>
      <c r="C25" t="s">
        <v>61</v>
      </c>
      <c r="D25" t="s">
        <v>63</v>
      </c>
      <c r="E25">
        <v>20</v>
      </c>
      <c r="F25" t="s">
        <v>65</v>
      </c>
      <c r="P25" s="4"/>
      <c r="R25" t="s">
        <v>62</v>
      </c>
    </row>
    <row r="26" spans="1:20" x14ac:dyDescent="0.2">
      <c r="A26" s="25">
        <v>20</v>
      </c>
      <c r="B26" s="3" t="s">
        <v>53</v>
      </c>
      <c r="C26" t="s">
        <v>61</v>
      </c>
      <c r="D26" t="s">
        <v>63</v>
      </c>
      <c r="E26">
        <v>21</v>
      </c>
      <c r="F26" t="s">
        <v>65</v>
      </c>
      <c r="P26" s="4"/>
      <c r="R26">
        <v>1200</v>
      </c>
    </row>
    <row r="27" spans="1:20" x14ac:dyDescent="0.2">
      <c r="A27" s="25">
        <v>21</v>
      </c>
      <c r="B27" s="3" t="s">
        <v>54</v>
      </c>
      <c r="C27" t="s">
        <v>60</v>
      </c>
      <c r="D27" t="s">
        <v>63</v>
      </c>
      <c r="E27">
        <v>22</v>
      </c>
      <c r="F27" t="s">
        <v>242</v>
      </c>
      <c r="P27" s="4"/>
      <c r="R27">
        <v>250</v>
      </c>
    </row>
    <row r="28" spans="1:20" x14ac:dyDescent="0.2">
      <c r="A28" s="25">
        <v>22</v>
      </c>
      <c r="B28" s="3" t="s">
        <v>53</v>
      </c>
      <c r="C28" t="s">
        <v>70</v>
      </c>
      <c r="D28" t="s">
        <v>63</v>
      </c>
      <c r="E28">
        <v>23</v>
      </c>
      <c r="F28" t="s">
        <v>65</v>
      </c>
      <c r="P28" s="4"/>
      <c r="R28" s="7" t="s">
        <v>62</v>
      </c>
    </row>
    <row r="29" spans="1:20" x14ac:dyDescent="0.2">
      <c r="A29" s="25">
        <v>23</v>
      </c>
      <c r="B29" s="3" t="s">
        <v>54</v>
      </c>
      <c r="C29" t="s">
        <v>70</v>
      </c>
      <c r="D29" t="s">
        <v>63</v>
      </c>
      <c r="E29">
        <v>24</v>
      </c>
      <c r="F29" t="s">
        <v>65</v>
      </c>
      <c r="P29" s="4"/>
      <c r="S29" t="s">
        <v>77</v>
      </c>
      <c r="T29" t="s">
        <v>241</v>
      </c>
    </row>
    <row r="30" spans="1:20" x14ac:dyDescent="0.2">
      <c r="A30" s="25">
        <v>24</v>
      </c>
      <c r="B30" s="3" t="s">
        <v>53</v>
      </c>
      <c r="C30" s="3" t="s">
        <v>60</v>
      </c>
      <c r="D30" t="s">
        <v>63</v>
      </c>
      <c r="E30">
        <v>25</v>
      </c>
      <c r="F30" t="s">
        <v>65</v>
      </c>
      <c r="P30" s="4"/>
      <c r="S30" t="s">
        <v>78</v>
      </c>
      <c r="T30" t="s">
        <v>241</v>
      </c>
    </row>
    <row r="31" spans="1:20" x14ac:dyDescent="0.2">
      <c r="A31" s="25">
        <v>25</v>
      </c>
      <c r="B31" s="3" t="s">
        <v>54</v>
      </c>
      <c r="C31" t="s">
        <v>61</v>
      </c>
      <c r="D31" t="s">
        <v>63</v>
      </c>
      <c r="E31">
        <v>26</v>
      </c>
      <c r="F31" t="s">
        <v>65</v>
      </c>
      <c r="P31" s="3"/>
      <c r="S31" t="s">
        <v>77</v>
      </c>
      <c r="T31" t="s">
        <v>241</v>
      </c>
    </row>
    <row r="32" spans="1:20" x14ac:dyDescent="0.2">
      <c r="A32" s="25">
        <v>26</v>
      </c>
      <c r="B32" s="3" t="s">
        <v>53</v>
      </c>
      <c r="C32" t="s">
        <v>61</v>
      </c>
      <c r="D32" t="s">
        <v>63</v>
      </c>
      <c r="E32">
        <v>27</v>
      </c>
      <c r="F32" t="s">
        <v>65</v>
      </c>
      <c r="P32" s="6"/>
      <c r="S32" t="s">
        <v>79</v>
      </c>
      <c r="T32" t="s">
        <v>241</v>
      </c>
    </row>
    <row r="33" spans="1:17" x14ac:dyDescent="0.2">
      <c r="A33" s="25">
        <v>27</v>
      </c>
      <c r="B33" s="3" t="s">
        <v>54</v>
      </c>
      <c r="C33" t="s">
        <v>60</v>
      </c>
      <c r="D33" t="s">
        <v>63</v>
      </c>
      <c r="E33">
        <v>28</v>
      </c>
      <c r="F33" t="s">
        <v>65</v>
      </c>
      <c r="P33" s="4"/>
    </row>
    <row r="34" spans="1:17" x14ac:dyDescent="0.2">
      <c r="A34" s="25">
        <v>28</v>
      </c>
      <c r="B34" s="3" t="s">
        <v>53</v>
      </c>
      <c r="C34" t="s">
        <v>70</v>
      </c>
      <c r="D34" t="s">
        <v>63</v>
      </c>
      <c r="E34">
        <v>29</v>
      </c>
      <c r="F34" t="s">
        <v>65</v>
      </c>
      <c r="P34" s="4"/>
    </row>
    <row r="35" spans="1:17" x14ac:dyDescent="0.2">
      <c r="A35" s="25">
        <v>29</v>
      </c>
      <c r="B35" s="3" t="s">
        <v>54</v>
      </c>
      <c r="C35" t="s">
        <v>70</v>
      </c>
      <c r="D35" t="s">
        <v>63</v>
      </c>
      <c r="E35">
        <v>30</v>
      </c>
      <c r="F35" t="s">
        <v>65</v>
      </c>
      <c r="P35" s="4"/>
    </row>
    <row r="36" spans="1:17" x14ac:dyDescent="0.2">
      <c r="A36" s="25">
        <v>30</v>
      </c>
      <c r="B36" s="3" t="s">
        <v>53</v>
      </c>
      <c r="C36" s="3" t="s">
        <v>60</v>
      </c>
      <c r="D36" t="s">
        <v>62</v>
      </c>
      <c r="E36">
        <v>31</v>
      </c>
      <c r="F36" s="9" t="s">
        <v>80</v>
      </c>
      <c r="G36" t="s">
        <v>81</v>
      </c>
      <c r="P36" s="4"/>
    </row>
    <row r="37" spans="1:17" x14ac:dyDescent="0.2">
      <c r="A37" s="25">
        <v>31</v>
      </c>
      <c r="B37" s="3" t="s">
        <v>54</v>
      </c>
      <c r="C37" t="s">
        <v>61</v>
      </c>
      <c r="D37" t="s">
        <v>62</v>
      </c>
      <c r="E37">
        <v>32</v>
      </c>
      <c r="F37" t="s">
        <v>80</v>
      </c>
      <c r="G37" t="s">
        <v>81</v>
      </c>
      <c r="P37" s="4"/>
    </row>
    <row r="38" spans="1:17" x14ac:dyDescent="0.2">
      <c r="A38" s="25">
        <v>32</v>
      </c>
      <c r="B38" s="3" t="s">
        <v>53</v>
      </c>
      <c r="C38" t="s">
        <v>61</v>
      </c>
      <c r="D38" t="s">
        <v>62</v>
      </c>
      <c r="E38">
        <v>33</v>
      </c>
      <c r="F38" s="9" t="s">
        <v>80</v>
      </c>
      <c r="G38" t="s">
        <v>82</v>
      </c>
      <c r="P38" s="4"/>
    </row>
    <row r="39" spans="1:17" x14ac:dyDescent="0.2">
      <c r="A39" s="25">
        <v>33</v>
      </c>
      <c r="B39" s="3" t="s">
        <v>54</v>
      </c>
      <c r="C39" t="s">
        <v>60</v>
      </c>
      <c r="D39" t="s">
        <v>62</v>
      </c>
      <c r="E39">
        <v>34</v>
      </c>
      <c r="F39" t="s">
        <v>80</v>
      </c>
      <c r="G39" t="s">
        <v>81</v>
      </c>
      <c r="H39">
        <v>5</v>
      </c>
      <c r="P39" s="4"/>
    </row>
    <row r="40" spans="1:17" x14ac:dyDescent="0.2">
      <c r="A40" s="25">
        <v>34</v>
      </c>
      <c r="B40" s="3" t="s">
        <v>53</v>
      </c>
      <c r="C40" t="s">
        <v>70</v>
      </c>
      <c r="D40" t="s">
        <v>62</v>
      </c>
      <c r="E40">
        <v>35</v>
      </c>
      <c r="F40" t="s">
        <v>80</v>
      </c>
      <c r="G40" t="s">
        <v>81</v>
      </c>
      <c r="H40">
        <v>10</v>
      </c>
      <c r="P40" s="4"/>
    </row>
    <row r="41" spans="1:17" x14ac:dyDescent="0.2">
      <c r="A41" s="25">
        <v>35</v>
      </c>
      <c r="B41" s="3" t="s">
        <v>54</v>
      </c>
      <c r="C41" t="s">
        <v>70</v>
      </c>
      <c r="D41" t="s">
        <v>62</v>
      </c>
      <c r="E41">
        <v>36</v>
      </c>
      <c r="F41" t="s">
        <v>80</v>
      </c>
      <c r="G41" t="s">
        <v>81</v>
      </c>
      <c r="H41">
        <v>20</v>
      </c>
      <c r="P41" s="4"/>
    </row>
    <row r="42" spans="1:17" x14ac:dyDescent="0.2">
      <c r="A42" s="25">
        <v>36</v>
      </c>
      <c r="B42" s="3" t="s">
        <v>53</v>
      </c>
      <c r="C42" s="3" t="s">
        <v>60</v>
      </c>
      <c r="D42" t="s">
        <v>62</v>
      </c>
      <c r="E42">
        <v>37</v>
      </c>
      <c r="F42" t="s">
        <v>80</v>
      </c>
      <c r="G42" t="s">
        <v>81</v>
      </c>
      <c r="H42">
        <v>50</v>
      </c>
      <c r="P42" s="4"/>
    </row>
    <row r="43" spans="1:17" x14ac:dyDescent="0.2">
      <c r="A43" s="25">
        <v>37</v>
      </c>
      <c r="B43" s="3" t="s">
        <v>54</v>
      </c>
      <c r="C43" t="s">
        <v>61</v>
      </c>
      <c r="D43" t="s">
        <v>62</v>
      </c>
      <c r="E43">
        <v>38</v>
      </c>
      <c r="F43" t="s">
        <v>80</v>
      </c>
      <c r="G43" t="s">
        <v>81</v>
      </c>
      <c r="H43">
        <v>100</v>
      </c>
      <c r="P43" s="4"/>
    </row>
    <row r="44" spans="1:17" x14ac:dyDescent="0.2">
      <c r="A44" s="25">
        <v>38</v>
      </c>
      <c r="B44" s="3" t="s">
        <v>53</v>
      </c>
      <c r="C44" t="s">
        <v>61</v>
      </c>
      <c r="D44" t="s">
        <v>62</v>
      </c>
      <c r="E44">
        <v>39</v>
      </c>
      <c r="F44" t="s">
        <v>80</v>
      </c>
      <c r="G44" t="s">
        <v>81</v>
      </c>
      <c r="H44">
        <v>500</v>
      </c>
      <c r="P44" s="4"/>
    </row>
    <row r="45" spans="1:17" x14ac:dyDescent="0.2">
      <c r="A45" s="25">
        <v>39</v>
      </c>
      <c r="B45" s="3" t="s">
        <v>54</v>
      </c>
      <c r="C45" t="s">
        <v>60</v>
      </c>
      <c r="D45" t="s">
        <v>62</v>
      </c>
      <c r="E45">
        <v>40</v>
      </c>
      <c r="F45" t="s">
        <v>80</v>
      </c>
      <c r="G45" t="s">
        <v>81</v>
      </c>
      <c r="H45">
        <v>500</v>
      </c>
      <c r="I45">
        <v>10</v>
      </c>
      <c r="P45" s="4"/>
    </row>
    <row r="46" spans="1:17" x14ac:dyDescent="0.2">
      <c r="A46" s="25">
        <v>40</v>
      </c>
      <c r="B46" s="3" t="s">
        <v>53</v>
      </c>
      <c r="C46" t="s">
        <v>70</v>
      </c>
      <c r="D46" t="s">
        <v>62</v>
      </c>
      <c r="E46">
        <v>41</v>
      </c>
      <c r="F46" t="s">
        <v>65</v>
      </c>
      <c r="O46" t="s">
        <v>83</v>
      </c>
      <c r="P46" s="4"/>
    </row>
    <row r="47" spans="1:17" x14ac:dyDescent="0.2">
      <c r="A47" s="25">
        <v>41</v>
      </c>
      <c r="B47" s="3" t="s">
        <v>54</v>
      </c>
      <c r="C47" t="s">
        <v>70</v>
      </c>
      <c r="D47" t="s">
        <v>62</v>
      </c>
      <c r="E47">
        <v>42</v>
      </c>
      <c r="F47" t="s">
        <v>65</v>
      </c>
      <c r="O47" t="s">
        <v>83</v>
      </c>
      <c r="P47" t="s">
        <v>84</v>
      </c>
    </row>
    <row r="48" spans="1:17" x14ac:dyDescent="0.2">
      <c r="A48" s="25">
        <v>42</v>
      </c>
      <c r="B48" s="3" t="s">
        <v>53</v>
      </c>
      <c r="C48" s="3" t="s">
        <v>60</v>
      </c>
      <c r="D48" t="s">
        <v>62</v>
      </c>
      <c r="E48">
        <v>43</v>
      </c>
      <c r="F48" t="s">
        <v>65</v>
      </c>
      <c r="Q48" s="10" t="s">
        <v>85</v>
      </c>
    </row>
    <row r="49" spans="1:19" x14ac:dyDescent="0.2">
      <c r="A49" s="25">
        <v>43</v>
      </c>
      <c r="B49" s="3" t="s">
        <v>54</v>
      </c>
      <c r="C49" t="s">
        <v>61</v>
      </c>
      <c r="D49" t="s">
        <v>62</v>
      </c>
      <c r="E49">
        <v>44</v>
      </c>
      <c r="F49" t="s">
        <v>65</v>
      </c>
    </row>
    <row r="50" spans="1:19" x14ac:dyDescent="0.2">
      <c r="A50" s="25">
        <v>44</v>
      </c>
      <c r="B50" s="3" t="s">
        <v>53</v>
      </c>
      <c r="C50" t="s">
        <v>61</v>
      </c>
      <c r="D50" t="s">
        <v>62</v>
      </c>
      <c r="E50">
        <v>45</v>
      </c>
      <c r="F50" t="s">
        <v>65</v>
      </c>
      <c r="P50" t="s">
        <v>84</v>
      </c>
    </row>
    <row r="51" spans="1:19" x14ac:dyDescent="0.2">
      <c r="A51" s="25">
        <v>45</v>
      </c>
      <c r="B51" s="3" t="s">
        <v>54</v>
      </c>
      <c r="C51" t="s">
        <v>60</v>
      </c>
      <c r="D51" t="s">
        <v>62</v>
      </c>
      <c r="E51">
        <v>46</v>
      </c>
      <c r="F51" t="s">
        <v>65</v>
      </c>
      <c r="R51" t="s">
        <v>62</v>
      </c>
    </row>
    <row r="52" spans="1:19" x14ac:dyDescent="0.2">
      <c r="A52" s="25">
        <v>46</v>
      </c>
      <c r="B52" s="3" t="s">
        <v>53</v>
      </c>
      <c r="C52" t="s">
        <v>70</v>
      </c>
      <c r="D52" t="s">
        <v>62</v>
      </c>
      <c r="E52">
        <v>47</v>
      </c>
      <c r="F52" t="s">
        <v>65</v>
      </c>
      <c r="R52">
        <v>1200</v>
      </c>
    </row>
    <row r="53" spans="1:19" x14ac:dyDescent="0.2">
      <c r="A53" s="25">
        <v>47</v>
      </c>
      <c r="B53" s="3" t="s">
        <v>54</v>
      </c>
      <c r="C53" t="s">
        <v>70</v>
      </c>
      <c r="D53" t="s">
        <v>62</v>
      </c>
      <c r="E53">
        <v>48</v>
      </c>
      <c r="F53" t="s">
        <v>65</v>
      </c>
      <c r="R53">
        <v>250</v>
      </c>
    </row>
    <row r="54" spans="1:19" x14ac:dyDescent="0.2">
      <c r="A54" s="25">
        <v>48</v>
      </c>
      <c r="B54" s="3" t="s">
        <v>53</v>
      </c>
      <c r="C54" s="3" t="s">
        <v>60</v>
      </c>
      <c r="D54" t="s">
        <v>62</v>
      </c>
      <c r="E54">
        <v>49</v>
      </c>
      <c r="F54" t="s">
        <v>65</v>
      </c>
      <c r="S54" t="s">
        <v>77</v>
      </c>
    </row>
    <row r="55" spans="1:19" x14ac:dyDescent="0.2">
      <c r="A55" s="25">
        <v>49</v>
      </c>
      <c r="B55" s="3" t="s">
        <v>54</v>
      </c>
      <c r="C55" t="s">
        <v>61</v>
      </c>
      <c r="D55" t="s">
        <v>62</v>
      </c>
      <c r="E55">
        <v>50</v>
      </c>
      <c r="F55" t="s">
        <v>65</v>
      </c>
      <c r="S55" t="s">
        <v>78</v>
      </c>
    </row>
    <row r="56" spans="1:19" x14ac:dyDescent="0.2">
      <c r="A56" s="25">
        <v>50</v>
      </c>
      <c r="B56" s="3" t="s">
        <v>53</v>
      </c>
      <c r="C56" t="s">
        <v>61</v>
      </c>
      <c r="D56" t="s">
        <v>62</v>
      </c>
      <c r="E56">
        <v>51</v>
      </c>
      <c r="F56" t="s">
        <v>65</v>
      </c>
      <c r="S56" t="s">
        <v>79</v>
      </c>
    </row>
    <row r="57" spans="1:19" x14ac:dyDescent="0.2">
      <c r="A57" s="25">
        <v>51</v>
      </c>
      <c r="B57" s="3" t="s">
        <v>54</v>
      </c>
      <c r="C57" t="s">
        <v>60</v>
      </c>
      <c r="D57" t="s">
        <v>62</v>
      </c>
      <c r="E57">
        <v>52</v>
      </c>
      <c r="F57" t="s">
        <v>65</v>
      </c>
    </row>
    <row r="58" spans="1:19" x14ac:dyDescent="0.2">
      <c r="A58" s="25">
        <v>52</v>
      </c>
      <c r="B58" s="3" t="s">
        <v>53</v>
      </c>
      <c r="C58" t="s">
        <v>70</v>
      </c>
      <c r="D58" t="s">
        <v>62</v>
      </c>
      <c r="E58">
        <v>53</v>
      </c>
      <c r="F58" t="s">
        <v>65</v>
      </c>
      <c r="O58">
        <v>90</v>
      </c>
    </row>
    <row r="59" spans="1:19" x14ac:dyDescent="0.2">
      <c r="A59" s="25">
        <v>53</v>
      </c>
      <c r="B59" s="3" t="s">
        <v>54</v>
      </c>
      <c r="C59" t="s">
        <v>70</v>
      </c>
      <c r="D59" t="s">
        <v>62</v>
      </c>
      <c r="E59">
        <v>54</v>
      </c>
      <c r="F59" t="s">
        <v>65</v>
      </c>
      <c r="O59">
        <v>0</v>
      </c>
    </row>
    <row r="60" spans="1:19" x14ac:dyDescent="0.2">
      <c r="A60" s="25">
        <v>54</v>
      </c>
      <c r="B60" s="3" t="s">
        <v>53</v>
      </c>
      <c r="C60" s="3" t="s">
        <v>60</v>
      </c>
      <c r="D60" t="s">
        <v>62</v>
      </c>
      <c r="E60">
        <v>55</v>
      </c>
      <c r="F60" t="s">
        <v>65</v>
      </c>
      <c r="O60" t="s">
        <v>87</v>
      </c>
    </row>
    <row r="61" spans="1:19" x14ac:dyDescent="0.2">
      <c r="A61" s="25">
        <v>55</v>
      </c>
      <c r="B61" s="3" t="s">
        <v>54</v>
      </c>
      <c r="C61" t="s">
        <v>61</v>
      </c>
      <c r="D61" t="s">
        <v>62</v>
      </c>
      <c r="E61">
        <v>56</v>
      </c>
      <c r="F61" t="s">
        <v>65</v>
      </c>
    </row>
    <row r="62" spans="1:19" x14ac:dyDescent="0.2">
      <c r="A62" s="25">
        <v>56</v>
      </c>
      <c r="B62" s="3" t="s">
        <v>53</v>
      </c>
      <c r="C62" t="s">
        <v>61</v>
      </c>
      <c r="D62" t="s">
        <v>62</v>
      </c>
      <c r="E62">
        <v>57</v>
      </c>
      <c r="F62" t="s">
        <v>65</v>
      </c>
    </row>
    <row r="63" spans="1:19" x14ac:dyDescent="0.2">
      <c r="A63" s="25">
        <v>57</v>
      </c>
      <c r="B63" s="3" t="s">
        <v>54</v>
      </c>
      <c r="C63" t="s">
        <v>60</v>
      </c>
      <c r="D63" t="s">
        <v>62</v>
      </c>
      <c r="E63">
        <v>58</v>
      </c>
      <c r="F63" t="s">
        <v>65</v>
      </c>
    </row>
    <row r="64" spans="1:19" x14ac:dyDescent="0.2">
      <c r="A64" s="25">
        <v>58</v>
      </c>
      <c r="B64" s="3" t="s">
        <v>53</v>
      </c>
      <c r="C64" t="s">
        <v>70</v>
      </c>
      <c r="D64" t="s">
        <v>62</v>
      </c>
      <c r="E64">
        <v>59</v>
      </c>
      <c r="F64" t="s">
        <v>65</v>
      </c>
    </row>
    <row r="65" spans="1:20" x14ac:dyDescent="0.2">
      <c r="A65" s="25">
        <v>59</v>
      </c>
      <c r="B65" s="3" t="s">
        <v>54</v>
      </c>
      <c r="C65" t="s">
        <v>70</v>
      </c>
      <c r="D65" t="s">
        <v>62</v>
      </c>
      <c r="E65">
        <v>60</v>
      </c>
      <c r="F65" t="s">
        <v>65</v>
      </c>
    </row>
    <row r="66" spans="1:20" x14ac:dyDescent="0.2">
      <c r="A66" s="25">
        <v>60</v>
      </c>
      <c r="B66" s="3" t="s">
        <v>53</v>
      </c>
      <c r="C66" s="3" t="s">
        <v>60</v>
      </c>
      <c r="D66" t="s">
        <v>62</v>
      </c>
      <c r="E66">
        <v>61</v>
      </c>
      <c r="F66" t="s">
        <v>65</v>
      </c>
    </row>
    <row r="67" spans="1:20" x14ac:dyDescent="0.2">
      <c r="A67" s="25">
        <v>61</v>
      </c>
      <c r="B67" s="3" t="s">
        <v>54</v>
      </c>
      <c r="C67" s="10" t="s">
        <v>237</v>
      </c>
      <c r="D67" s="10" t="s">
        <v>63</v>
      </c>
      <c r="E67">
        <v>62</v>
      </c>
      <c r="F67" s="10" t="s">
        <v>71</v>
      </c>
    </row>
    <row r="68" spans="1:20" x14ac:dyDescent="0.2">
      <c r="A68" s="25">
        <v>62</v>
      </c>
      <c r="B68" s="10" t="s">
        <v>54</v>
      </c>
      <c r="C68" s="10" t="s">
        <v>238</v>
      </c>
      <c r="D68" s="10" t="s">
        <v>62</v>
      </c>
      <c r="E68">
        <v>63</v>
      </c>
      <c r="F68" s="10" t="s">
        <v>71</v>
      </c>
    </row>
    <row r="69" spans="1:20" x14ac:dyDescent="0.2">
      <c r="A69" s="25">
        <v>63</v>
      </c>
      <c r="B69" s="10" t="s">
        <v>54</v>
      </c>
      <c r="C69" s="10" t="s">
        <v>239</v>
      </c>
      <c r="D69" s="10" t="s">
        <v>62</v>
      </c>
      <c r="E69">
        <v>64</v>
      </c>
      <c r="F69" s="10" t="s">
        <v>71</v>
      </c>
    </row>
    <row r="70" spans="1:20" x14ac:dyDescent="0.2">
      <c r="A70" s="25">
        <v>64</v>
      </c>
      <c r="B70" s="10" t="s">
        <v>54</v>
      </c>
      <c r="C70" s="3" t="s">
        <v>60</v>
      </c>
      <c r="D70" t="s">
        <v>62</v>
      </c>
      <c r="E70">
        <v>65</v>
      </c>
      <c r="F70" s="9" t="s">
        <v>80</v>
      </c>
      <c r="G70" t="s">
        <v>81</v>
      </c>
      <c r="T70" t="s">
        <v>240</v>
      </c>
    </row>
    <row r="71" spans="1:20" x14ac:dyDescent="0.2">
      <c r="A71" s="25">
        <v>65</v>
      </c>
      <c r="B71" s="10" t="s">
        <v>54</v>
      </c>
      <c r="C71" t="s">
        <v>61</v>
      </c>
      <c r="D71" t="s">
        <v>62</v>
      </c>
      <c r="E71">
        <v>66</v>
      </c>
      <c r="F71" t="s">
        <v>80</v>
      </c>
      <c r="G71" t="s">
        <v>81</v>
      </c>
      <c r="T71" t="s">
        <v>240</v>
      </c>
    </row>
    <row r="72" spans="1:20" x14ac:dyDescent="0.2">
      <c r="A72" s="25">
        <v>66</v>
      </c>
      <c r="B72" s="10" t="s">
        <v>54</v>
      </c>
      <c r="C72" t="s">
        <v>61</v>
      </c>
      <c r="D72" t="s">
        <v>62</v>
      </c>
      <c r="E72">
        <v>67</v>
      </c>
      <c r="F72" s="9" t="s">
        <v>80</v>
      </c>
      <c r="G72" t="s">
        <v>82</v>
      </c>
      <c r="T72" t="s">
        <v>240</v>
      </c>
    </row>
    <row r="73" spans="1:20" x14ac:dyDescent="0.2">
      <c r="A73" s="25">
        <v>67</v>
      </c>
      <c r="B73" s="10" t="s">
        <v>54</v>
      </c>
      <c r="C73" t="s">
        <v>60</v>
      </c>
      <c r="D73" t="s">
        <v>62</v>
      </c>
      <c r="E73">
        <v>68</v>
      </c>
      <c r="F73" t="s">
        <v>80</v>
      </c>
      <c r="G73" t="s">
        <v>81</v>
      </c>
      <c r="H73">
        <v>5</v>
      </c>
      <c r="T73" t="s">
        <v>240</v>
      </c>
    </row>
    <row r="74" spans="1:20" x14ac:dyDescent="0.2">
      <c r="B74" s="3"/>
    </row>
    <row r="75" spans="1:20" x14ac:dyDescent="0.2">
      <c r="B75" s="3"/>
    </row>
    <row r="76" spans="1:20" x14ac:dyDescent="0.2">
      <c r="B76" s="3"/>
    </row>
    <row r="77" spans="1:20" x14ac:dyDescent="0.2">
      <c r="B77" s="3"/>
    </row>
    <row r="78" spans="1:20" x14ac:dyDescent="0.2">
      <c r="B78" s="3"/>
    </row>
    <row r="79" spans="1:20" x14ac:dyDescent="0.2">
      <c r="B79" s="3"/>
    </row>
    <row r="80" spans="1:20"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sheetData>
  <conditionalFormatting sqref="J1:N1 J6:N1048576">
    <cfRule type="expression" dxfId="8" priority="18" stopIfTrue="1">
      <formula>"rsoxs"=$D1</formula>
    </cfRule>
  </conditionalFormatting>
  <conditionalFormatting sqref="L1:M1 Q1 H1:I1 H6:I69 Q6:Q1048576 L6:M1048576 H74:I1048576">
    <cfRule type="expression" dxfId="7" priority="16">
      <formula>"nexafs"=$D1</formula>
    </cfRule>
  </conditionalFormatting>
  <conditionalFormatting sqref="N1 G1:K1 P1 G6:K69 J70:K73 P6:P1048576 N6:N1048576 G74:K1048576">
    <cfRule type="expression" dxfId="6" priority="15" stopIfTrue="1">
      <formula>"spiral"=$D1</formula>
    </cfRule>
  </conditionalFormatting>
  <conditionalFormatting sqref="F1 F6:F69 F74:F1048576">
    <cfRule type="expression" dxfId="5" priority="12" stopIfTrue="1">
      <formula>OR($D1="rsoxs", $D1="nexafs")</formula>
    </cfRule>
  </conditionalFormatting>
  <conditionalFormatting sqref="C6:E69 C74:E1001">
    <cfRule type="expression" dxfId="4" priority="11">
      <formula>NOT(ISBLANK($B6))</formula>
    </cfRule>
  </conditionalFormatting>
  <conditionalFormatting sqref="H70:I73">
    <cfRule type="expression" dxfId="3" priority="10">
      <formula>"nexafs"=$D70</formula>
    </cfRule>
  </conditionalFormatting>
  <conditionalFormatting sqref="G70:I73">
    <cfRule type="expression" dxfId="2" priority="9" stopIfTrue="1">
      <formula>"spiral"=$D70</formula>
    </cfRule>
  </conditionalFormatting>
  <conditionalFormatting sqref="F70:F73">
    <cfRule type="expression" dxfId="1" priority="8" stopIfTrue="1">
      <formula>OR($D70="rsoxs", $D70="nexafs")</formula>
    </cfRule>
  </conditionalFormatting>
  <conditionalFormatting sqref="C70:E73">
    <cfRule type="expression" dxfId="0" priority="7">
      <formula>NOT(ISBLANK($B70))</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B653:B893</xm:sqref>
        </x14:dataValidation>
        <x14:dataValidation type="list" allowBlank="1" showInputMessage="1" showErrorMessage="1" xr:uid="{AC3EBA0B-0DD4-40E5-BE31-66F1E5977B51}">
          <x14:formula1>
            <xm:f>Bar!$C$4:$C$450</xm:f>
          </x14:formula1>
          <xm:sqref>B6:B652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31" zoomScale="130" zoomScaleNormal="130" workbookViewId="0">
      <selection activeCell="F37" sqref="F37"/>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5" t="s">
        <v>91</v>
      </c>
      <c r="B1" s="36" t="s">
        <v>92</v>
      </c>
      <c r="C1" s="36"/>
      <c r="D1" s="36"/>
      <c r="E1" s="36"/>
      <c r="F1" s="15"/>
      <c r="G1" s="14"/>
      <c r="H1" s="14"/>
    </row>
    <row r="2" spans="1:18" ht="30.75" x14ac:dyDescent="0.4">
      <c r="A2" s="35"/>
      <c r="B2" s="36"/>
      <c r="C2" s="36"/>
      <c r="D2" s="36"/>
      <c r="E2" s="36"/>
      <c r="F2" s="15"/>
      <c r="G2" s="14"/>
      <c r="H2" s="14"/>
    </row>
    <row r="3" spans="1:18" x14ac:dyDescent="0.2">
      <c r="A3" s="10"/>
      <c r="B3" s="10"/>
      <c r="C3" s="10" t="s">
        <v>97</v>
      </c>
      <c r="D3" s="10"/>
      <c r="E3" s="13"/>
      <c r="F3" s="13"/>
      <c r="G3" s="16"/>
      <c r="H3" s="16"/>
      <c r="I3" s="16"/>
      <c r="J3" s="16"/>
      <c r="K3" s="16"/>
      <c r="L3" s="16"/>
      <c r="M3" s="16"/>
      <c r="N3" s="16"/>
      <c r="O3" s="16"/>
      <c r="P3" s="16"/>
      <c r="Q3" s="16"/>
      <c r="R3" s="16"/>
    </row>
    <row r="4" spans="1:18" x14ac:dyDescent="0.2">
      <c r="A4" s="10" t="s">
        <v>95</v>
      </c>
      <c r="B4" s="10" t="s">
        <v>93</v>
      </c>
      <c r="C4" s="10" t="s">
        <v>94</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96</v>
      </c>
      <c r="B7" s="20" t="s">
        <v>136</v>
      </c>
      <c r="C7" s="20" t="s">
        <v>98</v>
      </c>
      <c r="D7" s="20" t="s">
        <v>99</v>
      </c>
      <c r="E7" s="20" t="s">
        <v>100</v>
      </c>
      <c r="F7" s="20" t="s">
        <v>105</v>
      </c>
      <c r="G7" s="16"/>
      <c r="H7" s="16"/>
      <c r="I7" s="16"/>
      <c r="J7" s="16"/>
      <c r="K7" s="16"/>
      <c r="L7" s="16"/>
      <c r="M7" s="16"/>
      <c r="N7" s="16"/>
      <c r="O7" s="16"/>
      <c r="P7" s="16"/>
      <c r="Q7" s="16"/>
      <c r="R7" s="16"/>
    </row>
    <row r="8" spans="1:18" ht="25.5" x14ac:dyDescent="0.2">
      <c r="A8" s="13" t="s">
        <v>101</v>
      </c>
      <c r="B8" s="13" t="s">
        <v>36</v>
      </c>
      <c r="C8" s="13" t="s">
        <v>149</v>
      </c>
      <c r="D8" s="13" t="s">
        <v>150</v>
      </c>
      <c r="E8" s="13" t="s">
        <v>51</v>
      </c>
      <c r="F8" s="13"/>
      <c r="G8" s="16"/>
      <c r="H8" s="16"/>
      <c r="I8" s="16"/>
      <c r="J8" s="16"/>
      <c r="K8" s="16"/>
      <c r="L8" s="16"/>
      <c r="M8" s="16"/>
      <c r="N8" s="16"/>
      <c r="O8" s="16"/>
      <c r="P8" s="16"/>
      <c r="Q8" s="16"/>
      <c r="R8" s="16"/>
    </row>
    <row r="9" spans="1:18" ht="25.5" x14ac:dyDescent="0.2">
      <c r="A9" s="13" t="s">
        <v>101</v>
      </c>
      <c r="B9" s="13" t="s">
        <v>4</v>
      </c>
      <c r="C9" s="13" t="s">
        <v>102</v>
      </c>
      <c r="D9" s="13" t="s">
        <v>103</v>
      </c>
      <c r="E9" s="13" t="s">
        <v>104</v>
      </c>
      <c r="F9" s="13" t="s">
        <v>153</v>
      </c>
      <c r="G9" s="16"/>
      <c r="H9" s="16"/>
      <c r="I9" s="16"/>
      <c r="J9" s="16"/>
      <c r="K9" s="16"/>
      <c r="L9" s="16"/>
      <c r="M9" s="16"/>
      <c r="N9" s="16"/>
      <c r="O9" s="16"/>
      <c r="P9" s="16"/>
      <c r="Q9" s="16"/>
      <c r="R9" s="16"/>
    </row>
    <row r="10" spans="1:18" ht="38.25" x14ac:dyDescent="0.2">
      <c r="A10" s="13" t="s">
        <v>101</v>
      </c>
      <c r="B10" s="13" t="s">
        <v>5</v>
      </c>
      <c r="C10" s="13" t="s">
        <v>151</v>
      </c>
      <c r="D10" s="13" t="s">
        <v>152</v>
      </c>
      <c r="E10" s="13" t="s">
        <v>106</v>
      </c>
      <c r="F10" s="13"/>
      <c r="G10" s="16"/>
      <c r="H10" s="16"/>
      <c r="I10" s="16"/>
      <c r="J10" s="16"/>
      <c r="K10" s="16"/>
      <c r="L10" s="16"/>
      <c r="M10" s="16"/>
      <c r="N10" s="16"/>
      <c r="O10" s="16"/>
      <c r="P10" s="16"/>
      <c r="Q10" s="16"/>
      <c r="R10" s="16"/>
    </row>
    <row r="11" spans="1:18" ht="38.25" x14ac:dyDescent="0.2">
      <c r="A11" s="13" t="s">
        <v>101</v>
      </c>
      <c r="B11" s="13" t="s">
        <v>6</v>
      </c>
      <c r="C11" s="13" t="s">
        <v>23</v>
      </c>
      <c r="D11" s="13" t="s">
        <v>154</v>
      </c>
      <c r="E11" s="13" t="s">
        <v>111</v>
      </c>
      <c r="F11" s="13"/>
      <c r="G11" s="16"/>
      <c r="H11" s="16"/>
      <c r="I11" s="16"/>
      <c r="J11" s="16"/>
      <c r="K11" s="16"/>
      <c r="L11" s="16"/>
      <c r="M11" s="16"/>
      <c r="N11" s="16"/>
      <c r="O11" s="16"/>
      <c r="P11" s="16"/>
      <c r="Q11" s="16"/>
      <c r="R11" s="16"/>
    </row>
    <row r="12" spans="1:18" ht="38.25" x14ac:dyDescent="0.2">
      <c r="A12" s="13" t="s">
        <v>101</v>
      </c>
      <c r="B12" s="13" t="s">
        <v>7</v>
      </c>
      <c r="C12" s="13" t="s">
        <v>110</v>
      </c>
      <c r="D12" s="13" t="s">
        <v>109</v>
      </c>
      <c r="E12" s="13" t="s">
        <v>112</v>
      </c>
      <c r="F12" s="13"/>
      <c r="G12" s="16"/>
      <c r="H12" s="16"/>
      <c r="I12" s="16"/>
      <c r="J12" s="16"/>
      <c r="K12" s="16"/>
      <c r="L12" s="16"/>
      <c r="M12" s="16"/>
      <c r="N12" s="16"/>
      <c r="O12" s="16"/>
      <c r="P12" s="16"/>
      <c r="Q12" s="16"/>
      <c r="R12" s="16"/>
    </row>
    <row r="13" spans="1:18" ht="51" x14ac:dyDescent="0.2">
      <c r="A13" s="13" t="s">
        <v>101</v>
      </c>
      <c r="B13" s="13" t="s">
        <v>35</v>
      </c>
      <c r="C13" s="13" t="s">
        <v>107</v>
      </c>
      <c r="D13" s="13" t="s">
        <v>108</v>
      </c>
      <c r="E13" s="16">
        <v>310704</v>
      </c>
      <c r="F13" s="13"/>
      <c r="G13" s="16"/>
      <c r="H13" s="16"/>
      <c r="I13" s="16"/>
      <c r="J13" s="16"/>
      <c r="K13" s="16"/>
      <c r="L13" s="16"/>
      <c r="M13" s="16"/>
      <c r="N13" s="16"/>
      <c r="O13" s="16"/>
      <c r="P13" s="16"/>
      <c r="Q13" s="16"/>
      <c r="R13" s="16"/>
    </row>
    <row r="14" spans="1:18" ht="63.75" x14ac:dyDescent="0.2">
      <c r="A14" s="13" t="s">
        <v>101</v>
      </c>
      <c r="B14" s="13" t="s">
        <v>8</v>
      </c>
      <c r="C14" s="13" t="s">
        <v>113</v>
      </c>
      <c r="D14" s="13" t="s">
        <v>155</v>
      </c>
      <c r="E14" s="13" t="s">
        <v>114</v>
      </c>
      <c r="F14" s="13" t="s">
        <v>156</v>
      </c>
      <c r="G14" s="16"/>
      <c r="H14" s="16"/>
      <c r="I14" s="16"/>
      <c r="J14" s="16"/>
      <c r="K14" s="16"/>
      <c r="L14" s="16"/>
      <c r="M14" s="16"/>
      <c r="N14" s="16"/>
      <c r="O14" s="16"/>
      <c r="P14" s="16"/>
      <c r="Q14" s="16"/>
      <c r="R14" s="16"/>
    </row>
    <row r="15" spans="1:18" ht="25.5" x14ac:dyDescent="0.2">
      <c r="A15" s="13" t="s">
        <v>101</v>
      </c>
      <c r="B15" s="13" t="s">
        <v>9</v>
      </c>
      <c r="C15" s="13" t="s">
        <v>116</v>
      </c>
      <c r="D15" s="13" t="s">
        <v>115</v>
      </c>
      <c r="E15" s="13" t="b">
        <v>1</v>
      </c>
      <c r="F15" s="13"/>
      <c r="G15" s="16"/>
      <c r="H15" s="16"/>
      <c r="I15" s="16"/>
      <c r="J15" s="16"/>
      <c r="K15" s="16"/>
      <c r="L15" s="16"/>
      <c r="M15" s="16"/>
      <c r="N15" s="16"/>
      <c r="O15" s="16"/>
      <c r="P15" s="16"/>
      <c r="Q15" s="16"/>
      <c r="R15" s="16"/>
    </row>
    <row r="16" spans="1:18" ht="76.5" x14ac:dyDescent="0.2">
      <c r="A16" s="13" t="s">
        <v>101</v>
      </c>
      <c r="B16" s="13" t="s">
        <v>10</v>
      </c>
      <c r="C16" s="13" t="s">
        <v>117</v>
      </c>
      <c r="D16" s="13" t="s">
        <v>119</v>
      </c>
      <c r="E16" s="13" t="b">
        <v>0</v>
      </c>
      <c r="F16" s="13" t="s">
        <v>118</v>
      </c>
      <c r="G16" s="16"/>
      <c r="H16" s="16"/>
      <c r="I16" s="16"/>
      <c r="J16" s="16"/>
      <c r="K16" s="16"/>
      <c r="L16" s="16"/>
      <c r="M16" s="16"/>
      <c r="N16" s="16"/>
      <c r="O16" s="16"/>
      <c r="P16" s="16"/>
      <c r="Q16" s="16"/>
      <c r="R16" s="16"/>
    </row>
    <row r="17" spans="1:18" ht="63.75" x14ac:dyDescent="0.2">
      <c r="A17" s="22" t="s">
        <v>101</v>
      </c>
      <c r="B17" s="22" t="s">
        <v>11</v>
      </c>
      <c r="C17" s="22" t="s">
        <v>120</v>
      </c>
      <c r="D17" s="22" t="s">
        <v>157</v>
      </c>
      <c r="E17" s="22" t="s">
        <v>158</v>
      </c>
      <c r="F17" s="22" t="s">
        <v>121</v>
      </c>
      <c r="G17" s="16"/>
      <c r="H17" s="16"/>
      <c r="I17" s="16"/>
      <c r="J17" s="16"/>
      <c r="K17" s="16"/>
      <c r="L17" s="16"/>
      <c r="M17" s="16"/>
      <c r="N17" s="16"/>
      <c r="O17" s="16"/>
      <c r="P17" s="16"/>
      <c r="Q17" s="16"/>
      <c r="R17" s="16"/>
    </row>
    <row r="18" spans="1:18" ht="38.25" x14ac:dyDescent="0.2">
      <c r="A18" s="22" t="s">
        <v>101</v>
      </c>
      <c r="B18" s="22" t="s">
        <v>12</v>
      </c>
      <c r="C18" s="22" t="s">
        <v>122</v>
      </c>
      <c r="D18" s="22" t="s">
        <v>123</v>
      </c>
      <c r="E18" s="22" t="s">
        <v>124</v>
      </c>
      <c r="F18" s="22" t="s">
        <v>125</v>
      </c>
      <c r="G18" s="16"/>
      <c r="H18" s="16"/>
      <c r="I18" s="16"/>
      <c r="J18" s="16"/>
      <c r="K18" s="16"/>
      <c r="L18" s="16"/>
      <c r="M18" s="16"/>
      <c r="N18" s="16"/>
      <c r="O18" s="16"/>
      <c r="P18" s="16"/>
      <c r="Q18" s="16"/>
      <c r="R18" s="16"/>
    </row>
    <row r="19" spans="1:18" ht="25.5" x14ac:dyDescent="0.2">
      <c r="A19" s="22" t="s">
        <v>101</v>
      </c>
      <c r="B19" s="22" t="s">
        <v>13</v>
      </c>
      <c r="C19" s="22" t="s">
        <v>24</v>
      </c>
      <c r="D19" s="22" t="s">
        <v>137</v>
      </c>
      <c r="E19" s="22" t="s">
        <v>55</v>
      </c>
      <c r="F19" s="22"/>
      <c r="G19" s="16"/>
      <c r="H19" s="16"/>
      <c r="I19" s="16"/>
      <c r="J19" s="16"/>
      <c r="K19" s="16"/>
      <c r="L19" s="16"/>
      <c r="M19" s="16"/>
      <c r="N19" s="16"/>
      <c r="O19" s="16"/>
      <c r="P19" s="16"/>
      <c r="Q19" s="16"/>
      <c r="R19" s="16"/>
    </row>
    <row r="20" spans="1:18" x14ac:dyDescent="0.2">
      <c r="A20" s="22" t="s">
        <v>101</v>
      </c>
      <c r="B20" s="22" t="s">
        <v>14</v>
      </c>
      <c r="C20" s="22" t="s">
        <v>25</v>
      </c>
      <c r="D20" s="22" t="s">
        <v>137</v>
      </c>
      <c r="E20" s="22" t="s">
        <v>159</v>
      </c>
      <c r="F20" s="22"/>
      <c r="G20" s="16"/>
      <c r="H20" s="16"/>
      <c r="I20" s="16"/>
      <c r="J20" s="16"/>
      <c r="K20" s="16"/>
      <c r="L20" s="16"/>
      <c r="M20" s="16"/>
      <c r="N20" s="16"/>
      <c r="O20" s="16"/>
      <c r="P20" s="16"/>
      <c r="Q20" s="16"/>
      <c r="R20" s="16"/>
    </row>
    <row r="21" spans="1:18" ht="51" x14ac:dyDescent="0.2">
      <c r="A21" s="22" t="s">
        <v>101</v>
      </c>
      <c r="B21" s="22" t="s">
        <v>15</v>
      </c>
      <c r="C21" s="22" t="s">
        <v>26</v>
      </c>
      <c r="D21" s="22" t="s">
        <v>160</v>
      </c>
      <c r="E21" s="22">
        <v>1</v>
      </c>
      <c r="F21" s="22" t="s">
        <v>161</v>
      </c>
      <c r="G21" s="16"/>
      <c r="H21" s="16"/>
      <c r="I21" s="16"/>
      <c r="J21" s="16"/>
      <c r="K21" s="16"/>
      <c r="L21" s="16"/>
      <c r="M21" s="16"/>
      <c r="N21" s="16"/>
      <c r="O21" s="16"/>
      <c r="P21" s="16"/>
      <c r="Q21" s="16"/>
      <c r="R21" s="16"/>
    </row>
    <row r="22" spans="1:18" ht="51" x14ac:dyDescent="0.2">
      <c r="A22" s="22" t="s">
        <v>101</v>
      </c>
      <c r="B22" s="22" t="s">
        <v>16</v>
      </c>
      <c r="C22" s="22" t="s">
        <v>27</v>
      </c>
      <c r="D22" s="22" t="s">
        <v>137</v>
      </c>
      <c r="E22" s="22"/>
      <c r="F22" s="22" t="s">
        <v>162</v>
      </c>
      <c r="G22" s="16"/>
      <c r="H22" s="16"/>
      <c r="I22" s="16"/>
      <c r="J22" s="16"/>
      <c r="K22" s="16"/>
      <c r="L22" s="16"/>
      <c r="M22" s="16"/>
      <c r="N22" s="16"/>
      <c r="O22" s="16"/>
      <c r="P22" s="16"/>
      <c r="Q22" s="16"/>
      <c r="R22" s="16"/>
    </row>
    <row r="23" spans="1:18" x14ac:dyDescent="0.2">
      <c r="A23" s="22" t="s">
        <v>101</v>
      </c>
      <c r="B23" s="22" t="s">
        <v>17</v>
      </c>
      <c r="C23" s="22" t="s">
        <v>28</v>
      </c>
      <c r="D23" s="22" t="s">
        <v>137</v>
      </c>
      <c r="E23" s="22" t="s">
        <v>58</v>
      </c>
      <c r="F23" s="22"/>
      <c r="G23" s="16"/>
      <c r="H23" s="16"/>
      <c r="I23" s="16"/>
      <c r="J23" s="16"/>
      <c r="K23" s="16"/>
      <c r="L23" s="16"/>
      <c r="M23" s="16"/>
      <c r="N23" s="16"/>
      <c r="O23" s="16"/>
      <c r="P23" s="16"/>
      <c r="Q23" s="16"/>
      <c r="R23" s="16"/>
    </row>
    <row r="24" spans="1:18" x14ac:dyDescent="0.2">
      <c r="A24" s="22" t="s">
        <v>101</v>
      </c>
      <c r="B24" s="22" t="s">
        <v>18</v>
      </c>
      <c r="C24" s="22" t="s">
        <v>29</v>
      </c>
      <c r="D24" s="22" t="s">
        <v>137</v>
      </c>
      <c r="E24" s="22" t="s">
        <v>52</v>
      </c>
      <c r="F24" s="22" t="s">
        <v>163</v>
      </c>
      <c r="G24" s="16"/>
      <c r="H24" s="16"/>
      <c r="I24" s="16"/>
      <c r="J24" s="16"/>
      <c r="K24" s="16"/>
      <c r="L24" s="16"/>
      <c r="M24" s="16"/>
      <c r="N24" s="16"/>
      <c r="O24" s="16"/>
      <c r="P24" s="16"/>
      <c r="Q24" s="16"/>
      <c r="R24" s="16"/>
    </row>
    <row r="25" spans="1:18" ht="25.5" x14ac:dyDescent="0.2">
      <c r="A25" s="22" t="s">
        <v>101</v>
      </c>
      <c r="B25" s="22" t="s">
        <v>19</v>
      </c>
      <c r="C25" s="22" t="s">
        <v>30</v>
      </c>
      <c r="D25" s="22" t="s">
        <v>137</v>
      </c>
      <c r="E25" s="22" t="s">
        <v>59</v>
      </c>
      <c r="F25" s="22" t="s">
        <v>164</v>
      </c>
      <c r="G25" s="16"/>
      <c r="H25" s="16"/>
      <c r="I25" s="16"/>
      <c r="J25" s="16"/>
      <c r="K25" s="16"/>
      <c r="L25" s="16"/>
      <c r="M25" s="16"/>
      <c r="N25" s="16"/>
      <c r="O25" s="16"/>
      <c r="P25" s="16"/>
      <c r="Q25" s="16"/>
      <c r="R25" s="16"/>
    </row>
    <row r="26" spans="1:18" x14ac:dyDescent="0.2">
      <c r="A26" s="22" t="s">
        <v>101</v>
      </c>
      <c r="B26" s="22" t="s">
        <v>20</v>
      </c>
      <c r="C26" s="22" t="s">
        <v>31</v>
      </c>
      <c r="D26" s="22" t="s">
        <v>137</v>
      </c>
      <c r="E26" s="22"/>
      <c r="F26" s="22"/>
      <c r="G26" s="16"/>
      <c r="H26" s="16"/>
      <c r="I26" s="16"/>
      <c r="J26" s="16"/>
      <c r="K26" s="16"/>
      <c r="L26" s="16"/>
      <c r="M26" s="16"/>
      <c r="N26" s="16"/>
      <c r="O26" s="16"/>
      <c r="P26" s="16"/>
      <c r="Q26" s="16"/>
      <c r="R26" s="16"/>
    </row>
    <row r="27" spans="1:18" x14ac:dyDescent="0.2">
      <c r="A27" s="22" t="s">
        <v>101</v>
      </c>
      <c r="B27" s="22" t="s">
        <v>21</v>
      </c>
      <c r="C27" s="22" t="s">
        <v>32</v>
      </c>
      <c r="D27" s="22" t="s">
        <v>137</v>
      </c>
      <c r="E27" s="22"/>
      <c r="F27" s="22" t="s">
        <v>164</v>
      </c>
      <c r="G27" s="16"/>
      <c r="H27" s="16"/>
      <c r="I27" s="16"/>
      <c r="J27" s="16"/>
      <c r="K27" s="16"/>
      <c r="L27" s="16"/>
      <c r="M27" s="16"/>
      <c r="N27" s="16"/>
      <c r="O27" s="16"/>
      <c r="P27" s="16"/>
      <c r="Q27" s="16"/>
      <c r="R27" s="16"/>
    </row>
    <row r="28" spans="1:18" x14ac:dyDescent="0.2">
      <c r="A28" s="22" t="s">
        <v>101</v>
      </c>
      <c r="B28" s="22" t="s">
        <v>22</v>
      </c>
      <c r="C28" s="22" t="s">
        <v>165</v>
      </c>
      <c r="D28" s="22" t="s">
        <v>137</v>
      </c>
      <c r="E28" s="22"/>
      <c r="F28" s="22"/>
      <c r="G28" s="16"/>
      <c r="H28" s="16"/>
      <c r="I28" s="16"/>
      <c r="J28" s="16"/>
      <c r="K28" s="16"/>
      <c r="L28" s="16"/>
      <c r="M28" s="16"/>
      <c r="N28" s="16"/>
      <c r="O28" s="16"/>
      <c r="P28" s="16"/>
      <c r="Q28" s="16"/>
      <c r="R28" s="16"/>
    </row>
    <row r="29" spans="1:18" x14ac:dyDescent="0.2">
      <c r="A29" s="22" t="s">
        <v>126</v>
      </c>
      <c r="B29" s="22" t="s">
        <v>4</v>
      </c>
      <c r="C29" s="22" t="s">
        <v>166</v>
      </c>
      <c r="D29" s="22" t="s">
        <v>137</v>
      </c>
      <c r="E29" s="22"/>
      <c r="F29" s="22"/>
      <c r="G29" s="16"/>
      <c r="H29" s="16"/>
      <c r="I29" s="16"/>
      <c r="J29" s="16"/>
      <c r="K29" s="16"/>
      <c r="L29" s="16"/>
      <c r="M29" s="16"/>
      <c r="N29" s="16"/>
      <c r="O29" s="16"/>
      <c r="P29" s="16"/>
      <c r="Q29" s="16"/>
      <c r="R29" s="16"/>
    </row>
    <row r="30" spans="1:18" ht="25.5" x14ac:dyDescent="0.2">
      <c r="A30" s="22" t="s">
        <v>126</v>
      </c>
      <c r="B30" s="22" t="s">
        <v>33</v>
      </c>
      <c r="C30" s="22" t="s">
        <v>129</v>
      </c>
      <c r="D30" s="22" t="s">
        <v>167</v>
      </c>
      <c r="E30" s="22" t="s">
        <v>60</v>
      </c>
      <c r="F30" s="22" t="s">
        <v>168</v>
      </c>
      <c r="G30" s="16"/>
      <c r="H30" s="16"/>
      <c r="I30" s="16"/>
      <c r="J30" s="16"/>
      <c r="K30" s="16"/>
      <c r="L30" s="16"/>
      <c r="M30" s="16"/>
      <c r="N30" s="16"/>
      <c r="O30" s="16"/>
      <c r="P30" s="16"/>
      <c r="Q30" s="16"/>
      <c r="R30" s="16"/>
    </row>
    <row r="31" spans="1:18" ht="25.5" x14ac:dyDescent="0.2">
      <c r="A31" s="22" t="s">
        <v>126</v>
      </c>
      <c r="B31" s="22" t="s">
        <v>43</v>
      </c>
      <c r="C31" s="22" t="s">
        <v>128</v>
      </c>
      <c r="D31" s="22" t="s">
        <v>130</v>
      </c>
      <c r="E31" s="22" t="s">
        <v>131</v>
      </c>
      <c r="F31" s="22" t="s">
        <v>127</v>
      </c>
      <c r="G31" s="16"/>
      <c r="H31" s="16"/>
      <c r="I31" s="16"/>
      <c r="J31" s="16"/>
      <c r="K31" s="16"/>
      <c r="L31" s="16"/>
      <c r="M31" s="16"/>
      <c r="N31" s="16"/>
      <c r="O31" s="16"/>
      <c r="P31" s="16"/>
      <c r="Q31" s="16"/>
      <c r="R31" s="16"/>
    </row>
    <row r="32" spans="1:18" x14ac:dyDescent="0.2">
      <c r="A32" s="22" t="s">
        <v>126</v>
      </c>
      <c r="B32" s="22" t="s">
        <v>34</v>
      </c>
      <c r="C32" s="22" t="s">
        <v>132</v>
      </c>
      <c r="D32" s="22" t="s">
        <v>133</v>
      </c>
      <c r="E32" s="22">
        <v>2</v>
      </c>
      <c r="F32" s="22" t="s">
        <v>169</v>
      </c>
      <c r="G32" s="16"/>
      <c r="H32" s="16"/>
      <c r="I32" s="16"/>
      <c r="J32" s="16"/>
      <c r="K32" s="16"/>
      <c r="L32" s="16"/>
      <c r="M32" s="16"/>
      <c r="N32" s="16"/>
      <c r="O32" s="16"/>
      <c r="P32" s="16"/>
      <c r="Q32" s="16"/>
      <c r="R32" s="16"/>
    </row>
    <row r="33" spans="1:18" ht="38.25" x14ac:dyDescent="0.2">
      <c r="A33" s="22" t="s">
        <v>126</v>
      </c>
      <c r="B33" s="22" t="s">
        <v>37</v>
      </c>
      <c r="C33" s="22" t="s">
        <v>134</v>
      </c>
      <c r="D33" s="22" t="s">
        <v>135</v>
      </c>
      <c r="E33" s="22" t="s">
        <v>170</v>
      </c>
      <c r="F33" s="22" t="s">
        <v>171</v>
      </c>
      <c r="G33" s="16"/>
      <c r="H33" s="16"/>
      <c r="I33" s="16"/>
      <c r="J33" s="16"/>
      <c r="K33" s="16"/>
      <c r="L33" s="16"/>
      <c r="M33" s="16"/>
      <c r="N33" s="16"/>
      <c r="O33" s="16"/>
      <c r="P33" s="16"/>
      <c r="Q33" s="16"/>
      <c r="R33" s="16"/>
    </row>
    <row r="34" spans="1:18" ht="63.75" x14ac:dyDescent="0.2">
      <c r="A34" s="22" t="s">
        <v>126</v>
      </c>
      <c r="B34" s="22" t="s">
        <v>46</v>
      </c>
      <c r="C34" s="22" t="s">
        <v>172</v>
      </c>
      <c r="D34" s="22" t="s">
        <v>174</v>
      </c>
      <c r="E34" s="22" t="s">
        <v>173</v>
      </c>
      <c r="F34" s="22" t="s">
        <v>137</v>
      </c>
      <c r="G34" s="16"/>
      <c r="H34" s="16"/>
      <c r="I34" s="16"/>
      <c r="J34" s="16"/>
      <c r="K34" s="16"/>
      <c r="L34" s="16"/>
      <c r="M34" s="16"/>
      <c r="N34" s="16"/>
      <c r="O34" s="16"/>
      <c r="P34" s="16"/>
      <c r="Q34" s="16"/>
      <c r="R34" s="16"/>
    </row>
    <row r="35" spans="1:18" ht="63.75" x14ac:dyDescent="0.2">
      <c r="A35" s="22" t="s">
        <v>126</v>
      </c>
      <c r="B35" s="22" t="s">
        <v>44</v>
      </c>
      <c r="C35" s="22" t="s">
        <v>234</v>
      </c>
      <c r="D35" s="22" t="s">
        <v>175</v>
      </c>
      <c r="E35" s="22" t="s">
        <v>176</v>
      </c>
      <c r="F35" s="22" t="s">
        <v>233</v>
      </c>
      <c r="G35" s="16"/>
      <c r="H35" s="16"/>
      <c r="I35" s="16"/>
      <c r="J35" s="16"/>
      <c r="K35" s="16"/>
      <c r="L35" s="16"/>
      <c r="M35" s="16"/>
      <c r="N35" s="16"/>
      <c r="O35" s="16"/>
      <c r="P35" s="16"/>
      <c r="Q35" s="16"/>
      <c r="R35" s="16"/>
    </row>
    <row r="36" spans="1:18" ht="38.25" x14ac:dyDescent="0.2">
      <c r="A36" s="22" t="s">
        <v>126</v>
      </c>
      <c r="B36" s="22" t="s">
        <v>48</v>
      </c>
      <c r="C36" s="22" t="s">
        <v>177</v>
      </c>
      <c r="D36" s="22" t="s">
        <v>178</v>
      </c>
      <c r="E36" s="22" t="s">
        <v>179</v>
      </c>
      <c r="F36" s="22" t="s">
        <v>137</v>
      </c>
      <c r="G36" s="16"/>
      <c r="H36" s="16"/>
      <c r="I36" s="16"/>
      <c r="J36" s="16"/>
      <c r="K36" s="16"/>
      <c r="L36" s="16"/>
      <c r="M36" s="16"/>
      <c r="N36" s="16"/>
      <c r="O36" s="16"/>
      <c r="P36" s="16"/>
      <c r="Q36" s="16"/>
      <c r="R36" s="16"/>
    </row>
    <row r="37" spans="1:18" ht="38.25" x14ac:dyDescent="0.2">
      <c r="A37" s="22" t="s">
        <v>126</v>
      </c>
      <c r="B37" s="22" t="s">
        <v>45</v>
      </c>
      <c r="C37" s="22" t="s">
        <v>180</v>
      </c>
      <c r="D37" s="22" t="s">
        <v>181</v>
      </c>
      <c r="E37" s="22" t="s">
        <v>73</v>
      </c>
      <c r="F37" s="22" t="s">
        <v>137</v>
      </c>
      <c r="G37" s="16"/>
      <c r="H37" s="16"/>
      <c r="I37" s="16"/>
      <c r="J37" s="16"/>
      <c r="K37" s="16"/>
      <c r="L37" s="16"/>
      <c r="M37" s="16"/>
      <c r="N37" s="16"/>
      <c r="O37" s="16"/>
      <c r="P37" s="16"/>
      <c r="Q37" s="16"/>
      <c r="R37" s="16"/>
    </row>
    <row r="38" spans="1:18" x14ac:dyDescent="0.2">
      <c r="A38" s="22" t="s">
        <v>126</v>
      </c>
      <c r="B38" s="22" t="s">
        <v>47</v>
      </c>
      <c r="C38" s="22" t="s">
        <v>182</v>
      </c>
      <c r="D38" s="22" t="s">
        <v>184</v>
      </c>
      <c r="E38" s="22" t="s">
        <v>183</v>
      </c>
      <c r="F38" s="22" t="s">
        <v>137</v>
      </c>
      <c r="G38" s="16"/>
      <c r="H38" s="16"/>
      <c r="I38" s="16"/>
      <c r="J38" s="16"/>
      <c r="K38" s="16"/>
      <c r="L38" s="16"/>
      <c r="M38" s="16"/>
      <c r="N38" s="16"/>
      <c r="O38" s="16"/>
      <c r="P38" s="16"/>
      <c r="Q38" s="16"/>
      <c r="R38" s="16"/>
    </row>
    <row r="39" spans="1:18" x14ac:dyDescent="0.2">
      <c r="A39" s="22" t="s">
        <v>126</v>
      </c>
      <c r="B39" s="22" t="s">
        <v>69</v>
      </c>
      <c r="C39" s="22" t="s">
        <v>185</v>
      </c>
      <c r="D39" s="22" t="s">
        <v>137</v>
      </c>
      <c r="E39" s="22" t="s">
        <v>187</v>
      </c>
      <c r="F39" s="22" t="s">
        <v>137</v>
      </c>
      <c r="G39" s="16"/>
      <c r="H39" s="16"/>
      <c r="I39" s="16"/>
      <c r="J39" s="16"/>
      <c r="K39" s="16"/>
      <c r="L39" s="16"/>
      <c r="M39" s="16"/>
      <c r="N39" s="16"/>
      <c r="O39" s="16"/>
      <c r="P39" s="16"/>
      <c r="Q39" s="16"/>
      <c r="R39" s="16"/>
    </row>
    <row r="40" spans="1:18" x14ac:dyDescent="0.2">
      <c r="A40" s="22" t="s">
        <v>126</v>
      </c>
      <c r="B40" s="22" t="s">
        <v>49</v>
      </c>
      <c r="C40" s="22" t="s">
        <v>186</v>
      </c>
      <c r="D40" s="22" t="s">
        <v>137</v>
      </c>
      <c r="E40" s="22" t="s">
        <v>188</v>
      </c>
      <c r="F40" s="22" t="s">
        <v>137</v>
      </c>
      <c r="G40" s="16"/>
      <c r="H40" s="16"/>
      <c r="I40" s="16"/>
      <c r="J40" s="16"/>
      <c r="K40" s="16"/>
      <c r="L40" s="16"/>
      <c r="M40" s="16"/>
      <c r="N40" s="16"/>
      <c r="O40" s="16"/>
      <c r="P40" s="16"/>
      <c r="Q40" s="16"/>
      <c r="R40" s="16"/>
    </row>
    <row r="41" spans="1:18" ht="63.75" x14ac:dyDescent="0.2">
      <c r="A41" s="22" t="s">
        <v>126</v>
      </c>
      <c r="B41" s="22" t="s">
        <v>42</v>
      </c>
      <c r="C41" s="22" t="s">
        <v>189</v>
      </c>
      <c r="D41" s="22" t="s">
        <v>190</v>
      </c>
      <c r="E41" s="22" t="s">
        <v>191</v>
      </c>
      <c r="F41" s="22" t="s">
        <v>137</v>
      </c>
      <c r="G41" s="16"/>
      <c r="H41" s="16"/>
      <c r="I41" s="16"/>
      <c r="J41" s="16"/>
      <c r="K41" s="16"/>
      <c r="L41" s="16"/>
      <c r="M41" s="16"/>
      <c r="N41" s="16"/>
      <c r="O41" s="16"/>
      <c r="P41" s="16"/>
      <c r="Q41" s="16"/>
      <c r="R41" s="16"/>
    </row>
    <row r="42" spans="1:18" ht="63.75" x14ac:dyDescent="0.2">
      <c r="A42" s="22" t="s">
        <v>126</v>
      </c>
      <c r="B42" s="22" t="s">
        <v>39</v>
      </c>
      <c r="C42" s="22" t="s">
        <v>192</v>
      </c>
      <c r="D42" s="22" t="s">
        <v>193</v>
      </c>
      <c r="E42" s="22" t="s">
        <v>196</v>
      </c>
      <c r="F42" s="22" t="s">
        <v>137</v>
      </c>
      <c r="G42" s="16"/>
      <c r="H42" s="16"/>
      <c r="I42" s="16"/>
      <c r="J42" s="16"/>
      <c r="K42" s="16"/>
      <c r="L42" s="16"/>
      <c r="M42" s="16"/>
      <c r="N42" s="16"/>
      <c r="O42" s="16"/>
      <c r="P42" s="16"/>
      <c r="Q42" s="16"/>
      <c r="R42" s="16"/>
    </row>
    <row r="43" spans="1:18" x14ac:dyDescent="0.2">
      <c r="A43" s="22" t="s">
        <v>126</v>
      </c>
      <c r="B43" s="22" t="s">
        <v>68</v>
      </c>
      <c r="C43" s="22" t="s">
        <v>194</v>
      </c>
      <c r="D43" s="22" t="s">
        <v>195</v>
      </c>
      <c r="E43" s="22" t="s">
        <v>90</v>
      </c>
      <c r="F43" s="22" t="s">
        <v>137</v>
      </c>
      <c r="G43" s="16"/>
      <c r="H43" s="16"/>
      <c r="I43" s="16"/>
      <c r="J43" s="16"/>
      <c r="K43" s="16"/>
      <c r="L43" s="16"/>
      <c r="M43" s="16"/>
      <c r="N43" s="16"/>
      <c r="O43" s="16"/>
      <c r="P43" s="16"/>
      <c r="Q43" s="16"/>
      <c r="R43" s="16"/>
    </row>
    <row r="44" spans="1:18" ht="51" x14ac:dyDescent="0.2">
      <c r="A44" s="22" t="s">
        <v>126</v>
      </c>
      <c r="B44" s="22" t="s">
        <v>50</v>
      </c>
      <c r="C44" s="22" t="s">
        <v>199</v>
      </c>
      <c r="D44" s="22" t="s">
        <v>197</v>
      </c>
      <c r="E44" s="22" t="s">
        <v>198</v>
      </c>
      <c r="F44" s="22" t="s">
        <v>137</v>
      </c>
      <c r="G44" s="16"/>
    </row>
    <row r="45" spans="1:18" ht="25.5" x14ac:dyDescent="0.2">
      <c r="A45" s="22" t="s">
        <v>126</v>
      </c>
      <c r="B45" s="22" t="s">
        <v>86</v>
      </c>
      <c r="C45" s="22" t="s">
        <v>211</v>
      </c>
      <c r="D45" s="22" t="s">
        <v>201</v>
      </c>
      <c r="E45" s="22" t="s">
        <v>200</v>
      </c>
      <c r="F45" s="22" t="s">
        <v>212</v>
      </c>
      <c r="G45" s="16"/>
    </row>
    <row r="46" spans="1:18" x14ac:dyDescent="0.2">
      <c r="A46" s="22" t="s">
        <v>126</v>
      </c>
      <c r="B46" s="22" t="s">
        <v>38</v>
      </c>
      <c r="C46" s="22" t="s">
        <v>203</v>
      </c>
      <c r="D46" s="22" t="s">
        <v>204</v>
      </c>
      <c r="E46" s="22" t="s">
        <v>207</v>
      </c>
      <c r="F46" s="22" t="s">
        <v>137</v>
      </c>
      <c r="G46" s="16"/>
    </row>
    <row r="47" spans="1:18" ht="25.5" x14ac:dyDescent="0.2">
      <c r="A47" s="22" t="s">
        <v>126</v>
      </c>
      <c r="B47" s="22" t="s">
        <v>40</v>
      </c>
      <c r="C47" s="22" t="s">
        <v>202</v>
      </c>
      <c r="D47" s="22" t="s">
        <v>206</v>
      </c>
      <c r="E47" s="22" t="s">
        <v>205</v>
      </c>
      <c r="F47" s="22" t="s">
        <v>137</v>
      </c>
      <c r="G47" s="16"/>
    </row>
    <row r="48" spans="1:18" ht="25.5" x14ac:dyDescent="0.2">
      <c r="A48" s="22" t="s">
        <v>126</v>
      </c>
      <c r="B48" s="22" t="s">
        <v>41</v>
      </c>
      <c r="C48" s="22" t="s">
        <v>209</v>
      </c>
      <c r="D48" s="22" t="s">
        <v>208</v>
      </c>
      <c r="E48" s="22" t="s">
        <v>62</v>
      </c>
      <c r="F48" s="22" t="s">
        <v>210</v>
      </c>
      <c r="G48" s="16"/>
    </row>
    <row r="49" spans="1:7" ht="25.5" x14ac:dyDescent="0.2">
      <c r="A49" s="22" t="s">
        <v>126</v>
      </c>
      <c r="B49" s="22" t="s">
        <v>140</v>
      </c>
      <c r="C49" s="22" t="s">
        <v>213</v>
      </c>
      <c r="D49" s="22" t="s">
        <v>214</v>
      </c>
      <c r="E49" s="22" t="s">
        <v>77</v>
      </c>
      <c r="F49" s="22" t="s">
        <v>215</v>
      </c>
      <c r="G49" s="16"/>
    </row>
    <row r="50" spans="1:7" ht="25.5" x14ac:dyDescent="0.2">
      <c r="A50" s="22" t="s">
        <v>126</v>
      </c>
      <c r="B50" s="13" t="s">
        <v>221</v>
      </c>
      <c r="C50" s="22" t="s">
        <v>223</v>
      </c>
      <c r="D50" s="13" t="s">
        <v>225</v>
      </c>
      <c r="E50" s="13" t="s">
        <v>224</v>
      </c>
      <c r="F50" s="13" t="s">
        <v>226</v>
      </c>
      <c r="G50" s="16"/>
    </row>
    <row r="51" spans="1:7" ht="25.5" x14ac:dyDescent="0.2">
      <c r="A51" s="22" t="s">
        <v>126</v>
      </c>
      <c r="B51" s="13" t="s">
        <v>222</v>
      </c>
      <c r="C51" s="22" t="s">
        <v>227</v>
      </c>
      <c r="D51" s="13" t="s">
        <v>225</v>
      </c>
      <c r="E51" s="13" t="s">
        <v>228</v>
      </c>
      <c r="F51" s="13"/>
      <c r="G51" s="16"/>
    </row>
    <row r="52" spans="1:7" ht="51" x14ac:dyDescent="0.2">
      <c r="A52" s="22" t="s">
        <v>126</v>
      </c>
      <c r="B52" s="13" t="s">
        <v>220</v>
      </c>
      <c r="C52" s="13" t="s">
        <v>229</v>
      </c>
      <c r="D52" s="13" t="s">
        <v>232</v>
      </c>
      <c r="E52" s="13" t="s">
        <v>230</v>
      </c>
      <c r="F52" s="13" t="s">
        <v>231</v>
      </c>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2023-01-08T17:38:05Z</dcterms:modified>
  <cp:category/>
  <cp:contentStatus/>
</cp:coreProperties>
</file>