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9\Documents\nss_da\projects\lookups-budget-Asiailarkin\"/>
    </mc:Choice>
  </mc:AlternateContent>
  <xr:revisionPtr revIDLastSave="0" documentId="13_ncr:1_{F540878C-FAE7-467B-BD6A-5B76D3A1F15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D58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C74" i="1" s="1"/>
  <c r="I11" i="1"/>
  <c r="I12" i="1"/>
  <c r="I13" i="1"/>
  <c r="I14" i="1"/>
  <c r="I15" i="1"/>
  <c r="I16" i="1"/>
  <c r="I17" i="1"/>
  <c r="I18" i="1"/>
  <c r="C76" i="1" s="1"/>
  <c r="I19" i="1"/>
  <c r="I20" i="1"/>
  <c r="I21" i="1"/>
  <c r="I22" i="1"/>
  <c r="I23" i="1"/>
  <c r="I24" i="1"/>
  <c r="C59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9" i="1" s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B56" i="1" s="1"/>
  <c r="D11" i="1"/>
  <c r="B75" i="1" s="1"/>
  <c r="D12" i="1"/>
  <c r="D13" i="1"/>
  <c r="D14" i="1"/>
  <c r="D15" i="1"/>
  <c r="D16" i="1"/>
  <c r="D17" i="1"/>
  <c r="D18" i="1"/>
  <c r="B76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86" i="1"/>
  <c r="C86" i="1"/>
  <c r="C85" i="1"/>
  <c r="B85" i="1"/>
  <c r="C84" i="1"/>
  <c r="B84" i="1"/>
  <c r="C75" i="1"/>
  <c r="C77" i="1"/>
  <c r="C78" i="1"/>
  <c r="B74" i="1"/>
  <c r="B57" i="1"/>
  <c r="D75" i="1"/>
  <c r="D59" i="1"/>
  <c r="D60" i="1"/>
  <c r="D61" i="1"/>
  <c r="C57" i="1"/>
  <c r="C60" i="1"/>
  <c r="C61" i="1"/>
  <c r="C58" i="1" l="1"/>
  <c r="B58" i="1"/>
  <c r="B61" i="1"/>
  <c r="B79" i="1"/>
  <c r="B78" i="1"/>
  <c r="B60" i="1"/>
  <c r="D57" i="1"/>
  <c r="B59" i="1"/>
  <c r="D74" i="1"/>
  <c r="D56" i="1"/>
  <c r="D79" i="1"/>
  <c r="D78" i="1"/>
  <c r="C56" i="1"/>
  <c r="D77" i="1"/>
  <c r="B77" i="1"/>
  <c r="D76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<sst xmlns="http://schemas.openxmlformats.org/spreadsheetml/2006/main" count="150" uniqueCount="90">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</sst>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B84" sqref="B8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"")</f>
        <v>-4.3170750765267295E-2</v>
      </c>
      <c r="F2">
        <f>IFERROR(RANK(E2,$E$2:$E$52,1),"")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"")</f>
        <v>-9.4972027086493035E-2</v>
      </c>
      <c r="K2">
        <f>IFERROR(RANK(J2,$J$2:$J$52,1),"")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"")</f>
        <v>-5.6484362894991494E-2</v>
      </c>
      <c r="P2">
        <f>IFERROR(RANK(O2,$O$2:$O$52,1),"")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IFERROR(RANK(E3,$E$2:$E$52,1),"")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IFERROR(RANK(J3,$J$2:$J$52,1),"")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IFERROR(RANK(O3,$O$2:$O$52,1),"")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VLOOKUP($A$56,$A$1:$P$52,4,FALSE)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</row>
    <row r="57" spans="1:16" x14ac:dyDescent="0.3">
      <c r="A57" t="s">
        <v>25</v>
      </c>
      <c r="B57">
        <f t="shared" ref="B57:B61" si="9">VLOOKUP(A57,A2:D53,4,FALSE)</f>
        <v>0</v>
      </c>
      <c r="C57">
        <f t="shared" ref="C57:C61" si="10">VLOOKUP(A57,$A$1:$P$52,9,FALSE)</f>
        <v>0</v>
      </c>
      <c r="D57">
        <f t="shared" ref="D57:D61" si="11">VLOOKUP(A57,$A$1:$P$52,14,FALSE)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</row>
    <row r="66" spans="1:4" x14ac:dyDescent="0.3">
      <c r="A66" t="s">
        <v>25</v>
      </c>
      <c r="B66">
        <f t="shared" ref="B66:B70" si="12">_xlfn.XLOOKUP($A66,$A$2:$A$52,$D$2:$D$52)</f>
        <v>0</v>
      </c>
      <c r="C66">
        <f t="shared" ref="C66:C70" si="13">_xlfn.XLOOKUP($A66,$A$2:$A$52,$I$2:$I$52)</f>
        <v>0</v>
      </c>
      <c r="D66">
        <f t="shared" ref="D66:D70" si="14">_xlfn.XLOOKUP($A66,$A$2:$A$52,$N$2:$N$52)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INDEX($A$2:$P$52,MATCH(A74,$A$2:$A$52,0),4)</f>
        <v>-36209.630000000005</v>
      </c>
      <c r="C74">
        <f>INDEX($A$2:$P$52,MATCH($A74,$A$2:$A$52,0),9)</f>
        <v>-27292.159999999974</v>
      </c>
      <c r="D74">
        <f>INDEX($A$2:$P$52,MATCH($A74,$A$2:$A$52,0),14)</f>
        <v>-9181.0800000000163</v>
      </c>
    </row>
    <row r="75" spans="1:4" x14ac:dyDescent="0.3">
      <c r="A75" t="s">
        <v>25</v>
      </c>
      <c r="B75">
        <f t="shared" ref="B75:B79" si="15">INDEX($A$2:$P$52,MATCH(A75,$A$2:$A$52,0),4)</f>
        <v>0</v>
      </c>
      <c r="C75">
        <f t="shared" ref="C75:C79" si="16">INDEX($A$2:$P$52,MATCH($A75,$A$2:$A$52,0),9)</f>
        <v>0</v>
      </c>
      <c r="D75">
        <f t="shared" ref="D75:D79" si="17">INDEX($A$2:$P$52,MATCH($A75,$A$2:$A$52,0),14)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INDEX($B$2:$B$52,MATCH($B$82,$A$2:$A$52,0),1)</f>
        <v>356640100</v>
      </c>
      <c r="C84" s="6">
        <f>INDEX($C$2:$C$52,MATCH($B$82,$A$2:$A$52,0),1)</f>
        <v>341243679.13</v>
      </c>
    </row>
    <row r="85" spans="1:7" x14ac:dyDescent="0.3">
      <c r="A85" t="s">
        <v>74</v>
      </c>
      <c r="B85" s="6">
        <f>INDEX($G$2:$G$52,MATCH($B$82,$A$2:$A$52,0),1)</f>
        <v>382685200</v>
      </c>
      <c r="C85" s="6">
        <f>INDEX($H$2:$H$52,MATCH($B$82,$A$2:$A$52,0),1)</f>
        <v>346340810.81999999</v>
      </c>
    </row>
    <row r="86" spans="1:7" x14ac:dyDescent="0.3">
      <c r="A86" t="s">
        <v>75</v>
      </c>
      <c r="B86" s="6">
        <f>INDEX($L$2:$L$52,MATCH($B$82,$A$2:$A$52,0),1)</f>
        <v>376548600</v>
      </c>
      <c r="C86" s="6">
        <f>INDEX($M$2:$M$52,MATCH($B$82,$A$2:$A$52,0),1)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Asia Larkin</cp:lastModifiedBy>
  <cp:revision/>
  <dcterms:created xsi:type="dcterms:W3CDTF">2020-02-26T17:00:38Z</dcterms:created>
  <dcterms:modified xsi:type="dcterms:W3CDTF">2023-09-20T02:26:09Z</dcterms:modified>
  <cp:category/>
  <cp:contentStatus/>
</cp:coreProperties>
</file>