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59\Documents\nss_da\projects\lookups-budget-Asiailarkin\"/>
    </mc:Choice>
  </mc:AlternateContent>
  <xr:revisionPtr revIDLastSave="0" documentId="13_ncr:1_{A9A0E352-A041-4B62-BB51-E1806ACB308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1" i="1" l="1"/>
  <c r="G93" i="1"/>
  <c r="G92" i="1"/>
  <c r="G91" i="1"/>
  <c r="C93" i="1"/>
  <c r="C92" i="1"/>
  <c r="E93" i="1"/>
  <c r="E92" i="1"/>
  <c r="E91" i="1"/>
  <c r="F93" i="1"/>
  <c r="F92" i="1"/>
  <c r="D91" i="1"/>
  <c r="D93" i="1"/>
  <c r="D92" i="1"/>
  <c r="B91" i="1"/>
  <c r="C91" i="1"/>
  <c r="B93" i="1"/>
  <c r="B92" i="1"/>
  <c r="B74" i="1"/>
  <c r="B84" i="1"/>
  <c r="G56" i="1"/>
  <c r="I61" i="1"/>
  <c r="H61" i="1"/>
  <c r="H60" i="1"/>
  <c r="I60" i="1"/>
  <c r="H59" i="1"/>
  <c r="I59" i="1"/>
  <c r="H58" i="1"/>
  <c r="I58" i="1"/>
  <c r="H57" i="1"/>
  <c r="I57" i="1"/>
  <c r="G57" i="1"/>
  <c r="G58" i="1"/>
  <c r="G59" i="1"/>
  <c r="G60" i="1"/>
  <c r="G61" i="1"/>
  <c r="H56" i="1"/>
  <c r="I56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D58" i="1" s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C74" i="1" s="1"/>
  <c r="I11" i="1"/>
  <c r="I12" i="1"/>
  <c r="I13" i="1"/>
  <c r="I14" i="1"/>
  <c r="I15" i="1"/>
  <c r="I16" i="1"/>
  <c r="I17" i="1"/>
  <c r="I18" i="1"/>
  <c r="C76" i="1" s="1"/>
  <c r="I19" i="1"/>
  <c r="I20" i="1"/>
  <c r="I21" i="1"/>
  <c r="I22" i="1"/>
  <c r="I23" i="1"/>
  <c r="I24" i="1"/>
  <c r="C59" i="1" s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C79" i="1" s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B56" i="1" s="1"/>
  <c r="D11" i="1"/>
  <c r="B75" i="1" s="1"/>
  <c r="D12" i="1"/>
  <c r="D13" i="1"/>
  <c r="D14" i="1"/>
  <c r="D15" i="1"/>
  <c r="D16" i="1"/>
  <c r="D17" i="1"/>
  <c r="D18" i="1"/>
  <c r="B76" i="1" s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B86" i="1"/>
  <c r="C86" i="1"/>
  <c r="C85" i="1"/>
  <c r="B85" i="1"/>
  <c r="C84" i="1"/>
  <c r="C75" i="1"/>
  <c r="C77" i="1"/>
  <c r="C78" i="1"/>
  <c r="B57" i="1"/>
  <c r="D75" i="1"/>
  <c r="D59" i="1"/>
  <c r="D60" i="1"/>
  <c r="D61" i="1"/>
  <c r="C57" i="1"/>
  <c r="C60" i="1"/>
  <c r="C61" i="1"/>
  <c r="C58" i="1" l="1"/>
  <c r="B58" i="1"/>
  <c r="B61" i="1"/>
  <c r="B79" i="1"/>
  <c r="B78" i="1"/>
  <c r="B60" i="1"/>
  <c r="D57" i="1"/>
  <c r="B59" i="1"/>
  <c r="D74" i="1"/>
  <c r="D56" i="1"/>
  <c r="D79" i="1"/>
  <c r="D78" i="1"/>
  <c r="C56" i="1"/>
  <c r="D77" i="1"/>
  <c r="B77" i="1"/>
  <c r="D76" i="1"/>
</calcChain>
</file>

<file path=xl/sharedStrings.xml><?xml version="1.0" encoding="utf-8"?>
<sst xmlns="http://schemas.openxmlformats.org/spreadsheetml/2006/main" count="161" uniqueCount="91">
  <si>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</si>
  <si>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</si>
  <si>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</si>
  <si>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</si>
  <si>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</si>
  <si>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</si>
  <si>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</si>
  <si>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</si>
  <si>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</si>
  <si>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</si>
  <si>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</si>
  <si>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</si>
  <si>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</si>
  <si>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</si>
  <si>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</si>
  <si>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</si>
  <si>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</si>
  <si>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</si>
  <si>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</si>
  <si>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</si>
  <si>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</si>
  <si>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</si>
  <si>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</si>
  <si>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</si>
  <si>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</si>
  <si>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</si>
  <si>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</si>
  <si>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</si>
  <si>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</si>
  <si>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</si>
  <si>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</si>
  <si>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</si>
  <si>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</si>
  <si>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</si>
  <si>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</si>
  <si>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</si>
  <si>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</si>
  <si>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</si>
  <si>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</si>
  <si>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</si>
  <si>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</si>
  <si>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</si>
  <si>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</si>
  <si>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</si>
  <si>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</si>
  <si>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</si>
  <si>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</si>
  <si>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</si>
  <si>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</si>
  <si>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</si>
  <si>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</si>
  <si>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</si>
  <si>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</si>
  <si>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</si>
  <si>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</si>
  <si>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</si>
  <si>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</si>
  <si>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</si>
  <si>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</si>
  <si>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</si>
  <si>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</si>
  <si>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</si>
  <si>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</si>
  <si>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</si>
  <si>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</si>
  <si>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</si>
  <si>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</si>
  <si>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</si>
  <si>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</si>
  <si>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</si>
  <si>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</si>
  <si>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</si>
  <si>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</si>
  <si>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</si>
  <si>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</si>
  <si>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</si>
  <si>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</si>
  <si>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</si>
  <si>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</si>
  <si>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</si>
  <si>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</si>
  <si>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</si>
  <si>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</si>
  <si>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</si>
  <si>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</si>
  <si>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</si>
  <si>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</si>
  <si>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</si>
  <si>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</si>
  <si>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</si>
  <si>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Question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</si>
</sst>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0" xfId="0" applyFill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6" workbookViewId="0">
      <selection activeCell="B96" sqref="B96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style="9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"")</f>
        <v>-4.3170750765267295E-2</v>
      </c>
      <c r="F2" s="9">
        <f>IFERROR(RANK(E2,$E$2:$E$52,1),"")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"")</f>
        <v>-9.4972027086493035E-2</v>
      </c>
      <c r="K2">
        <f>IFERROR(RANK(J2,$J$2:$J$52,1),"")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"")</f>
        <v>-5.6484362894991494E-2</v>
      </c>
      <c r="P2">
        <f>IFERROR(RANK(O2,$O$2:$O$52,1),"")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"")</f>
        <v>-2.3069981751824741E-2</v>
      </c>
      <c r="F3" s="9">
        <f t="shared" ref="F3:F52" si="2">IFERROR(RANK(E3,$E$2:$E$52,1),"")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"")</f>
        <v>-6.6804928315415249E-2</v>
      </c>
      <c r="K3">
        <f t="shared" ref="K3:K52" si="5">IFERROR(RANK(J3,$J$2:$J$52,1),"")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"")</f>
        <v>-1.3540749922529313E-3</v>
      </c>
      <c r="P3">
        <f t="shared" ref="P3:P52" si="8">IFERROR(RANK(O3,$O$2:$O$52,1),"")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 s="9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 s="9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 s="9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 s="9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 s="9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 s="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 s="9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/>
      </c>
      <c r="F11" s="9" t="str">
        <f t="shared" si="2"/>
        <v/>
      </c>
      <c r="G11">
        <v>0</v>
      </c>
      <c r="H11">
        <v>0</v>
      </c>
      <c r="I11">
        <f t="shared" si="3"/>
        <v>0</v>
      </c>
      <c r="J11" s="5" t="str">
        <f t="shared" si="4"/>
        <v/>
      </c>
      <c r="K11" t="str">
        <f t="shared" si="5"/>
        <v/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 s="9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 s="9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 s="9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 s="9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 s="9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 s="9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 s="9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 s="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 s="9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 s="9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 s="9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 s="9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 s="9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 s="9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 s="9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/>
      </c>
      <c r="F27" s="9" t="str">
        <f t="shared" si="2"/>
        <v/>
      </c>
      <c r="G27">
        <v>0</v>
      </c>
      <c r="H27">
        <v>0</v>
      </c>
      <c r="I27">
        <f t="shared" si="3"/>
        <v>0</v>
      </c>
      <c r="J27" s="5" t="str">
        <f t="shared" si="4"/>
        <v/>
      </c>
      <c r="K27" t="str">
        <f t="shared" si="5"/>
        <v/>
      </c>
      <c r="L27">
        <v>0</v>
      </c>
      <c r="M27">
        <v>0</v>
      </c>
      <c r="N27">
        <f t="shared" si="6"/>
        <v>0</v>
      </c>
      <c r="O27" s="5" t="str">
        <f t="shared" si="7"/>
        <v/>
      </c>
      <c r="P27" t="str">
        <f t="shared" si="8"/>
        <v/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 s="9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 s="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 s="9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 s="9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 s="9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 s="9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 s="9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/>
      </c>
      <c r="F35" s="9" t="str">
        <f t="shared" si="2"/>
        <v/>
      </c>
      <c r="G35">
        <v>0</v>
      </c>
      <c r="H35">
        <v>0</v>
      </c>
      <c r="I35">
        <f t="shared" si="3"/>
        <v>0</v>
      </c>
      <c r="J35" s="5" t="str">
        <f t="shared" si="4"/>
        <v/>
      </c>
      <c r="K35" t="str">
        <f t="shared" si="5"/>
        <v/>
      </c>
      <c r="L35">
        <v>0</v>
      </c>
      <c r="M35">
        <v>0</v>
      </c>
      <c r="N35">
        <f t="shared" si="6"/>
        <v>0</v>
      </c>
      <c r="O35" s="5" t="str">
        <f t="shared" si="7"/>
        <v/>
      </c>
      <c r="P35" t="str">
        <f t="shared" si="8"/>
        <v/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 s="9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 s="9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 s="9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 s="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 s="9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 s="9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 s="9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 s="9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 s="9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 s="9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 s="9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 s="9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 s="9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 s="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/>
      </c>
      <c r="P49" t="str">
        <f t="shared" si="8"/>
        <v/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 s="9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 s="9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 s="9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  <c r="F54" s="10" t="s">
        <v>90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  <c r="F55" s="11" t="s">
        <v>0</v>
      </c>
      <c r="G55" s="1" t="s">
        <v>3</v>
      </c>
      <c r="H55" s="1" t="s">
        <v>8</v>
      </c>
      <c r="I55" s="1" t="s">
        <v>13</v>
      </c>
    </row>
    <row r="56" spans="1:16" ht="28.8" x14ac:dyDescent="0.3">
      <c r="A56" t="s">
        <v>24</v>
      </c>
      <c r="B56">
        <f>VLOOKUP($A$56,$A$1:$P$52,4,FALSE)</f>
        <v>-36209.630000000005</v>
      </c>
      <c r="C56">
        <f>VLOOKUP(A56,$A$1:$P$52,9,FALSE)</f>
        <v>-27292.159999999974</v>
      </c>
      <c r="D56">
        <f>VLOOKUP(A56,$A$1:$P$52,14,FALSE)</f>
        <v>-9181.0800000000163</v>
      </c>
      <c r="F56" s="9" t="s">
        <v>24</v>
      </c>
      <c r="G56">
        <f>INDEX($A$2:$P$52,MATCH($F56,$A$2:$A$52,0),MATCH(G$55,$1:$1,0))</f>
        <v>-36209.630000000005</v>
      </c>
      <c r="H56">
        <f t="shared" ref="H56:I57" si="9">INDEX($A$2:$P$52,MATCH($F56,$A$2:$A$52,0),MATCH(H$55,$1:$1,0))</f>
        <v>-27292.159999999974</v>
      </c>
      <c r="I56">
        <f t="shared" si="9"/>
        <v>-9181.0800000000163</v>
      </c>
    </row>
    <row r="57" spans="1:16" ht="28.8" x14ac:dyDescent="0.3">
      <c r="A57" t="s">
        <v>25</v>
      </c>
      <c r="B57">
        <f t="shared" ref="B57:B61" si="10">VLOOKUP(A57,A2:D53,4,FALSE)</f>
        <v>0</v>
      </c>
      <c r="C57">
        <f t="shared" ref="C57:C61" si="11">VLOOKUP(A57,$A$1:$P$52,9,FALSE)</f>
        <v>0</v>
      </c>
      <c r="D57">
        <f t="shared" ref="D57:D61" si="12">VLOOKUP(A57,$A$1:$P$52,14,FALSE)</f>
        <v>-311228.08999999997</v>
      </c>
      <c r="F57" s="9" t="s">
        <v>25</v>
      </c>
      <c r="G57">
        <f t="shared" ref="G57:I61" si="13">INDEX($A$2:$P$52,MATCH($F57,$A$2:$A$52,0),MATCH(G$55,$1:$1,0))</f>
        <v>0</v>
      </c>
      <c r="H57">
        <f t="shared" si="9"/>
        <v>0</v>
      </c>
      <c r="I57">
        <f t="shared" si="13"/>
        <v>-311228.08999999997</v>
      </c>
    </row>
    <row r="58" spans="1:16" x14ac:dyDescent="0.3">
      <c r="A58" t="s">
        <v>32</v>
      </c>
      <c r="B58">
        <f t="shared" si="10"/>
        <v>-149396.10000000987</v>
      </c>
      <c r="C58">
        <f t="shared" si="11"/>
        <v>-189254.06000000006</v>
      </c>
      <c r="D58">
        <f t="shared" si="12"/>
        <v>-374962.91000000015</v>
      </c>
      <c r="F58" s="9" t="s">
        <v>32</v>
      </c>
      <c r="G58">
        <f t="shared" si="13"/>
        <v>-149396.10000000987</v>
      </c>
      <c r="H58">
        <f t="shared" si="13"/>
        <v>-189254.06000000006</v>
      </c>
      <c r="I58">
        <f t="shared" si="13"/>
        <v>-374962.91000000015</v>
      </c>
    </row>
    <row r="59" spans="1:16" x14ac:dyDescent="0.3">
      <c r="A59" t="s">
        <v>38</v>
      </c>
      <c r="B59">
        <f t="shared" si="10"/>
        <v>-12230.810000000056</v>
      </c>
      <c r="C59">
        <f t="shared" si="11"/>
        <v>-45485.580000000075</v>
      </c>
      <c r="D59">
        <f t="shared" si="12"/>
        <v>-72.879999999888241</v>
      </c>
      <c r="F59" s="9" t="s">
        <v>38</v>
      </c>
      <c r="G59">
        <f t="shared" si="13"/>
        <v>-12230.810000000056</v>
      </c>
      <c r="H59">
        <f t="shared" si="13"/>
        <v>-45485.580000000075</v>
      </c>
      <c r="I59">
        <f t="shared" si="13"/>
        <v>-72.879999999888241</v>
      </c>
    </row>
    <row r="60" spans="1:16" ht="28.8" x14ac:dyDescent="0.3">
      <c r="A60" t="s">
        <v>39</v>
      </c>
      <c r="B60">
        <f t="shared" si="10"/>
        <v>-4950.4699999999721</v>
      </c>
      <c r="C60">
        <f t="shared" si="11"/>
        <v>-8005.7900000010268</v>
      </c>
      <c r="D60">
        <f t="shared" si="12"/>
        <v>-1724.9000000000233</v>
      </c>
      <c r="F60" s="9" t="s">
        <v>39</v>
      </c>
      <c r="G60">
        <f t="shared" si="13"/>
        <v>-4950.4699999999721</v>
      </c>
      <c r="H60">
        <f t="shared" si="13"/>
        <v>-8005.7900000010268</v>
      </c>
      <c r="I60">
        <f t="shared" si="13"/>
        <v>-1724.9000000000233</v>
      </c>
    </row>
    <row r="61" spans="1:16" x14ac:dyDescent="0.3">
      <c r="A61" t="s">
        <v>55</v>
      </c>
      <c r="B61">
        <f t="shared" si="10"/>
        <v>-184239.79000001028</v>
      </c>
      <c r="C61">
        <f t="shared" si="11"/>
        <v>-133456.33000001032</v>
      </c>
      <c r="D61">
        <f t="shared" si="12"/>
        <v>-82077.349999999627</v>
      </c>
      <c r="F61" s="9" t="s">
        <v>55</v>
      </c>
      <c r="G61">
        <f t="shared" si="13"/>
        <v>-184239.79000001028</v>
      </c>
      <c r="H61">
        <f t="shared" si="13"/>
        <v>-133456.33000001032</v>
      </c>
      <c r="I61">
        <f t="shared" si="13"/>
        <v>-82077.349999999627</v>
      </c>
    </row>
    <row r="62" spans="1:16" x14ac:dyDescent="0.3">
      <c r="F62"/>
    </row>
    <row r="63" spans="1:16" x14ac:dyDescent="0.3">
      <c r="A63" s="7" t="s">
        <v>68</v>
      </c>
      <c r="F63"/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  <c r="F64"/>
    </row>
    <row r="65" spans="1:6" x14ac:dyDescent="0.3">
      <c r="A65" t="s">
        <v>24</v>
      </c>
      <c r="B65">
        <f>_xlfn.XLOOKUP($A65,$A$2:$A$52,$D$2:$D$52)</f>
        <v>-36209.630000000005</v>
      </c>
      <c r="C65">
        <f>_xlfn.XLOOKUP($A65,$A$2:$A$52,$I$2:$I$52)</f>
        <v>-27292.159999999974</v>
      </c>
      <c r="D65">
        <f>_xlfn.XLOOKUP($A65,$A$2:$A$52,$N$2:$N$52)</f>
        <v>-9181.0800000000163</v>
      </c>
      <c r="F65"/>
    </row>
    <row r="66" spans="1:6" x14ac:dyDescent="0.3">
      <c r="A66" t="s">
        <v>25</v>
      </c>
      <c r="B66">
        <f t="shared" ref="B66:B70" si="14">_xlfn.XLOOKUP($A66,$A$2:$A$52,$D$2:$D$52)</f>
        <v>0</v>
      </c>
      <c r="C66">
        <f t="shared" ref="C66:C70" si="15">_xlfn.XLOOKUP($A66,$A$2:$A$52,$I$2:$I$52)</f>
        <v>0</v>
      </c>
      <c r="D66">
        <f t="shared" ref="D66:D70" si="16">_xlfn.XLOOKUP($A66,$A$2:$A$52,$N$2:$N$52)</f>
        <v>-311228.08999999997</v>
      </c>
      <c r="F66"/>
    </row>
    <row r="67" spans="1:6" x14ac:dyDescent="0.3">
      <c r="A67" t="s">
        <v>32</v>
      </c>
      <c r="B67">
        <f t="shared" si="14"/>
        <v>-149396.10000000987</v>
      </c>
      <c r="C67">
        <f t="shared" si="15"/>
        <v>-189254.06000000006</v>
      </c>
      <c r="D67">
        <f t="shared" si="16"/>
        <v>-374962.91000000015</v>
      </c>
      <c r="F67"/>
    </row>
    <row r="68" spans="1:6" x14ac:dyDescent="0.3">
      <c r="A68" t="s">
        <v>38</v>
      </c>
      <c r="B68">
        <f t="shared" si="14"/>
        <v>-12230.810000000056</v>
      </c>
      <c r="C68">
        <f t="shared" si="15"/>
        <v>-45485.580000000075</v>
      </c>
      <c r="D68">
        <f t="shared" si="16"/>
        <v>-72.879999999888241</v>
      </c>
      <c r="F68"/>
    </row>
    <row r="69" spans="1:6" x14ac:dyDescent="0.3">
      <c r="A69" t="s">
        <v>39</v>
      </c>
      <c r="B69">
        <f t="shared" si="14"/>
        <v>-4950.4699999999721</v>
      </c>
      <c r="C69">
        <f t="shared" si="15"/>
        <v>-8005.7900000010268</v>
      </c>
      <c r="D69">
        <f t="shared" si="16"/>
        <v>-1724.9000000000233</v>
      </c>
      <c r="F69"/>
    </row>
    <row r="70" spans="1:6" x14ac:dyDescent="0.3">
      <c r="A70" t="s">
        <v>55</v>
      </c>
      <c r="B70">
        <f t="shared" si="14"/>
        <v>-184239.79000001028</v>
      </c>
      <c r="C70">
        <f t="shared" si="15"/>
        <v>-133456.33000001032</v>
      </c>
      <c r="D70">
        <f t="shared" si="16"/>
        <v>-82077.349999999627</v>
      </c>
      <c r="F70"/>
    </row>
    <row r="71" spans="1:6" x14ac:dyDescent="0.3">
      <c r="F71"/>
    </row>
    <row r="72" spans="1:6" x14ac:dyDescent="0.3">
      <c r="A72" s="7" t="s">
        <v>69</v>
      </c>
      <c r="F72"/>
    </row>
    <row r="73" spans="1:6" x14ac:dyDescent="0.3">
      <c r="A73" s="1" t="s">
        <v>0</v>
      </c>
      <c r="B73" s="1" t="s">
        <v>3</v>
      </c>
      <c r="C73" s="1" t="s">
        <v>8</v>
      </c>
      <c r="D73" s="1" t="s">
        <v>13</v>
      </c>
      <c r="F73"/>
    </row>
    <row r="74" spans="1:6" x14ac:dyDescent="0.3">
      <c r="A74" t="s">
        <v>24</v>
      </c>
      <c r="B74">
        <f>INDEX($A$2:$P$52,MATCH(A74,$A$2:$A$52,0),4)</f>
        <v>-36209.630000000005</v>
      </c>
      <c r="C74">
        <f>INDEX($A$2:$P$52,MATCH($A74,$A$2:$A$52,0),9)</f>
        <v>-27292.159999999974</v>
      </c>
      <c r="D74">
        <f>INDEX($A$2:$P$52,MATCH($A74,$A$2:$A$52,0),14)</f>
        <v>-9181.0800000000163</v>
      </c>
      <c r="F74"/>
    </row>
    <row r="75" spans="1:6" x14ac:dyDescent="0.3">
      <c r="A75" t="s">
        <v>25</v>
      </c>
      <c r="B75">
        <f t="shared" ref="B75:B79" si="17">INDEX($A$2:$P$52,MATCH(A75,$A$2:$A$52,0),4)</f>
        <v>0</v>
      </c>
      <c r="C75">
        <f t="shared" ref="C75:C79" si="18">INDEX($A$2:$P$52,MATCH($A75,$A$2:$A$52,0),9)</f>
        <v>0</v>
      </c>
      <c r="D75">
        <f t="shared" ref="D75:D79" si="19">INDEX($A$2:$P$52,MATCH($A75,$A$2:$A$52,0),14)</f>
        <v>-311228.08999999997</v>
      </c>
      <c r="F75"/>
    </row>
    <row r="76" spans="1:6" x14ac:dyDescent="0.3">
      <c r="A76" t="s">
        <v>32</v>
      </c>
      <c r="B76">
        <f t="shared" si="17"/>
        <v>-149396.10000000987</v>
      </c>
      <c r="C76">
        <f t="shared" si="18"/>
        <v>-189254.06000000006</v>
      </c>
      <c r="D76">
        <f t="shared" si="19"/>
        <v>-374962.91000000015</v>
      </c>
      <c r="F76"/>
    </row>
    <row r="77" spans="1:6" x14ac:dyDescent="0.3">
      <c r="A77" t="s">
        <v>38</v>
      </c>
      <c r="B77">
        <f t="shared" si="17"/>
        <v>-12230.810000000056</v>
      </c>
      <c r="C77">
        <f t="shared" si="18"/>
        <v>-45485.580000000075</v>
      </c>
      <c r="D77">
        <f t="shared" si="19"/>
        <v>-72.879999999888241</v>
      </c>
      <c r="F77"/>
    </row>
    <row r="78" spans="1:6" x14ac:dyDescent="0.3">
      <c r="A78" t="s">
        <v>39</v>
      </c>
      <c r="B78">
        <f t="shared" si="17"/>
        <v>-4950.4699999999721</v>
      </c>
      <c r="C78">
        <f t="shared" si="18"/>
        <v>-8005.7900000010268</v>
      </c>
      <c r="D78">
        <f t="shared" si="19"/>
        <v>-1724.9000000000233</v>
      </c>
      <c r="F78"/>
    </row>
    <row r="79" spans="1:6" x14ac:dyDescent="0.3">
      <c r="A79" t="s">
        <v>55</v>
      </c>
      <c r="B79">
        <f t="shared" si="17"/>
        <v>-184239.79000001028</v>
      </c>
      <c r="C79">
        <f t="shared" si="18"/>
        <v>-133456.33000001032</v>
      </c>
      <c r="D79">
        <f t="shared" si="19"/>
        <v>-82077.349999999627</v>
      </c>
      <c r="F79"/>
    </row>
    <row r="80" spans="1:6" x14ac:dyDescent="0.3">
      <c r="F80"/>
    </row>
    <row r="81" spans="1:7" x14ac:dyDescent="0.3">
      <c r="A81" s="7" t="s">
        <v>70</v>
      </c>
      <c r="F81"/>
    </row>
    <row r="82" spans="1:7" x14ac:dyDescent="0.3">
      <c r="A82" t="s">
        <v>0</v>
      </c>
      <c r="B82" t="s">
        <v>16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INDEX($B$2:$B$52,MATCH($B$82,$A$2:$A$52,0),1)</f>
        <v>356640100</v>
      </c>
      <c r="C84" s="6">
        <f>INDEX($C$2:$C$52,MATCH($B$82,$A$2:$A$52,0),1)</f>
        <v>341243679.13</v>
      </c>
    </row>
    <row r="85" spans="1:7" x14ac:dyDescent="0.3">
      <c r="A85" t="s">
        <v>74</v>
      </c>
      <c r="B85" s="6">
        <f>INDEX($G$2:$G$52,MATCH($B$82,$A$2:$A$52,0),1)</f>
        <v>382685200</v>
      </c>
      <c r="C85" s="6">
        <f>INDEX($H$2:$H$52,MATCH($B$82,$A$2:$A$52,0),1)</f>
        <v>346340810.81999999</v>
      </c>
    </row>
    <row r="86" spans="1:7" x14ac:dyDescent="0.3">
      <c r="A86" t="s">
        <v>75</v>
      </c>
      <c r="B86" s="6">
        <f>INDEX($L$2:$L$52,MATCH($B$82,$A$2:$A$52,0),1)</f>
        <v>376548600</v>
      </c>
      <c r="C86" s="6">
        <f>INDEX($M$2:$M$52,MATCH($B$82,$A$2:$A$52,0),1)</f>
        <v>355279492.22999901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12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13" t="s">
        <v>0</v>
      </c>
      <c r="G90" s="8" t="s">
        <v>78</v>
      </c>
    </row>
    <row r="91" spans="1:7" x14ac:dyDescent="0.3">
      <c r="A91" t="s">
        <v>73</v>
      </c>
      <c r="B91" t="str">
        <f>_xlfn.XLOOKUP($B$89,$F$2:$F$52,$A$2:$A$52,"N/A",0,1)</f>
        <v>Clerk and Master - Chancery</v>
      </c>
      <c r="C91" s="5">
        <f>_xlfn.XLOOKUP(B89,$F$2:$F$52,$E$2:$E$52,"N/A",0,1)</f>
        <v>-0.15235918433091292</v>
      </c>
      <c r="D91" t="str">
        <f>_xlfn.XLOOKUP($D$89,$F$2:$F$52,$A$2:$A$52,"N/A",0,1)</f>
        <v>Circuit Court Clerk</v>
      </c>
      <c r="E91" s="5">
        <f>_xlfn.XLOOKUP(D89,$F$2:$F$52,$E$2:$E$52,"N/A",0,1)</f>
        <v>-0.11502817362571344</v>
      </c>
      <c r="F91" t="str">
        <f>_xlfn.XLOOKUP($F$89,$F$2:$F$52,$A$2:$A$52,"N/A",0,1)</f>
        <v>Internal Audit</v>
      </c>
      <c r="G91" s="5">
        <f>_xlfn.XLOOKUP(F89,$F$2:$F$52,$E$2:$E$52,"N/A",0,1)</f>
        <v>-9.5782760864849215E-2</v>
      </c>
    </row>
    <row r="92" spans="1:7" x14ac:dyDescent="0.3">
      <c r="A92" t="s">
        <v>74</v>
      </c>
      <c r="B92" t="str">
        <f>_xlfn.XLOOKUP($B$89,$K$2:$K$52,$A$2:$A$52,"N/A",0,1)</f>
        <v>Metropolitan Clerk</v>
      </c>
      <c r="C92" s="5">
        <f>_xlfn.XLOOKUP($B$89,$K$2:$K$52,$J$2:$J$52,"N/A",0,1)</f>
        <v>-0.17551246244575608</v>
      </c>
      <c r="D92" t="str">
        <f>_xlfn.XLOOKUP($D$89,$K$2:$K$52,$A$2:$A$52,"N/A",0,1)</f>
        <v>Internal Audit</v>
      </c>
      <c r="E92" s="5">
        <f>_xlfn.XLOOKUP(D89,$K$2:$K$52,$J$2:$J$52,"N/A",0,1)</f>
        <v>-0.17103239309050916</v>
      </c>
      <c r="F92" t="str">
        <f>_xlfn.XLOOKUP($F$89,$K$2:$K$52,$A$2:$A$52,"N/A",0,1)</f>
        <v>Office of Family Safety</v>
      </c>
      <c r="G92" s="5">
        <f>_xlfn.XLOOKUP($F$89,$K$2:$K$52,$J$2:$J$52,"N/A",0,1)</f>
        <v>-0.13918241656366656</v>
      </c>
    </row>
    <row r="93" spans="1:7" x14ac:dyDescent="0.3">
      <c r="A93" t="s">
        <v>75</v>
      </c>
      <c r="B93" t="str">
        <f>_xlfn.XLOOKUP($B$89,$P$2:$P$52,$A$2:$A$52,"N/A",0,1)</f>
        <v>Community Oversight Board</v>
      </c>
      <c r="C93" s="5">
        <f>_xlfn.XLOOKUP($B$89,$P$2:$P$52,$O$2:$O$52,"N/A",0,1)</f>
        <v>-0.82994157333333329</v>
      </c>
      <c r="D93" t="str">
        <f>_xlfn.XLOOKUP($D$89,$P$2:$P$52,$A$2:$A$52,"N/A",0,1)</f>
        <v>Clerk and Master - Chancery</v>
      </c>
      <c r="E93" s="5">
        <f>_xlfn.XLOOKUP(D89,$P$2:$P$52,$O$2:$O$52,"N/A",0,1)</f>
        <v>-0.15295680364719175</v>
      </c>
      <c r="F93" t="str">
        <f>_xlfn.XLOOKUP($F$89,$P$2:$P$52,$A$2:$A$52,"N/A",0,1)</f>
        <v>Election Commission</v>
      </c>
      <c r="G93" s="5">
        <f>_xlfn.XLOOKUP($F$89,$P$2:$P$52,$O$2:$O$52,"N/A",0,1)</f>
        <v>-0.12882667147667154</v>
      </c>
    </row>
    <row r="94" spans="1:7" x14ac:dyDescent="0.3">
      <c r="E94" s="5"/>
      <c r="G94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12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13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Asia Larkin</cp:lastModifiedBy>
  <cp:revision/>
  <dcterms:created xsi:type="dcterms:W3CDTF">2020-02-26T17:00:38Z</dcterms:created>
  <dcterms:modified xsi:type="dcterms:W3CDTF">2023-09-23T14:04:08Z</dcterms:modified>
  <cp:category/>
  <cp:contentStatus/>
</cp:coreProperties>
</file>