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JEmmonsJR\"/>
    </mc:Choice>
  </mc:AlternateContent>
  <xr:revisionPtr revIDLastSave="0" documentId="13_ncr:1_{85B6F88C-6B6C-4F37-8411-1528E62FBF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C86" i="1"/>
  <c r="B86" i="1"/>
  <c r="C85" i="1"/>
  <c r="B85" i="1"/>
  <c r="C84" i="1"/>
  <c r="B8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<sst xmlns="http://schemas.openxmlformats.org/spreadsheetml/2006/main" count="150" uniqueCount="90">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</sst>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Community Education Commission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9C2-80DB-A8A6BD330F4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7-49C2-80DB-A8A6BD33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60208"/>
        <c:axId val="1802435936"/>
      </c:barChart>
      <c:catAx>
        <c:axId val="19360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35936"/>
        <c:crosses val="autoZero"/>
        <c:auto val="1"/>
        <c:lblAlgn val="ctr"/>
        <c:lblOffset val="100"/>
        <c:noMultiLvlLbl val="0"/>
      </c:catAx>
      <c:valAx>
        <c:axId val="1802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69</xdr:row>
      <xdr:rowOff>119062</xdr:rowOff>
    </xdr:from>
    <xdr:to>
      <xdr:col>8</xdr:col>
      <xdr:colOff>495300</xdr:colOff>
      <xdr:row>84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5043-2F27-1F78-7578-D88661AE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0" workbookViewId="0">
      <selection activeCell="E59" sqref="E5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3" si="4">IFERROR(I3/G3, 0)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25">
      <c r="J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VLOOKUP($A56,$A$1:$P$52,MATCH(B$55,$A$1:$P$1),FALSE)</f>
        <v>-36209.630000000005</v>
      </c>
      <c r="C56">
        <f t="shared" ref="C56:D56" si="9">VLOOKUP($A56,$A$1:$P$52,MATCH(C$55,$A$1:$P$1),FALSE)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D62" si="10">VLOOKUP($A57,$A$1:$P$52,MATCH(B$55,$A$1:$P$1),FALSE)</f>
        <v>0</v>
      </c>
      <c r="C57">
        <f t="shared" si="10"/>
        <v>0</v>
      </c>
      <c r="D57">
        <f t="shared" si="10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D70" si="11">_xlfn.XLOOKUP($A66,$A$1:$A$52,$D$1:$D$52)</f>
        <v>0</v>
      </c>
      <c r="C66">
        <f t="shared" ref="C66:C70" si="12">_xlfn.XLOOKUP($A66,$A$1:$A$52,$I$1:$I$52)</f>
        <v>0</v>
      </c>
      <c r="D66">
        <f t="shared" ref="D66:D70" si="13">_xlfn.XLOOKUP($A66,$A$1:$A$52,$N$1:$N$52)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INDEX($A$2:$P$52,MATCH($A74,$A$2:$A$52),MATCH(B$73,$A$1:$P$1))</f>
        <v>-36209.630000000005</v>
      </c>
      <c r="C74">
        <f t="shared" ref="C74:D79" si="14">INDEX($A$2:$P$52,MATCH($A74,$A$2:$A$52),MATCH(C$73,$A$1:$P$1))</f>
        <v>-27292.159999999974</v>
      </c>
      <c r="D74">
        <f t="shared" si="14"/>
        <v>-9181.0800000000163</v>
      </c>
    </row>
    <row r="75" spans="1:4" x14ac:dyDescent="0.25">
      <c r="A75" t="s">
        <v>25</v>
      </c>
      <c r="B75">
        <f t="shared" ref="B75:B79" si="15">INDEX($A$2:$P$52,MATCH($A75,$A$2:$A$52),MATCH(B$73,$A$1:$P$1))</f>
        <v>0</v>
      </c>
      <c r="C75">
        <f t="shared" si="14"/>
        <v>0</v>
      </c>
      <c r="D75">
        <f t="shared" si="14"/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4"/>
        <v>-189254.06000000006</v>
      </c>
      <c r="D76">
        <f t="shared" si="14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4"/>
        <v>-45485.580000000075</v>
      </c>
      <c r="D77">
        <f t="shared" si="14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4"/>
        <v>-8005.7900000010268</v>
      </c>
      <c r="D78">
        <f t="shared" si="14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4"/>
        <v>-133456.33000001032</v>
      </c>
      <c r="D79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INDEX(B$2:B$52,MATCH($B$82,$A$2:$A$52))</f>
        <v>443300</v>
      </c>
      <c r="C84" s="6">
        <f>INDEX(C$2:C$52,MATCH($B$82,$A$2:$A$52))</f>
        <v>407090.37</v>
      </c>
    </row>
    <row r="85" spans="1:7" x14ac:dyDescent="0.25">
      <c r="A85" t="s">
        <v>74</v>
      </c>
      <c r="B85" s="6">
        <f>INDEX(G$2:G$52,MATCH($B$82,$A$2:$A$52))</f>
        <v>495200</v>
      </c>
      <c r="C85" s="6">
        <f>INDEX(H$2:H$52,MATCH($B$82,$A$2:$A$52))</f>
        <v>467907.84000000003</v>
      </c>
    </row>
    <row r="86" spans="1:7" x14ac:dyDescent="0.25">
      <c r="A86" t="s">
        <v>75</v>
      </c>
      <c r="B86" s="6">
        <f>INDEX(L$2:L$52,MATCH($B$82,$A$2:$A$52))</f>
        <v>487500</v>
      </c>
      <c r="C86" s="6">
        <f>INDEX(M$2:M$52,MATCH($B$82,$A$2:$A$52))</f>
        <v>478318.92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27B5AFBC-5594-418D-9D08-4024F63D7F9B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Emmons</cp:lastModifiedBy>
  <cp:revision/>
  <dcterms:created xsi:type="dcterms:W3CDTF">2020-02-26T17:00:38Z</dcterms:created>
  <dcterms:modified xsi:type="dcterms:W3CDTF">2023-09-20T01:14:49Z</dcterms:modified>
  <cp:category/>
  <cp:contentStatus/>
</cp:coreProperties>
</file>