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s_data_analytics\Projects\lookups-budget-JEmmonsJR\"/>
    </mc:Choice>
  </mc:AlternateContent>
  <xr:revisionPtr revIDLastSave="0" documentId="13_ncr:1_{7F2CCE3A-FD7C-4A65-8DE2-90B4242907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1" l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6" i="1"/>
  <c r="B57" i="1"/>
  <c r="B58" i="1"/>
  <c r="B59" i="1"/>
  <c r="B60" i="1"/>
  <c r="B6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<sst xmlns="http://schemas.openxmlformats.org/spreadsheetml/2006/main" count="150" uniqueCount="90">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</sst>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9" workbookViewId="0">
      <selection activeCell="D56" sqref="D56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0)</f>
        <v>-4.3170750765267295E-2</v>
      </c>
      <c r="F2">
        <f>RANK(E2,E$2:E$52,1)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0)</f>
        <v>-9.4972027086493035E-2</v>
      </c>
      <c r="K2">
        <f>RANK(J2,J$2:J$52,1)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0)</f>
        <v>-5.6484362894991494E-2</v>
      </c>
      <c r="P2">
        <f>RANK(O2,O$2:O$52,1)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RANK(E3,E$2:E$52,1)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3" si="4">IFERROR(I3/G3, 0)</f>
        <v>-6.6804928315415249E-2</v>
      </c>
      <c r="K3">
        <f t="shared" ref="K3:K52" si="5">RANK(J3,J$2:J$52,1)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0)</f>
        <v>-1.3540749922529313E-3</v>
      </c>
      <c r="P3">
        <f t="shared" ref="P3:P52" si="8">RANK(O3,O$2:O$52,1)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3" spans="1:16" x14ac:dyDescent="0.25">
      <c r="J53" s="5"/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VLOOKUP($A56,$A$1:$P$52,4,FALSE)</f>
        <v>-36209.630000000005</v>
      </c>
      <c r="C56">
        <f>VLOOKUP($A56,$A$1:$P$52,9,FALSE)</f>
        <v>-27292.159999999974</v>
      </c>
      <c r="D56">
        <f>VLOOKUP($A56,$A$1:$P$52,14,FALSE)</f>
        <v>-9181.0800000000163</v>
      </c>
    </row>
    <row r="57" spans="1:16" x14ac:dyDescent="0.25">
      <c r="A57" t="s">
        <v>25</v>
      </c>
      <c r="B57">
        <f t="shared" ref="B57:B61" si="9">VLOOKUP($A57,$A$1:$P$52,4,FALSE)</f>
        <v>0</v>
      </c>
      <c r="C57">
        <f t="shared" ref="C57:C61" si="10">VLOOKUP($A57,$A$1:$P$52,9,FALSE)</f>
        <v>0</v>
      </c>
      <c r="D57">
        <f t="shared" ref="D57:D61" si="11">VLOOKUP($A57,$A$1:$P$52,14,FALSE)</f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_xlfn.XLOOKUP($A65,$A$1:$A$52,$D$1:$D$52)</f>
        <v>-36209.630000000005</v>
      </c>
      <c r="C65">
        <f>_xlfn.XLOOKUP($A65,$A$1:$A$52,$I$1:$I$52)</f>
        <v>-27292.159999999974</v>
      </c>
      <c r="D65">
        <f>_xlfn.XLOOKUP($A65,$A$1:$A$52,$N$1:$N$52)</f>
        <v>-9181.0800000000163</v>
      </c>
    </row>
    <row r="66" spans="1:4" x14ac:dyDescent="0.25">
      <c r="A66" t="s">
        <v>25</v>
      </c>
      <c r="B66">
        <f t="shared" ref="B66:D70" si="12">_xlfn.XLOOKUP($A66,$A$1:$A$52,$D$1:$D$52)</f>
        <v>0</v>
      </c>
      <c r="C66">
        <f t="shared" ref="C66:C70" si="13">_xlfn.XLOOKUP($A66,$A$1:$A$52,$I$1:$I$52)</f>
        <v>0</v>
      </c>
      <c r="D66">
        <f t="shared" ref="D66:D70" si="14">_xlfn.XLOOKUP($A66,$A$1:$A$52,$N$1:$N$52)</f>
        <v>-311228.08999999997</v>
      </c>
    </row>
    <row r="67" spans="1:4" x14ac:dyDescent="0.2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2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2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2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INDEX($D$2:$D$52,MATCH($A74,$A$2:$A$52))</f>
        <v>-36209.630000000005</v>
      </c>
      <c r="C74">
        <f>INDEX($I$2:$I$52,MATCH($A74,$A$2:$A$52))</f>
        <v>-27292.159999999974</v>
      </c>
      <c r="D74">
        <f>INDEX($N$2:$N$52,MATCH($A74,$A$2:$A$52))</f>
        <v>-9181.0800000000163</v>
      </c>
    </row>
    <row r="75" spans="1:4" x14ac:dyDescent="0.25">
      <c r="A75" t="s">
        <v>25</v>
      </c>
      <c r="B75">
        <f t="shared" ref="B75:B79" si="15">INDEX($D$2:$D$52,MATCH($A75,$A$2:$A$52))</f>
        <v>0</v>
      </c>
      <c r="C75">
        <f t="shared" ref="C75:C79" si="16">INDEX($I$2:$I$52,MATCH($A75,$A$2:$A$52))</f>
        <v>0</v>
      </c>
      <c r="D75">
        <f t="shared" ref="D75:D79" si="17">INDEX($N$2:$N$52,MATCH($A75,$A$2:$A$52))</f>
        <v>-311228.08999999997</v>
      </c>
    </row>
    <row r="76" spans="1:4" x14ac:dyDescent="0.2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2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2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2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  <c r="B82" t="s">
        <v>16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INDEX(B$2:B$52,MATCH($B$82,$A$2:$A$52))</f>
        <v>356640100</v>
      </c>
      <c r="C84" s="6">
        <f>INDEX(C$2:C$52,MATCH($B$82,$A$2:$A$52))</f>
        <v>341243679.13</v>
      </c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allowBlank="1" showInputMessage="1" showErrorMessage="1" sqref="B82" xr:uid="{27B5AFBC-5594-418D-9D08-4024F63D7F9B}">
      <formula1>$A$2:$A$52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Jeffrey Emmons</cp:lastModifiedBy>
  <cp:revision/>
  <dcterms:created xsi:type="dcterms:W3CDTF">2020-02-26T17:00:38Z</dcterms:created>
  <dcterms:modified xsi:type="dcterms:W3CDTF">2023-09-20T00:54:15Z</dcterms:modified>
  <cp:category/>
  <cp:contentStatus/>
</cp:coreProperties>
</file>