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hi Chokshi\Documents\nss_da10\projects\lookups-budget-rushichokshi\"/>
    </mc:Choice>
  </mc:AlternateContent>
  <xr:revisionPtr revIDLastSave="0" documentId="13_ncr:1_{F1515358-22D6-45B5-BC9C-C46B84F589AF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D75" i="1"/>
  <c r="D76" i="1"/>
  <c r="D77" i="1"/>
  <c r="D78" i="1"/>
  <c r="D79" i="1"/>
  <c r="D74" i="1"/>
  <c r="C74" i="1"/>
  <c r="C75" i="1"/>
  <c r="C76" i="1"/>
  <c r="C77" i="1"/>
  <c r="C78" i="1"/>
  <c r="C79" i="1"/>
  <c r="B74" i="1"/>
  <c r="B75" i="1"/>
  <c r="B76" i="1"/>
  <c r="B77" i="1"/>
  <c r="B78" i="1"/>
  <c r="B79" i="1"/>
  <c r="D57" i="1"/>
  <c r="D58" i="1"/>
  <c r="D59" i="1"/>
  <c r="D60" i="1"/>
  <c r="D61" i="1"/>
  <c r="D56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P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B107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C86" i="1"/>
  <c r="C85" i="1"/>
  <c r="C84" i="1"/>
  <c r="B86" i="1"/>
  <c r="B8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B70" i="1" l="1"/>
  <c r="B69" i="1"/>
  <c r="B60" i="1"/>
  <c r="B68" i="1"/>
  <c r="B59" i="1"/>
  <c r="B67" i="1"/>
  <c r="B58" i="1"/>
  <c r="B66" i="1"/>
  <c r="B57" i="1"/>
  <c r="B65" i="1"/>
  <c r="B56" i="1"/>
  <c r="C70" i="1"/>
  <c r="C61" i="1"/>
  <c r="C69" i="1"/>
  <c r="C60" i="1"/>
  <c r="C68" i="1"/>
  <c r="C59" i="1"/>
  <c r="C67" i="1"/>
  <c r="C58" i="1"/>
  <c r="C66" i="1"/>
  <c r="C57" i="1"/>
  <c r="C65" i="1"/>
  <c r="C56" i="1"/>
  <c r="D70" i="1"/>
  <c r="D69" i="1"/>
  <c r="D68" i="1"/>
  <c r="D67" i="1"/>
  <c r="D66" i="1"/>
  <c r="D65" i="1"/>
</calcChain>
</file>

<file path=xl/sharedStrings.xml><?xml version="1.0" encoding="utf-8"?>
<sst xmlns="http://schemas.openxmlformats.org/spreadsheetml/2006/main" count="184" uniqueCount="95">
  <si>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</si>
  <si>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</si>
  <si>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</si>
  <si>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</si>
  <si>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</si>
  <si>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</si>
  <si>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</si>
  <si>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</si>
  <si>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</si>
  <si>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</si>
  <si>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</si>
  <si>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</si>
  <si>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</si>
  <si>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</si>
  <si>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</si>
  <si>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</si>
  <si>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</si>
  <si>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</si>
  <si>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</si>
  <si>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</si>
  <si>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</si>
  <si>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</si>
  <si>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</si>
  <si>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</si>
  <si>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</si>
  <si>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</si>
  <si>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</si>
  <si>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</si>
  <si>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</si>
  <si>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</si>
  <si>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</si>
  <si>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</si>
  <si>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</si>
  <si>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</si>
  <si>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</si>
  <si>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</si>
  <si>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</si>
  <si>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</si>
  <si>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</si>
  <si>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</si>
  <si>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</si>
  <si>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</si>
  <si>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</si>
  <si>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</si>
  <si>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</si>
  <si>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</si>
  <si>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</si>
  <si>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</si>
  <si>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</si>
  <si>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</si>
  <si>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</si>
  <si>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</si>
  <si>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</si>
  <si>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</si>
  <si>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</si>
  <si>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</si>
  <si>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</si>
  <si>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</si>
  <si>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</si>
  <si>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</si>
  <si>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</si>
  <si>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</si>
  <si>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</si>
  <si>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</si>
  <si>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</si>
  <si>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</si>
  <si>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</si>
  <si>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</si>
  <si>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</si>
  <si>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</si>
  <si>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</si>
  <si>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</si>
  <si>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</si>
  <si>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</si>
  <si>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</si>
  <si>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</si>
  <si>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</si>
  <si>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</si>
  <si>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</si>
  <si>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</si>
  <si>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</si>
  <si>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</si>
  <si>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</si>
  <si>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</si>
  <si>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</si>
  <si>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</si>
  <si>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</si>
  <si>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</si>
  <si>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</si>
  <si>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</si>
  <si>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Select a department</t>
  </si>
  <si>
    <t>Question 7</t>
  </si>
  <si>
    <t>Question 4 (Question 7)</t>
  </si>
  <si>
    <t>Question 3 (Question 7)</t>
  </si>
  <si>
    <t>Question 5 (Question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</si>
</sst>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0"/>
  <sheetViews>
    <sheetView tabSelected="1" topLeftCell="A58" workbookViewId="0">
      <selection activeCell="D82" sqref="D82"/>
    </sheetView>
  </sheetViews>
  <sheetFormatPr defaultRowHeight="14.25" x14ac:dyDescent="0.45"/>
  <cols>
    <col min="1" max="1" width="32.265625" bestFit="1" customWidth="1"/>
    <col min="2" max="4" width="26.265625" bestFit="1" customWidth="1"/>
    <col min="5" max="5" width="15.86328125" customWidth="1"/>
    <col min="6" max="6" width="21" bestFit="1" customWidth="1"/>
    <col min="7" max="7" width="15.597656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IFERROR(D2/B2,"No Budget")</f>
        <v>-4.3170750765267295E-2</v>
      </c>
      <c r="F2">
        <f>IFERROR(RANK(E2,$E$2:$E$52,0),"No Budget")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IFERROR(I2/G2,"No Budget")</f>
        <v>-9.4972027086493035E-2</v>
      </c>
      <c r="K2">
        <f>IFERROR(RANK(J2,$J$2:$J$52,0),"No Budget")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IFERROR(N2/L2,"No Budget")</f>
        <v>-5.6484362894991494E-2</v>
      </c>
      <c r="P2">
        <f>IFERROR(RANK(O2,O$2:O$52,0),"No Budget")</f>
        <v>35</v>
      </c>
    </row>
    <row r="3" spans="1:16" x14ac:dyDescent="0.4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IFERROR(D3/B3,"No Budget")</f>
        <v>-2.3069981751824741E-2</v>
      </c>
      <c r="F3">
        <f t="shared" ref="F3:F52" si="2">IFERROR(RANK(E3,$E$2:$E$52,0),"No Budget")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IFERROR(I3/G3,"No Budget")</f>
        <v>-6.6804928315415249E-2</v>
      </c>
      <c r="K3">
        <f t="shared" ref="K3:K52" si="5">IFERROR(RANK(J3,$J$2:$J$52,0),"No Budget")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IFERROR(N3/L3,"No Budget")</f>
        <v>-1.3540749922529313E-3</v>
      </c>
      <c r="P3">
        <f t="shared" ref="P3:P52" si="8">IFERROR(RANK(O3,O$2:O$52,0),"No Budget")</f>
        <v>12</v>
      </c>
    </row>
    <row r="4" spans="1:16" x14ac:dyDescent="0.4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4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4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4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4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4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4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4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 Budget</v>
      </c>
      <c r="F11" t="str">
        <f t="shared" si="2"/>
        <v>No Budget</v>
      </c>
      <c r="G11">
        <v>0</v>
      </c>
      <c r="H11">
        <v>0</v>
      </c>
      <c r="I11">
        <f t="shared" si="3"/>
        <v>0</v>
      </c>
      <c r="J11" s="5" t="str">
        <f t="shared" si="4"/>
        <v>No Budget</v>
      </c>
      <c r="K11" t="str">
        <f t="shared" si="5"/>
        <v>No Budget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4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4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4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4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4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4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4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4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4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4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4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4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4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4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4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4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 Budget</v>
      </c>
      <c r="F27" t="str">
        <f t="shared" si="2"/>
        <v>No Budget</v>
      </c>
      <c r="G27">
        <v>0</v>
      </c>
      <c r="H27">
        <v>0</v>
      </c>
      <c r="I27">
        <f t="shared" si="3"/>
        <v>0</v>
      </c>
      <c r="J27" s="5" t="str">
        <f t="shared" si="4"/>
        <v>No Budget</v>
      </c>
      <c r="K27" t="str">
        <f t="shared" si="5"/>
        <v>No Budget</v>
      </c>
      <c r="L27">
        <v>0</v>
      </c>
      <c r="M27">
        <v>0</v>
      </c>
      <c r="N27">
        <f t="shared" si="6"/>
        <v>0</v>
      </c>
      <c r="O27" s="5" t="str">
        <f t="shared" si="7"/>
        <v>No Budget</v>
      </c>
      <c r="P27" t="str">
        <f t="shared" si="8"/>
        <v>No Budget</v>
      </c>
    </row>
    <row r="28" spans="1:16" x14ac:dyDescent="0.4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4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4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4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4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4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4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4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 Budget</v>
      </c>
      <c r="F35" t="str">
        <f t="shared" si="2"/>
        <v>No Budget</v>
      </c>
      <c r="G35">
        <v>0</v>
      </c>
      <c r="H35">
        <v>0</v>
      </c>
      <c r="I35">
        <f t="shared" si="3"/>
        <v>0</v>
      </c>
      <c r="J35" s="5" t="str">
        <f t="shared" si="4"/>
        <v>No Budget</v>
      </c>
      <c r="K35" t="str">
        <f t="shared" si="5"/>
        <v>No Budget</v>
      </c>
      <c r="L35">
        <v>0</v>
      </c>
      <c r="M35">
        <v>0</v>
      </c>
      <c r="N35">
        <f t="shared" si="6"/>
        <v>0</v>
      </c>
      <c r="O35" s="5" t="str">
        <f t="shared" si="7"/>
        <v>No Budget</v>
      </c>
      <c r="P35" t="str">
        <f t="shared" si="8"/>
        <v>No Budget</v>
      </c>
    </row>
    <row r="36" spans="1:16" x14ac:dyDescent="0.4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4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4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4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4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4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4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4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4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4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4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4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4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4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No Budget</v>
      </c>
      <c r="P49" t="str">
        <f t="shared" si="8"/>
        <v>No Budget</v>
      </c>
    </row>
    <row r="50" spans="1:16" x14ac:dyDescent="0.4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4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4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45">
      <c r="A54" s="2" t="s">
        <v>67</v>
      </c>
    </row>
    <row r="55" spans="1:16" x14ac:dyDescent="0.4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45">
      <c r="A56" t="s">
        <v>24</v>
      </c>
      <c r="B56">
        <f>VLOOKUP(A56,A$2:D$52,4,TRUE)</f>
        <v>-36209.630000000005</v>
      </c>
      <c r="C56">
        <f>VLOOKUP(A56,$A$2:$I$52,9,TRUE)</f>
        <v>-27292.159999999974</v>
      </c>
      <c r="D56">
        <f>VLOOKUP(A56,$A$2:$N$52,14,TRUE)</f>
        <v>-9181.0800000000163</v>
      </c>
    </row>
    <row r="57" spans="1:16" x14ac:dyDescent="0.45">
      <c r="A57" t="s">
        <v>25</v>
      </c>
      <c r="B57">
        <f t="shared" ref="B57:B61" si="9">VLOOKUP(A57,A$2:D$52,4,TRUE)</f>
        <v>0</v>
      </c>
      <c r="C57">
        <f t="shared" ref="C57:C61" si="10">VLOOKUP(A57,$A$2:$I$52,9,TRUE)</f>
        <v>0</v>
      </c>
      <c r="D57">
        <f t="shared" ref="D57:D61" si="11">VLOOKUP(A57,$A$2:$N$52,14,TRUE)</f>
        <v>-311228.08999999997</v>
      </c>
    </row>
    <row r="58" spans="1:16" x14ac:dyDescent="0.4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4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4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45">
      <c r="A61" t="s">
        <v>55</v>
      </c>
      <c r="B61">
        <f>VLOOKUP(A61,A$2:D$52,4,TRUE)</f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45">
      <c r="A63" s="7" t="s">
        <v>68</v>
      </c>
    </row>
    <row r="64" spans="1:16" x14ac:dyDescent="0.4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45">
      <c r="A65" t="s">
        <v>24</v>
      </c>
      <c r="B65">
        <f>_xlfn.XLOOKUP(A65,A$1:A$52,D$1:D$52)</f>
        <v>-36209.630000000005</v>
      </c>
      <c r="C65">
        <f>_xlfn.XLOOKUP(A65,A$1:A$52,I$1:I$52)</f>
        <v>-27292.159999999974</v>
      </c>
      <c r="D65">
        <f>_xlfn.XLOOKUP(A65,A$1:A$52,N$1:N$52)</f>
        <v>-9181.0800000000163</v>
      </c>
    </row>
    <row r="66" spans="1:4" x14ac:dyDescent="0.45">
      <c r="A66" t="s">
        <v>25</v>
      </c>
      <c r="B66">
        <f t="shared" ref="B66:B70" si="12">_xlfn.XLOOKUP(A66,A$1:A$52,D$1:D$52)</f>
        <v>0</v>
      </c>
      <c r="C66">
        <f t="shared" ref="C66:C70" si="13">_xlfn.XLOOKUP(A66,A$1:A$52,I$1:I$52)</f>
        <v>0</v>
      </c>
      <c r="D66">
        <f t="shared" ref="D66:D70" si="14">_xlfn.XLOOKUP(A66,A$1:A$52,N$1:N$52)</f>
        <v>-311228.08999999997</v>
      </c>
    </row>
    <row r="67" spans="1:4" x14ac:dyDescent="0.4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4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4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4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45">
      <c r="A72" s="7" t="s">
        <v>69</v>
      </c>
    </row>
    <row r="73" spans="1:4" x14ac:dyDescent="0.4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45">
      <c r="A74" t="s">
        <v>24</v>
      </c>
      <c r="B74">
        <f>INDEX(A$2:P$52,MATCH(A74,$A$2:$A$52,0),4)</f>
        <v>-36209.630000000005</v>
      </c>
      <c r="C74">
        <f>INDEX(A$2:P$52,MATCH(A74,$A$2:$A$52,0),9)</f>
        <v>-27292.159999999974</v>
      </c>
      <c r="D74">
        <f>INDEX(A$2:P$52,MATCH(A74,$A$2:$A$52,0),14)</f>
        <v>-9181.0800000000163</v>
      </c>
    </row>
    <row r="75" spans="1:4" x14ac:dyDescent="0.45">
      <c r="A75" t="s">
        <v>25</v>
      </c>
      <c r="B75">
        <f t="shared" ref="B75:B79" si="15">INDEX(A$2:P$52,MATCH(A75,$A$2:$A$52,0),4)</f>
        <v>0</v>
      </c>
      <c r="C75">
        <f t="shared" ref="C75:C79" si="16">INDEX(A$2:P$52,MATCH(A75,$A$2:$A$52,0),9)</f>
        <v>0</v>
      </c>
      <c r="D75">
        <f t="shared" ref="D75:D79" si="17">INDEX(A$2:P$52,MATCH(A75,$A$2:$A$52,0),14)</f>
        <v>-311228.08999999997</v>
      </c>
    </row>
    <row r="76" spans="1:4" x14ac:dyDescent="0.4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4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4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4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45">
      <c r="A81" s="7" t="s">
        <v>70</v>
      </c>
    </row>
    <row r="82" spans="1:7" x14ac:dyDescent="0.45">
      <c r="A82" t="s">
        <v>0</v>
      </c>
      <c r="B82" t="s">
        <v>90</v>
      </c>
    </row>
    <row r="83" spans="1:7" x14ac:dyDescent="0.45">
      <c r="B83" s="1" t="s">
        <v>71</v>
      </c>
      <c r="C83" s="1" t="s">
        <v>72</v>
      </c>
    </row>
    <row r="84" spans="1:7" x14ac:dyDescent="0.45">
      <c r="A84" t="s">
        <v>73</v>
      </c>
      <c r="B84" s="6" t="str">
        <f>IFERROR(INDEX(B2:B52,MATCH($B$82,$A$2:$A$52,0)),"Select a department in cell B82")</f>
        <v>Select a department in cell B82</v>
      </c>
      <c r="C84" s="6" t="str">
        <f>IFERROR(INDEX(C2:C52,MATCH($B$82,$A$2:$A$52,0)),"Select a department in cell B82")</f>
        <v>Select a department in cell B82</v>
      </c>
    </row>
    <row r="85" spans="1:7" x14ac:dyDescent="0.45">
      <c r="A85" t="s">
        <v>74</v>
      </c>
      <c r="B85" s="6" t="str">
        <f>IFERROR(INDEX(G2:G52,MATCH($B$82,$A$2:$A$52,0)),"Select a department in cell B82")</f>
        <v>Select a department in cell B82</v>
      </c>
      <c r="C85" s="6" t="str">
        <f>IFERROR(INDEX(H2:H52,MATCH($B$82,$A$2:$A$52,0)),"Select a department in cell B82")</f>
        <v>Select a department in cell B82</v>
      </c>
    </row>
    <row r="86" spans="1:7" x14ac:dyDescent="0.45">
      <c r="A86" t="s">
        <v>75</v>
      </c>
      <c r="B86" s="6" t="str">
        <f>IFERROR(INDEX(L2:L52,MATCH($B$82,$A$2:$A$52,0)),"Select a department in cell B82")</f>
        <v>Select a department in cell B82</v>
      </c>
      <c r="C86" s="6" t="str">
        <f>IFERROR(INDEX(M2:M52,MATCH($B$82,$A$2:$A$52,0)),"Select a department in cell B82")</f>
        <v>Select a department in cell B82</v>
      </c>
    </row>
    <row r="88" spans="1:7" x14ac:dyDescent="0.45">
      <c r="A88" s="7" t="s">
        <v>76</v>
      </c>
    </row>
    <row r="89" spans="1:7" x14ac:dyDescent="0.4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4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45">
      <c r="A91" t="s">
        <v>73</v>
      </c>
      <c r="C91" s="5"/>
      <c r="E91" s="5"/>
      <c r="G91" s="5"/>
    </row>
    <row r="92" spans="1:7" x14ac:dyDescent="0.45">
      <c r="A92" t="s">
        <v>74</v>
      </c>
      <c r="C92" s="5"/>
      <c r="E92" s="5"/>
      <c r="G92" s="5"/>
    </row>
    <row r="93" spans="1:7" x14ac:dyDescent="0.45">
      <c r="A93" t="s">
        <v>75</v>
      </c>
      <c r="C93" s="5"/>
      <c r="E93" s="5"/>
      <c r="G93" s="5"/>
    </row>
    <row r="95" spans="1:7" x14ac:dyDescent="0.45">
      <c r="A95" s="7" t="s">
        <v>79</v>
      </c>
    </row>
    <row r="96" spans="1:7" x14ac:dyDescent="0.4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4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45">
      <c r="A98" t="s">
        <v>73</v>
      </c>
      <c r="C98" s="4"/>
      <c r="E98" s="4"/>
      <c r="G98" s="4"/>
      <c r="I98" s="4"/>
    </row>
    <row r="99" spans="1:9" x14ac:dyDescent="0.45">
      <c r="A99" t="s">
        <v>74</v>
      </c>
      <c r="C99" s="4"/>
      <c r="E99" s="4"/>
      <c r="G99" s="4"/>
      <c r="I99" s="4"/>
    </row>
    <row r="100" spans="1:9" x14ac:dyDescent="0.45">
      <c r="A100" t="s">
        <v>75</v>
      </c>
      <c r="C100" s="4"/>
      <c r="E100" s="4"/>
      <c r="G100" s="4"/>
      <c r="I100" s="4"/>
    </row>
    <row r="104" spans="1:9" x14ac:dyDescent="0.45">
      <c r="A104" s="2" t="s">
        <v>91</v>
      </c>
    </row>
    <row r="105" spans="1:9" x14ac:dyDescent="0.45">
      <c r="A105" s="2" t="s">
        <v>93</v>
      </c>
    </row>
    <row r="106" spans="1:9" x14ac:dyDescent="0.45">
      <c r="A106" s="1" t="s">
        <v>0</v>
      </c>
      <c r="B106" s="1" t="s">
        <v>3</v>
      </c>
      <c r="C106" s="1" t="s">
        <v>8</v>
      </c>
      <c r="D106" s="1" t="s">
        <v>13</v>
      </c>
    </row>
    <row r="107" spans="1:9" x14ac:dyDescent="0.45">
      <c r="A107" t="s">
        <v>24</v>
      </c>
      <c r="B107">
        <f>VLOOKUP($A107,$A$2:$D$52,4,TRUE)</f>
        <v>-36209.630000000005</v>
      </c>
      <c r="C107">
        <f>VLOOKUP(A107,$A$2:$I$52,9,TRUE)</f>
        <v>-27292.159999999974</v>
      </c>
      <c r="D107">
        <f>VLOOKUP(A107,$A$2:$N$52,9,TRUE)</f>
        <v>-27292.159999999974</v>
      </c>
    </row>
    <row r="108" spans="1:9" x14ac:dyDescent="0.45">
      <c r="A108" t="s">
        <v>25</v>
      </c>
      <c r="B108">
        <f t="shared" ref="B108:B112" si="18">VLOOKUP(A108,A$2:D$52,4,TRUE)</f>
        <v>0</v>
      </c>
      <c r="C108">
        <f t="shared" ref="C108:C112" si="19">VLOOKUP(A108,$A$2:$I$52,9,TRUE)</f>
        <v>0</v>
      </c>
      <c r="D108">
        <f t="shared" ref="D108:D112" si="20">VLOOKUP(A108,$A$2:$N$52,9,TRUE)</f>
        <v>0</v>
      </c>
    </row>
    <row r="109" spans="1:9" x14ac:dyDescent="0.45">
      <c r="A109" t="s">
        <v>32</v>
      </c>
      <c r="B109">
        <f t="shared" si="18"/>
        <v>-149396.10000000987</v>
      </c>
      <c r="C109">
        <f t="shared" si="19"/>
        <v>-189254.06000000006</v>
      </c>
      <c r="D109">
        <f t="shared" si="20"/>
        <v>-189254.06000000006</v>
      </c>
    </row>
    <row r="110" spans="1:9" x14ac:dyDescent="0.45">
      <c r="A110" t="s">
        <v>38</v>
      </c>
      <c r="B110">
        <f t="shared" si="18"/>
        <v>-12230.810000000056</v>
      </c>
      <c r="C110">
        <f t="shared" si="19"/>
        <v>-45485.580000000075</v>
      </c>
      <c r="D110">
        <f t="shared" si="20"/>
        <v>-45485.580000000075</v>
      </c>
    </row>
    <row r="111" spans="1:9" x14ac:dyDescent="0.45">
      <c r="A111" t="s">
        <v>39</v>
      </c>
      <c r="B111">
        <f t="shared" si="18"/>
        <v>-4950.4699999999721</v>
      </c>
      <c r="C111">
        <f t="shared" si="19"/>
        <v>-8005.7900000010268</v>
      </c>
      <c r="D111">
        <f t="shared" si="20"/>
        <v>-8005.7900000010268</v>
      </c>
    </row>
    <row r="112" spans="1:9" x14ac:dyDescent="0.45">
      <c r="A112" t="s">
        <v>55</v>
      </c>
      <c r="B112">
        <f t="shared" si="18"/>
        <v>-184239.79000001028</v>
      </c>
      <c r="C112">
        <f t="shared" si="19"/>
        <v>-133456.33000001032</v>
      </c>
      <c r="D112">
        <f t="shared" si="20"/>
        <v>-133456.33000001032</v>
      </c>
    </row>
    <row r="114" spans="1:4" x14ac:dyDescent="0.45">
      <c r="A114" s="7" t="s">
        <v>92</v>
      </c>
    </row>
    <row r="115" spans="1:4" x14ac:dyDescent="0.45">
      <c r="A115" s="1" t="s">
        <v>0</v>
      </c>
      <c r="B115" s="1" t="s">
        <v>3</v>
      </c>
      <c r="C115" s="1" t="s">
        <v>8</v>
      </c>
      <c r="D115" s="1" t="s">
        <v>13</v>
      </c>
    </row>
    <row r="116" spans="1:4" x14ac:dyDescent="0.45">
      <c r="A116" t="s">
        <v>24</v>
      </c>
      <c r="B116">
        <f>_xlfn.XLOOKUP(A116,A$1:A$52,D$1:D$52)</f>
        <v>-36209.630000000005</v>
      </c>
      <c r="C116">
        <f>_xlfn.XLOOKUP(A116,A$1:A$52,I$1:I$52)</f>
        <v>-27292.159999999974</v>
      </c>
      <c r="D116">
        <f>_xlfn.XLOOKUP(A116,A$1:A$52,N$1:N$52)</f>
        <v>-9181.0800000000163</v>
      </c>
    </row>
    <row r="117" spans="1:4" x14ac:dyDescent="0.45">
      <c r="A117" t="s">
        <v>25</v>
      </c>
      <c r="B117">
        <f t="shared" ref="B117:B121" si="21">_xlfn.XLOOKUP(A117,A$1:A$52,D$1:D$52)</f>
        <v>0</v>
      </c>
      <c r="C117">
        <f t="shared" ref="C117:C121" si="22">_xlfn.XLOOKUP(A117,A$1:A$52,I$1:I$52)</f>
        <v>0</v>
      </c>
      <c r="D117">
        <f t="shared" ref="D117:D121" si="23">_xlfn.XLOOKUP(A117,A$1:A$52,N$1:N$52)</f>
        <v>-311228.08999999997</v>
      </c>
    </row>
    <row r="118" spans="1:4" x14ac:dyDescent="0.45">
      <c r="A118" t="s">
        <v>32</v>
      </c>
      <c r="B118">
        <f t="shared" si="21"/>
        <v>-149396.10000000987</v>
      </c>
      <c r="C118">
        <f t="shared" si="22"/>
        <v>-189254.06000000006</v>
      </c>
      <c r="D118">
        <f t="shared" si="23"/>
        <v>-374962.91000000015</v>
      </c>
    </row>
    <row r="119" spans="1:4" x14ac:dyDescent="0.45">
      <c r="A119" t="s">
        <v>38</v>
      </c>
      <c r="B119">
        <f t="shared" si="21"/>
        <v>-12230.810000000056</v>
      </c>
      <c r="C119">
        <f t="shared" si="22"/>
        <v>-45485.580000000075</v>
      </c>
      <c r="D119">
        <f t="shared" si="23"/>
        <v>-72.879999999888241</v>
      </c>
    </row>
    <row r="120" spans="1:4" x14ac:dyDescent="0.45">
      <c r="A120" t="s">
        <v>39</v>
      </c>
      <c r="B120">
        <f t="shared" si="21"/>
        <v>-4950.4699999999721</v>
      </c>
      <c r="C120">
        <f t="shared" si="22"/>
        <v>-8005.7900000010268</v>
      </c>
      <c r="D120">
        <f t="shared" si="23"/>
        <v>-1724.9000000000233</v>
      </c>
    </row>
    <row r="121" spans="1:4" x14ac:dyDescent="0.45">
      <c r="A121" t="s">
        <v>55</v>
      </c>
      <c r="B121">
        <f t="shared" si="21"/>
        <v>-184239.79000001028</v>
      </c>
      <c r="C121">
        <f t="shared" si="22"/>
        <v>-133456.33000001032</v>
      </c>
      <c r="D121">
        <f t="shared" si="23"/>
        <v>-82077.349999999627</v>
      </c>
    </row>
    <row r="123" spans="1:4" x14ac:dyDescent="0.45">
      <c r="A123" s="7" t="s">
        <v>94</v>
      </c>
    </row>
    <row r="124" spans="1:4" x14ac:dyDescent="0.45">
      <c r="A124" s="1" t="s">
        <v>0</v>
      </c>
      <c r="B124" s="1" t="s">
        <v>3</v>
      </c>
      <c r="C124" s="1" t="s">
        <v>8</v>
      </c>
      <c r="D124" s="1" t="s">
        <v>13</v>
      </c>
    </row>
    <row r="125" spans="1:4" x14ac:dyDescent="0.45">
      <c r="A125" t="s">
        <v>24</v>
      </c>
      <c r="B125">
        <f>INDEX(D$2:D$52,MATCH(A125,$A$74:$A$79,0))</f>
        <v>-15396420.870000005</v>
      </c>
      <c r="C125">
        <f>INDEX(I$2:I$52,MATCH(A125,$A$74:$A$79,0))</f>
        <v>-36344389.180000007</v>
      </c>
      <c r="D125">
        <f>INDEX(N$2:N$52,MATCH(A125,$A$74:$A$79,0))</f>
        <v>-21269107.770000994</v>
      </c>
    </row>
    <row r="126" spans="1:4" x14ac:dyDescent="0.45">
      <c r="A126" t="s">
        <v>25</v>
      </c>
      <c r="B126">
        <f t="shared" ref="B126:B130" si="24">INDEX(D$2:D$52,MATCH(A126,$A$74:$A$79,0))</f>
        <v>-7585.4099999999744</v>
      </c>
      <c r="C126">
        <f t="shared" ref="C126:C130" si="25">INDEX(I$2:I$52,MATCH(A126,$A$74:$A$79,0))</f>
        <v>-22366.290000001027</v>
      </c>
      <c r="D126">
        <f t="shared" ref="D126:D130" si="26">INDEX(N$2:N$52,MATCH(A126,$A$74:$A$79,0))</f>
        <v>-436.96000000002095</v>
      </c>
    </row>
    <row r="127" spans="1:4" x14ac:dyDescent="0.45">
      <c r="A127" t="s">
        <v>32</v>
      </c>
      <c r="B127">
        <f t="shared" si="24"/>
        <v>-15442.440000010189</v>
      </c>
      <c r="C127">
        <f t="shared" si="25"/>
        <v>-62606.790000009816</v>
      </c>
      <c r="D127">
        <f t="shared" si="26"/>
        <v>-97416.950000009965</v>
      </c>
    </row>
    <row r="128" spans="1:4" x14ac:dyDescent="0.45">
      <c r="A128" t="s">
        <v>38</v>
      </c>
      <c r="B128">
        <f t="shared" si="24"/>
        <v>-723147.33000000007</v>
      </c>
      <c r="C128">
        <f t="shared" si="25"/>
        <v>-947690.6799999997</v>
      </c>
      <c r="D128">
        <f t="shared" si="26"/>
        <v>-262277.08999999985</v>
      </c>
    </row>
    <row r="129" spans="1:4" x14ac:dyDescent="0.45">
      <c r="A129" t="s">
        <v>39</v>
      </c>
      <c r="B129">
        <f t="shared" si="24"/>
        <v>-23391.479999999981</v>
      </c>
      <c r="C129">
        <f t="shared" si="25"/>
        <v>-741.35999999998603</v>
      </c>
      <c r="D129">
        <f t="shared" si="26"/>
        <v>-85.710000001010485</v>
      </c>
    </row>
    <row r="130" spans="1:4" x14ac:dyDescent="0.45">
      <c r="A130" t="s">
        <v>55</v>
      </c>
      <c r="B130">
        <f t="shared" si="24"/>
        <v>-382928.79000000004</v>
      </c>
      <c r="C130">
        <f t="shared" si="25"/>
        <v>-339416.58999999985</v>
      </c>
      <c r="D130">
        <f t="shared" si="26"/>
        <v>-398759.91999999993</v>
      </c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5D38176D-BA44-409B-AC13-326A2C157FC1}">
      <formula1>A2:A52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Rushi Chokshi</cp:lastModifiedBy>
  <cp:revision/>
  <dcterms:created xsi:type="dcterms:W3CDTF">2020-02-26T17:00:38Z</dcterms:created>
  <dcterms:modified xsi:type="dcterms:W3CDTF">2023-09-20T02:24:05Z</dcterms:modified>
  <cp:category/>
  <cp:contentStatus/>
</cp:coreProperties>
</file>