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whi\Documents\nss_data_analytics\Projects\lookups-budget-t-white-21\spreadsheets\"/>
    </mc:Choice>
  </mc:AlternateContent>
  <xr:revisionPtr revIDLastSave="0" documentId="13_ncr:1_{FC6F106B-B40F-4FCF-B15D-8E5C102369E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D84" i="1"/>
  <c r="C86" i="1"/>
  <c r="C85" i="1"/>
  <c r="C84" i="1"/>
  <c r="B86" i="1"/>
  <c r="B85" i="1"/>
  <c r="B84" i="1"/>
  <c r="D75" i="1"/>
  <c r="D76" i="1"/>
  <c r="D77" i="1"/>
  <c r="D78" i="1"/>
  <c r="D79" i="1"/>
  <c r="D74" i="1"/>
  <c r="C74" i="1"/>
  <c r="C66" i="1"/>
  <c r="C67" i="1"/>
  <c r="C68" i="1"/>
  <c r="C69" i="1"/>
  <c r="C70" i="1"/>
  <c r="C65" i="1"/>
  <c r="C75" i="1"/>
  <c r="C76" i="1"/>
  <c r="C77" i="1"/>
  <c r="C78" i="1"/>
  <c r="C79" i="1"/>
  <c r="B75" i="1"/>
  <c r="B76" i="1"/>
  <c r="B77" i="1"/>
  <c r="B78" i="1"/>
  <c r="B79" i="1"/>
  <c r="B74" i="1"/>
  <c r="D66" i="1"/>
  <c r="D67" i="1"/>
  <c r="D68" i="1"/>
  <c r="D69" i="1"/>
  <c r="D70" i="1"/>
  <c r="D65" i="1"/>
  <c r="B66" i="1"/>
  <c r="B67" i="1"/>
  <c r="B68" i="1"/>
  <c r="B69" i="1"/>
  <c r="B70" i="1"/>
  <c r="B65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F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2" i="1"/>
  <c r="F11" i="1"/>
  <c r="F27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31" i="1" l="1"/>
  <c r="F14" i="1"/>
  <c r="F21" i="1"/>
  <c r="F52" i="1"/>
  <c r="F44" i="1"/>
  <c r="F36" i="1"/>
  <c r="F28" i="1"/>
  <c r="F20" i="1"/>
  <c r="F7" i="1"/>
  <c r="F47" i="1"/>
  <c r="F15" i="1"/>
  <c r="F30" i="1"/>
  <c r="F37" i="1"/>
  <c r="F9" i="1"/>
  <c r="F43" i="1"/>
  <c r="F19" i="1"/>
  <c r="F13" i="1"/>
  <c r="F6" i="1"/>
  <c r="F23" i="1"/>
  <c r="F38" i="1"/>
  <c r="F45" i="1"/>
  <c r="F12" i="1"/>
  <c r="F51" i="1"/>
  <c r="F34" i="1"/>
  <c r="F5" i="1"/>
  <c r="F39" i="1"/>
  <c r="F46" i="1"/>
  <c r="F22" i="1"/>
  <c r="F29" i="1"/>
  <c r="F50" i="1"/>
  <c r="F42" i="1"/>
  <c r="F26" i="1"/>
  <c r="F18" i="1"/>
  <c r="F8" i="1"/>
  <c r="F49" i="1"/>
  <c r="F41" i="1"/>
  <c r="F33" i="1"/>
  <c r="F25" i="1"/>
  <c r="F17" i="1"/>
  <c r="F48" i="1"/>
  <c r="F40" i="1"/>
  <c r="F32" i="1"/>
  <c r="F24" i="1"/>
  <c r="F16" i="1"/>
  <c r="F4" i="1"/>
  <c r="F3" i="1"/>
</calcChain>
</file>

<file path=xl/sharedStrings.xml><?xml version="1.0" encoding="utf-8"?>
<sst xmlns="http://schemas.openxmlformats.org/spreadsheetml/2006/main" count="150" uniqueCount="91">
  <si>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</si>
  <si>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</si>
  <si>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</si>
  <si>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</si>
  <si>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</si>
  <si>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</si>
  <si>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</si>
  <si>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</si>
  <si>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</si>
  <si>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</si>
  <si>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</si>
  <si>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</si>
  <si>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</si>
  <si>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</si>
  <si>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</si>
  <si>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</si>
  <si>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</si>
  <si>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</si>
  <si>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</si>
  <si>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</si>
  <si>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</si>
  <si>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</si>
  <si>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</si>
  <si>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</si>
  <si>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</si>
  <si>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</si>
  <si>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</si>
  <si>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</si>
  <si>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</si>
  <si>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</si>
  <si>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</si>
  <si>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</si>
  <si>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</si>
  <si>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</si>
  <si>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</si>
  <si>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</si>
  <si>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</si>
  <si>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</si>
  <si>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</si>
  <si>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</si>
  <si>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</si>
  <si>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</si>
  <si>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</si>
  <si>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</si>
  <si>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</si>
  <si>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</si>
  <si>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</si>
  <si>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</si>
  <si>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</si>
  <si>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</si>
  <si>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</si>
  <si>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</si>
  <si>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</si>
  <si>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</si>
  <si>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</si>
  <si>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</si>
  <si>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</si>
  <si>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</si>
  <si>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</si>
  <si>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</si>
  <si>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</si>
  <si>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</si>
  <si>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</si>
  <si>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</si>
  <si>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</si>
  <si>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</si>
  <si>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</si>
  <si>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</si>
  <si>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</si>
  <si>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</si>
  <si>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</si>
  <si>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</si>
  <si>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</si>
  <si>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</si>
  <si>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</si>
  <si>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</si>
  <si>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</si>
  <si>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</si>
  <si>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</si>
  <si>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</si>
  <si>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</si>
  <si>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</si>
  <si>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</si>
  <si>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</si>
  <si>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</si>
  <si>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</si>
  <si>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</si>
  <si>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</si>
  <si>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</si>
  <si>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</si>
  <si>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7. Modify your formulas from questions 3-5 using MATCH so that you can pull the formula both down and sideways to fill in the entire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</si>
</sst>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F55" sqref="F55"/>
    </sheetView>
  </sheetViews>
  <sheetFormatPr defaultRowHeight="14.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IFERROR(RANK(E2,E:E),"")</f>
        <v>36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IFERROR(RANK(J2,J:J),"")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IFERROR(RANK(O2,O:O),"")</f>
        <v>35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IFERROR(D3/B3,"")</f>
        <v>-2.3069981751824741E-2</v>
      </c>
      <c r="F3">
        <f t="shared" ref="F3:F10" si="2">IFERROR(RANK(E3,E:E),"")</f>
        <v>28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IFERROR(RANK(J3,J:J),"")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IFERROR(N3/L3,"")</f>
        <v>-1.3540749922529313E-3</v>
      </c>
      <c r="P3">
        <f t="shared" ref="P3:P52" si="8">IFERROR(RANK(O3,O:O),"")</f>
        <v>12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8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46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39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48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>IFERROR(RANK(E8,E:E),"")</f>
        <v>49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34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44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str">
        <f t="shared" ref="F3:F52" si="9">IFERROR(_xlfn.RANK.AVG(E11,E:E),"")</f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9"/>
        <v>37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>IFERROR(_xlfn.RANK.AVG(E13,E:E),"")</f>
        <v>17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9"/>
        <v>20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9"/>
        <v>2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9"/>
        <v>13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9"/>
        <v>29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9"/>
        <v>38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9"/>
        <v>35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9"/>
        <v>4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9"/>
        <v>41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9"/>
        <v>18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9"/>
        <v>32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9"/>
        <v>19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9"/>
        <v>12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9"/>
        <v>45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str">
        <f t="shared" si="9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9"/>
        <v>47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9"/>
        <v>22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9"/>
        <v>10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9"/>
        <v>21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9"/>
        <v>14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9"/>
        <v>9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9"/>
        <v>24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str">
        <f t="shared" si="9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9"/>
        <v>40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9"/>
        <v>31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9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9"/>
        <v>42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9"/>
        <v>27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9"/>
        <v>33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9"/>
        <v>6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9"/>
        <v>26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9"/>
        <v>11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9"/>
        <v>16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9"/>
        <v>7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9"/>
        <v>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9"/>
        <v>30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9"/>
        <v>23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9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9"/>
        <v>15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9"/>
        <v>43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  <c r="E55" s="9" t="s">
        <v>90</v>
      </c>
    </row>
    <row r="56" spans="1:16">
      <c r="A56" t="s">
        <v>24</v>
      </c>
      <c r="B56">
        <f>VLOOKUP(A56,A$1:D$52,4,FALSE)</f>
        <v>-36209.630000000005</v>
      </c>
      <c r="C56">
        <f>VLOOKUP($A56,$A$1:I$52,9,FALSE)</f>
        <v>-27292.159999999974</v>
      </c>
      <c r="D56">
        <f>VLOOKUP($A56,$A$1:N$52,14,FALSE)</f>
        <v>-9181.0800000000163</v>
      </c>
      <c r="E56" s="10"/>
    </row>
    <row r="57" spans="1:16">
      <c r="A57" t="s">
        <v>25</v>
      </c>
      <c r="B57">
        <f t="shared" ref="B57:B61" si="10">VLOOKUP(A57,A$1:D$52,4,FALSE)</f>
        <v>0</v>
      </c>
      <c r="C57">
        <f t="shared" ref="C57:C61" si="11">VLOOKUP(A57,A$1:I$52,9,FALSE)</f>
        <v>0</v>
      </c>
      <c r="D57">
        <f>VLOOKUP($A57,$A$1:N$52,14,FALSE)</f>
        <v>-311228.08999999997</v>
      </c>
      <c r="E57" s="10"/>
    </row>
    <row r="58" spans="1:16">
      <c r="A58" t="s">
        <v>32</v>
      </c>
      <c r="B58">
        <f t="shared" si="10"/>
        <v>-149396.10000000987</v>
      </c>
      <c r="C58">
        <f t="shared" si="11"/>
        <v>-189254.06000000006</v>
      </c>
      <c r="D58">
        <f>VLOOKUP($A58,$A$1:N$52,14,FALSE)</f>
        <v>-374962.91000000015</v>
      </c>
      <c r="E58" s="10"/>
    </row>
    <row r="59" spans="1:16">
      <c r="A59" t="s">
        <v>38</v>
      </c>
      <c r="B59">
        <f t="shared" si="10"/>
        <v>-12230.810000000056</v>
      </c>
      <c r="C59">
        <f t="shared" si="11"/>
        <v>-45485.580000000075</v>
      </c>
      <c r="D59">
        <f>VLOOKUP($A59,$A$1:N$52,14,FALSE)</f>
        <v>-72.879999999888241</v>
      </c>
      <c r="E59" s="10"/>
    </row>
    <row r="60" spans="1:16">
      <c r="A60" t="s">
        <v>39</v>
      </c>
      <c r="B60">
        <f t="shared" si="10"/>
        <v>-4950.4699999999721</v>
      </c>
      <c r="C60">
        <f t="shared" si="11"/>
        <v>-8005.7900000010268</v>
      </c>
      <c r="D60">
        <f>VLOOKUP($A60,$A$1:N$52,14,FALSE)</f>
        <v>-1724.9000000000233</v>
      </c>
      <c r="E60" s="10"/>
    </row>
    <row r="61" spans="1:16">
      <c r="A61" t="s">
        <v>55</v>
      </c>
      <c r="B61">
        <f t="shared" si="10"/>
        <v>-184239.79000001028</v>
      </c>
      <c r="C61">
        <f t="shared" si="11"/>
        <v>-133456.33000001032</v>
      </c>
      <c r="D61">
        <f>VLOOKUP($A61,$A$1:N$52,14,FALSE)</f>
        <v>-82077.349999999627</v>
      </c>
      <c r="E61" s="10"/>
    </row>
    <row r="62" spans="1:16">
      <c r="E62" s="10"/>
    </row>
    <row r="63" spans="1:16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>
      <c r="A65" t="s">
        <v>24</v>
      </c>
      <c r="B65">
        <f>_xlfn.XLOOKUP(A65,A$1:A$52,D$1:D$52)</f>
        <v>-36209.630000000005</v>
      </c>
      <c r="C65">
        <f>_xlfn.XLOOKUP($A65,$A$1:$A$52,I$1:I$52)</f>
        <v>-27292.159999999974</v>
      </c>
      <c r="D65">
        <f>_xlfn.XLOOKUP($A65,$A$1:$A$52,N$1:N$52)</f>
        <v>-9181.0800000000163</v>
      </c>
    </row>
    <row r="66" spans="1:4">
      <c r="A66" t="s">
        <v>25</v>
      </c>
      <c r="B66">
        <f t="shared" ref="B66:B70" si="12">_xlfn.XLOOKUP(A66,A$1:A$52,D$1:D$52)</f>
        <v>0</v>
      </c>
      <c r="C66">
        <f t="shared" ref="C66:C70" si="13">_xlfn.XLOOKUP($A66,$A$1:$A$52,I$1:I$52)</f>
        <v>0</v>
      </c>
      <c r="D66">
        <f t="shared" ref="D66:D70" si="14">_xlfn.XLOOKUP($A66,$A$1:$A$52,N$1:N$52)</f>
        <v>-311228.08999999997</v>
      </c>
    </row>
    <row r="67" spans="1:4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>
      <c r="A72" s="7" t="s">
        <v>69</v>
      </c>
    </row>
    <row r="73" spans="1:4">
      <c r="A73" s="1" t="s">
        <v>0</v>
      </c>
      <c r="B73" s="1" t="s">
        <v>3</v>
      </c>
      <c r="C73" s="1" t="s">
        <v>8</v>
      </c>
      <c r="D73" s="1" t="s">
        <v>13</v>
      </c>
    </row>
    <row r="74" spans="1:4">
      <c r="A74" t="s">
        <v>24</v>
      </c>
      <c r="B74">
        <f>INDEX(D$1:$D$52,MATCH($A74,$A$1:$A$52))</f>
        <v>-36209.630000000005</v>
      </c>
      <c r="C74">
        <f>INDEX(I$1:I$52,MATCH($A74,$A$1:$A$52))</f>
        <v>-27292.159999999974</v>
      </c>
      <c r="D74">
        <f>INDEX(N$1:N$52,MATCH($A74,$A$1:$A$52))</f>
        <v>-9181.0800000000163</v>
      </c>
    </row>
    <row r="75" spans="1:4">
      <c r="A75" t="s">
        <v>25</v>
      </c>
      <c r="B75">
        <f>INDEX(D$1:$D$52,MATCH($A75,$A$1:$A$52))</f>
        <v>0</v>
      </c>
      <c r="C75">
        <f t="shared" ref="C75:C79" si="15">INDEX(I$1:I$52,MATCH($A75,$A$1:$A$52))</f>
        <v>0</v>
      </c>
      <c r="D75">
        <f t="shared" ref="D75:D79" si="16">INDEX(N$1:N$52,MATCH($A75,$A$1:$A$52))</f>
        <v>-311228.08999999997</v>
      </c>
    </row>
    <row r="76" spans="1:4">
      <c r="A76" t="s">
        <v>32</v>
      </c>
      <c r="B76">
        <f>INDEX(D$1:$D$52,MATCH($A76,$A$1:$A$52))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4">
      <c r="A77" t="s">
        <v>38</v>
      </c>
      <c r="B77">
        <f>INDEX(D$1:$D$52,MATCH($A77,$A$1:$A$52))</f>
        <v>-12230.810000000056</v>
      </c>
      <c r="C77">
        <f t="shared" si="15"/>
        <v>-45485.580000000075</v>
      </c>
      <c r="D77">
        <f t="shared" si="16"/>
        <v>-72.879999999888241</v>
      </c>
    </row>
    <row r="78" spans="1:4">
      <c r="A78" t="s">
        <v>39</v>
      </c>
      <c r="B78">
        <f>INDEX(D$1:$D$52,MATCH($A78,$A$1:$A$52))</f>
        <v>-4950.4699999999721</v>
      </c>
      <c r="C78">
        <f t="shared" si="15"/>
        <v>-8005.7900000010268</v>
      </c>
      <c r="D78">
        <f t="shared" si="16"/>
        <v>-1724.9000000000233</v>
      </c>
    </row>
    <row r="79" spans="1:4">
      <c r="A79" t="s">
        <v>55</v>
      </c>
      <c r="B79">
        <f>INDEX(D$1:$D$52,MATCH($A79,$A$1:$A$52))</f>
        <v>-184239.79000001028</v>
      </c>
      <c r="C79">
        <f t="shared" si="15"/>
        <v>-133456.33000001032</v>
      </c>
      <c r="D79">
        <f t="shared" si="16"/>
        <v>-82077.349999999627</v>
      </c>
    </row>
    <row r="81" spans="1:7">
      <c r="A81" s="7" t="s">
        <v>70</v>
      </c>
    </row>
    <row r="82" spans="1:7">
      <c r="A82" t="s">
        <v>20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>
        <f>INDEX(B$1:B$52,MATCH($A$82,$A$1:$A$52))</f>
        <v>409300</v>
      </c>
      <c r="C84" s="6">
        <f>INDEX(C$1:C$52,MATCH($A$82,$A$1:$A$52))</f>
        <v>385908.52</v>
      </c>
      <c r="D84">
        <f>_xlfn.XLOOKUP($A$82,$A$1:$A$52,B1:B52)</f>
        <v>409300</v>
      </c>
      <c r="E84">
        <f>_xlfn.XLOOKUP($A$82,$A$1:$A$52,C1:C52)</f>
        <v>385908.52</v>
      </c>
    </row>
    <row r="85" spans="1:7">
      <c r="A85" t="s">
        <v>74</v>
      </c>
      <c r="B85" s="6">
        <f>INDEX(G$1:G$52,MATCH($A$82,$A$1:$A$52))</f>
        <v>428500</v>
      </c>
      <c r="C85" s="6">
        <f>INDEX(H$1:H$52,MATCH($A$82,$A$1:$A$52))</f>
        <v>427758.64</v>
      </c>
    </row>
    <row r="86" spans="1:7">
      <c r="A86" t="s">
        <v>75</v>
      </c>
      <c r="B86" s="6">
        <f>INDEX(L$1:L$52,MATCH($A$82,$A$1:$A$52))</f>
        <v>445200</v>
      </c>
      <c r="C86" s="6">
        <f>INDEX(M$1:M$52,MATCH($A$82,$A$1:$A$52))</f>
        <v>445114.28999999899</v>
      </c>
    </row>
    <row r="88" spans="1:7">
      <c r="A88" s="7" t="s">
        <v>76</v>
      </c>
    </row>
    <row r="89" spans="1:7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>
      <c r="A95" s="7" t="s">
        <v>79</v>
      </c>
    </row>
    <row r="96" spans="1:7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</sheetData>
  <mergeCells count="1">
    <mergeCell ref="E55:E62"/>
  </mergeCells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A82" xr:uid="{EBC7F037-5A59-4B81-92DB-547E5D4B4917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/>
  <cols>
    <col min="1" max="1" width="12.81640625" bestFit="1" customWidth="1"/>
    <col min="2" max="2" width="52.726562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Teresa White</cp:lastModifiedBy>
  <cp:revision/>
  <dcterms:created xsi:type="dcterms:W3CDTF">2020-02-26T17:00:38Z</dcterms:created>
  <dcterms:modified xsi:type="dcterms:W3CDTF">2023-09-20T02:19:44Z</dcterms:modified>
  <cp:category/>
  <cp:contentStatus/>
</cp:coreProperties>
</file>