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ly\Documents\DA11\Excel\lookups-exercise-AdellAD4\"/>
    </mc:Choice>
  </mc:AlternateContent>
  <xr:revisionPtr revIDLastSave="0" documentId="13_ncr:1_{626F1CF8-B3DF-422C-A9E7-B19C9684BC45}" xr6:coauthVersionLast="47" xr6:coauthVersionMax="47" xr10:uidLastSave="{00000000-0000-0000-0000-000000000000}"/>
  <bookViews>
    <workbookView xWindow="30" yWindow="60" windowWidth="11505" windowHeight="108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57" i="1"/>
  <c r="D58" i="1"/>
  <c r="D59" i="1"/>
  <c r="D60" i="1"/>
  <c r="D61" i="1"/>
  <c r="C56" i="1"/>
  <c r="C57" i="1"/>
  <c r="C58" i="1"/>
  <c r="C59" i="1"/>
  <c r="C60" i="1"/>
  <c r="C61" i="1"/>
  <c r="B57" i="1"/>
  <c r="B58" i="1"/>
  <c r="B59" i="1"/>
  <c r="B60" i="1"/>
  <c r="B61" i="1"/>
  <c r="B56" i="1"/>
  <c r="B65" i="1"/>
  <c r="B66" i="1"/>
  <c r="B85" i="1"/>
  <c r="B86" i="1"/>
  <c r="B74" i="1"/>
  <c r="B67" i="1"/>
  <c r="B68" i="1"/>
  <c r="B69" i="1"/>
  <c r="B7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B79" i="1"/>
  <c r="B78" i="1"/>
  <c r="B77" i="1"/>
  <c r="B76" i="1"/>
  <c r="B75" i="1"/>
  <c r="C79" i="1"/>
  <c r="C78" i="1"/>
  <c r="C77" i="1"/>
  <c r="C76" i="1"/>
  <c r="C75" i="1"/>
  <c r="C74" i="1"/>
  <c r="D74" i="1"/>
  <c r="D70" i="1"/>
  <c r="D69" i="1"/>
  <c r="D68" i="1"/>
  <c r="D67" i="1"/>
  <c r="D66" i="1"/>
  <c r="D65" i="1"/>
  <c r="C65" i="1"/>
  <c r="D79" i="1"/>
  <c r="D78" i="1"/>
  <c r="D77" i="1"/>
  <c r="D76" i="1"/>
  <c r="D75" i="1"/>
  <c r="C70" i="1"/>
  <c r="C69" i="1"/>
  <c r="C68" i="1"/>
  <c r="C67" i="1"/>
  <c r="C6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86" i="1"/>
  <c r="C84" i="1"/>
  <c r="B84" i="1"/>
  <c r="C85" i="1"/>
</calcChain>
</file>

<file path=xl/sharedStrings.xml><?xml version="1.0" encoding="utf-8"?>
<sst xmlns="http://schemas.openxmlformats.org/spreadsheetml/2006/main" count="151" uniqueCount="91">
  <si>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</si>
  <si>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</si>
  <si>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</si>
  <si>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</si>
  <si>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</si>
  <si>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</si>
  <si>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</si>
  <si>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</si>
  <si>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</si>
  <si>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</si>
  <si>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</si>
  <si>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</si>
  <si>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</si>
  <si>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</si>
  <si>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</si>
  <si>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</si>
  <si>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</si>
  <si>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</si>
  <si>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</si>
  <si>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</si>
  <si>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</si>
  <si>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</si>
  <si>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</si>
  <si>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</si>
  <si>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</si>
  <si>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</si>
  <si>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</si>
  <si>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</si>
  <si>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</si>
  <si>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</si>
  <si>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</si>
  <si>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</si>
  <si>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</si>
  <si>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</si>
  <si>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</si>
  <si>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</si>
  <si>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</si>
  <si>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</si>
  <si>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</si>
  <si>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</si>
  <si>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</si>
  <si>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</si>
  <si>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</si>
  <si>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</si>
  <si>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</si>
  <si>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</si>
  <si>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</si>
  <si>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</si>
  <si>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</si>
  <si>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</si>
  <si>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</si>
  <si>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</si>
  <si>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</si>
  <si>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</si>
  <si>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</si>
  <si>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</si>
  <si>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</si>
  <si>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</si>
  <si>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</si>
  <si>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</si>
  <si>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</si>
  <si>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</si>
  <si>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</si>
  <si>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</si>
  <si>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</si>
  <si>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</si>
  <si>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</si>
  <si>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</si>
  <si>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</si>
  <si>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</si>
  <si>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</si>
  <si>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</si>
  <si>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</si>
  <si>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</si>
  <si>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</si>
  <si>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</si>
  <si>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</si>
  <si>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</si>
  <si>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</si>
  <si>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</si>
  <si>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</si>
  <si>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</si>
  <si>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</si>
  <si>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</si>
  <si>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</si>
  <si>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</si>
  <si>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</si>
  <si>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5 (Index + Match)</t>
  </si>
  <si>
    <t>Question 4 (XLOOKUP)</t>
  </si>
  <si>
    <t>Question 3 (VLOOKUP)</t>
  </si>
  <si>
    <t>XLOOKUP(LARGE(E2:E52,E2:E52,A2:A52))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</si>
</sst>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Dept. Budgets &amp; Actuals FY17-FY19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metro_budget!$A$84:$B$84</c:f>
              <c:strCache>
                <c:ptCount val="2"/>
                <c:pt idx="0">
                  <c:v>FY17</c:v>
                </c:pt>
                <c:pt idx="1">
                  <c:v> $4,280,900.00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metro_budget!$C$84</c:f>
              <c:numCache>
                <c:formatCode>_([$$-409]* #,##0.00_);_([$$-409]* \(#,##0.00\);_([$$-409]* "-"??_);_(@_)</c:formatCode>
                <c:ptCount val="1"/>
                <c:pt idx="0">
                  <c:v>4066595.33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4-438B-8D43-57B87CCB88A5}"/>
            </c:ext>
          </c:extLst>
        </c:ser>
        <c:ser>
          <c:idx val="1"/>
          <c:order val="1"/>
          <c:tx>
            <c:strRef>
              <c:f>metro_budget!$A$85:$B$85</c:f>
              <c:strCache>
                <c:ptCount val="2"/>
                <c:pt idx="0">
                  <c:v>FY18</c:v>
                </c:pt>
                <c:pt idx="1">
                  <c:v> $4,700,400.00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metro_budget!$C$85</c:f>
              <c:numCache>
                <c:formatCode>_([$$-409]* #,##0.00_);_([$$-409]* \(#,##0.00\);_([$$-409]* "-"??_);_(@_)</c:formatCode>
                <c:ptCount val="1"/>
                <c:pt idx="0">
                  <c:v>4205555.5999999996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94-438B-8D43-57B87CCB88A5}"/>
            </c:ext>
          </c:extLst>
        </c:ser>
        <c:ser>
          <c:idx val="2"/>
          <c:order val="2"/>
          <c:tx>
            <c:strRef>
              <c:f>metro_budget!$A$86:$B$86</c:f>
              <c:strCache>
                <c:ptCount val="2"/>
                <c:pt idx="0">
                  <c:v>FY19</c:v>
                </c:pt>
                <c:pt idx="1">
                  <c:v> $4,677,800.00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metro_budget!$C$86</c:f>
              <c:numCache>
                <c:formatCode>_([$$-409]* #,##0.00_);_([$$-409]* \(#,##0.00\);_([$$-409]* "-"??_);_(@_)</c:formatCode>
                <c:ptCount val="1"/>
                <c:pt idx="0">
                  <c:v>4371713.1399999997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94-438B-8D43-57B87CCB88A5}"/>
            </c:ext>
          </c:extLst>
        </c:ser>
        <c:ser>
          <c:idx val="3"/>
          <c:order val="3"/>
          <c:tx>
            <c:strRef>
              <c:f>metro_budget!$A$87:$B$87</c:f>
              <c:strCache>
                <c:ptCount val="2"/>
                <c:pt idx="0">
                  <c:v>FY19</c:v>
                </c:pt>
                <c:pt idx="1">
                  <c:v>County Clerk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metro_budget!$C$87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EF94-438B-8D43-57B87CCB88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7823712"/>
        <c:axId val="1739377344"/>
      </c:barChart>
      <c:catAx>
        <c:axId val="18378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377344"/>
        <c:crosses val="autoZero"/>
        <c:auto val="1"/>
        <c:lblAlgn val="ctr"/>
        <c:lblOffset val="100"/>
        <c:noMultiLvlLbl val="0"/>
      </c:catAx>
      <c:valAx>
        <c:axId val="17393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23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54</xdr:row>
      <xdr:rowOff>104775</xdr:rowOff>
    </xdr:from>
    <xdr:to>
      <xdr:col>9</xdr:col>
      <xdr:colOff>1057274</xdr:colOff>
      <xdr:row>82</xdr:row>
      <xdr:rowOff>180975</xdr:rowOff>
    </xdr:to>
    <xdr:graphicFrame macro="">
      <xdr:nvGraphicFramePr>
        <xdr:cNvPr id="2" name="Chart 1" descr="Bar graph of budgets and actuals for fiscal years 17-19. Select a department from the dropdown menu in cell B87 to change the information that appears in the bar graph to reflect the chosen department.">
          <a:extLst>
            <a:ext uri="{FF2B5EF4-FFF2-40B4-BE49-F238E27FC236}">
              <a16:creationId xmlns:a16="http://schemas.microsoft.com/office/drawing/2014/main" id="{1790FEBF-48D0-682A-4F7E-2F59369A3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B57" sqref="B57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"0")</f>
        <v>-4.3170750765267295E-2</v>
      </c>
      <c r="F2">
        <f>_xlfn.RANK.EQ(E2,$E$2:$E$52,1)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"0")</f>
        <v>-9.4972027086493035E-2</v>
      </c>
      <c r="K2">
        <f>_xlfn.RANK.EQ(J2,J2:J52,1)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"0")</f>
        <v>-5.6484362894991494E-2</v>
      </c>
      <c r="P2">
        <f>_xlfn.RANK.EQ(O2,O2:O52,1)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"0")</f>
        <v>-2.3069981751824741E-2</v>
      </c>
      <c r="F3">
        <f t="shared" ref="F3:F52" si="2">_xlfn.RANK.EQ(E3,$E$2:$E$52,1)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"0")</f>
        <v>-6.6804928315415249E-2</v>
      </c>
      <c r="K3">
        <f t="shared" ref="K3:K52" si="5">_xlfn.RANK.EQ(J3,J3:J53,1)</f>
        <v>13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"0")</f>
        <v>-1.3540749922529313E-3</v>
      </c>
      <c r="P3">
        <f t="shared" ref="P3:P52" si="8">_xlfn.RANK.EQ(O3,O3:O53,1)</f>
        <v>36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34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21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40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35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7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7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11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39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6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10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19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30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15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18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29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15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6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8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1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6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5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30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28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5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11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23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24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12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13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13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22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20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18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5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24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23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3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10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19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19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13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8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8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17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13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7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8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17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16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1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5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2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4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11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1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4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6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5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8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9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7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4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4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5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2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2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3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3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3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2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1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1</v>
      </c>
    </row>
    <row r="54" spans="1:16" x14ac:dyDescent="0.25">
      <c r="A54" s="2" t="s">
        <v>89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VLOOKUP($A56,$A$2:$P$52,MATCH(B$55,$1:$1))</f>
        <v>-36209.630000000005</v>
      </c>
      <c r="C56">
        <f>VLOOKUP($A56,$A$2:$P$52,MATCH(C$55,$1:$1))</f>
        <v>-27292.159999999974</v>
      </c>
      <c r="D56">
        <f>VLOOKUP($A56,$A$2:$P$52,MATCH(D$55,$1:$1))</f>
        <v>-9181.0800000000163</v>
      </c>
    </row>
    <row r="57" spans="1:16" x14ac:dyDescent="0.25">
      <c r="A57" t="s">
        <v>25</v>
      </c>
      <c r="B57">
        <f t="shared" ref="B57:D61" si="9">VLOOKUP($A57,$A$2:$P$52,MATCH(B$55,$1:$1))</f>
        <v>0</v>
      </c>
      <c r="C57">
        <f t="shared" si="9"/>
        <v>0</v>
      </c>
      <c r="D57">
        <f t="shared" si="9"/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9"/>
        <v>-189254.06000000006</v>
      </c>
      <c r="D58">
        <f t="shared" si="9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9"/>
        <v>-45485.580000000075</v>
      </c>
      <c r="D59">
        <f t="shared" si="9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9"/>
        <v>-8005.7900000010268</v>
      </c>
      <c r="D60">
        <f t="shared" si="9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9"/>
        <v>-133456.33000001032</v>
      </c>
      <c r="D61">
        <f t="shared" si="9"/>
        <v>-82077.349999999627</v>
      </c>
    </row>
    <row r="63" spans="1:16" x14ac:dyDescent="0.25">
      <c r="A63" s="7" t="s">
        <v>88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 $A$2:$A$52, D2:D52)</f>
        <v>-36209.630000000005</v>
      </c>
      <c r="C65">
        <f>_xlfn.XLOOKUP("Community Education Commission", A2:A52, I2:I52)</f>
        <v>-27292.159999999974</v>
      </c>
      <c r="D65">
        <f>_xlfn.XLOOKUP("Community Education Commission", A2:A52, N2:N52)</f>
        <v>-9181.0800000000163</v>
      </c>
    </row>
    <row r="66" spans="1:4" x14ac:dyDescent="0.25">
      <c r="A66" t="s">
        <v>25</v>
      </c>
      <c r="B66">
        <f>_xlfn.XLOOKUP(A66, $A$2:$A$52, D2:D52)</f>
        <v>0</v>
      </c>
      <c r="C66">
        <f>_xlfn.XLOOKUP("Community Oversight Board", A2:A52, I2:I52)</f>
        <v>0</v>
      </c>
      <c r="D66">
        <f>_xlfn.XLOOKUP("Community Oversight Board", A2:A52, N2:N52)</f>
        <v>-311228.08999999997</v>
      </c>
    </row>
    <row r="67" spans="1:4" x14ac:dyDescent="0.25">
      <c r="A67" t="s">
        <v>32</v>
      </c>
      <c r="B67">
        <f>_xlfn.XLOOKUP("Election Commission", A2:A52, D2:D52)</f>
        <v>-149396.10000000987</v>
      </c>
      <c r="C67">
        <f>_xlfn.XLOOKUP("Election Commission", A2:A52, I2:I52)</f>
        <v>-189254.06000000006</v>
      </c>
      <c r="D67">
        <f>_xlfn.XLOOKUP("Election Commission", A2:A52, N2:N52)</f>
        <v>-374962.91000000015</v>
      </c>
    </row>
    <row r="68" spans="1:4" x14ac:dyDescent="0.25">
      <c r="A68" t="s">
        <v>38</v>
      </c>
      <c r="B68">
        <f>_xlfn.XLOOKUP("Historical Commission", A2:A52, D2:D52)</f>
        <v>-12230.810000000056</v>
      </c>
      <c r="C68">
        <f>_xlfn.XLOOKUP("Historical Commission", A2:A52, I2:I52)</f>
        <v>-45485.580000000075</v>
      </c>
      <c r="D68">
        <f>_xlfn.XLOOKUP("Historical Commission", A2:A52, N2:N52)</f>
        <v>-72.879999999888241</v>
      </c>
    </row>
    <row r="69" spans="1:4" x14ac:dyDescent="0.25">
      <c r="A69" t="s">
        <v>39</v>
      </c>
      <c r="B69">
        <f>_xlfn.XLOOKUP("Human Relations Commission", A2:A52, D2:D52)</f>
        <v>-4950.4699999999721</v>
      </c>
      <c r="C69">
        <f>_xlfn.XLOOKUP("Human Relations Commission", A2:A52, I2:I52)</f>
        <v>-8005.7900000010268</v>
      </c>
      <c r="D69">
        <f>_xlfn.XLOOKUP("Human Relations Commission", A2:A52, N2:N52)</f>
        <v>-1724.9000000000233</v>
      </c>
    </row>
    <row r="70" spans="1:4" x14ac:dyDescent="0.25">
      <c r="A70" t="s">
        <v>55</v>
      </c>
      <c r="B70">
        <f>_xlfn.XLOOKUP("Planning Commission", A2:A52, D2:D52)</f>
        <v>-184239.79000001028</v>
      </c>
      <c r="C70">
        <f>_xlfn.XLOOKUP("Planning Commission", A2:A52, I2:I52)</f>
        <v>-133456.33000001032</v>
      </c>
      <c r="D70">
        <f>_xlfn.XLOOKUP("Planning Commission", A2:A52, N2:N52)</f>
        <v>-82077.349999999627</v>
      </c>
    </row>
    <row r="72" spans="1:4" x14ac:dyDescent="0.25">
      <c r="A72" s="7" t="s">
        <v>87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INDEX(D2:D52,MATCH(A74,A2:A52,0))</f>
        <v>-36209.630000000005</v>
      </c>
      <c r="C74">
        <f>INDEX(I2:I52,MATCH("Community Education Commission",A2:A52,0))</f>
        <v>-27292.159999999974</v>
      </c>
      <c r="D74">
        <f>INDEX(N2:N52,MATCH("Community Education Commission",A2:A52,0))</f>
        <v>-9181.0800000000163</v>
      </c>
    </row>
    <row r="75" spans="1:4" x14ac:dyDescent="0.25">
      <c r="A75" t="s">
        <v>25</v>
      </c>
      <c r="B75">
        <f>INDEX(D2:D52,MATCH("Community Oversight Board",A2:A52,0))</f>
        <v>0</v>
      </c>
      <c r="C75">
        <f>INDEX(I2:I52,MATCH("Community Oversight Board",A2:A52,0))</f>
        <v>0</v>
      </c>
      <c r="D75">
        <f>INDEX(N2:N52,MATCH("Community Oversight Board",A2:A52,0))</f>
        <v>-311228.08999999997</v>
      </c>
    </row>
    <row r="76" spans="1:4" x14ac:dyDescent="0.25">
      <c r="A76" t="s">
        <v>32</v>
      </c>
      <c r="B76">
        <f>INDEX(D2:D52,MATCH("Election Commission",A2:A52,0))</f>
        <v>-149396.10000000987</v>
      </c>
      <c r="C76">
        <f>INDEX(I2:I52,MATCH("Election Commission",A2:A52,0))</f>
        <v>-189254.06000000006</v>
      </c>
      <c r="D76">
        <f>INDEX(N2:N52,MATCH("Election Commission",A2:A52,0))</f>
        <v>-374962.91000000015</v>
      </c>
    </row>
    <row r="77" spans="1:4" x14ac:dyDescent="0.25">
      <c r="A77" t="s">
        <v>38</v>
      </c>
      <c r="B77">
        <f>INDEX(D2:D52,MATCH("Historical Commission",A2:A52,0))</f>
        <v>-12230.810000000056</v>
      </c>
      <c r="C77">
        <f>INDEX(I2:I52,MATCH("Historical Commission",A2:A52,0))</f>
        <v>-45485.580000000075</v>
      </c>
      <c r="D77">
        <f>INDEX(N2:N52,MATCH("Historical Commission",A2:A52,0))</f>
        <v>-72.879999999888241</v>
      </c>
    </row>
    <row r="78" spans="1:4" x14ac:dyDescent="0.25">
      <c r="A78" t="s">
        <v>39</v>
      </c>
      <c r="B78">
        <f>INDEX(D2:D52,MATCH("Human Relations Commission",A2:A52,0))</f>
        <v>-4950.4699999999721</v>
      </c>
      <c r="C78">
        <f>INDEX(I2:I52,MATCH("Human Relations Commission",A2:A52,0))</f>
        <v>-8005.7900000010268</v>
      </c>
      <c r="D78">
        <f>INDEX(N2:N52,MATCH("Human Relations Commission",A2:A52,0))</f>
        <v>-1724.9000000000233</v>
      </c>
    </row>
    <row r="79" spans="1:4" x14ac:dyDescent="0.25">
      <c r="A79" t="s">
        <v>55</v>
      </c>
      <c r="B79">
        <f>INDEX(D2:D52,MATCH("Planning Commission",A2:A52,0))</f>
        <v>-184239.79000001028</v>
      </c>
      <c r="C79">
        <f>INDEX(I2:I52,MATCH("Planning Commission",A2:A52,0))</f>
        <v>-133456.33000001032</v>
      </c>
      <c r="D79">
        <f>INDEX(N2:N52,MATCH("Planning Commission",A2:A52,0))</f>
        <v>-82077.349999999627</v>
      </c>
    </row>
    <row r="81" spans="1:7" x14ac:dyDescent="0.25">
      <c r="A81" s="7" t="s">
        <v>67</v>
      </c>
    </row>
    <row r="82" spans="1:7" x14ac:dyDescent="0.25">
      <c r="A82" t="s">
        <v>0</v>
      </c>
    </row>
    <row r="83" spans="1:7" x14ac:dyDescent="0.25">
      <c r="B83" s="1" t="s">
        <v>68</v>
      </c>
      <c r="C83" s="1" t="s">
        <v>69</v>
      </c>
    </row>
    <row r="84" spans="1:7" x14ac:dyDescent="0.25">
      <c r="A84" t="s">
        <v>70</v>
      </c>
      <c r="B84" s="6">
        <f>INDEX($B$2:$B$52,MATCH($B$87,$A$2:$A$52,0))</f>
        <v>4280900</v>
      </c>
      <c r="C84" s="6">
        <f>INDEX(C2:C52,MATCH($B$87,A2:A52,0))</f>
        <v>4066595.33</v>
      </c>
    </row>
    <row r="85" spans="1:7" x14ac:dyDescent="0.25">
      <c r="A85" t="s">
        <v>71</v>
      </c>
      <c r="B85" s="6">
        <f>INDEX(G2:G52,MATCH($B$87,A2:A52,0))</f>
        <v>4700400</v>
      </c>
      <c r="C85" s="6">
        <f>INDEX(H2:H52,MATCH($B$87,A2:A52,0))</f>
        <v>4205555.5999999996</v>
      </c>
    </row>
    <row r="86" spans="1:7" x14ac:dyDescent="0.25">
      <c r="A86" t="s">
        <v>72</v>
      </c>
      <c r="B86" s="6">
        <f>INDEX(L2:L52,MATCH($B$87,A2:A52,0))</f>
        <v>4677800</v>
      </c>
      <c r="C86" s="6">
        <f>INDEX(M2:M52,MATCH($B$87,A2:A52,0))</f>
        <v>4371713.1399999997</v>
      </c>
    </row>
    <row r="87" spans="1:7" x14ac:dyDescent="0.25">
      <c r="B87" t="s">
        <v>26</v>
      </c>
    </row>
    <row r="88" spans="1:7" x14ac:dyDescent="0.25">
      <c r="A88" s="7" t="s">
        <v>73</v>
      </c>
    </row>
    <row r="89" spans="1:7" x14ac:dyDescent="0.25">
      <c r="A89" t="s">
        <v>74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75</v>
      </c>
      <c r="D90" s="8" t="s">
        <v>0</v>
      </c>
      <c r="E90" s="8" t="s">
        <v>75</v>
      </c>
      <c r="F90" s="8" t="s">
        <v>0</v>
      </c>
      <c r="G90" s="8" t="s">
        <v>75</v>
      </c>
    </row>
    <row r="91" spans="1:7" x14ac:dyDescent="0.25">
      <c r="A91" t="s">
        <v>70</v>
      </c>
      <c r="B91" t="s">
        <v>90</v>
      </c>
      <c r="C91" s="5"/>
      <c r="E91" s="5"/>
      <c r="G91" s="5"/>
    </row>
    <row r="92" spans="1:7" x14ac:dyDescent="0.25">
      <c r="A92" t="s">
        <v>71</v>
      </c>
      <c r="C92" s="5"/>
      <c r="E92" s="5"/>
      <c r="G92" s="5"/>
    </row>
    <row r="93" spans="1:7" x14ac:dyDescent="0.25">
      <c r="A93" t="s">
        <v>72</v>
      </c>
      <c r="C93" s="5"/>
      <c r="E93" s="5"/>
      <c r="G93" s="5"/>
    </row>
    <row r="95" spans="1:7" x14ac:dyDescent="0.25">
      <c r="A95" s="7" t="s">
        <v>76</v>
      </c>
    </row>
    <row r="96" spans="1:7" x14ac:dyDescent="0.25">
      <c r="A96" t="s">
        <v>74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75</v>
      </c>
      <c r="D97" s="8" t="s">
        <v>0</v>
      </c>
      <c r="E97" s="8" t="s">
        <v>75</v>
      </c>
      <c r="F97" s="8" t="s">
        <v>0</v>
      </c>
      <c r="G97" s="8" t="s">
        <v>75</v>
      </c>
    </row>
    <row r="98" spans="1:9" x14ac:dyDescent="0.25">
      <c r="A98" t="s">
        <v>70</v>
      </c>
      <c r="C98" s="4"/>
      <c r="E98" s="4"/>
      <c r="G98" s="4"/>
      <c r="I98" s="4"/>
    </row>
    <row r="99" spans="1:9" x14ac:dyDescent="0.25">
      <c r="A99" t="s">
        <v>71</v>
      </c>
      <c r="C99" s="4"/>
      <c r="E99" s="4"/>
      <c r="G99" s="4"/>
      <c r="I99" s="4"/>
    </row>
    <row r="100" spans="1:9" x14ac:dyDescent="0.25">
      <c r="A100" t="s">
        <v>72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77</v>
      </c>
    </row>
    <row r="2" spans="1:2" x14ac:dyDescent="0.25">
      <c r="A2" s="2" t="s">
        <v>1</v>
      </c>
      <c r="B2" s="3" t="s">
        <v>78</v>
      </c>
    </row>
    <row r="3" spans="1:2" x14ac:dyDescent="0.25">
      <c r="A3" s="2" t="s">
        <v>2</v>
      </c>
      <c r="B3" s="3" t="s">
        <v>79</v>
      </c>
    </row>
    <row r="4" spans="1:2" x14ac:dyDescent="0.25">
      <c r="A4" s="2" t="s">
        <v>3</v>
      </c>
      <c r="B4" s="3" t="s">
        <v>80</v>
      </c>
    </row>
    <row r="5" spans="1:2" x14ac:dyDescent="0.25">
      <c r="A5" s="2" t="s">
        <v>6</v>
      </c>
      <c r="B5" s="3" t="s">
        <v>81</v>
      </c>
    </row>
    <row r="6" spans="1:2" x14ac:dyDescent="0.25">
      <c r="A6" s="2" t="s">
        <v>7</v>
      </c>
      <c r="B6" s="3" t="s">
        <v>82</v>
      </c>
    </row>
    <row r="7" spans="1:2" x14ac:dyDescent="0.25">
      <c r="A7" s="2" t="s">
        <v>8</v>
      </c>
      <c r="B7" s="3" t="s">
        <v>83</v>
      </c>
    </row>
    <row r="8" spans="1:2" x14ac:dyDescent="0.25">
      <c r="A8" s="2" t="s">
        <v>11</v>
      </c>
      <c r="B8" s="3" t="s">
        <v>84</v>
      </c>
    </row>
    <row r="9" spans="1:2" x14ac:dyDescent="0.25">
      <c r="A9" s="2" t="s">
        <v>12</v>
      </c>
      <c r="B9" s="3" t="s">
        <v>85</v>
      </c>
    </row>
    <row r="10" spans="1:2" x14ac:dyDescent="0.25">
      <c r="A10" s="2" t="s">
        <v>13</v>
      </c>
      <c r="B10" s="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Adell Daly</cp:lastModifiedBy>
  <cp:revision/>
  <dcterms:created xsi:type="dcterms:W3CDTF">2020-02-26T17:00:38Z</dcterms:created>
  <dcterms:modified xsi:type="dcterms:W3CDTF">2024-01-26T01:21:33Z</dcterms:modified>
  <cp:category/>
  <cp:contentStatus/>
</cp:coreProperties>
</file>