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y\Documents\DA11\Excel\lookups-exercise-AdellAD4\"/>
    </mc:Choice>
  </mc:AlternateContent>
  <xr:revisionPtr revIDLastSave="0" documentId="13_ncr:1_{0D7007EA-0B1B-447E-9681-43DAF4171A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78" i="1"/>
  <c r="B77" i="1"/>
  <c r="B76" i="1"/>
  <c r="B75" i="1"/>
  <c r="B74" i="1"/>
  <c r="C79" i="1"/>
  <c r="C78" i="1"/>
  <c r="C77" i="1"/>
  <c r="C76" i="1"/>
  <c r="C75" i="1"/>
  <c r="C74" i="1"/>
  <c r="D74" i="1"/>
  <c r="D70" i="1"/>
  <c r="D69" i="1"/>
  <c r="D68" i="1"/>
  <c r="D67" i="1"/>
  <c r="D66" i="1"/>
  <c r="D65" i="1"/>
  <c r="B70" i="1"/>
  <c r="B69" i="1"/>
  <c r="B68" i="1"/>
  <c r="B67" i="1"/>
  <c r="B66" i="1"/>
  <c r="B65" i="1"/>
  <c r="C65" i="1"/>
  <c r="D61" i="1"/>
  <c r="D60" i="1"/>
  <c r="D59" i="1"/>
  <c r="D58" i="1"/>
  <c r="D57" i="1"/>
  <c r="D56" i="1"/>
  <c r="C61" i="1"/>
  <c r="D79" i="1"/>
  <c r="D78" i="1"/>
  <c r="D77" i="1"/>
  <c r="D76" i="1"/>
  <c r="D75" i="1"/>
  <c r="C60" i="1"/>
  <c r="C59" i="1"/>
  <c r="C58" i="1"/>
  <c r="C57" i="1"/>
  <c r="C56" i="1"/>
  <c r="B56" i="1"/>
  <c r="C70" i="1"/>
  <c r="C69" i="1"/>
  <c r="C68" i="1"/>
  <c r="C67" i="1"/>
  <c r="C66" i="1"/>
  <c r="B84" i="1"/>
  <c r="B61" i="1"/>
  <c r="B60" i="1"/>
  <c r="B59" i="1"/>
  <c r="B58" i="1"/>
  <c r="B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<sst xmlns="http://schemas.openxmlformats.org/spreadsheetml/2006/main" count="149" uniqueCount="90">
  <si>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</si>
  <si>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</si>
  <si>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</si>
  <si>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</si>
  <si>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</si>
  <si>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</si>
  <si>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</si>
  <si>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</si>
  <si>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</si>
  <si>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</si>
  <si>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</si>
  <si>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</si>
  <si>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</si>
  <si>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</si>
  <si>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</si>
  <si>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</si>
  <si>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</si>
  <si>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</si>
  <si>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</si>
  <si>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</si>
  <si>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</si>
  <si>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</si>
  <si>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</si>
  <si>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</si>
  <si>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</si>
  <si>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</si>
  <si>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</si>
  <si>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</si>
  <si>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</si>
  <si>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</si>
  <si>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</si>
  <si>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</si>
  <si>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</si>
  <si>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</si>
  <si>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</si>
  <si>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</si>
  <si>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</si>
  <si>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</si>
  <si>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</si>
  <si>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</si>
  <si>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</si>
  <si>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</si>
  <si>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</si>
  <si>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</si>
  <si>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</si>
  <si>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</si>
  <si>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</si>
  <si>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</si>
  <si>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</si>
  <si>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</si>
  <si>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</si>
  <si>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</si>
  <si>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</si>
  <si>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</si>
  <si>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</si>
  <si>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</si>
  <si>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</si>
  <si>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</si>
  <si>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</si>
  <si>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</si>
  <si>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</si>
  <si>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</si>
  <si>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</si>
  <si>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</si>
  <si>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</si>
  <si>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</si>
  <si>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</si>
  <si>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</si>
  <si>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</si>
  <si>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</si>
  <si>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</si>
  <si>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</si>
  <si>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</si>
  <si>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</si>
  <si>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</si>
  <si>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</si>
  <si>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</si>
  <si>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</si>
  <si>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</si>
  <si>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</si>
  <si>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</si>
  <si>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</si>
  <si>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</si>
  <si>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</si>
  <si>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</si>
  <si>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</si>
  <si>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</si>
  <si>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5 (Index + Match)</t>
  </si>
  <si>
    <t>Question 4 (XLOOKUP)</t>
  </si>
  <si>
    <t>Question 3 (VLOOKUP)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</si>
</sst>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7" workbookViewId="0">
      <selection activeCell="A55" sqref="A5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_xlfn.RANK.EQ(E2,E2:E52,1)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_xlfn.RANK.EQ(J2,J2:J52,1)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_xlfn.RANK.EQ(O2,O2:O52,1)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_xlfn.RANK.EQ(E3,E3:E53,1)</f>
        <v>21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_xlfn.RANK.EQ(J3,J3:J53,1)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_xlfn.RANK.EQ(O3,O3:O53,1)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10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38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36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24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17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25">
      <c r="A54" s="2" t="s">
        <v>89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VLOOKUP(A10,A2:D52,4)</f>
        <v>-36209.630000000005</v>
      </c>
      <c r="C56">
        <f>VLOOKUP(A10,A2:I52,9)</f>
        <v>-27292.159999999974</v>
      </c>
      <c r="D56">
        <f>VLOOKUP(A10,A2:N52,14)</f>
        <v>-9181.0800000000163</v>
      </c>
    </row>
    <row r="57" spans="1:16" x14ac:dyDescent="0.25">
      <c r="A57" t="s">
        <v>25</v>
      </c>
      <c r="B57">
        <f>VLOOKUP(A11,A2:D52,4)</f>
        <v>0</v>
      </c>
      <c r="C57">
        <f>VLOOKUP(A11,A2:I52,9)</f>
        <v>0</v>
      </c>
      <c r="D57">
        <f>VLOOKUP(A11,A2:N52,14)</f>
        <v>-311228.08999999997</v>
      </c>
    </row>
    <row r="58" spans="1:16" x14ac:dyDescent="0.25">
      <c r="A58" t="s">
        <v>32</v>
      </c>
      <c r="B58">
        <f>VLOOKUP(A18,A2:D52,4)</f>
        <v>-149396.10000000987</v>
      </c>
      <c r="C58">
        <f>VLOOKUP(A18,A2:I52,9)</f>
        <v>-189254.06000000006</v>
      </c>
      <c r="D58">
        <f>VLOOKUP(A18,A2:N52,14)</f>
        <v>-374962.91000000015</v>
      </c>
    </row>
    <row r="59" spans="1:16" x14ac:dyDescent="0.25">
      <c r="A59" t="s">
        <v>38</v>
      </c>
      <c r="B59">
        <f>VLOOKUP(A24,A2:D52,4)</f>
        <v>-12230.810000000056</v>
      </c>
      <c r="C59">
        <f>VLOOKUP(A24,A2:I52,9)</f>
        <v>-45485.580000000075</v>
      </c>
      <c r="D59">
        <f>VLOOKUP(A24,A2:N52,14)</f>
        <v>-72.879999999888241</v>
      </c>
    </row>
    <row r="60" spans="1:16" x14ac:dyDescent="0.25">
      <c r="A60" t="s">
        <v>39</v>
      </c>
      <c r="B60">
        <f>VLOOKUP(A25,A2:D52,4)</f>
        <v>-4950.4699999999721</v>
      </c>
      <c r="C60">
        <f>VLOOKUP(A25,A2:I52,9)</f>
        <v>-8005.7900000010268</v>
      </c>
      <c r="D60">
        <f>VLOOKUP(A25,A2:N52,14)</f>
        <v>-1724.9000000000233</v>
      </c>
    </row>
    <row r="61" spans="1:16" x14ac:dyDescent="0.25">
      <c r="A61" t="s">
        <v>55</v>
      </c>
      <c r="B61">
        <f>VLOOKUP(A41,A2:D52,4)</f>
        <v>-184239.79000001028</v>
      </c>
      <c r="C61">
        <f>VLOOKUP(A41,A2:I52,9)</f>
        <v>-133456.33000001032</v>
      </c>
      <c r="D61">
        <f>VLOOKUP(A41,A2:N52,14)</f>
        <v>-82077.349999999627</v>
      </c>
    </row>
    <row r="63" spans="1:16" x14ac:dyDescent="0.25">
      <c r="A63" s="7" t="s">
        <v>88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_xlfn.XLOOKUP("Community Education Commission", A2:A52, D2:D52)</f>
        <v>-36209.630000000005</v>
      </c>
      <c r="C65">
        <f>_xlfn.XLOOKUP("Community Education Commission", A2:A52, I2:I52)</f>
        <v>-27292.159999999974</v>
      </c>
      <c r="D65">
        <f>_xlfn.XLOOKUP("Community Education Commission", A2:A52, N2:N52)</f>
        <v>-9181.0800000000163</v>
      </c>
    </row>
    <row r="66" spans="1:4" x14ac:dyDescent="0.25">
      <c r="A66" t="s">
        <v>25</v>
      </c>
      <c r="B66">
        <f>_xlfn.XLOOKUP("Community Oversight Board", A2:A52, D2:D52)</f>
        <v>0</v>
      </c>
      <c r="C66">
        <f>_xlfn.XLOOKUP("Community Oversight Board", A2:A52, I2:I52)</f>
        <v>0</v>
      </c>
      <c r="D66">
        <f>_xlfn.XLOOKUP("Community Oversight Board", A2:A52, N2:N52)</f>
        <v>-311228.08999999997</v>
      </c>
    </row>
    <row r="67" spans="1:4" x14ac:dyDescent="0.25">
      <c r="A67" t="s">
        <v>32</v>
      </c>
      <c r="B67">
        <f>_xlfn.XLOOKUP("Election Commission", A2:A52, D2:D52)</f>
        <v>-149396.10000000987</v>
      </c>
      <c r="C67">
        <f>_xlfn.XLOOKUP("Election Commission", A2:A52, I2:I52)</f>
        <v>-189254.06000000006</v>
      </c>
      <c r="D67">
        <f>_xlfn.XLOOKUP("Election Commission", A2:A52, N2:N52)</f>
        <v>-374962.91000000015</v>
      </c>
    </row>
    <row r="68" spans="1:4" x14ac:dyDescent="0.25">
      <c r="A68" t="s">
        <v>38</v>
      </c>
      <c r="B68">
        <f>_xlfn.XLOOKUP("Historical Commission", A2:A52, D2:D52)</f>
        <v>-12230.810000000056</v>
      </c>
      <c r="C68">
        <f>_xlfn.XLOOKUP("Historical Commission", A2:A52, I2:I52)</f>
        <v>-45485.580000000075</v>
      </c>
      <c r="D68">
        <f>_xlfn.XLOOKUP("Historical Commission", A2:A52, N2:N52)</f>
        <v>-72.879999999888241</v>
      </c>
    </row>
    <row r="69" spans="1:4" x14ac:dyDescent="0.25">
      <c r="A69" t="s">
        <v>39</v>
      </c>
      <c r="B69">
        <f>_xlfn.XLOOKUP("Human Relations Commission", A2:A52, D2:D52)</f>
        <v>-4950.4699999999721</v>
      </c>
      <c r="C69">
        <f>_xlfn.XLOOKUP("Human Relations Commission", A2:A52, I2:I52)</f>
        <v>-8005.7900000010268</v>
      </c>
      <c r="D69">
        <f>_xlfn.XLOOKUP("Human Relations Commission", A2:A52, N2:N52)</f>
        <v>-1724.9000000000233</v>
      </c>
    </row>
    <row r="70" spans="1:4" x14ac:dyDescent="0.25">
      <c r="A70" t="s">
        <v>55</v>
      </c>
      <c r="B70">
        <f>_xlfn.XLOOKUP("Planning Commission", A2:A52, D2:D52)</f>
        <v>-184239.79000001028</v>
      </c>
      <c r="C70">
        <f>_xlfn.XLOOKUP("Planning Commission", A2:A52, I2:I52)</f>
        <v>-133456.33000001032</v>
      </c>
      <c r="D70">
        <f>_xlfn.XLOOKUP("Planning Commission", A2:A52, N2:N52)</f>
        <v>-82077.349999999627</v>
      </c>
    </row>
    <row r="72" spans="1:4" x14ac:dyDescent="0.25">
      <c r="A72" s="7" t="s">
        <v>87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INDEX(D2:D52,MATCH("Community Education Commission",A2:A52,0))</f>
        <v>-36209.630000000005</v>
      </c>
      <c r="C74">
        <f>INDEX(I2:I52,MATCH("Community Education Commission",A2:A52,0))</f>
        <v>-27292.159999999974</v>
      </c>
      <c r="D74">
        <f>INDEX(N2:N52,MATCH("Community Education Commission",A2:A52,0))</f>
        <v>-9181.0800000000163</v>
      </c>
    </row>
    <row r="75" spans="1:4" x14ac:dyDescent="0.25">
      <c r="A75" t="s">
        <v>25</v>
      </c>
      <c r="B75">
        <f>INDEX(D2:D52,MATCH("Community Oversight Board",A2:A52,0))</f>
        <v>0</v>
      </c>
      <c r="C75">
        <f>INDEX(I2:I52,MATCH("Community Oversight Board",A2:A52,0))</f>
        <v>0</v>
      </c>
      <c r="D75">
        <f>INDEX(N2:N52,MATCH("Community Oversight Board",A2:A52,0))</f>
        <v>-311228.08999999997</v>
      </c>
    </row>
    <row r="76" spans="1:4" x14ac:dyDescent="0.25">
      <c r="A76" t="s">
        <v>32</v>
      </c>
      <c r="B76">
        <f>INDEX(D2:D52,MATCH("Election Commission",A2:A52,0))</f>
        <v>-149396.10000000987</v>
      </c>
      <c r="C76">
        <f>INDEX(I2:I52,MATCH("Election Commission",A2:A52,0))</f>
        <v>-189254.06000000006</v>
      </c>
      <c r="D76">
        <f>INDEX(N2:N52,MATCH("Election Commission",A2:A52,0))</f>
        <v>-374962.91000000015</v>
      </c>
    </row>
    <row r="77" spans="1:4" x14ac:dyDescent="0.25">
      <c r="A77" t="s">
        <v>38</v>
      </c>
      <c r="B77">
        <f>INDEX(D2:D52,MATCH("Historical Commission",A2:A52,0))</f>
        <v>-12230.810000000056</v>
      </c>
      <c r="C77">
        <f>INDEX(I2:I52,MATCH("Historical Commission",A2:A52,0))</f>
        <v>-45485.580000000075</v>
      </c>
      <c r="D77">
        <f>INDEX(N2:N52,MATCH("Historical Commission",A2:A52,0))</f>
        <v>-72.879999999888241</v>
      </c>
    </row>
    <row r="78" spans="1:4" x14ac:dyDescent="0.25">
      <c r="A78" t="s">
        <v>39</v>
      </c>
      <c r="B78">
        <f>INDEX(D2:D52,MATCH("Human Relations Commission",A2:A52,0))</f>
        <v>-4950.4699999999721</v>
      </c>
      <c r="C78">
        <f>INDEX(I2:I52,MATCH("Human Relations Commission",A2:A52,0))</f>
        <v>-8005.7900000010268</v>
      </c>
      <c r="D78">
        <f>INDEX(N2:N52,MATCH("Human Relations Commission",A2:A52,0))</f>
        <v>-1724.9000000000233</v>
      </c>
    </row>
    <row r="79" spans="1:4" x14ac:dyDescent="0.25">
      <c r="A79" t="s">
        <v>55</v>
      </c>
      <c r="B79">
        <f>INDEX(D2:D52,MATCH("Planning Commission",A2:A52,0))</f>
        <v>-184239.79000001028</v>
      </c>
      <c r="C79">
        <f>INDEX(I2:I52,MATCH("Planning Commission",A2:A52,0))</f>
        <v>-133456.33000001032</v>
      </c>
      <c r="D79">
        <f>INDEX(N2:N52,MATCH("Planning Commission",A2:A52,0))</f>
        <v>-82077.349999999627</v>
      </c>
    </row>
    <row r="81" spans="1:7" x14ac:dyDescent="0.25">
      <c r="A81" s="7" t="s">
        <v>67</v>
      </c>
    </row>
    <row r="82" spans="1:7" x14ac:dyDescent="0.25">
      <c r="A82" t="s">
        <v>0</v>
      </c>
    </row>
    <row r="83" spans="1:7" x14ac:dyDescent="0.25">
      <c r="B83" s="1" t="s">
        <v>68</v>
      </c>
      <c r="C83" s="1" t="s">
        <v>69</v>
      </c>
    </row>
    <row r="84" spans="1:7" x14ac:dyDescent="0.25">
      <c r="A84" t="s">
        <v>70</v>
      </c>
      <c r="B84" s="6">
        <f>INDEX(B2:B52,MATCH("Administrative",A2:A52,0))</f>
        <v>356640100</v>
      </c>
      <c r="C84" s="6"/>
    </row>
    <row r="85" spans="1:7" x14ac:dyDescent="0.25">
      <c r="A85" t="s">
        <v>71</v>
      </c>
      <c r="B85" s="6"/>
      <c r="C85" s="6"/>
    </row>
    <row r="86" spans="1:7" x14ac:dyDescent="0.25">
      <c r="A86" t="s">
        <v>72</v>
      </c>
      <c r="B86" s="6"/>
      <c r="C86" s="6"/>
    </row>
    <row r="88" spans="1:7" x14ac:dyDescent="0.25">
      <c r="A88" s="7" t="s">
        <v>73</v>
      </c>
    </row>
    <row r="89" spans="1:7" x14ac:dyDescent="0.25">
      <c r="A89" t="s">
        <v>74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75</v>
      </c>
      <c r="D90" s="8" t="s">
        <v>0</v>
      </c>
      <c r="E90" s="8" t="s">
        <v>75</v>
      </c>
      <c r="F90" s="8" t="s">
        <v>0</v>
      </c>
      <c r="G90" s="8" t="s">
        <v>75</v>
      </c>
    </row>
    <row r="91" spans="1:7" x14ac:dyDescent="0.25">
      <c r="A91" t="s">
        <v>70</v>
      </c>
      <c r="C91" s="5"/>
      <c r="E91" s="5"/>
      <c r="G91" s="5"/>
    </row>
    <row r="92" spans="1:7" x14ac:dyDescent="0.25">
      <c r="A92" t="s">
        <v>71</v>
      </c>
      <c r="C92" s="5"/>
      <c r="E92" s="5"/>
      <c r="G92" s="5"/>
    </row>
    <row r="93" spans="1:7" x14ac:dyDescent="0.25">
      <c r="A93" t="s">
        <v>72</v>
      </c>
      <c r="C93" s="5"/>
      <c r="E93" s="5"/>
      <c r="G93" s="5"/>
    </row>
    <row r="95" spans="1:7" x14ac:dyDescent="0.25">
      <c r="A95" s="7" t="s">
        <v>76</v>
      </c>
    </row>
    <row r="96" spans="1:7" x14ac:dyDescent="0.25">
      <c r="A96" t="s">
        <v>74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75</v>
      </c>
      <c r="D97" s="8" t="s">
        <v>0</v>
      </c>
      <c r="E97" s="8" t="s">
        <v>75</v>
      </c>
      <c r="F97" s="8" t="s">
        <v>0</v>
      </c>
      <c r="G97" s="8" t="s">
        <v>75</v>
      </c>
    </row>
    <row r="98" spans="1:9" x14ac:dyDescent="0.25">
      <c r="A98" t="s">
        <v>70</v>
      </c>
      <c r="C98" s="4"/>
      <c r="E98" s="4"/>
      <c r="G98" s="4"/>
      <c r="I98" s="4"/>
    </row>
    <row r="99" spans="1:9" x14ac:dyDescent="0.25">
      <c r="A99" t="s">
        <v>71</v>
      </c>
      <c r="C99" s="4"/>
      <c r="E99" s="4"/>
      <c r="G99" s="4"/>
      <c r="I99" s="4"/>
    </row>
    <row r="100" spans="1:9" x14ac:dyDescent="0.25">
      <c r="A100" t="s">
        <v>72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77</v>
      </c>
    </row>
    <row r="2" spans="1:2" x14ac:dyDescent="0.25">
      <c r="A2" s="2" t="s">
        <v>1</v>
      </c>
      <c r="B2" s="3" t="s">
        <v>78</v>
      </c>
    </row>
    <row r="3" spans="1:2" x14ac:dyDescent="0.25">
      <c r="A3" s="2" t="s">
        <v>2</v>
      </c>
      <c r="B3" s="3" t="s">
        <v>79</v>
      </c>
    </row>
    <row r="4" spans="1:2" x14ac:dyDescent="0.25">
      <c r="A4" s="2" t="s">
        <v>3</v>
      </c>
      <c r="B4" s="3" t="s">
        <v>80</v>
      </c>
    </row>
    <row r="5" spans="1:2" x14ac:dyDescent="0.25">
      <c r="A5" s="2" t="s">
        <v>6</v>
      </c>
      <c r="B5" s="3" t="s">
        <v>81</v>
      </c>
    </row>
    <row r="6" spans="1:2" x14ac:dyDescent="0.25">
      <c r="A6" s="2" t="s">
        <v>7</v>
      </c>
      <c r="B6" s="3" t="s">
        <v>82</v>
      </c>
    </row>
    <row r="7" spans="1:2" x14ac:dyDescent="0.25">
      <c r="A7" s="2" t="s">
        <v>8</v>
      </c>
      <c r="B7" s="3" t="s">
        <v>83</v>
      </c>
    </row>
    <row r="8" spans="1:2" x14ac:dyDescent="0.25">
      <c r="A8" s="2" t="s">
        <v>11</v>
      </c>
      <c r="B8" s="3" t="s">
        <v>84</v>
      </c>
    </row>
    <row r="9" spans="1:2" x14ac:dyDescent="0.25">
      <c r="A9" s="2" t="s">
        <v>12</v>
      </c>
      <c r="B9" s="3" t="s">
        <v>85</v>
      </c>
    </row>
    <row r="10" spans="1:2" x14ac:dyDescent="0.25">
      <c r="A10" s="2" t="s">
        <v>13</v>
      </c>
      <c r="B10" s="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Adell Daly</cp:lastModifiedBy>
  <cp:revision/>
  <dcterms:created xsi:type="dcterms:W3CDTF">2020-02-26T17:00:38Z</dcterms:created>
  <dcterms:modified xsi:type="dcterms:W3CDTF">2024-01-24T05:00:39Z</dcterms:modified>
  <cp:category/>
  <cp:contentStatus/>
</cp:coreProperties>
</file>