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rbie\Desktop\DA11\Excel\lookups-exercise-barbsjean\"/>
    </mc:Choice>
  </mc:AlternateContent>
  <xr:revisionPtr revIDLastSave="0" documentId="13_ncr:1_{C7C8E804-F63B-420D-93F6-79D2F423D6C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etro_budget" sheetId="1" r:id="rId1"/>
    <sheet name="List" sheetId="3" r:id="rId2"/>
    <sheet name="data_dictiona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/>
  <c r="D67" i="1"/>
  <c r="D68" i="1"/>
  <c r="D69" i="1"/>
  <c r="D70" i="1"/>
  <c r="D65" i="1"/>
  <c r="C66" i="1"/>
  <c r="C67" i="1"/>
  <c r="C68" i="1"/>
  <c r="C69" i="1"/>
  <c r="C70" i="1"/>
  <c r="C65" i="1"/>
  <c r="B67" i="1"/>
  <c r="B66" i="1"/>
  <c r="B68" i="1"/>
  <c r="B69" i="1"/>
  <c r="B70" i="1"/>
  <c r="B65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<sst xmlns="http://schemas.openxmlformats.org/spreadsheetml/2006/main" count="150" uniqueCount="90">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</sst>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0729A-7599-4B8C-BB38-5F8450F0FEE4}" name="Budget" displayName="Budget" ref="A1:P52" totalsRowShown="0">
  <autoFilter ref="A1:P52" xr:uid="{F710729A-7599-4B8C-BB38-5F8450F0FEE4}"/>
  <tableColumns count="16">
    <tableColumn id="1" xr3:uid="{F814B0BF-32F0-4B95-AEBD-9323DCB61FC0}" name="Department"/>
    <tableColumn id="2" xr3:uid="{054C8748-217C-462F-BA08-08BFD914573C}" name="FY17_Budget"/>
    <tableColumn id="3" xr3:uid="{D8D0752A-DE3E-4DFF-BBCA-37718F7100DC}" name="FY17_Actual"/>
    <tableColumn id="4" xr3:uid="{A7EFFEE9-1D92-4AD3-A8E1-A6EC5ACF17A4}" name="FY17_diff">
      <calculatedColumnFormula>C2-B2</calculatedColumnFormula>
    </tableColumn>
    <tableColumn id="5" xr3:uid="{55A4E41B-1451-4AAB-9C9F-BC0756717409}" name="FY17_diff_pct" dataDxfId="2" dataCellStyle="Percent">
      <calculatedColumnFormula>IFERROR(D2/B2," ")</calculatedColumnFormula>
    </tableColumn>
    <tableColumn id="6" xr3:uid="{EA54BA2D-6B96-428E-8FC2-BFBB2363E5EB}" name="FY17_rank">
      <calculatedColumnFormula>RANK(E2,E:E,1)</calculatedColumnFormula>
    </tableColumn>
    <tableColumn id="7" xr3:uid="{902C748E-BFE5-4CBB-A7B3-216414B0802E}" name="FY18_Budget"/>
    <tableColumn id="8" xr3:uid="{F6EEA100-B5A4-48E0-8B6C-43555FFF0B56}" name="FY18_Actual"/>
    <tableColumn id="9" xr3:uid="{E5D049F6-4BD9-49CD-B140-5B9E406ED761}" name="FY18_diff">
      <calculatedColumnFormula>H2-G2</calculatedColumnFormula>
    </tableColumn>
    <tableColumn id="10" xr3:uid="{BB8885F7-DAD2-40D9-86FA-D63DCC7E608F}" name="FY18_diff_pct" dataDxfId="1">
      <calculatedColumnFormula>IFERROR(I2/G2," ")</calculatedColumnFormula>
    </tableColumn>
    <tableColumn id="11" xr3:uid="{F08461E9-091F-4807-A27B-68B6F03125BE}" name="FY18_rank">
      <calculatedColumnFormula>RANK(J2,J:J,1)</calculatedColumnFormula>
    </tableColumn>
    <tableColumn id="12" xr3:uid="{F915098C-CEEF-484C-A4C4-092FE906B2CB}" name="FY19_Budget"/>
    <tableColumn id="13" xr3:uid="{25CB9FC9-7266-4D17-9DD0-0137908E3682}" name="FY19_Actual"/>
    <tableColumn id="14" xr3:uid="{E20D874D-F45F-4DF8-A94F-1F5954CC1F01}" name="FY19_diff">
      <calculatedColumnFormula>M2-L2</calculatedColumnFormula>
    </tableColumn>
    <tableColumn id="15" xr3:uid="{29E31283-AB49-4124-8A18-E9DB0FAE986D}" name="FY19_diff_pct" dataDxfId="0">
      <calculatedColumnFormula>IFERROR(N2/L2," ")</calculatedColumnFormula>
    </tableColumn>
    <tableColumn id="16" xr3:uid="{F284C64A-8958-4114-8466-57479C0E2074}" name="FY19_rank">
      <calculatedColumnFormula>RANK(O2,O:O,1)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00"/>
  <sheetViews>
    <sheetView tabSelected="1" topLeftCell="A61" workbookViewId="0">
      <selection activeCell="B84" sqref="B84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9">
        <f>IFERROR(D2/B2," ")</f>
        <v>-4.3170750765267295E-2</v>
      </c>
      <c r="F2">
        <f>RANK(E2,E:E,1)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IFERROR(I2/G2," ")</f>
        <v>-9.4972027086493035E-2</v>
      </c>
      <c r="K2">
        <f>RANK(J2,J:J,1)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IFERROR(N2/L2," ")</f>
        <v>-5.6484362894991494E-2</v>
      </c>
      <c r="P2">
        <f>RANK(O2,O:O,1)</f>
        <v>14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9">
        <f t="shared" ref="E3:E52" si="1">IFERROR(D3/B3," ")</f>
        <v>-2.3069981751824741E-2</v>
      </c>
      <c r="F3">
        <f t="shared" ref="F3:F52" si="2">RANK(E3,E:E,1)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IFERROR(I3/G3," ")</f>
        <v>-6.6804928315415249E-2</v>
      </c>
      <c r="K3">
        <f t="shared" ref="K3:K52" si="5">RANK(J3,J:J,1)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IFERROR(N3/L3," ")</f>
        <v>-1.3540749922529313E-3</v>
      </c>
      <c r="P3">
        <f t="shared" ref="P3:P52" si="8">RANK(O3,O:O,1)</f>
        <v>37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9">
        <f t="shared" si="1"/>
        <v>-4.9327413275443007E-3</v>
      </c>
      <c r="F4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9">
        <f t="shared" si="1"/>
        <v>-9.4273968477453174E-2</v>
      </c>
      <c r="F5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22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9">
        <f t="shared" si="1"/>
        <v>-5.7149963352064452E-2</v>
      </c>
      <c r="F6">
        <f t="shared" si="2"/>
        <v>11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39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9">
        <f t="shared" si="1"/>
        <v>-0.11502817362571344</v>
      </c>
      <c r="F7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9">
        <f t="shared" si="1"/>
        <v>-0.15235918433091292</v>
      </c>
      <c r="F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2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9">
        <f t="shared" si="1"/>
        <v>-4.2417130511048909E-2</v>
      </c>
      <c r="F9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9">
        <f t="shared" si="1"/>
        <v>-8.1681998646514792E-2</v>
      </c>
      <c r="F10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29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9" t="str">
        <f t="shared" si="1"/>
        <v xml:space="preserve"> </v>
      </c>
      <c r="F11" t="e">
        <f t="shared" si="2"/>
        <v>#VALUE!</v>
      </c>
      <c r="G11">
        <v>0</v>
      </c>
      <c r="H11">
        <v>0</v>
      </c>
      <c r="I11">
        <f t="shared" si="3"/>
        <v>0</v>
      </c>
      <c r="J11" s="5" t="str">
        <f t="shared" si="4"/>
        <v xml:space="preserve"> </v>
      </c>
      <c r="K11" t="e">
        <f t="shared" si="5"/>
        <v>#VALUE!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9">
        <f t="shared" si="1"/>
        <v>-5.0060657805601608E-2</v>
      </c>
      <c r="F12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10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9">
        <f t="shared" si="1"/>
        <v>-1.2912833886247806E-2</v>
      </c>
      <c r="F13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27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9">
        <f t="shared" si="1"/>
        <v>-1.3637949218750009E-2</v>
      </c>
      <c r="F14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19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9">
        <f t="shared" si="1"/>
        <v>3.1837408866824991E-3</v>
      </c>
      <c r="F15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28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9">
        <f t="shared" si="1"/>
        <v>-1.1850188616360429E-2</v>
      </c>
      <c r="F16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46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43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9">
        <f t="shared" si="1"/>
        <v>-2.8351094826658003E-2</v>
      </c>
      <c r="F17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11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9">
        <f t="shared" si="1"/>
        <v>-5.4037002206391245E-2</v>
      </c>
      <c r="F1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3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9">
        <f t="shared" si="1"/>
        <v>-4.258504294298146E-2</v>
      </c>
      <c r="F19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9">
        <f t="shared" si="1"/>
        <v>-1.2379538203300809E-5</v>
      </c>
      <c r="F20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46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9">
        <f t="shared" si="1"/>
        <v>-7.9052463618023094E-2</v>
      </c>
      <c r="F21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21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9">
        <f t="shared" si="1"/>
        <v>-1.3285502334437123E-2</v>
      </c>
      <c r="F22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42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9">
        <f t="shared" si="1"/>
        <v>-3.9590110100806722E-2</v>
      </c>
      <c r="F23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9">
        <f t="shared" si="1"/>
        <v>-1.3334943305713101E-2</v>
      </c>
      <c r="F24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41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9">
        <f t="shared" si="1"/>
        <v>-1.0226130964676661E-2</v>
      </c>
      <c r="F25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35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9">
        <f t="shared" si="1"/>
        <v>-8.5306091660634673E-2</v>
      </c>
      <c r="F26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13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9" t="str">
        <f t="shared" si="1"/>
        <v xml:space="preserve"> </v>
      </c>
      <c r="F27" t="e">
        <f t="shared" si="2"/>
        <v>#VALUE!</v>
      </c>
      <c r="G27">
        <v>0</v>
      </c>
      <c r="H27">
        <v>0</v>
      </c>
      <c r="I27">
        <f t="shared" si="3"/>
        <v>0</v>
      </c>
      <c r="J27" s="5" t="str">
        <f t="shared" si="4"/>
        <v xml:space="preserve"> </v>
      </c>
      <c r="K27" t="e">
        <f t="shared" si="5"/>
        <v>#VALUE!</v>
      </c>
      <c r="L27">
        <v>0</v>
      </c>
      <c r="M27">
        <v>0</v>
      </c>
      <c r="N27">
        <f t="shared" si="6"/>
        <v>0</v>
      </c>
      <c r="O27" s="5" t="str">
        <f t="shared" si="7"/>
        <v xml:space="preserve"> </v>
      </c>
      <c r="P27" t="e">
        <f t="shared" si="8"/>
        <v>#VALUE!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9">
        <f t="shared" si="1"/>
        <v>-9.5782760864849215E-2</v>
      </c>
      <c r="F28">
        <f t="shared" si="2"/>
        <v>3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7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9">
        <f t="shared" si="1"/>
        <v>-1.4800253727847622E-2</v>
      </c>
      <c r="F29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44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9">
        <f t="shared" si="1"/>
        <v>-8.3831374359143746E-3</v>
      </c>
      <c r="F30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9">
        <f t="shared" si="1"/>
        <v>-1.4030533529678329E-2</v>
      </c>
      <c r="F31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20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9">
        <f t="shared" si="1"/>
        <v>-1.2294942827617691E-2</v>
      </c>
      <c r="F32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23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9">
        <f t="shared" si="1"/>
        <v>-7.9969930789269058E-3</v>
      </c>
      <c r="F33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34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9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24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9" t="str">
        <f t="shared" si="1"/>
        <v xml:space="preserve"> </v>
      </c>
      <c r="F35" t="e">
        <f t="shared" si="2"/>
        <v>#VALUE!</v>
      </c>
      <c r="G35">
        <v>0</v>
      </c>
      <c r="H35">
        <v>0</v>
      </c>
      <c r="I35">
        <f t="shared" si="3"/>
        <v>0</v>
      </c>
      <c r="J35" s="5" t="str">
        <f t="shared" si="4"/>
        <v xml:space="preserve"> </v>
      </c>
      <c r="K35" t="e">
        <f t="shared" si="5"/>
        <v>#VALUE!</v>
      </c>
      <c r="L35">
        <v>0</v>
      </c>
      <c r="M35">
        <v>0</v>
      </c>
      <c r="N35">
        <f t="shared" si="6"/>
        <v>0</v>
      </c>
      <c r="O35" s="5" t="str">
        <f t="shared" si="7"/>
        <v xml:space="preserve"> </v>
      </c>
      <c r="P35" t="e">
        <f t="shared" si="8"/>
        <v>#VALUE!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9">
        <f t="shared" si="1"/>
        <v>-7.8647857679780775E-2</v>
      </c>
      <c r="F36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5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9">
        <f t="shared" si="1"/>
        <v>-3.9444515758219188E-2</v>
      </c>
      <c r="F37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8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9">
        <f t="shared" si="1"/>
        <v>-1.9443680579913542E-2</v>
      </c>
      <c r="F3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40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9">
        <f t="shared" si="1"/>
        <v>-8.008952370177623E-2</v>
      </c>
      <c r="F39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17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9">
        <f t="shared" si="1"/>
        <v>-2.1279773539092578E-2</v>
      </c>
      <c r="F40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31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9">
        <f t="shared" si="1"/>
        <v>-4.0110550149132493E-2</v>
      </c>
      <c r="F41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30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9">
        <f t="shared" si="1"/>
        <v>-2.2070943135841053E-4</v>
      </c>
      <c r="F42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47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9">
        <f t="shared" si="1"/>
        <v>-2.0497353541313264E-2</v>
      </c>
      <c r="F43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18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9">
        <f t="shared" si="1"/>
        <v>-9.7760750186150751E-3</v>
      </c>
      <c r="F44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41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45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9">
        <f t="shared" si="1"/>
        <v>-1.287514194887851E-2</v>
      </c>
      <c r="F45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32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9">
        <f t="shared" si="1"/>
        <v>-3.0010420686993711E-3</v>
      </c>
      <c r="F46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9">
        <f t="shared" si="1"/>
        <v>-1.7435939690898361E-4</v>
      </c>
      <c r="F47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38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9">
        <f t="shared" si="1"/>
        <v>-3.1133192323107857E-2</v>
      </c>
      <c r="F4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15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9">
        <f t="shared" si="1"/>
        <v>-1.8444360086767971E-2</v>
      </c>
      <c r="F49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13</v>
      </c>
      <c r="L49">
        <v>0</v>
      </c>
      <c r="M49">
        <v>0</v>
      </c>
      <c r="N49">
        <f t="shared" si="6"/>
        <v>0</v>
      </c>
      <c r="O49" s="5" t="str">
        <f t="shared" si="7"/>
        <v xml:space="preserve"> </v>
      </c>
      <c r="P49" t="e">
        <f t="shared" si="8"/>
        <v>#VALUE!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9">
        <f t="shared" si="1"/>
        <v>0</v>
      </c>
      <c r="F50">
        <f t="shared" si="2"/>
        <v>47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48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48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9">
        <f t="shared" si="1"/>
        <v>-1.2785255822058129E-2</v>
      </c>
      <c r="F51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33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9">
        <f t="shared" si="1"/>
        <v>-8.009596083231342E-2</v>
      </c>
      <c r="F52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9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VLOOKUP(A56,$A$1:$P$52,4)</f>
        <v>-36209.630000000005</v>
      </c>
      <c r="C56">
        <f>VLOOKUP(A56,$A$1:$P$52,9)</f>
        <v>-27292.159999999974</v>
      </c>
      <c r="D56">
        <f>VLOOKUP(A56,$A$1:$P$52,14)</f>
        <v>-9181.0800000000163</v>
      </c>
    </row>
    <row r="57" spans="1:16" x14ac:dyDescent="0.25">
      <c r="A57" t="s">
        <v>25</v>
      </c>
      <c r="B57">
        <f t="shared" ref="B57:B61" si="9">VLOOKUP(A57,$A$1:$P$52,4)</f>
        <v>0</v>
      </c>
      <c r="C57">
        <f t="shared" ref="C57:C61" si="10">VLOOKUP(A57,$A$1:$P$52,9)</f>
        <v>0</v>
      </c>
      <c r="D57">
        <f t="shared" ref="D57:D61" si="11">VLOOKUP(A57,$A$1:$P$52,14)</f>
        <v>-311228.08999999997</v>
      </c>
    </row>
    <row r="58" spans="1:16" x14ac:dyDescent="0.25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25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25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25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_xlfn.XLOOKUP(A65,$A$1:$A$52,$D$1:$D$52)</f>
        <v>-36209.630000000005</v>
      </c>
      <c r="C65">
        <f>_xlfn.XLOOKUP(A65,$A$2:$A$52,$I$2:$I$52)</f>
        <v>-27292.159999999974</v>
      </c>
      <c r="D65">
        <f>_xlfn.XLOOKUP(A65,$A$2:$A$52,$N$2:$N$52)</f>
        <v>-9181.0800000000163</v>
      </c>
    </row>
    <row r="66" spans="1:4" x14ac:dyDescent="0.25">
      <c r="A66" t="s">
        <v>25</v>
      </c>
      <c r="B66">
        <f t="shared" ref="B66:B70" si="12">_xlfn.XLOOKUP(A66,$A$1:$A$52,$D$1:$D$52)</f>
        <v>0</v>
      </c>
      <c r="C66">
        <f t="shared" ref="C66:C70" si="13">_xlfn.XLOOKUP(A66,$A$2:$A$52,$I$2:$I$52)</f>
        <v>0</v>
      </c>
      <c r="D66">
        <f t="shared" ref="D66:D70" si="14">_xlfn.XLOOKUP(A66,$A$2:$A$52,$N$2:$N$52)</f>
        <v>-311228.08999999997</v>
      </c>
    </row>
    <row r="67" spans="1:4" x14ac:dyDescent="0.25">
      <c r="A67" t="s">
        <v>32</v>
      </c>
      <c r="B67">
        <f>_xlfn.XLOOKUP(A67,$A$1:$A$52,$D$1:$D$52)</f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25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25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25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INDEX($D$2:$D$52, MATCH($A74,$A$2:$A$52))</f>
        <v>-36209.630000000005</v>
      </c>
      <c r="C74">
        <f>INDEX($I$2:$I$52, MATCH($A74, $A$2:$A$52))</f>
        <v>-27292.159999999974</v>
      </c>
      <c r="D74">
        <f>INDEX($N$2:$N$52, MATCH($A74,$A$2:$A$52))</f>
        <v>-9181.0800000000163</v>
      </c>
    </row>
    <row r="75" spans="1:4" x14ac:dyDescent="0.25">
      <c r="A75" t="s">
        <v>25</v>
      </c>
      <c r="B75">
        <f t="shared" ref="B75:B79" si="15">INDEX($D$2:$D$52, MATCH($A75,$A$2:$A$52))</f>
        <v>0</v>
      </c>
      <c r="C75">
        <f t="shared" ref="C75:C79" si="16">INDEX($I$2:$I$52, MATCH($A75, $A$2:$A$52))</f>
        <v>0</v>
      </c>
      <c r="D75">
        <f t="shared" ref="D75:D79" si="17">INDEX($N$2:$N$52, MATCH($A75,$A$2:$A$52))</f>
        <v>-311228.08999999997</v>
      </c>
    </row>
    <row r="76" spans="1:4" x14ac:dyDescent="0.25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4" x14ac:dyDescent="0.25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4" x14ac:dyDescent="0.25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4" x14ac:dyDescent="0.25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/>
      <c r="C84" s="6"/>
    </row>
    <row r="85" spans="1:7" x14ac:dyDescent="0.25">
      <c r="A85" t="s">
        <v>74</v>
      </c>
      <c r="B85" s="6"/>
      <c r="C85" s="6"/>
    </row>
    <row r="86" spans="1:7" x14ac:dyDescent="0.25">
      <c r="A86" t="s">
        <v>75</v>
      </c>
      <c r="B86" s="6"/>
      <c r="C86" s="6"/>
    </row>
    <row r="87" spans="1:7" x14ac:dyDescent="0.25">
      <c r="B87" t="s">
        <v>16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D996F63-028A-4E9E-8D48-D64D9BFE8747}">
          <x14:formula1>
            <xm:f>_xlfn.ANCHORARRAY(List!$A$1)</xm:f>
          </x14:formula1>
          <xm:sqref>B87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9EDD-ABD6-48A0-97B9-74C7D5EC5CB0}">
  <dimension ref="A1:A51"/>
  <sheetViews>
    <sheetView workbookViewId="0">
      <selection activeCell="A2" sqref="A2"/>
    </sheetView>
  </sheetViews>
  <sheetFormatPr defaultRowHeight="15" x14ac:dyDescent="0.25"/>
  <cols>
    <col min="1" max="1" width="32.42578125" bestFit="1" customWidth="1"/>
  </cols>
  <sheetData>
    <row r="1" spans="1:1" x14ac:dyDescent="0.25">
      <c r="A1" t="str" cm="1">
        <f t="array" ref="A1:A51">_xlfn.UNIQUE(Budget[Department])</f>
        <v>Administrative</v>
      </c>
    </row>
    <row r="2" spans="1:1" x14ac:dyDescent="0.25">
      <c r="A2" t="str">
        <v>Agricultural Extension</v>
      </c>
    </row>
    <row r="3" spans="1:1" x14ac:dyDescent="0.25">
      <c r="A3" t="str">
        <v>Arts Commission</v>
      </c>
    </row>
    <row r="4" spans="1:1" x14ac:dyDescent="0.25">
      <c r="A4" t="str">
        <v>Assessor of Property</v>
      </c>
    </row>
    <row r="5" spans="1:1" x14ac:dyDescent="0.25">
      <c r="A5" t="str">
        <v>Beer Board</v>
      </c>
    </row>
    <row r="6" spans="1:1" x14ac:dyDescent="0.25">
      <c r="A6" t="str">
        <v>Circuit Court Clerk</v>
      </c>
    </row>
    <row r="7" spans="1:1" x14ac:dyDescent="0.25">
      <c r="A7" t="str">
        <v>Clerk and Master - Chancery</v>
      </c>
    </row>
    <row r="8" spans="1:1" x14ac:dyDescent="0.25">
      <c r="A8" t="str">
        <v>Codes Administration</v>
      </c>
    </row>
    <row r="9" spans="1:1" x14ac:dyDescent="0.25">
      <c r="A9" t="str">
        <v>Community Education Commission</v>
      </c>
    </row>
    <row r="10" spans="1:1" x14ac:dyDescent="0.25">
      <c r="A10" t="str">
        <v>Community Oversight Board</v>
      </c>
    </row>
    <row r="11" spans="1:1" x14ac:dyDescent="0.25">
      <c r="A11" t="str">
        <v>County Clerk</v>
      </c>
    </row>
    <row r="12" spans="1:1" x14ac:dyDescent="0.25">
      <c r="A12" t="str">
        <v>Criminal Court Clerk</v>
      </c>
    </row>
    <row r="13" spans="1:1" x14ac:dyDescent="0.25">
      <c r="A13" t="str">
        <v>Criminal Justice Planning</v>
      </c>
    </row>
    <row r="14" spans="1:1" x14ac:dyDescent="0.25">
      <c r="A14" t="str">
        <v>Debt Service</v>
      </c>
    </row>
    <row r="15" spans="1:1" x14ac:dyDescent="0.25">
      <c r="A15" t="str">
        <v>District Attorney</v>
      </c>
    </row>
    <row r="16" spans="1:1" x14ac:dyDescent="0.25">
      <c r="A16" t="str">
        <v>ECC Emergency Comm Center</v>
      </c>
    </row>
    <row r="17" spans="1:1" x14ac:dyDescent="0.25">
      <c r="A17" t="str">
        <v>Election Commission</v>
      </c>
    </row>
    <row r="18" spans="1:1" x14ac:dyDescent="0.25">
      <c r="A18" t="str">
        <v>Finance</v>
      </c>
    </row>
    <row r="19" spans="1:1" x14ac:dyDescent="0.25">
      <c r="A19" t="str">
        <v>Fire</v>
      </c>
    </row>
    <row r="20" spans="1:1" x14ac:dyDescent="0.25">
      <c r="A20" t="str">
        <v>General Services</v>
      </c>
    </row>
    <row r="21" spans="1:1" x14ac:dyDescent="0.25">
      <c r="A21" t="str">
        <v>General Sessions Court</v>
      </c>
    </row>
    <row r="22" spans="1:1" x14ac:dyDescent="0.25">
      <c r="A22" t="str">
        <v>Health</v>
      </c>
    </row>
    <row r="23" spans="1:1" x14ac:dyDescent="0.25">
      <c r="A23" t="str">
        <v>Historical Commission</v>
      </c>
    </row>
    <row r="24" spans="1:1" x14ac:dyDescent="0.25">
      <c r="A24" t="str">
        <v>Human Relations Commission</v>
      </c>
    </row>
    <row r="25" spans="1:1" x14ac:dyDescent="0.25">
      <c r="A25" t="str">
        <v>Human Resources</v>
      </c>
    </row>
    <row r="26" spans="1:1" x14ac:dyDescent="0.25">
      <c r="A26" t="str">
        <v>Information Technology Service</v>
      </c>
    </row>
    <row r="27" spans="1:1" x14ac:dyDescent="0.25">
      <c r="A27" t="str">
        <v>Internal Audit</v>
      </c>
    </row>
    <row r="28" spans="1:1" x14ac:dyDescent="0.25">
      <c r="A28" t="str">
        <v>Justice Integration Services</v>
      </c>
    </row>
    <row r="29" spans="1:1" x14ac:dyDescent="0.25">
      <c r="A29" t="str">
        <v>Juvenile Court</v>
      </c>
    </row>
    <row r="30" spans="1:1" x14ac:dyDescent="0.25">
      <c r="A30" t="str">
        <v>Juvenile Court Clerk</v>
      </c>
    </row>
    <row r="31" spans="1:1" x14ac:dyDescent="0.25">
      <c r="A31" t="str">
        <v>Law</v>
      </c>
    </row>
    <row r="32" spans="1:1" x14ac:dyDescent="0.25">
      <c r="A32" t="str">
        <v>MNPS</v>
      </c>
    </row>
    <row r="33" spans="1:1" x14ac:dyDescent="0.25">
      <c r="A33" t="str">
        <v>Mayor's Office</v>
      </c>
    </row>
    <row r="34" spans="1:1" x14ac:dyDescent="0.25">
      <c r="A34" t="str">
        <v>Medical Examiner</v>
      </c>
    </row>
    <row r="35" spans="1:1" x14ac:dyDescent="0.25">
      <c r="A35" t="str">
        <v>Metropolitan Clerk</v>
      </c>
    </row>
    <row r="36" spans="1:1" x14ac:dyDescent="0.25">
      <c r="A36" t="str">
        <v>Metropolitan Council</v>
      </c>
    </row>
    <row r="37" spans="1:1" x14ac:dyDescent="0.25">
      <c r="A37" t="str">
        <v>Office of Emergency Management</v>
      </c>
    </row>
    <row r="38" spans="1:1" x14ac:dyDescent="0.25">
      <c r="A38" t="str">
        <v>Office of Family Safety</v>
      </c>
    </row>
    <row r="39" spans="1:1" x14ac:dyDescent="0.25">
      <c r="A39" t="str">
        <v>Parks</v>
      </c>
    </row>
    <row r="40" spans="1:1" x14ac:dyDescent="0.25">
      <c r="A40" t="str">
        <v>Planning Commission</v>
      </c>
    </row>
    <row r="41" spans="1:1" x14ac:dyDescent="0.25">
      <c r="A41" t="str">
        <v>Police</v>
      </c>
    </row>
    <row r="42" spans="1:1" x14ac:dyDescent="0.25">
      <c r="A42" t="str">
        <v>Public Defender</v>
      </c>
    </row>
    <row r="43" spans="1:1" x14ac:dyDescent="0.25">
      <c r="A43" t="str">
        <v>Public Library</v>
      </c>
    </row>
    <row r="44" spans="1:1" x14ac:dyDescent="0.25">
      <c r="A44" t="str">
        <v>Public Works</v>
      </c>
    </row>
    <row r="45" spans="1:1" x14ac:dyDescent="0.25">
      <c r="A45" t="str">
        <v>Register of Deeds</v>
      </c>
    </row>
    <row r="46" spans="1:1" x14ac:dyDescent="0.25">
      <c r="A46" t="str">
        <v>Sheriff</v>
      </c>
    </row>
    <row r="47" spans="1:1" x14ac:dyDescent="0.25">
      <c r="A47" t="str">
        <v>Social Services</v>
      </c>
    </row>
    <row r="48" spans="1:1" x14ac:dyDescent="0.25">
      <c r="A48" t="str">
        <v>Soil and Water Conservation</v>
      </c>
    </row>
    <row r="49" spans="1:1" x14ac:dyDescent="0.25">
      <c r="A49" t="str">
        <v>Sports Authority</v>
      </c>
    </row>
    <row r="50" spans="1:1" x14ac:dyDescent="0.25">
      <c r="A50" t="str">
        <v>State Trial Courts</v>
      </c>
    </row>
    <row r="51" spans="1:1" x14ac:dyDescent="0.25">
      <c r="A51" t="str">
        <v>Trustee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sheetPr codeName="Sheet2"/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metro_budget</vt:lpstr>
      <vt:lpstr>List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Barbara Brown</cp:lastModifiedBy>
  <cp:revision/>
  <dcterms:created xsi:type="dcterms:W3CDTF">2020-02-26T17:00:38Z</dcterms:created>
  <dcterms:modified xsi:type="dcterms:W3CDTF">2024-01-24T03:29:37Z</dcterms:modified>
  <cp:category/>
  <cp:contentStatus/>
</cp:coreProperties>
</file>