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NSS_Analytics_Bootcamp\Excel\lookups-exercise-eemchadwick\"/>
    </mc:Choice>
  </mc:AlternateContent>
  <xr:revisionPtr revIDLastSave="0" documentId="13_ncr:1_{AA95FE4D-EDB5-49A6-82A1-799E8DCD3265}" xr6:coauthVersionLast="47" xr6:coauthVersionMax="47" xr10:uidLastSave="{00000000-0000-0000-0000-000000000000}"/>
  <bookViews>
    <workbookView xWindow="-28395" yWindow="-840" windowWidth="26235" windowHeight="154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E100" i="1"/>
  <c r="G99" i="1"/>
  <c r="E99" i="1"/>
  <c r="C100" i="1"/>
  <c r="C99" i="1"/>
  <c r="C98" i="1"/>
  <c r="G98" i="1"/>
  <c r="E98" i="1"/>
  <c r="B98" i="1"/>
  <c r="F100" i="1"/>
  <c r="D100" i="1"/>
  <c r="B100" i="1"/>
  <c r="F99" i="1"/>
  <c r="D99" i="1"/>
  <c r="B99" i="1"/>
  <c r="F98" i="1"/>
  <c r="D98" i="1"/>
  <c r="G93" i="1"/>
  <c r="E93" i="1"/>
  <c r="C93" i="1"/>
  <c r="G92" i="1"/>
  <c r="E92" i="1"/>
  <c r="C92" i="1"/>
  <c r="G91" i="1"/>
  <c r="E91" i="1"/>
  <c r="F93" i="1"/>
  <c r="D93" i="1"/>
  <c r="B93" i="1"/>
  <c r="F92" i="1"/>
  <c r="D92" i="1"/>
  <c r="F91" i="1"/>
  <c r="D91" i="1"/>
  <c r="C91" i="1"/>
  <c r="B91" i="1"/>
  <c r="B92" i="1"/>
  <c r="D75" i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B76" i="1"/>
  <c r="B75" i="1"/>
  <c r="B74" i="1"/>
  <c r="B66" i="1"/>
  <c r="B56" i="1"/>
  <c r="B65" i="1"/>
  <c r="D56" i="1"/>
  <c r="D57" i="1"/>
  <c r="D58" i="1"/>
  <c r="D59" i="1"/>
  <c r="D60" i="1"/>
  <c r="D61" i="1"/>
  <c r="C58" i="1"/>
  <c r="C59" i="1"/>
  <c r="C60" i="1"/>
  <c r="C61" i="1"/>
  <c r="C57" i="1"/>
  <c r="C56" i="1"/>
  <c r="B58" i="1"/>
  <c r="B59" i="1"/>
  <c r="B60" i="1"/>
  <c r="B61" i="1"/>
  <c r="B57" i="1"/>
  <c r="C86" i="1"/>
  <c r="B86" i="1"/>
  <c r="C85" i="1"/>
  <c r="B85" i="1"/>
  <c r="C84" i="1"/>
  <c r="B84" i="1"/>
  <c r="D66" i="1"/>
  <c r="D67" i="1"/>
  <c r="D68" i="1"/>
  <c r="D69" i="1"/>
  <c r="D70" i="1"/>
  <c r="D65" i="1"/>
  <c r="B67" i="1"/>
  <c r="B68" i="1"/>
  <c r="B69" i="1"/>
  <c r="B70" i="1"/>
  <c r="C66" i="1"/>
  <c r="C67" i="1"/>
  <c r="C68" i="1"/>
  <c r="C69" i="1"/>
  <c r="C70" i="1"/>
  <c r="C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2" i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I2" i="1"/>
  <c r="E3" i="1"/>
  <c r="E4" i="1"/>
  <c r="E5" i="1"/>
  <c r="E6" i="1"/>
  <c r="E7" i="1"/>
  <c r="E8" i="1"/>
  <c r="E9" i="1"/>
  <c r="E10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1" i="1"/>
  <c r="E52" i="1"/>
  <c r="F18" i="1" l="1"/>
  <c r="F34" i="1"/>
  <c r="F50" i="1"/>
  <c r="F3" i="1"/>
  <c r="F19" i="1"/>
  <c r="F35" i="1"/>
  <c r="F51" i="1"/>
  <c r="F4" i="1"/>
  <c r="F20" i="1"/>
  <c r="F36" i="1"/>
  <c r="F52" i="1"/>
  <c r="F5" i="1"/>
  <c r="F21" i="1"/>
  <c r="F37" i="1"/>
  <c r="F2" i="1"/>
  <c r="F6" i="1"/>
  <c r="F22" i="1"/>
  <c r="F38" i="1"/>
  <c r="F23" i="1"/>
  <c r="F39" i="1"/>
  <c r="F44" i="1"/>
  <c r="F29" i="1"/>
  <c r="F45" i="1"/>
  <c r="F14" i="1"/>
  <c r="F30" i="1"/>
  <c r="F46" i="1"/>
  <c r="F15" i="1"/>
  <c r="F31" i="1"/>
  <c r="F47" i="1"/>
  <c r="F16" i="1"/>
  <c r="F32" i="1"/>
  <c r="F48" i="1"/>
  <c r="F17" i="1"/>
  <c r="F33" i="1"/>
  <c r="F49" i="1"/>
  <c r="F7" i="1"/>
  <c r="F8" i="1"/>
  <c r="F24" i="1"/>
  <c r="F40" i="1"/>
  <c r="F25" i="1"/>
  <c r="F41" i="1"/>
  <c r="F26" i="1"/>
  <c r="F42" i="1"/>
  <c r="F27" i="1"/>
  <c r="F43" i="1"/>
  <c r="F2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<sst xmlns="http://schemas.openxmlformats.org/spreadsheetml/2006/main" count="151" uniqueCount="91">
  <si>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</si>
  <si>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</si>
  <si>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</si>
  <si>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</si>
  <si>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</si>
  <si>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</si>
  <si>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</si>
  <si>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</si>
  <si>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</si>
  <si>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</si>
  <si>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</si>
  <si>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</si>
  <si>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</si>
  <si>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</si>
  <si>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</si>
  <si>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</si>
  <si>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</si>
  <si>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</si>
  <si>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</si>
  <si>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</si>
  <si>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</si>
  <si>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</si>
  <si>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</si>
  <si>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</si>
  <si>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</si>
  <si>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</si>
  <si>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</si>
  <si>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</si>
  <si>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</si>
  <si>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</si>
  <si>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</si>
  <si>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</si>
  <si>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</si>
  <si>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</si>
  <si>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</si>
  <si>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</si>
  <si>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</si>
  <si>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</si>
  <si>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</si>
  <si>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</si>
  <si>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</si>
  <si>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</si>
  <si>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</si>
  <si>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</si>
  <si>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</si>
  <si>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</si>
  <si>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</si>
  <si>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</si>
  <si>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</si>
  <si>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</si>
  <si>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</si>
  <si>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</si>
  <si>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</si>
  <si>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</si>
  <si>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</si>
  <si>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</si>
  <si>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</si>
  <si>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</si>
  <si>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</si>
  <si>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</si>
  <si>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</si>
  <si>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</si>
  <si>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</si>
  <si>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</si>
  <si>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</si>
  <si>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</si>
  <si>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</si>
  <si>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</si>
  <si>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</si>
  <si>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</si>
  <si>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</si>
  <si>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</si>
  <si>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</si>
  <si>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</si>
  <si>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</si>
  <si>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</si>
  <si>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</si>
  <si>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</si>
  <si>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</si>
  <si>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</si>
  <si>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</si>
  <si>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</si>
  <si>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</si>
  <si>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</si>
  <si>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</si>
  <si>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</si>
  <si>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</si>
  <si>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</si>
  <si>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</si>
  <si>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</si>
  <si>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VLOOKUP($A56, $A$2:$P$52, MATCH($B$55, $A$1:$P$1,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</si>
</sst>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Department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3329000</c:v>
                </c:pt>
                <c:pt idx="1">
                  <c:v>3390900</c:v>
                </c:pt>
                <c:pt idx="2">
                  <c:v>3345200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EE0-9D67-850D1872E998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2946071.21</c:v>
                </c:pt>
                <c:pt idx="1">
                  <c:v>3051483.41</c:v>
                </c:pt>
                <c:pt idx="2">
                  <c:v>2946440.08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B-4EE0-9D67-850D187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720863"/>
        <c:axId val="1425864639"/>
      </c:barChart>
      <c:catAx>
        <c:axId val="12997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64639"/>
        <c:crosses val="autoZero"/>
        <c:auto val="1"/>
        <c:lblAlgn val="ctr"/>
        <c:lblOffset val="100"/>
        <c:noMultiLvlLbl val="0"/>
      </c:catAx>
      <c:valAx>
        <c:axId val="14258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521017</xdr:colOff>
      <xdr:row>70</xdr:row>
      <xdr:rowOff>74295</xdr:rowOff>
    </xdr:from>
    <xdr:to>
      <xdr:col>7</xdr:col>
      <xdr:colOff>1496377</xdr:colOff>
      <xdr:row>85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62D35-7721-7B5C-AAA7-D3B508EE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D98" sqref="D98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 "0")</f>
        <v>-4.3170750765267295E-2</v>
      </c>
      <c r="F2">
        <f>RANK(E2, 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O$2:O$52,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10" si="1">IFERROR(D3/B3, "0")</f>
        <v>-2.3069981751824741E-2</v>
      </c>
      <c r="F3">
        <f t="shared" ref="F3:F52" si="2">RANK(E3, 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O$2:O$52,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9" t="str">
        <f>IFERROR(D11/B11, "0")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ref="E12:E52" si="9">IFERROR(D12/B12, "0")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9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 $A$2:$P$52, MATCH($B$55, $A$1:$P$1, 0))</f>
        <v>-36209.630000000005</v>
      </c>
      <c r="C56">
        <f>VLOOKUP($A56, $A$2:$P$52, MATCH(C$55, $A$1:$P$1, 0))</f>
        <v>-27292.159999999974</v>
      </c>
      <c r="D56">
        <f>VLOOKUP($A56, $A$2:$P$52, MATCH(D$55, $A$1:$P$1, 0))</f>
        <v>-9181.0800000000163</v>
      </c>
    </row>
    <row r="57" spans="1:16" x14ac:dyDescent="0.3">
      <c r="A57" t="s">
        <v>25</v>
      </c>
      <c r="B57">
        <f>VLOOKUP($A57, $A$2:$P$52, MATCH($B$55, $A$1:$P$1, 0))</f>
        <v>0</v>
      </c>
      <c r="C57">
        <f>VLOOKUP($A57, $A$2:$P$52, MATCH(C$55, $A$1:$P$1, 0))</f>
        <v>0</v>
      </c>
      <c r="D57">
        <f>VLOOKUP($A57, $A$2:$P$52, MATCH(D$55, $A$1:$P$1, 0))</f>
        <v>-311228.08999999997</v>
      </c>
    </row>
    <row r="58" spans="1:16" x14ac:dyDescent="0.3">
      <c r="A58" t="s">
        <v>32</v>
      </c>
      <c r="B58">
        <f t="shared" ref="B58:B61" si="10">VLOOKUP($A58, $A$2:$P$52, MATCH($B$55, $A$1:$P$1, 0))</f>
        <v>-149396.10000000987</v>
      </c>
      <c r="C58">
        <f t="shared" ref="C58:D61" si="11">VLOOKUP($A58, $A$2:$P$52, MATCH(C$55, $A$1:$P$1, 0))</f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6" x14ac:dyDescent="0.3">
      <c r="A65" t="s">
        <v>24</v>
      </c>
      <c r="B65" t="e">
        <f>_xlfn.XLOOKUP(A65,A$1:A$52,MATCH(B64,A1:P1,0))</f>
        <v>#VALUE!</v>
      </c>
      <c r="C65">
        <f>_xlfn.XLOOKUP(A65,A$2:A$52,I$2:I$52)</f>
        <v>-27292.159999999974</v>
      </c>
      <c r="D65">
        <f>_xlfn.XLOOKUP(A65,A$2:A$52,N$2:N$52)</f>
        <v>-9181.0800000000163</v>
      </c>
      <c r="F65" t="s">
        <v>90</v>
      </c>
    </row>
    <row r="66" spans="1:6" x14ac:dyDescent="0.3">
      <c r="A66" t="s">
        <v>25</v>
      </c>
      <c r="B66">
        <f>_xlfn.XLOOKUP(A66,A$2:A$52,D$2:D$52)</f>
        <v>0</v>
      </c>
      <c r="C66">
        <f t="shared" ref="C66:C70" si="12">_xlfn.XLOOKUP(A66,A$2:A$52,I$2:I$52)</f>
        <v>0</v>
      </c>
      <c r="D66">
        <f t="shared" ref="D66:D70" si="13">_xlfn.XLOOKUP(A66,A$2:A$52,N$2:N$52)</f>
        <v>-311228.08999999997</v>
      </c>
    </row>
    <row r="67" spans="1:6" x14ac:dyDescent="0.3">
      <c r="A67" t="s">
        <v>32</v>
      </c>
      <c r="B67">
        <f t="shared" ref="B67:B70" si="14">_xlfn.XLOOKUP(A67,A$2:A$52,D$2:D$52)</f>
        <v>-149396.10000000987</v>
      </c>
      <c r="C67">
        <f t="shared" si="12"/>
        <v>-189254.06000000006</v>
      </c>
      <c r="D67">
        <f t="shared" si="13"/>
        <v>-374962.91000000015</v>
      </c>
    </row>
    <row r="68" spans="1:6" x14ac:dyDescent="0.3">
      <c r="A68" t="s">
        <v>38</v>
      </c>
      <c r="B68">
        <f t="shared" si="14"/>
        <v>-12230.810000000056</v>
      </c>
      <c r="C68">
        <f t="shared" si="12"/>
        <v>-45485.580000000075</v>
      </c>
      <c r="D68">
        <f t="shared" si="13"/>
        <v>-72.879999999888241</v>
      </c>
    </row>
    <row r="69" spans="1:6" x14ac:dyDescent="0.3">
      <c r="A69" t="s">
        <v>39</v>
      </c>
      <c r="B69">
        <f t="shared" si="14"/>
        <v>-4950.4699999999721</v>
      </c>
      <c r="C69">
        <f t="shared" si="12"/>
        <v>-8005.7900000010268</v>
      </c>
      <c r="D69">
        <f t="shared" si="13"/>
        <v>-1724.9000000000233</v>
      </c>
    </row>
    <row r="70" spans="1:6" x14ac:dyDescent="0.3">
      <c r="A70" t="s">
        <v>55</v>
      </c>
      <c r="B70">
        <f t="shared" si="14"/>
        <v>-184239.79000001028</v>
      </c>
      <c r="C70">
        <f t="shared" si="12"/>
        <v>-133456.33000001032</v>
      </c>
      <c r="D70">
        <f t="shared" si="13"/>
        <v>-82077.349999999627</v>
      </c>
    </row>
    <row r="72" spans="1:6" x14ac:dyDescent="0.3">
      <c r="A72" s="7" t="s">
        <v>69</v>
      </c>
    </row>
    <row r="73" spans="1:6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6" x14ac:dyDescent="0.3">
      <c r="A74" t="s">
        <v>24</v>
      </c>
      <c r="B74">
        <f>INDEX($A$1:$P$52,MATCH(A74,$A$1:$A$52,0), MATCH(B$73,$A$1:$P$1))</f>
        <v>-36209.630000000005</v>
      </c>
      <c r="C74">
        <f>INDEX($A$1:$P$52,MATCH(A74,$A$1:$A$52,0), MATCH(C$73,$A$1:$P$1))</f>
        <v>-27292.159999999974</v>
      </c>
      <c r="D74">
        <f>INDEX($A$1:$P$52,MATCH(A74,$A$1:$A$52,0), MATCH(D$73,$A$1:$P$1))</f>
        <v>-9181.0800000000163</v>
      </c>
    </row>
    <row r="75" spans="1:6" x14ac:dyDescent="0.3">
      <c r="A75" t="s">
        <v>25</v>
      </c>
      <c r="B75">
        <f>INDEX($A$1:$P$52,MATCH(A75,$A$1:$A$52,0), MATCH(B$73,$A$1:$P$1))</f>
        <v>0</v>
      </c>
      <c r="C75">
        <f t="shared" ref="C75:C79" si="15">INDEX($A$1:$P$52,MATCH(A75,$A$1:$A$52,0), MATCH(C$73,$A$1:$P$1))</f>
        <v>0</v>
      </c>
      <c r="D75">
        <f t="shared" ref="D75:D79" si="16">INDEX($A$1:$P$52,MATCH(A75,$A$1:$A$52,0), MATCH(D$73,$A$1:$P$1))</f>
        <v>-311228.08999999997</v>
      </c>
    </row>
    <row r="76" spans="1:6" x14ac:dyDescent="0.3">
      <c r="A76" t="s">
        <v>32</v>
      </c>
      <c r="B76">
        <f>INDEX($A$1:$P$52,MATCH(A76,$A$1:$A$52,0), MATCH(B$73,$A$1:$P$1))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6" x14ac:dyDescent="0.3">
      <c r="A77" t="s">
        <v>38</v>
      </c>
      <c r="B77">
        <f t="shared" ref="B77:B79" si="17">INDEX($A$1:$P$52,MATCH(A77,$A$1:$A$52,0), MATCH(B$73,$A$1:$P$1))</f>
        <v>-12230.810000000056</v>
      </c>
      <c r="C77">
        <f t="shared" si="15"/>
        <v>-45485.580000000075</v>
      </c>
      <c r="D77">
        <f t="shared" si="16"/>
        <v>-72.879999999888241</v>
      </c>
    </row>
    <row r="78" spans="1:6" x14ac:dyDescent="0.3">
      <c r="A78" t="s">
        <v>39</v>
      </c>
      <c r="B78">
        <f t="shared" si="17"/>
        <v>-4950.4699999999721</v>
      </c>
      <c r="C78">
        <f t="shared" si="15"/>
        <v>-8005.7900000010268</v>
      </c>
      <c r="D78">
        <f t="shared" si="16"/>
        <v>-1724.9000000000233</v>
      </c>
    </row>
    <row r="79" spans="1:6" x14ac:dyDescent="0.3">
      <c r="A79" t="s">
        <v>55</v>
      </c>
      <c r="B79">
        <f t="shared" si="17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A83" s="10" t="s">
        <v>21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 MATCH($A$83, $A$2:$A$52, 0))</f>
        <v>3329000</v>
      </c>
      <c r="C84" s="6">
        <f>INDEX(C$2:C$52, MATCH($A$83, $A$2:$A$52, 0))</f>
        <v>2946071.21</v>
      </c>
    </row>
    <row r="85" spans="1:7" x14ac:dyDescent="0.3">
      <c r="A85" t="s">
        <v>74</v>
      </c>
      <c r="B85" s="6">
        <f>INDEX(G$2:G$52, MATCH($A$83, $A$2:$A$52, 0))</f>
        <v>3390900</v>
      </c>
      <c r="C85" s="6">
        <f>INDEX(H$2:H$52, MATCH($A$83, $A$2:$A$52, 0))</f>
        <v>3051483.41</v>
      </c>
    </row>
    <row r="86" spans="1:7" x14ac:dyDescent="0.3">
      <c r="A86" t="s">
        <v>75</v>
      </c>
      <c r="B86" s="6">
        <f>INDEX(L$2:L$52, MATCH($A$83, $A$2:$A$52, 0))</f>
        <v>3345200</v>
      </c>
      <c r="C86" s="6">
        <f>INDEX(M$2:M$52, MATCH($A$83, $A$2:$A$52, 0))</f>
        <v>2946440.08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_xlfn.XLOOKUP($B$89, F$2:F$52, $A$2:$A$52)</f>
        <v>Clerk and Master - Chancery</v>
      </c>
      <c r="C91" s="5">
        <f>_xlfn.XLOOKUP($B$89, F$2:F$52, E$2:E$52)</f>
        <v>-0.15235918433091292</v>
      </c>
      <c r="D91" t="str">
        <f>_xlfn.XLOOKUP($D$89, F$2:F$52, $A$2:$A$52)</f>
        <v>Circuit Court Clerk</v>
      </c>
      <c r="E91" s="5">
        <f>_xlfn.XLOOKUP($D$89, F$2:F$52, E$2:E$52)</f>
        <v>-0.11502817362571344</v>
      </c>
      <c r="F91" t="str">
        <f>_xlfn.XLOOKUP($F$89, F$2:F$52, $A$2:$A$52)</f>
        <v>Internal Audit</v>
      </c>
      <c r="G91" s="5">
        <f>_xlfn.XLOOKUP($F$89, F$2:F$52, E$2:E$52)</f>
        <v>-9.5782760864849215E-2</v>
      </c>
    </row>
    <row r="92" spans="1:7" x14ac:dyDescent="0.3">
      <c r="A92" t="s">
        <v>74</v>
      </c>
      <c r="B92" t="str">
        <f>_xlfn.XLOOKUP($B$89, K$2:K$52, $A$2:$A$52)</f>
        <v>Metropolitan Clerk</v>
      </c>
      <c r="C92" s="5">
        <f>_xlfn.XLOOKUP($B$89, K$2:K$52, J$2:J$52)</f>
        <v>-0.17551246244575608</v>
      </c>
      <c r="D92" t="str">
        <f>_xlfn.XLOOKUP($D$89, K$2:K$52, $A$2:$A$52)</f>
        <v>Internal Audit</v>
      </c>
      <c r="E92" s="5">
        <f>_xlfn.XLOOKUP($D$89, K$2:K$52, J$2:J$52)</f>
        <v>-0.17103239309050916</v>
      </c>
      <c r="F92" t="str">
        <f>_xlfn.XLOOKUP(F$89, K$2:K$52, $A$2:$A$52)</f>
        <v>Office of Family Safety</v>
      </c>
      <c r="G92" s="5">
        <f>_xlfn.XLOOKUP($F$89, K$2:K$52, J$2:J$52)</f>
        <v>-0.13918241656366656</v>
      </c>
    </row>
    <row r="93" spans="1:7" x14ac:dyDescent="0.3">
      <c r="A93" t="s">
        <v>75</v>
      </c>
      <c r="B93" t="str">
        <f>_xlfn.XLOOKUP($B$89, P$2:P$52, $A$2:$A$52)</f>
        <v>Community Oversight Board</v>
      </c>
      <c r="C93" s="5">
        <f>_xlfn.XLOOKUP($B$89, P$2:P$52, O$2:O$52)</f>
        <v>-0.82994157333333329</v>
      </c>
      <c r="D93" t="str">
        <f>_xlfn.XLOOKUP($D$89, P$2:P$52, $A$2:$A$52)</f>
        <v>Clerk and Master - Chancery</v>
      </c>
      <c r="E93" s="5">
        <f>_xlfn.XLOOKUP($D$89, P$2:P$52, O$2:O$52)</f>
        <v>-0.15295680364719175</v>
      </c>
      <c r="F93" t="str">
        <f>_xlfn.XLOOKUP($F$89, P$2:P$52, $A$2:$A$52)</f>
        <v>Election Commission</v>
      </c>
      <c r="G93" s="5">
        <f>_xlfn.XLOOKUP($F$89, P$2:P$52, O$2:O$52)</f>
        <v>-0.12882667147667154</v>
      </c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INDEX($A$2:$A$52, MATCH($B$96, F$2:F$52,0))</f>
        <v>Clerk and Master - Chancery</v>
      </c>
      <c r="C98" s="5">
        <f>INDEX($E$2:$E$52, MATCH($B$96, F$2:F$52,0))</f>
        <v>-0.15235918433091292</v>
      </c>
      <c r="D98" t="str">
        <f>INDEX($A$2:$A$52, MATCH($D$96, F$2:F$52,0))</f>
        <v>Circuit Court Clerk</v>
      </c>
      <c r="E98" s="5">
        <f>INDEX($E$2:$E$52, MATCH(D$96, F$2:F$52,0))</f>
        <v>-0.11502817362571344</v>
      </c>
      <c r="F98" t="str">
        <f>INDEX($A$2:$A$52, MATCH($F$96, F$2:F$52,0))</f>
        <v>Internal Audit</v>
      </c>
      <c r="G98" s="5">
        <f>INDEX($E$2:$E$52, MATCH(F$96, F$2:F$52,0))</f>
        <v>-9.5782760864849215E-2</v>
      </c>
      <c r="I98" s="4"/>
    </row>
    <row r="99" spans="1:9" x14ac:dyDescent="0.3">
      <c r="A99" t="s">
        <v>74</v>
      </c>
      <c r="B99" t="str">
        <f>INDEX($A$2:$A$52, MATCH($B$96, K$2:K$52,0))</f>
        <v>Metropolitan Clerk</v>
      </c>
      <c r="C99" s="5">
        <f>INDEX($J$2:$J$52, MATCH($B$96, K$2:K$52,0))</f>
        <v>-0.17551246244575608</v>
      </c>
      <c r="D99" t="str">
        <f>INDEX($A$2:$A$52, MATCH($D$96, K$2:K$52,0))</f>
        <v>Internal Audit</v>
      </c>
      <c r="E99" s="5">
        <f>INDEX($J$2:$J$52, MATCH($D$96, K$2:K$52,0))</f>
        <v>-0.17103239309050916</v>
      </c>
      <c r="F99" t="str">
        <f>INDEX($A$2:$A$52, MATCH($F$96, K$2:K$52,0))</f>
        <v>Office of Family Safety</v>
      </c>
      <c r="G99" s="5">
        <f>INDEX($J$2:$J$52, MATCH($F$96, K$2:K$52,0))</f>
        <v>-0.13918241656366656</v>
      </c>
      <c r="I99" s="4"/>
    </row>
    <row r="100" spans="1:9" x14ac:dyDescent="0.3">
      <c r="A100" t="s">
        <v>75</v>
      </c>
      <c r="B100" t="str">
        <f>INDEX($A$2:$A$52, MATCH($B$96, P$2:P$52,0))</f>
        <v>Community Oversight Board</v>
      </c>
      <c r="C100" s="5">
        <f>INDEX($O$2:$O$52, MATCH($B$96, P$2:P$52,0))</f>
        <v>-0.82994157333333329</v>
      </c>
      <c r="D100" t="str">
        <f>INDEX($A$2:$A$52, MATCH($D$96, P$2:P$52,0))</f>
        <v>Clerk and Master - Chancery</v>
      </c>
      <c r="E100" s="5">
        <f>INDEX($O$2:$O$52, MATCH($D$96, P$2:P$52,0))</f>
        <v>-0.15295680364719175</v>
      </c>
      <c r="F100" t="str">
        <f>INDEX($A$2:$A$52, MATCH($F$96, P$2:P$52,0))</f>
        <v>Election Commission</v>
      </c>
      <c r="G100" s="5">
        <f>INDEX($O$2:$O$52, MATCH($F$96, P$2:P$52,0))</f>
        <v>-0.12882667147667154</v>
      </c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Chadwick</cp:lastModifiedBy>
  <cp:revision/>
  <dcterms:created xsi:type="dcterms:W3CDTF">2020-02-26T17:00:38Z</dcterms:created>
  <dcterms:modified xsi:type="dcterms:W3CDTF">2024-01-25T04:20:58Z</dcterms:modified>
  <cp:category/>
  <cp:contentStatus/>
</cp:coreProperties>
</file>