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NSS_Analytics_Bootcamp\Excel\lookups-exercise-eemchadwick\"/>
    </mc:Choice>
  </mc:AlternateContent>
  <xr:revisionPtr revIDLastSave="0" documentId="13_ncr:1_{ECB17D2A-5562-4BC1-A400-6C9FCDBCE4F5}" xr6:coauthVersionLast="47" xr6:coauthVersionMax="47" xr10:uidLastSave="{00000000-0000-0000-0000-000000000000}"/>
  <bookViews>
    <workbookView xWindow="-28545" yWindow="-750" windowWidth="18240" windowHeight="1573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C61" i="1"/>
  <c r="C60" i="1"/>
  <c r="C59" i="1"/>
  <c r="C58" i="1"/>
  <c r="C57" i="1"/>
  <c r="C56" i="1"/>
  <c r="B61" i="1"/>
  <c r="B60" i="1"/>
  <c r="B59" i="1"/>
  <c r="B58" i="1"/>
  <c r="B57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2" i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I2" i="1"/>
  <c r="E3" i="1"/>
  <c r="E4" i="1"/>
  <c r="E5" i="1"/>
  <c r="E6" i="1"/>
  <c r="E7" i="1"/>
  <c r="E8" i="1"/>
  <c r="E9" i="1"/>
  <c r="E10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1" i="1"/>
  <c r="E52" i="1"/>
  <c r="F18" i="1" l="1"/>
  <c r="F34" i="1"/>
  <c r="F50" i="1"/>
  <c r="F3" i="1"/>
  <c r="F19" i="1"/>
  <c r="F35" i="1"/>
  <c r="F51" i="1"/>
  <c r="F4" i="1"/>
  <c r="F20" i="1"/>
  <c r="F36" i="1"/>
  <c r="F52" i="1"/>
  <c r="F5" i="1"/>
  <c r="F21" i="1"/>
  <c r="F37" i="1"/>
  <c r="F2" i="1"/>
  <c r="F6" i="1"/>
  <c r="F22" i="1"/>
  <c r="F38" i="1"/>
  <c r="F23" i="1"/>
  <c r="F39" i="1"/>
  <c r="F44" i="1"/>
  <c r="F29" i="1"/>
  <c r="F45" i="1"/>
  <c r="F14" i="1"/>
  <c r="F30" i="1"/>
  <c r="F46" i="1"/>
  <c r="F15" i="1"/>
  <c r="F31" i="1"/>
  <c r="F47" i="1"/>
  <c r="F16" i="1"/>
  <c r="F32" i="1"/>
  <c r="F48" i="1"/>
  <c r="F17" i="1"/>
  <c r="F33" i="1"/>
  <c r="F49" i="1"/>
  <c r="F7" i="1"/>
  <c r="F8" i="1"/>
  <c r="F24" i="1"/>
  <c r="F40" i="1"/>
  <c r="F25" i="1"/>
  <c r="F41" i="1"/>
  <c r="F26" i="1"/>
  <c r="F42" i="1"/>
  <c r="F27" i="1"/>
  <c r="F43" i="1"/>
  <c r="F2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<sst xmlns="http://schemas.openxmlformats.org/spreadsheetml/2006/main" count="149" uniqueCount="90">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</sst>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3" workbookViewId="0">
      <selection activeCell="B65" sqref="B6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 "0")</f>
        <v>-4.3170750765267295E-2</v>
      </c>
      <c r="F2">
        <f>RANK(E2, 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O$2:O$52,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2:E10" si="1">IFERROR(D3/B3, "0")</f>
        <v>-2.3069981751824741E-2</v>
      </c>
      <c r="F3">
        <f t="shared" ref="F3:F52" si="2">RANK(E3, 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O$2:O$52,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9" t="str">
        <f>IFERROR(D11/B11, "0")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ref="E12:E52" si="9">IFERROR(D12/B12, "0")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9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VLOOKUP("Community Education Commission", A$2:P$52, 4)</f>
        <v>-36209.630000000005</v>
      </c>
      <c r="C56">
        <f>VLOOKUP("Community Education Commission", A$2:P$52, 9)</f>
        <v>-27292.159999999974</v>
      </c>
      <c r="D56">
        <f>VLOOKUP("Community Education Commission", A$2:P$52, 14)</f>
        <v>-9181.0800000000163</v>
      </c>
    </row>
    <row r="57" spans="1:16" x14ac:dyDescent="0.3">
      <c r="A57" t="s">
        <v>25</v>
      </c>
      <c r="B57">
        <f>VLOOKUP("Community Oversight Board", A$2:P$52, 4)</f>
        <v>0</v>
      </c>
      <c r="C57">
        <f>VLOOKUP("Community Oversight Board", A$2:P$52, 9)</f>
        <v>0</v>
      </c>
      <c r="D57">
        <f>VLOOKUP("Community Oversight Board", A$2:P$52, 14)</f>
        <v>-311228.08999999997</v>
      </c>
    </row>
    <row r="58" spans="1:16" x14ac:dyDescent="0.3">
      <c r="A58" t="s">
        <v>32</v>
      </c>
      <c r="B58">
        <f>VLOOKUP("Election Commission", A$2:P$52, 4)</f>
        <v>-149396.10000000987</v>
      </c>
      <c r="C58">
        <f>VLOOKUP("Election Commission", A$2:P$52, 9)</f>
        <v>-189254.06000000006</v>
      </c>
      <c r="D58">
        <f>VLOOKUP("Election Commission", A$2:P$52, 14)</f>
        <v>-374962.91000000015</v>
      </c>
    </row>
    <row r="59" spans="1:16" x14ac:dyDescent="0.3">
      <c r="A59" t="s">
        <v>38</v>
      </c>
      <c r="B59">
        <f>VLOOKUP("Historical Commission", A$2:P$52, 4)</f>
        <v>-12230.810000000056</v>
      </c>
      <c r="C59">
        <f>VLOOKUP("Historical Commission", A$2:P$52, 9)</f>
        <v>-45485.580000000075</v>
      </c>
      <c r="D59">
        <f>VLOOKUP("Historical Commission", A$2:P$52, 14)</f>
        <v>-72.879999999888241</v>
      </c>
    </row>
    <row r="60" spans="1:16" x14ac:dyDescent="0.3">
      <c r="A60" t="s">
        <v>39</v>
      </c>
      <c r="B60">
        <f>VLOOKUP("Human Relations Commission", A$2:P$52, 4)</f>
        <v>-4950.4699999999721</v>
      </c>
      <c r="C60">
        <f>VLOOKUP("Human Relations Commission", A$2:P$52, 9)</f>
        <v>-8005.7900000010268</v>
      </c>
      <c r="D60">
        <f>VLOOKUP("Human Relations Commission", A$2:P$52, 14)</f>
        <v>-1724.9000000000233</v>
      </c>
    </row>
    <row r="61" spans="1:16" x14ac:dyDescent="0.3">
      <c r="A61" t="s">
        <v>55</v>
      </c>
      <c r="B61">
        <f>VLOOKUP("Planning Commission", A$2:P$52, 4)</f>
        <v>-184239.79000001028</v>
      </c>
      <c r="C61">
        <f>VLOOKUP("Planning Commission", A$2:P$52, 9)</f>
        <v>-133456.33000001032</v>
      </c>
      <c r="D61">
        <f>VLOOKUP("Planning Commission", A$2:P$52, 14)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Chadwick</cp:lastModifiedBy>
  <cp:revision/>
  <dcterms:created xsi:type="dcterms:W3CDTF">2020-02-26T17:00:38Z</dcterms:created>
  <dcterms:modified xsi:type="dcterms:W3CDTF">2024-01-24T02:54:57Z</dcterms:modified>
  <cp:category/>
  <cp:contentStatus/>
</cp:coreProperties>
</file>