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Excel\lookups-exercise-eemchadwick\"/>
    </mc:Choice>
  </mc:AlternateContent>
  <xr:revisionPtr revIDLastSave="0" documentId="13_ncr:1_{D86B1022-6A1C-40D4-9AA9-B564FCDE975D}" xr6:coauthVersionLast="47" xr6:coauthVersionMax="47" xr10:uidLastSave="{00000000-0000-0000-0000-000000000000}"/>
  <bookViews>
    <workbookView xWindow="-28065" yWindow="-555" windowWidth="21915" windowHeight="1371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B66" i="1" a="1"/>
  <c r="B66" i="1" s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65" i="1" a="1"/>
  <c r="B65" i="1" s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B84" i="1"/>
  <c r="B74" i="1"/>
  <c r="F2" i="1"/>
  <c r="D98" i="1" s="1"/>
  <c r="F8" i="1"/>
  <c r="F91" i="1" s="1"/>
  <c r="G100" i="1"/>
  <c r="E100" i="1"/>
  <c r="G99" i="1"/>
  <c r="E99" i="1"/>
  <c r="C100" i="1"/>
  <c r="C99" i="1"/>
  <c r="E98" i="1"/>
  <c r="F100" i="1"/>
  <c r="D100" i="1"/>
  <c r="B100" i="1"/>
  <c r="F99" i="1"/>
  <c r="D99" i="1"/>
  <c r="B99" i="1"/>
  <c r="G93" i="1"/>
  <c r="E93" i="1"/>
  <c r="C93" i="1"/>
  <c r="G92" i="1"/>
  <c r="E92" i="1"/>
  <c r="C92" i="1"/>
  <c r="E91" i="1"/>
  <c r="F93" i="1"/>
  <c r="D93" i="1"/>
  <c r="B93" i="1"/>
  <c r="F92" i="1"/>
  <c r="D92" i="1"/>
  <c r="D91" i="1"/>
  <c r="B92" i="1"/>
  <c r="D75" i="1"/>
  <c r="D76" i="1"/>
  <c r="D77" i="1"/>
  <c r="D78" i="1"/>
  <c r="D79" i="1"/>
  <c r="D74" i="1"/>
  <c r="C75" i="1"/>
  <c r="C76" i="1"/>
  <c r="C77" i="1"/>
  <c r="C78" i="1"/>
  <c r="C79" i="1"/>
  <c r="C74" i="1"/>
  <c r="B77" i="1"/>
  <c r="B78" i="1"/>
  <c r="B79" i="1"/>
  <c r="B76" i="1"/>
  <c r="B75" i="1"/>
  <c r="C86" i="1"/>
  <c r="B86" i="1"/>
  <c r="C85" i="1"/>
  <c r="B85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D2" i="1"/>
  <c r="D3" i="1"/>
  <c r="D4" i="1"/>
  <c r="D5" i="1"/>
  <c r="D6" i="1"/>
  <c r="D7" i="1"/>
  <c r="D8" i="1"/>
  <c r="D9" i="1"/>
  <c r="D10" i="1"/>
  <c r="D11" i="1"/>
  <c r="E11" i="1" s="1"/>
  <c r="D12" i="1"/>
  <c r="D13" i="1"/>
  <c r="D14" i="1"/>
  <c r="D15" i="1"/>
  <c r="D16" i="1"/>
  <c r="E16" i="1" s="1"/>
  <c r="D17" i="1"/>
  <c r="E17" i="1" s="1"/>
  <c r="D18" i="1"/>
  <c r="E18" i="1" s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E32" i="1" s="1"/>
  <c r="D33" i="1"/>
  <c r="E33" i="1" s="1"/>
  <c r="D34" i="1"/>
  <c r="E34" i="1" s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E48" i="1" s="1"/>
  <c r="D49" i="1"/>
  <c r="E49" i="1" s="1"/>
  <c r="D50" i="1"/>
  <c r="E50" i="1" s="1"/>
  <c r="D51" i="1"/>
  <c r="D52" i="1"/>
  <c r="I2" i="1"/>
  <c r="E3" i="1"/>
  <c r="E4" i="1"/>
  <c r="E5" i="1"/>
  <c r="E6" i="1"/>
  <c r="E7" i="1"/>
  <c r="E8" i="1"/>
  <c r="E9" i="1"/>
  <c r="E10" i="1"/>
  <c r="E12" i="1"/>
  <c r="E13" i="1"/>
  <c r="E14" i="1"/>
  <c r="E15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51" i="1"/>
  <c r="E52" i="1"/>
  <c r="B98" i="1" l="1"/>
  <c r="C98" i="1"/>
  <c r="G91" i="1"/>
  <c r="G98" i="1"/>
  <c r="B91" i="1"/>
  <c r="F98" i="1"/>
  <c r="C91" i="1"/>
  <c r="F18" i="1"/>
  <c r="F34" i="1"/>
  <c r="F50" i="1"/>
  <c r="F3" i="1"/>
  <c r="F19" i="1"/>
  <c r="F35" i="1"/>
  <c r="F51" i="1"/>
  <c r="F4" i="1"/>
  <c r="F20" i="1"/>
  <c r="F36" i="1"/>
  <c r="F52" i="1"/>
  <c r="F5" i="1"/>
  <c r="F21" i="1"/>
  <c r="F37" i="1"/>
  <c r="F6" i="1"/>
  <c r="F22" i="1"/>
  <c r="F38" i="1"/>
  <c r="F23" i="1"/>
  <c r="F39" i="1"/>
  <c r="F44" i="1"/>
  <c r="F29" i="1"/>
  <c r="F45" i="1"/>
  <c r="F14" i="1"/>
  <c r="F30" i="1"/>
  <c r="F46" i="1"/>
  <c r="F15" i="1"/>
  <c r="F31" i="1"/>
  <c r="F47" i="1"/>
  <c r="F16" i="1"/>
  <c r="F32" i="1"/>
  <c r="F48" i="1"/>
  <c r="F17" i="1"/>
  <c r="F33" i="1"/>
  <c r="F49" i="1"/>
  <c r="F7" i="1"/>
  <c r="F24" i="1"/>
  <c r="F40" i="1"/>
  <c r="F25" i="1"/>
  <c r="F41" i="1"/>
  <c r="F26" i="1"/>
  <c r="F42" i="1"/>
  <c r="F27" i="1"/>
  <c r="F43" i="1"/>
  <c r="F28" i="1"/>
  <c r="F9" i="1"/>
  <c r="F10" i="1"/>
  <c r="F11" i="1"/>
  <c r="F12" i="1"/>
  <c r="F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<sst xmlns="http://schemas.openxmlformats.org/spreadsheetml/2006/main" count="152" uniqueCount="92">
  <si>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</si>
  <si>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</si>
  <si>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</si>
  <si>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</si>
  <si>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</si>
  <si>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</si>
  <si>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</si>
  <si>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</si>
  <si>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</si>
  <si>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</si>
  <si>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</si>
  <si>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</si>
  <si>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</si>
  <si>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</si>
  <si>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</si>
  <si>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</si>
  <si>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</si>
  <si>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</si>
  <si>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</si>
  <si>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</si>
  <si>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</si>
  <si>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</si>
  <si>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</si>
  <si>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</si>
  <si>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</si>
  <si>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</si>
  <si>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</si>
  <si>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</si>
  <si>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</si>
  <si>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</si>
  <si>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</si>
  <si>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</si>
  <si>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</si>
  <si>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</si>
  <si>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</si>
  <si>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</si>
  <si>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</si>
  <si>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</si>
  <si>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</si>
  <si>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</si>
  <si>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</si>
  <si>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</si>
  <si>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</si>
  <si>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</si>
  <si>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</si>
  <si>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</si>
  <si>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</si>
  <si>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</si>
  <si>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</si>
  <si>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</si>
  <si>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</si>
  <si>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</si>
  <si>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</si>
  <si>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</si>
  <si>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</si>
  <si>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</si>
  <si>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</si>
  <si>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</si>
  <si>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</si>
  <si>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</si>
  <si>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</si>
  <si>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</si>
  <si>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</si>
  <si>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</si>
  <si>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</si>
  <si>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</si>
  <si>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</si>
  <si>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</si>
  <si>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</si>
  <si>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</si>
  <si>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</si>
  <si>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</si>
  <si>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</si>
  <si>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</si>
  <si>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</si>
  <si>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</si>
  <si>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</si>
  <si>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</si>
  <si>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</si>
  <si>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</si>
  <si>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</si>
  <si>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</si>
  <si>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</si>
  <si>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</si>
  <si>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</si>
  <si>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</si>
  <si>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</si>
  <si>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3 - modified (question 7)</t>
  </si>
  <si>
    <t>Question 4 - modified (question 7)</t>
  </si>
  <si>
    <t>Question 5 - modified (question 7)</t>
  </si>
  <si>
    <t>XLOOKUP($A100,$A$2:$A$52,XLOOKUP(F$99,$A$1:$N$1,$A$2:$N$52))</t>
  </si>
  <si>
    <t>possible way to solve 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</si>
</sst>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vs. Actual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Department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927703099.99999905</c:v>
                </c:pt>
                <c:pt idx="1">
                  <c:v>979671000</c:v>
                </c:pt>
                <c:pt idx="2">
                  <c:v>989572899.99999905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B-4EE0-9D67-850D1872E998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Department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920284264.73000002</c:v>
                </c:pt>
                <c:pt idx="1">
                  <c:v>977068513.48000002</c:v>
                </c:pt>
                <c:pt idx="2">
                  <c:v>984116289.40999901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B-4EE0-9D67-850D1872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9720863"/>
        <c:axId val="1425864639"/>
      </c:barChart>
      <c:catAx>
        <c:axId val="129972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64639"/>
        <c:crosses val="autoZero"/>
        <c:auto val="1"/>
        <c:lblAlgn val="ctr"/>
        <c:lblOffset val="100"/>
        <c:noMultiLvlLbl val="0"/>
      </c:catAx>
      <c:valAx>
        <c:axId val="14258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2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521017</xdr:colOff>
      <xdr:row>70</xdr:row>
      <xdr:rowOff>74295</xdr:rowOff>
    </xdr:from>
    <xdr:to>
      <xdr:col>7</xdr:col>
      <xdr:colOff>1496377</xdr:colOff>
      <xdr:row>85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2D35-7721-7B5C-AAA7-D3B508EE7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workbookViewId="0">
      <selection activeCell="B57" sqref="B5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 "0")</f>
        <v>-4.3170750765267295E-2</v>
      </c>
      <c r="F2">
        <f>RANK(E2, 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RANK(J2,J$2:J$52,1)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RANK(O2, O$2:O$52,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10" si="1">IFERROR(D3/B3, "0")</f>
        <v>-2.3069981751824741E-2</v>
      </c>
      <c r="F3">
        <f t="shared" ref="F3:F52" si="2">RANK(E3, 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RANK(J3,J$2:J$52,1)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RANK(O3, O$2:O$52,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>RANK(E8, E$2:E$52,1)</f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9" t="str">
        <f>IFERROR(D11/B11, "0")</f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ref="E12:E52" si="9">IFERROR(D12/B12, "0")</f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9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9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9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9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9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9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9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9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9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9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9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9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9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9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9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9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9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9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9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9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9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9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9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9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9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9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9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9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9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9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9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9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9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9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9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9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9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9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9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9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87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 $A$2:$P$52, MATCH(B$55, $A$1:$P$1, 0))</f>
        <v>-36209.630000000005</v>
      </c>
      <c r="C56">
        <f t="shared" ref="C56:D61" si="10">VLOOKUP($A56, $A$2:$P$52, MATCH(C$55, $A$1:$P$1, 0))</f>
        <v>-27292.159999999974</v>
      </c>
      <c r="D56">
        <f t="shared" si="10"/>
        <v>-9181.0800000000163</v>
      </c>
    </row>
    <row r="57" spans="1:16" x14ac:dyDescent="0.3">
      <c r="A57" t="s">
        <v>25</v>
      </c>
      <c r="B57">
        <f t="shared" ref="B57:B61" si="11">VLOOKUP($A57, $A$2:$P$52, MATCH(B$55, $A$1:$P$1, 0))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1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1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 t="shared" si="11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1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7" t="s">
        <v>88</v>
      </c>
      <c r="F63" t="s">
        <v>91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t="s">
        <v>90</v>
      </c>
    </row>
    <row r="65" spans="1:4" x14ac:dyDescent="0.3">
      <c r="A65" t="s">
        <v>24</v>
      </c>
      <c r="B65" cm="1">
        <f t="array" ref="B65">_xlfn.XLOOKUP($A65,$A$1:$A$52,INDEX($A$1:$P$52,,MATCH(B$64,$A$1:$P$1,0)),FALSE)</f>
        <v>-36209.630000000005</v>
      </c>
      <c r="C65" cm="1">
        <f t="array" ref="C65">_xlfn.XLOOKUP($A65,$A$1:$A$52,INDEX($A$1:$P$52,,MATCH(C$64,$A$1:$P$1,0)),FALSE)</f>
        <v>-27292.159999999974</v>
      </c>
      <c r="D65" cm="1">
        <f t="array" ref="D65">_xlfn.XLOOKUP($A65,$A$1:$A$52,INDEX($A$1:$P$52,,MATCH(D$64,$A$1:$P$1,0)),FALSE)</f>
        <v>-9181.0800000000163</v>
      </c>
    </row>
    <row r="66" spans="1:4" x14ac:dyDescent="0.3">
      <c r="A66" t="s">
        <v>25</v>
      </c>
      <c r="B66" cm="1">
        <f t="array" ref="B66">_xlfn.XLOOKUP($A66,$A$1:$A$52,INDEX($A$1:$P$52,,MATCH(B$64,$A$1:$P$1,0)),FALSE)</f>
        <v>0</v>
      </c>
      <c r="C66" cm="1">
        <f t="array" ref="C66">_xlfn.XLOOKUP($A66,$A$1:$A$52,INDEX($A$1:$P$52,,MATCH(C$64,$A$1:$P$1,0)),FALSE)</f>
        <v>0</v>
      </c>
      <c r="D66" cm="1">
        <f t="array" ref="D66">_xlfn.XLOOKUP($A66,$A$1:$A$52,INDEX($A$1:$P$52,,MATCH(D$64,$A$1:$P$1,0)),FALSE)</f>
        <v>-311228.08999999997</v>
      </c>
    </row>
    <row r="67" spans="1:4" x14ac:dyDescent="0.3">
      <c r="A67" t="s">
        <v>32</v>
      </c>
      <c r="B67" cm="1">
        <f t="array" ref="B67">_xlfn.XLOOKUP($A67,$A$1:$A$52,INDEX($A$1:$P$52,,MATCH(B$64,$A$1:$P$1,0)),FALSE)</f>
        <v>-149396.10000000987</v>
      </c>
      <c r="C67" cm="1">
        <f t="array" ref="C67">_xlfn.XLOOKUP($A67,$A$1:$A$52,INDEX($A$1:$P$52,,MATCH(C$64,$A$1:$P$1,0)),FALSE)</f>
        <v>-189254.06000000006</v>
      </c>
      <c r="D67" cm="1">
        <f t="array" ref="D67">_xlfn.XLOOKUP($A67,$A$1:$A$52,INDEX($A$1:$P$52,,MATCH(D$64,$A$1:$P$1,0)),FALSE)</f>
        <v>-374962.91000000015</v>
      </c>
    </row>
    <row r="68" spans="1:4" x14ac:dyDescent="0.3">
      <c r="A68" t="s">
        <v>38</v>
      </c>
      <c r="B68" cm="1">
        <f t="array" ref="B68">_xlfn.XLOOKUP($A68,$A$1:$A$52,INDEX($A$1:$P$52,,MATCH(B$64,$A$1:$P$1,0)),FALSE)</f>
        <v>-12230.810000000056</v>
      </c>
      <c r="C68" cm="1">
        <f t="array" ref="C68">_xlfn.XLOOKUP($A68,$A$1:$A$52,INDEX($A$1:$P$52,,MATCH(C$64,$A$1:$P$1,0)),FALSE)</f>
        <v>-45485.580000000075</v>
      </c>
      <c r="D68" cm="1">
        <f t="array" ref="D68">_xlfn.XLOOKUP($A68,$A$1:$A$52,INDEX($A$1:$P$52,,MATCH(D$64,$A$1:$P$1,0)),FALSE)</f>
        <v>-72.879999999888241</v>
      </c>
    </row>
    <row r="69" spans="1:4" x14ac:dyDescent="0.3">
      <c r="A69" t="s">
        <v>39</v>
      </c>
      <c r="B69" cm="1">
        <f t="array" ref="B69">_xlfn.XLOOKUP($A69,$A$1:$A$52,INDEX($A$1:$P$52,,MATCH(B$64,$A$1:$P$1,0)),FALSE)</f>
        <v>-4950.4699999999721</v>
      </c>
      <c r="C69" cm="1">
        <f t="array" ref="C69">_xlfn.XLOOKUP($A69,$A$1:$A$52,INDEX($A$1:$P$52,,MATCH(C$64,$A$1:$P$1,0)),FALSE)</f>
        <v>-8005.7900000010268</v>
      </c>
      <c r="D69" cm="1">
        <f t="array" ref="D69">_xlfn.XLOOKUP($A69,$A$1:$A$52,INDEX($A$1:$P$52,,MATCH(D$64,$A$1:$P$1,0)),FALSE)</f>
        <v>-1724.9000000000233</v>
      </c>
    </row>
    <row r="70" spans="1:4" x14ac:dyDescent="0.3">
      <c r="A70" t="s">
        <v>55</v>
      </c>
      <c r="B70" cm="1">
        <f t="array" ref="B70">_xlfn.XLOOKUP($A70,$A$1:$A$52,INDEX($A$1:$P$52,,MATCH(B$64,$A$1:$P$1,0)),FALSE)</f>
        <v>-184239.79000001028</v>
      </c>
      <c r="C70" cm="1">
        <f t="array" ref="C70">_xlfn.XLOOKUP($A70,$A$1:$A$52,INDEX($A$1:$P$52,,MATCH(C$64,$A$1:$P$1,0)),FALSE)</f>
        <v>-133456.33000001032</v>
      </c>
      <c r="D70" cm="1">
        <f t="array" ref="D70">_xlfn.XLOOKUP($A70,$A$1:$A$52,INDEX($A$1:$P$52,,MATCH(D$64,$A$1:$P$1,0)),FALSE)</f>
        <v>-82077.349999999627</v>
      </c>
    </row>
    <row r="72" spans="1:4" x14ac:dyDescent="0.3">
      <c r="A72" s="7" t="s">
        <v>89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INDEX($A$1:$P$52,MATCH(A74,$A$1:$A$52,0), MATCH(B$73,$A$1:$P$1))</f>
        <v>-36209.630000000005</v>
      </c>
      <c r="C74">
        <f>INDEX($A$1:$P$52,MATCH(A74,$A$1:$A$52,0), MATCH(C$73,$A$1:$P$1))</f>
        <v>-27292.159999999974</v>
      </c>
      <c r="D74">
        <f>INDEX($A$1:$P$52,MATCH(A74,$A$1:$A$52,0), MATCH(D$73,$A$1:$P$1))</f>
        <v>-9181.0800000000163</v>
      </c>
    </row>
    <row r="75" spans="1:4" x14ac:dyDescent="0.3">
      <c r="A75" t="s">
        <v>25</v>
      </c>
      <c r="B75">
        <f>INDEX($A$1:$P$52,MATCH(A75,$A$1:$A$52,0), MATCH(B$73,$A$1:$P$1))</f>
        <v>0</v>
      </c>
      <c r="C75">
        <f t="shared" ref="C75:C79" si="12">INDEX($A$1:$P$52,MATCH(A75,$A$1:$A$52,0), MATCH(C$73,$A$1:$P$1))</f>
        <v>0</v>
      </c>
      <c r="D75">
        <f t="shared" ref="D75:D79" si="13">INDEX($A$1:$P$52,MATCH(A75,$A$1:$A$52,0), MATCH(D$73,$A$1:$P$1))</f>
        <v>-311228.08999999997</v>
      </c>
    </row>
    <row r="76" spans="1:4" x14ac:dyDescent="0.3">
      <c r="A76" t="s">
        <v>32</v>
      </c>
      <c r="B76">
        <f>INDEX($A$1:$P$52,MATCH(A76,$A$1:$A$52,0), MATCH(B$73,$A$1:$P$1))</f>
        <v>-149396.10000000987</v>
      </c>
      <c r="C76">
        <f t="shared" si="12"/>
        <v>-189254.06000000006</v>
      </c>
      <c r="D76">
        <f t="shared" si="13"/>
        <v>-374962.91000000015</v>
      </c>
    </row>
    <row r="77" spans="1:4" x14ac:dyDescent="0.3">
      <c r="A77" t="s">
        <v>38</v>
      </c>
      <c r="B77">
        <f t="shared" ref="B77:B79" si="14">INDEX($A$1:$P$52,MATCH(A77,$A$1:$A$52,0), MATCH(B$73,$A$1:$P$1))</f>
        <v>-12230.810000000056</v>
      </c>
      <c r="C77">
        <f t="shared" si="12"/>
        <v>-45485.580000000075</v>
      </c>
      <c r="D77">
        <f t="shared" si="13"/>
        <v>-72.879999999888241</v>
      </c>
    </row>
    <row r="78" spans="1:4" x14ac:dyDescent="0.3">
      <c r="A78" t="s">
        <v>39</v>
      </c>
      <c r="B78">
        <f t="shared" si="14"/>
        <v>-4950.4699999999721</v>
      </c>
      <c r="C78">
        <f t="shared" si="12"/>
        <v>-8005.7900000010268</v>
      </c>
      <c r="D78">
        <f t="shared" si="13"/>
        <v>-1724.9000000000233</v>
      </c>
    </row>
    <row r="79" spans="1:4" x14ac:dyDescent="0.3">
      <c r="A79" t="s">
        <v>55</v>
      </c>
      <c r="B79">
        <f t="shared" si="14"/>
        <v>-184239.79000001028</v>
      </c>
      <c r="C79">
        <f t="shared" si="12"/>
        <v>-133456.33000001032</v>
      </c>
      <c r="D79">
        <f t="shared" si="13"/>
        <v>-82077.349999999627</v>
      </c>
    </row>
    <row r="81" spans="1:7" x14ac:dyDescent="0.3">
      <c r="A81" s="7" t="s">
        <v>67</v>
      </c>
    </row>
    <row r="82" spans="1:7" x14ac:dyDescent="0.3">
      <c r="A82" t="s">
        <v>0</v>
      </c>
    </row>
    <row r="83" spans="1:7" x14ac:dyDescent="0.3">
      <c r="A83" s="10" t="s">
        <v>47</v>
      </c>
      <c r="B83" s="1" t="s">
        <v>68</v>
      </c>
      <c r="C83" s="1" t="s">
        <v>69</v>
      </c>
    </row>
    <row r="84" spans="1:7" x14ac:dyDescent="0.3">
      <c r="A84" t="s">
        <v>70</v>
      </c>
      <c r="B84" s="6">
        <f>INDEX(B$2:B$52, MATCH($A$83, $A$2:$A$52, 0))</f>
        <v>927703099.99999905</v>
      </c>
      <c r="C84" s="6">
        <f>INDEX(C$2:C$52, MATCH($A$83, $A$2:$A$52, 0))</f>
        <v>920284264.73000002</v>
      </c>
    </row>
    <row r="85" spans="1:7" x14ac:dyDescent="0.3">
      <c r="A85" t="s">
        <v>71</v>
      </c>
      <c r="B85" s="6">
        <f>INDEX(G$2:G$52, MATCH($A$83, $A$2:$A$52, 0))</f>
        <v>979671000</v>
      </c>
      <c r="C85" s="6">
        <f>INDEX(H$2:H$52, MATCH($A$83, $A$2:$A$52, 0))</f>
        <v>977068513.48000002</v>
      </c>
    </row>
    <row r="86" spans="1:7" x14ac:dyDescent="0.3">
      <c r="A86" t="s">
        <v>72</v>
      </c>
      <c r="B86" s="6">
        <f>INDEX(L$2:L$52, MATCH($A$83, $A$2:$A$52, 0))</f>
        <v>989572899.99999905</v>
      </c>
      <c r="C86" s="6">
        <f>INDEX(M$2:M$52, MATCH($A$83, $A$2:$A$52, 0))</f>
        <v>984116289.40999901</v>
      </c>
    </row>
    <row r="88" spans="1:7" x14ac:dyDescent="0.3">
      <c r="A88" s="7" t="s">
        <v>73</v>
      </c>
    </row>
    <row r="89" spans="1:7" x14ac:dyDescent="0.3">
      <c r="A89" t="s">
        <v>74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75</v>
      </c>
      <c r="D90" s="8" t="s">
        <v>0</v>
      </c>
      <c r="E90" s="8" t="s">
        <v>75</v>
      </c>
      <c r="F90" s="8" t="s">
        <v>0</v>
      </c>
      <c r="G90" s="8" t="s">
        <v>75</v>
      </c>
    </row>
    <row r="91" spans="1:7" x14ac:dyDescent="0.3">
      <c r="A91" t="s">
        <v>70</v>
      </c>
      <c r="B91" t="str">
        <f>_xlfn.XLOOKUP($B$89, F$2:F$52, $A$2:$A$52)</f>
        <v>Clerk and Master - Chancery</v>
      </c>
      <c r="C91" s="5">
        <f>_xlfn.XLOOKUP($B$89, F$2:F$52, E$2:E$52)</f>
        <v>-0.15235918433091292</v>
      </c>
      <c r="D91" t="str">
        <f>_xlfn.XLOOKUP($D$89, F$2:F$52, $A$2:$A$52)</f>
        <v>Circuit Court Clerk</v>
      </c>
      <c r="E91" s="5">
        <f>_xlfn.XLOOKUP($D$89, F$2:F$52, E$2:E$52)</f>
        <v>-0.11502817362571344</v>
      </c>
      <c r="F91" t="str">
        <f>_xlfn.XLOOKUP($F$89, F$2:F$52, $A$2:$A$52)</f>
        <v>Internal Audit</v>
      </c>
      <c r="G91" s="5">
        <f>_xlfn.XLOOKUP($F$89, F$2:F$52, E$2:E$52)</f>
        <v>-9.5782760864849215E-2</v>
      </c>
    </row>
    <row r="92" spans="1:7" x14ac:dyDescent="0.3">
      <c r="A92" t="s">
        <v>71</v>
      </c>
      <c r="B92" t="str">
        <f>_xlfn.XLOOKUP($B$89, K$2:K$52, $A$2:$A$52)</f>
        <v>Metropolitan Clerk</v>
      </c>
      <c r="C92" s="5">
        <f>_xlfn.XLOOKUP($B$89, K$2:K$52, J$2:J$52)</f>
        <v>-0.17551246244575608</v>
      </c>
      <c r="D92" t="str">
        <f>_xlfn.XLOOKUP($D$89, K$2:K$52, $A$2:$A$52)</f>
        <v>Internal Audit</v>
      </c>
      <c r="E92" s="5">
        <f>_xlfn.XLOOKUP($D$89, K$2:K$52, J$2:J$52)</f>
        <v>-0.17103239309050916</v>
      </c>
      <c r="F92" t="str">
        <f>_xlfn.XLOOKUP(F$89, K$2:K$52, $A$2:$A$52)</f>
        <v>Office of Family Safety</v>
      </c>
      <c r="G92" s="5">
        <f>_xlfn.XLOOKUP($F$89, K$2:K$52, J$2:J$52)</f>
        <v>-0.13918241656366656</v>
      </c>
    </row>
    <row r="93" spans="1:7" x14ac:dyDescent="0.3">
      <c r="A93" t="s">
        <v>72</v>
      </c>
      <c r="B93" t="str">
        <f>_xlfn.XLOOKUP($B$89, P$2:P$52, $A$2:$A$52)</f>
        <v>Community Oversight Board</v>
      </c>
      <c r="C93" s="5">
        <f>_xlfn.XLOOKUP($B$89, P$2:P$52, O$2:O$52)</f>
        <v>-0.82994157333333329</v>
      </c>
      <c r="D93" t="str">
        <f>_xlfn.XLOOKUP($D$89, P$2:P$52, $A$2:$A$52)</f>
        <v>Clerk and Master - Chancery</v>
      </c>
      <c r="E93" s="5">
        <f>_xlfn.XLOOKUP($D$89, P$2:P$52, O$2:O$52)</f>
        <v>-0.15295680364719175</v>
      </c>
      <c r="F93" t="str">
        <f>_xlfn.XLOOKUP($F$89, P$2:P$52, $A$2:$A$52)</f>
        <v>Election Commission</v>
      </c>
      <c r="G93" s="5">
        <f>_xlfn.XLOOKUP($F$89, P$2:P$52, O$2:O$52)</f>
        <v>-0.12882667147667154</v>
      </c>
    </row>
    <row r="95" spans="1:7" x14ac:dyDescent="0.3">
      <c r="A95" s="7" t="s">
        <v>76</v>
      </c>
    </row>
    <row r="96" spans="1:7" x14ac:dyDescent="0.3">
      <c r="A96" t="s">
        <v>74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75</v>
      </c>
      <c r="D97" s="8" t="s">
        <v>0</v>
      </c>
      <c r="E97" s="8" t="s">
        <v>75</v>
      </c>
      <c r="F97" s="8" t="s">
        <v>0</v>
      </c>
      <c r="G97" s="8" t="s">
        <v>75</v>
      </c>
    </row>
    <row r="98" spans="1:9" x14ac:dyDescent="0.3">
      <c r="A98" t="s">
        <v>70</v>
      </c>
      <c r="B98" t="str">
        <f>INDEX($A$2:$A$52, MATCH($B$96, F$2:F$52,0))</f>
        <v>Clerk and Master - Chancery</v>
      </c>
      <c r="C98" s="5">
        <f>INDEX($E$2:$E$52, MATCH($B$96, F$2:F$52,0))</f>
        <v>-0.15235918433091292</v>
      </c>
      <c r="D98" t="str">
        <f>INDEX($A$2:$A$52, MATCH($D$96, F$2:F$52,0))</f>
        <v>Circuit Court Clerk</v>
      </c>
      <c r="E98" s="5">
        <f>INDEX($E$2:$E$52, MATCH(D$96, F$2:F$52,0))</f>
        <v>-0.11502817362571344</v>
      </c>
      <c r="F98" t="str">
        <f>INDEX($A$2:$A$52, MATCH($F$96, F$2:F$52,0))</f>
        <v>Internal Audit</v>
      </c>
      <c r="G98" s="5">
        <f>INDEX($E$2:$E$52, MATCH(F$96, F$2:F$52,0))</f>
        <v>-9.5782760864849215E-2</v>
      </c>
      <c r="I98" s="4"/>
    </row>
    <row r="99" spans="1:9" x14ac:dyDescent="0.3">
      <c r="A99" t="s">
        <v>71</v>
      </c>
      <c r="B99" t="str">
        <f>INDEX($A$2:$A$52, MATCH($B$96, K$2:K$52,0))</f>
        <v>Metropolitan Clerk</v>
      </c>
      <c r="C99" s="5">
        <f>INDEX($J$2:$J$52, MATCH($B$96, K$2:K$52,0))</f>
        <v>-0.17551246244575608</v>
      </c>
      <c r="D99" t="str">
        <f>INDEX($A$2:$A$52, MATCH($D$96, K$2:K$52,0))</f>
        <v>Internal Audit</v>
      </c>
      <c r="E99" s="5">
        <f>INDEX($J$2:$J$52, MATCH($D$96, K$2:K$52,0))</f>
        <v>-0.17103239309050916</v>
      </c>
      <c r="F99" t="str">
        <f>INDEX($A$2:$A$52, MATCH($F$96, K$2:K$52,0))</f>
        <v>Office of Family Safety</v>
      </c>
      <c r="G99" s="5">
        <f>INDEX($J$2:$J$52, MATCH($F$96, K$2:K$52,0))</f>
        <v>-0.13918241656366656</v>
      </c>
      <c r="I99" s="4"/>
    </row>
    <row r="100" spans="1:9" x14ac:dyDescent="0.3">
      <c r="A100" t="s">
        <v>72</v>
      </c>
      <c r="B100" t="str">
        <f>INDEX($A$2:$A$52, MATCH($B$96, P$2:P$52,0))</f>
        <v>Community Oversight Board</v>
      </c>
      <c r="C100" s="5">
        <f>INDEX($O$2:$O$52, MATCH($B$96, P$2:P$52,0))</f>
        <v>-0.82994157333333329</v>
      </c>
      <c r="D100" t="str">
        <f>INDEX($A$2:$A$52, MATCH($D$96, P$2:P$52,0))</f>
        <v>Clerk and Master - Chancery</v>
      </c>
      <c r="E100" s="5">
        <f>INDEX($O$2:$O$52, MATCH($D$96, P$2:P$52,0))</f>
        <v>-0.15295680364719175</v>
      </c>
      <c r="F100" t="str">
        <f>INDEX($A$2:$A$52, MATCH($F$96, P$2:P$52,0))</f>
        <v>Election Commission</v>
      </c>
      <c r="G100" s="5">
        <f>INDEX($O$2:$O$52, MATCH($F$96, P$2:P$52,0))</f>
        <v>-0.12882667147667154</v>
      </c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77</v>
      </c>
    </row>
    <row r="2" spans="1:2" x14ac:dyDescent="0.3">
      <c r="A2" s="2" t="s">
        <v>1</v>
      </c>
      <c r="B2" s="3" t="s">
        <v>78</v>
      </c>
    </row>
    <row r="3" spans="1:2" x14ac:dyDescent="0.3">
      <c r="A3" s="2" t="s">
        <v>2</v>
      </c>
      <c r="B3" s="3" t="s">
        <v>79</v>
      </c>
    </row>
    <row r="4" spans="1:2" x14ac:dyDescent="0.3">
      <c r="A4" s="2" t="s">
        <v>3</v>
      </c>
      <c r="B4" s="3" t="s">
        <v>80</v>
      </c>
    </row>
    <row r="5" spans="1:2" x14ac:dyDescent="0.3">
      <c r="A5" s="2" t="s">
        <v>6</v>
      </c>
      <c r="B5" s="3" t="s">
        <v>81</v>
      </c>
    </row>
    <row r="6" spans="1:2" x14ac:dyDescent="0.3">
      <c r="A6" s="2" t="s">
        <v>7</v>
      </c>
      <c r="B6" s="3" t="s">
        <v>82</v>
      </c>
    </row>
    <row r="7" spans="1:2" x14ac:dyDescent="0.3">
      <c r="A7" s="2" t="s">
        <v>8</v>
      </c>
      <c r="B7" s="3" t="s">
        <v>83</v>
      </c>
    </row>
    <row r="8" spans="1:2" x14ac:dyDescent="0.3">
      <c r="A8" s="2" t="s">
        <v>11</v>
      </c>
      <c r="B8" s="3" t="s">
        <v>84</v>
      </c>
    </row>
    <row r="9" spans="1:2" x14ac:dyDescent="0.3">
      <c r="A9" s="2" t="s">
        <v>12</v>
      </c>
      <c r="B9" s="3" t="s">
        <v>85</v>
      </c>
    </row>
    <row r="10" spans="1:2" x14ac:dyDescent="0.3">
      <c r="A10" s="2" t="s">
        <v>13</v>
      </c>
      <c r="B10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Chadwick</cp:lastModifiedBy>
  <cp:revision/>
  <dcterms:created xsi:type="dcterms:W3CDTF">2020-02-26T17:00:38Z</dcterms:created>
  <dcterms:modified xsi:type="dcterms:W3CDTF">2024-01-26T01:14:16Z</dcterms:modified>
  <cp:category/>
  <cp:contentStatus/>
</cp:coreProperties>
</file>