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a4b543f6f8d169/Documents/DA11/Excel/lookups-exercise-jmcapps/"/>
    </mc:Choice>
  </mc:AlternateContent>
  <xr:revisionPtr revIDLastSave="136" documentId="8_{19ED61FC-0AAB-4DAC-83F6-00D6AC42053B}" xr6:coauthVersionLast="47" xr6:coauthVersionMax="47" xr10:uidLastSave="{5917A0B6-FBCB-46F1-B317-6921F600301F}"/>
  <bookViews>
    <workbookView xWindow="5328" yWindow="96" windowWidth="17280" windowHeight="8964" xr2:uid="{00000000-000D-0000-FFFF-FFFF00000000}"/>
  </bookViews>
  <sheets>
    <sheet name="metro_budget" sheetId="1" r:id="rId1"/>
    <sheet name="Department" sheetId="3" r:id="rId2"/>
    <sheet name="data_dictionary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B86" i="1"/>
  <c r="B85" i="1"/>
  <c r="B84" i="1"/>
  <c r="D75" i="1"/>
  <c r="D76" i="1"/>
  <c r="D77" i="1"/>
  <c r="D78" i="1"/>
  <c r="D79" i="1"/>
  <c r="D74" i="1"/>
  <c r="C74" i="1"/>
  <c r="C75" i="1"/>
  <c r="C76" i="1"/>
  <c r="C77" i="1"/>
  <c r="C78" i="1"/>
  <c r="C79" i="1"/>
  <c r="B75" i="1"/>
  <c r="B76" i="1"/>
  <c r="B77" i="1"/>
  <c r="B78" i="1"/>
  <c r="B79" i="1"/>
  <c r="B74" i="1"/>
  <c r="D66" i="1"/>
  <c r="D67" i="1"/>
  <c r="D68" i="1"/>
  <c r="D69" i="1"/>
  <c r="D70" i="1"/>
  <c r="C66" i="1"/>
  <c r="C67" i="1"/>
  <c r="C68" i="1"/>
  <c r="C69" i="1"/>
  <c r="C70" i="1"/>
  <c r="B66" i="1"/>
  <c r="B67" i="1"/>
  <c r="B68" i="1"/>
  <c r="B69" i="1"/>
  <c r="B70" i="1"/>
  <c r="D65" i="1"/>
  <c r="C65" i="1"/>
  <c r="B65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</calcChain>
</file>

<file path=xl/sharedStrings.xml><?xml version="1.0" encoding="utf-8"?>
<sst xmlns="http://schemas.openxmlformats.org/spreadsheetml/2006/main" count="201" uniqueCount="90">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</sst>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81" workbookViewId="0">
      <selection activeCell="B87" sqref="B87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IFERROR(B2-C2,0)</f>
        <v>15396420.870000005</v>
      </c>
      <c r="E2" s="5">
        <f>IFERROR(D2/B2,0)</f>
        <v>4.3170750765267295E-2</v>
      </c>
      <c r="F2">
        <f>_xlfn.RANK.EQ(E2,$E$2:$E$52,0)</f>
        <v>14</v>
      </c>
      <c r="G2">
        <v>382685200</v>
      </c>
      <c r="H2">
        <v>346340810.81999999</v>
      </c>
      <c r="I2">
        <f>G2-H2</f>
        <v>36344389.180000007</v>
      </c>
      <c r="J2" s="5">
        <f>IFERROR(I2/G2,0)</f>
        <v>9.4972027086493035E-2</v>
      </c>
      <c r="K2">
        <f>_xlfn.RANK.EQ(J2,$J$2:$J$52,0)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_xlfn.RANK.EQ(O2,$O$2:$O$52,0)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IFERROR(B3-C3,0)</f>
        <v>7585.4099999999744</v>
      </c>
      <c r="E3" s="5">
        <f t="shared" ref="E3:E52" si="1">IFERROR(D3/B3,0)</f>
        <v>2.3069981751824741E-2</v>
      </c>
      <c r="F3">
        <f t="shared" ref="F3:F52" si="2">_xlfn.RANK.EQ(E3,$E$2:$E$52,0)</f>
        <v>22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IFERROR(I3/G3,0)</f>
        <v>6.6804928315415249E-2</v>
      </c>
      <c r="K3">
        <f t="shared" ref="K3:K52" si="5">_xlfn.RANK.EQ(J3,$J$2:$J$52,0)</f>
        <v>14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_xlfn.RANK.EQ(O3,$O$2:$O$52,0)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VLOOKUP(A56,A2:E52,4,0)</f>
        <v>36209.630000000005</v>
      </c>
      <c r="C56">
        <f>VLOOKUP(A56,A2:I52,9,0)</f>
        <v>27292.159999999974</v>
      </c>
      <c r="D56">
        <f>VLOOKUP(A56,A2:N52,14,0)</f>
        <v>9181.0800000000163</v>
      </c>
    </row>
    <row r="57" spans="1:16" x14ac:dyDescent="0.3">
      <c r="A57" t="s">
        <v>25</v>
      </c>
      <c r="B57">
        <f>VLOOKUP(A57,A2:E52,4,0)</f>
        <v>0</v>
      </c>
      <c r="C57">
        <f>VLOOKUP(A57,A2:I52,9,0)</f>
        <v>0</v>
      </c>
      <c r="D57">
        <f>VLOOKUP(A57,A2:N52,14,0)</f>
        <v>311228.08999999997</v>
      </c>
    </row>
    <row r="58" spans="1:16" x14ac:dyDescent="0.3">
      <c r="A58" t="s">
        <v>32</v>
      </c>
      <c r="B58">
        <f>VLOOKUP(A58,A2:E52,4,0)</f>
        <v>149396.10000000987</v>
      </c>
      <c r="C58">
        <f>VLOOKUP(A58,A2:I52,9,0)</f>
        <v>189254.06000000006</v>
      </c>
      <c r="D58">
        <f>VLOOKUP(A58,A2:N52,14,0)</f>
        <v>374962.91000000015</v>
      </c>
    </row>
    <row r="59" spans="1:16" x14ac:dyDescent="0.3">
      <c r="A59" t="s">
        <v>38</v>
      </c>
      <c r="B59">
        <f>VLOOKUP(A59,A2:E52,4,0)</f>
        <v>12230.810000000056</v>
      </c>
      <c r="C59">
        <f>VLOOKUP(A59,A2:I52,9,0)</f>
        <v>45485.580000000075</v>
      </c>
      <c r="D59">
        <f>VLOOKUP(A59,A2:N52,14,0)</f>
        <v>72.879999999888241</v>
      </c>
    </row>
    <row r="60" spans="1:16" x14ac:dyDescent="0.3">
      <c r="A60" t="s">
        <v>39</v>
      </c>
      <c r="B60">
        <f>VLOOKUP(A60,A2:E52,4,0)</f>
        <v>4950.4699999999721</v>
      </c>
      <c r="C60">
        <f>VLOOKUP(A60,A2:I52,9,0)</f>
        <v>8005.7900000010268</v>
      </c>
      <c r="D60">
        <f>VLOOKUP(A60,A2:N52,14,0)</f>
        <v>1724.9000000000233</v>
      </c>
    </row>
    <row r="61" spans="1:16" x14ac:dyDescent="0.3">
      <c r="A61" t="s">
        <v>55</v>
      </c>
      <c r="B61">
        <f>VLOOKUP(A61,A2:E52,4,0)</f>
        <v>184239.79000001028</v>
      </c>
      <c r="C61">
        <f>VLOOKUP(A61,A2:I52,9,0)</f>
        <v>133456.33000001032</v>
      </c>
      <c r="D61">
        <f>VLOOKUP(A61,A2:N52,14,0)</f>
        <v>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_xlfn.XLOOKUP(A65,A2:A52,D2:D52)</f>
        <v>36209.630000000005</v>
      </c>
      <c r="C65">
        <f>_xlfn.XLOOKUP(A65,A2:A52,I2:I52)</f>
        <v>27292.159999999974</v>
      </c>
      <c r="D65">
        <f>_xlfn.XLOOKUP(A65,A2:A52,N2:N52)</f>
        <v>9181.0800000000163</v>
      </c>
    </row>
    <row r="66" spans="1:4" x14ac:dyDescent="0.3">
      <c r="A66" t="s">
        <v>25</v>
      </c>
      <c r="B66">
        <f t="shared" ref="B66:B70" si="9">_xlfn.XLOOKUP(A66,A3:A53,D3:D53)</f>
        <v>0</v>
      </c>
      <c r="C66">
        <f t="shared" ref="C66:C70" si="10">_xlfn.XLOOKUP(A66,A3:A53,I3:I53)</f>
        <v>0</v>
      </c>
      <c r="D66">
        <f t="shared" ref="D66:D70" si="11">_xlfn.XLOOKUP(A66,A3:A53,N3:N53)</f>
        <v>311228.08999999997</v>
      </c>
    </row>
    <row r="67" spans="1:4" x14ac:dyDescent="0.3">
      <c r="A67" t="s">
        <v>32</v>
      </c>
      <c r="B67">
        <f t="shared" si="9"/>
        <v>149396.10000000987</v>
      </c>
      <c r="C67">
        <f t="shared" si="10"/>
        <v>189254.06000000006</v>
      </c>
      <c r="D67">
        <f t="shared" si="11"/>
        <v>374962.91000000015</v>
      </c>
    </row>
    <row r="68" spans="1:4" x14ac:dyDescent="0.3">
      <c r="A68" t="s">
        <v>38</v>
      </c>
      <c r="B68">
        <f t="shared" si="9"/>
        <v>12230.810000000056</v>
      </c>
      <c r="C68">
        <f t="shared" si="10"/>
        <v>45485.580000000075</v>
      </c>
      <c r="D68">
        <f t="shared" si="11"/>
        <v>72.879999999888241</v>
      </c>
    </row>
    <row r="69" spans="1:4" x14ac:dyDescent="0.3">
      <c r="A69" t="s">
        <v>39</v>
      </c>
      <c r="B69">
        <f t="shared" si="9"/>
        <v>4950.4699999999721</v>
      </c>
      <c r="C69">
        <f t="shared" si="10"/>
        <v>8005.7900000010268</v>
      </c>
      <c r="D69">
        <f t="shared" si="11"/>
        <v>1724.9000000000233</v>
      </c>
    </row>
    <row r="70" spans="1:4" x14ac:dyDescent="0.3">
      <c r="A70" t="s">
        <v>55</v>
      </c>
      <c r="B70">
        <f t="shared" si="9"/>
        <v>184239.79000001028</v>
      </c>
      <c r="C70">
        <f t="shared" si="10"/>
        <v>133456.33000001032</v>
      </c>
      <c r="D70">
        <f t="shared" si="11"/>
        <v>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INDEX(D2:D52,MATCH(A74,A2:A52,0))</f>
        <v>36209.630000000005</v>
      </c>
      <c r="C74">
        <f>INDEX(I2:I52,MATCH(A74,A2:A52,0))</f>
        <v>27292.159999999974</v>
      </c>
      <c r="D74">
        <f>INDEX(N2:N52,MATCH(A74,A2:A52,0))</f>
        <v>9181.0800000000163</v>
      </c>
    </row>
    <row r="75" spans="1:4" x14ac:dyDescent="0.3">
      <c r="A75" t="s">
        <v>25</v>
      </c>
      <c r="B75">
        <f t="shared" ref="B75:B79" si="12">INDEX(D3:D53,MATCH(A75,A3:A53,0))</f>
        <v>0</v>
      </c>
      <c r="C75">
        <f t="shared" ref="C75:C79" si="13">INDEX(I3:I53,MATCH(A75,A3:A53,0))</f>
        <v>0</v>
      </c>
      <c r="D75">
        <f t="shared" ref="D75:D79" si="14">INDEX(N3:N53,MATCH(A75,A3:A53,0))</f>
        <v>311228.08999999997</v>
      </c>
    </row>
    <row r="76" spans="1:4" x14ac:dyDescent="0.3">
      <c r="A76" t="s">
        <v>32</v>
      </c>
      <c r="B76">
        <f t="shared" si="12"/>
        <v>149396.10000000987</v>
      </c>
      <c r="C76">
        <f t="shared" si="13"/>
        <v>189254.06000000006</v>
      </c>
      <c r="D76">
        <f t="shared" si="14"/>
        <v>374962.91000000015</v>
      </c>
    </row>
    <row r="77" spans="1:4" x14ac:dyDescent="0.3">
      <c r="A77" t="s">
        <v>38</v>
      </c>
      <c r="B77">
        <f t="shared" si="12"/>
        <v>12230.810000000056</v>
      </c>
      <c r="C77">
        <f t="shared" si="13"/>
        <v>45485.580000000075</v>
      </c>
      <c r="D77">
        <f t="shared" si="14"/>
        <v>72.879999999888241</v>
      </c>
    </row>
    <row r="78" spans="1:4" x14ac:dyDescent="0.3">
      <c r="A78" t="s">
        <v>39</v>
      </c>
      <c r="B78">
        <f t="shared" si="12"/>
        <v>4950.4699999999721</v>
      </c>
      <c r="C78">
        <f t="shared" si="13"/>
        <v>8005.7900000010268</v>
      </c>
      <c r="D78">
        <f t="shared" si="14"/>
        <v>1724.9000000000233</v>
      </c>
    </row>
    <row r="79" spans="1:4" x14ac:dyDescent="0.3">
      <c r="A79" t="s">
        <v>55</v>
      </c>
      <c r="B79">
        <f t="shared" si="12"/>
        <v>184239.79000001028</v>
      </c>
      <c r="C79">
        <f t="shared" si="13"/>
        <v>133456.33000001032</v>
      </c>
      <c r="D79">
        <f t="shared" si="14"/>
        <v>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INDEX(B2:B52,MATCH($B$87,$A$2:$A$52,0))</f>
        <v>356640100</v>
      </c>
      <c r="C84" s="6">
        <f>INDEX(C2:C52,MATCH($B$87,$A$2:$A$52,0))</f>
        <v>341243679.13</v>
      </c>
    </row>
    <row r="85" spans="1:7" x14ac:dyDescent="0.3">
      <c r="A85" t="s">
        <v>74</v>
      </c>
      <c r="B85" s="6">
        <f>INDEX(G2:G52,MATCH($B$87,$A$2:$A$52,0))</f>
        <v>382685200</v>
      </c>
      <c r="C85" s="6">
        <f>INDEX(H2:H52,MATCH($B$87,$A$2:$A$52,0))</f>
        <v>346340810.81999999</v>
      </c>
    </row>
    <row r="86" spans="1:7" x14ac:dyDescent="0.3">
      <c r="A86" t="s">
        <v>75</v>
      </c>
      <c r="B86" s="6">
        <f>INDEX(L2:L52,MATCH($B$87,$A$2:$A$52,0))</f>
        <v>376548600</v>
      </c>
      <c r="C86" s="6">
        <f>INDEX(M2:M52,MATCH($B$87,$A$2:$A$52,0))</f>
        <v>355279492.22999901</v>
      </c>
    </row>
    <row r="87" spans="1:7" x14ac:dyDescent="0.3">
      <c r="B87" t="s">
        <v>16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1284AB-EEA2-4768-9E3C-A3744CFDD964}">
          <x14:formula1>
            <xm:f>Department!$A$1:$A$51</xm:f>
          </x14:formula1>
          <xm:sqref>B87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4725-1562-4518-9C19-C56AAB0DA6E3}">
  <dimension ref="A1:A51"/>
  <sheetViews>
    <sheetView workbookViewId="0">
      <selection activeCell="B11" sqref="B11"/>
    </sheetView>
  </sheetViews>
  <sheetFormatPr defaultRowHeight="14.4" x14ac:dyDescent="0.3"/>
  <cols>
    <col min="1" max="1" width="29.6640625" customWidth="1"/>
  </cols>
  <sheetData>
    <row r="1" spans="1:1" x14ac:dyDescent="0.3">
      <c r="A1" t="s">
        <v>16</v>
      </c>
    </row>
    <row r="2" spans="1:1" x14ac:dyDescent="0.3">
      <c r="A2" t="s">
        <v>17</v>
      </c>
    </row>
    <row r="3" spans="1:1" x14ac:dyDescent="0.3">
      <c r="A3" t="s">
        <v>18</v>
      </c>
    </row>
    <row r="4" spans="1:1" x14ac:dyDescent="0.3">
      <c r="A4" t="s">
        <v>19</v>
      </c>
    </row>
    <row r="5" spans="1:1" x14ac:dyDescent="0.3">
      <c r="A5" t="s">
        <v>20</v>
      </c>
    </row>
    <row r="6" spans="1:1" x14ac:dyDescent="0.3">
      <c r="A6" t="s">
        <v>21</v>
      </c>
    </row>
    <row r="7" spans="1:1" x14ac:dyDescent="0.3">
      <c r="A7" t="s">
        <v>22</v>
      </c>
    </row>
    <row r="8" spans="1:1" x14ac:dyDescent="0.3">
      <c r="A8" t="s">
        <v>23</v>
      </c>
    </row>
    <row r="9" spans="1:1" x14ac:dyDescent="0.3">
      <c r="A9" t="s">
        <v>24</v>
      </c>
    </row>
    <row r="10" spans="1:1" x14ac:dyDescent="0.3">
      <c r="A10" t="s">
        <v>25</v>
      </c>
    </row>
    <row r="11" spans="1:1" x14ac:dyDescent="0.3">
      <c r="A11" t="s">
        <v>26</v>
      </c>
    </row>
    <row r="12" spans="1:1" x14ac:dyDescent="0.3">
      <c r="A12" t="s">
        <v>27</v>
      </c>
    </row>
    <row r="13" spans="1:1" x14ac:dyDescent="0.3">
      <c r="A13" t="s">
        <v>28</v>
      </c>
    </row>
    <row r="14" spans="1:1" x14ac:dyDescent="0.3">
      <c r="A14" t="s">
        <v>29</v>
      </c>
    </row>
    <row r="15" spans="1:1" x14ac:dyDescent="0.3">
      <c r="A15" t="s">
        <v>30</v>
      </c>
    </row>
    <row r="16" spans="1:1" x14ac:dyDescent="0.3">
      <c r="A16" t="s">
        <v>31</v>
      </c>
    </row>
    <row r="17" spans="1:1" x14ac:dyDescent="0.3">
      <c r="A17" t="s">
        <v>32</v>
      </c>
    </row>
    <row r="18" spans="1:1" x14ac:dyDescent="0.3">
      <c r="A18" t="s">
        <v>33</v>
      </c>
    </row>
    <row r="19" spans="1:1" x14ac:dyDescent="0.3">
      <c r="A19" t="s">
        <v>34</v>
      </c>
    </row>
    <row r="20" spans="1:1" x14ac:dyDescent="0.3">
      <c r="A20" t="s">
        <v>35</v>
      </c>
    </row>
    <row r="21" spans="1:1" x14ac:dyDescent="0.3">
      <c r="A21" t="s">
        <v>36</v>
      </c>
    </row>
    <row r="22" spans="1:1" x14ac:dyDescent="0.3">
      <c r="A22" t="s">
        <v>37</v>
      </c>
    </row>
    <row r="23" spans="1:1" x14ac:dyDescent="0.3">
      <c r="A23" t="s">
        <v>38</v>
      </c>
    </row>
    <row r="24" spans="1:1" x14ac:dyDescent="0.3">
      <c r="A24" t="s">
        <v>39</v>
      </c>
    </row>
    <row r="25" spans="1:1" x14ac:dyDescent="0.3">
      <c r="A25" t="s">
        <v>40</v>
      </c>
    </row>
    <row r="26" spans="1:1" x14ac:dyDescent="0.3">
      <c r="A26" t="s">
        <v>41</v>
      </c>
    </row>
    <row r="27" spans="1:1" x14ac:dyDescent="0.3">
      <c r="A27" t="s">
        <v>42</v>
      </c>
    </row>
    <row r="28" spans="1:1" x14ac:dyDescent="0.3">
      <c r="A28" t="s">
        <v>43</v>
      </c>
    </row>
    <row r="29" spans="1:1" x14ac:dyDescent="0.3">
      <c r="A29" t="s">
        <v>44</v>
      </c>
    </row>
    <row r="30" spans="1:1" x14ac:dyDescent="0.3">
      <c r="A30" t="s">
        <v>45</v>
      </c>
    </row>
    <row r="31" spans="1:1" x14ac:dyDescent="0.3">
      <c r="A31" t="s">
        <v>46</v>
      </c>
    </row>
    <row r="32" spans="1:1" x14ac:dyDescent="0.3">
      <c r="A32" t="s">
        <v>47</v>
      </c>
    </row>
    <row r="33" spans="1:1" x14ac:dyDescent="0.3">
      <c r="A33" t="s">
        <v>48</v>
      </c>
    </row>
    <row r="34" spans="1:1" x14ac:dyDescent="0.3">
      <c r="A34" t="s">
        <v>49</v>
      </c>
    </row>
    <row r="35" spans="1:1" x14ac:dyDescent="0.3">
      <c r="A35" t="s">
        <v>50</v>
      </c>
    </row>
    <row r="36" spans="1:1" x14ac:dyDescent="0.3">
      <c r="A36" t="s">
        <v>51</v>
      </c>
    </row>
    <row r="37" spans="1:1" x14ac:dyDescent="0.3">
      <c r="A37" t="s">
        <v>52</v>
      </c>
    </row>
    <row r="38" spans="1:1" x14ac:dyDescent="0.3">
      <c r="A38" t="s">
        <v>53</v>
      </c>
    </row>
    <row r="39" spans="1:1" x14ac:dyDescent="0.3">
      <c r="A39" t="s">
        <v>54</v>
      </c>
    </row>
    <row r="40" spans="1:1" x14ac:dyDescent="0.3">
      <c r="A40" t="s">
        <v>55</v>
      </c>
    </row>
    <row r="41" spans="1:1" x14ac:dyDescent="0.3">
      <c r="A41" t="s">
        <v>56</v>
      </c>
    </row>
    <row r="42" spans="1:1" x14ac:dyDescent="0.3">
      <c r="A42" t="s">
        <v>57</v>
      </c>
    </row>
    <row r="43" spans="1:1" x14ac:dyDescent="0.3">
      <c r="A43" t="s">
        <v>58</v>
      </c>
    </row>
    <row r="44" spans="1:1" x14ac:dyDescent="0.3">
      <c r="A44" t="s">
        <v>59</v>
      </c>
    </row>
    <row r="45" spans="1:1" x14ac:dyDescent="0.3">
      <c r="A45" t="s">
        <v>60</v>
      </c>
    </row>
    <row r="46" spans="1:1" x14ac:dyDescent="0.3">
      <c r="A46" t="s">
        <v>61</v>
      </c>
    </row>
    <row r="47" spans="1:1" x14ac:dyDescent="0.3">
      <c r="A47" t="s">
        <v>62</v>
      </c>
    </row>
    <row r="48" spans="1:1" x14ac:dyDescent="0.3">
      <c r="A48" t="s">
        <v>63</v>
      </c>
    </row>
    <row r="49" spans="1:1" x14ac:dyDescent="0.3">
      <c r="A49" t="s">
        <v>64</v>
      </c>
    </row>
    <row r="50" spans="1:1" x14ac:dyDescent="0.3">
      <c r="A50" t="s">
        <v>65</v>
      </c>
    </row>
    <row r="51" spans="1:1" x14ac:dyDescent="0.3">
      <c r="A5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Department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 Capps</cp:lastModifiedBy>
  <cp:revision/>
  <dcterms:created xsi:type="dcterms:W3CDTF">2020-02-26T17:00:38Z</dcterms:created>
  <dcterms:modified xsi:type="dcterms:W3CDTF">2024-01-24T18:44:34Z</dcterms:modified>
  <cp:category/>
  <cp:contentStatus/>
</cp:coreProperties>
</file>