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ssa\Documents\DA11\Excel\lookups-exercise-ngartley\"/>
    </mc:Choice>
  </mc:AlternateContent>
  <xr:revisionPtr revIDLastSave="0" documentId="13_ncr:1_{38A2578A-AB0E-46A0-B595-CDD59363A6F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4" i="1" l="1"/>
  <c r="G65" i="1" a="1"/>
  <c r="G65" i="1"/>
  <c r="H65" i="1" a="1"/>
  <c r="H65" i="1" s="1"/>
  <c r="G66" i="1" a="1"/>
  <c r="G66" i="1"/>
  <c r="H66" i="1" a="1"/>
  <c r="H66" i="1"/>
  <c r="G67" i="1" a="1"/>
  <c r="G67" i="1"/>
  <c r="H67" i="1" a="1"/>
  <c r="H67" i="1"/>
  <c r="G68" i="1" a="1"/>
  <c r="G68" i="1"/>
  <c r="H68" i="1" a="1"/>
  <c r="H68" i="1"/>
  <c r="G69" i="1" a="1"/>
  <c r="G69" i="1" s="1"/>
  <c r="H69" i="1" a="1"/>
  <c r="H69" i="1"/>
  <c r="G70" i="1" a="1"/>
  <c r="G70" i="1" s="1"/>
  <c r="H70" i="1" a="1"/>
  <c r="H70" i="1"/>
  <c r="F66" i="1" a="1"/>
  <c r="F66" i="1" s="1"/>
  <c r="F67" i="1" a="1"/>
  <c r="F67" i="1"/>
  <c r="F68" i="1" a="1"/>
  <c r="F68" i="1"/>
  <c r="F69" i="1" a="1"/>
  <c r="F69" i="1" s="1"/>
  <c r="F70" i="1" a="1"/>
  <c r="F70" i="1"/>
  <c r="F65" i="1" a="1"/>
  <c r="F65" i="1" s="1"/>
  <c r="H57" i="1"/>
  <c r="H58" i="1"/>
  <c r="H59" i="1"/>
  <c r="H60" i="1"/>
  <c r="H61" i="1"/>
  <c r="G57" i="1"/>
  <c r="G58" i="1"/>
  <c r="G59" i="1"/>
  <c r="G60" i="1"/>
  <c r="G61" i="1"/>
  <c r="F57" i="1"/>
  <c r="F58" i="1"/>
  <c r="F59" i="1"/>
  <c r="F60" i="1"/>
  <c r="F61" i="1"/>
  <c r="G56" i="1"/>
  <c r="H56" i="1"/>
  <c r="F56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C86" i="1"/>
  <c r="C85" i="1"/>
  <c r="C84" i="1"/>
  <c r="B86" i="1"/>
  <c r="B85" i="1"/>
  <c r="B8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<sst xmlns="http://schemas.openxmlformats.org/spreadsheetml/2006/main" count="181" uniqueCount="91">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</sst>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58" workbookViewId="0">
      <selection activeCell="F75" sqref="F75"/>
    </sheetView>
  </sheetViews>
  <sheetFormatPr defaultRowHeight="14.25" x14ac:dyDescent="0.45"/>
  <cols>
    <col min="1" max="1" width="32.265625" bestFit="1" customWidth="1"/>
    <col min="2" max="4" width="26.265625" bestFit="1" customWidth="1"/>
    <col min="5" max="5" width="29" customWidth="1"/>
    <col min="6" max="6" width="21" bestFit="1" customWidth="1"/>
    <col min="7" max="7" width="15.59765625" customWidth="1"/>
    <col min="8" max="8" width="26.265625" bestFit="1" customWidth="1"/>
    <col min="9" max="12" width="15.86328125" customWidth="1"/>
    <col min="13" max="13" width="15.3984375" customWidth="1"/>
    <col min="14" max="15" width="17.86328125" customWidth="1"/>
    <col min="16" max="17" width="13.265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_xlfn.RANK.EQ(E2,E:E,1)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_xlfn.RANK.EQ(I2,I:I,1)</f>
        <v>1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_xlfn.RANK.EQ(O2,O:O,1)</f>
        <v>14</v>
      </c>
    </row>
    <row r="3" spans="1:16" x14ac:dyDescent="0.4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_xlfn.RANK.EQ(E3,E:E,1)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_xlfn.RANK.EQ(I3,I:I,1)</f>
        <v>40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_xlfn.RANK.EQ(O3,O:O,1)</f>
        <v>37</v>
      </c>
    </row>
    <row r="4" spans="1:16" x14ac:dyDescent="0.4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33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4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10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4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47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4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15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4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24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4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8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4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38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4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4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13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4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4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45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4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4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4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12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4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25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4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11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4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41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4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7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4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26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4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9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4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36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4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43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4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17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4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4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20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4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30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4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35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4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34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4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31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4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4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23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4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4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28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4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32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4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37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4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27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4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6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4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29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4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4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4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14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4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21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4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5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4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42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4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39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4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19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4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44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4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4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16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4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22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45">
      <c r="A54" s="2" t="s">
        <v>67</v>
      </c>
      <c r="E54" t="s">
        <v>90</v>
      </c>
    </row>
    <row r="55" spans="1:16" x14ac:dyDescent="0.45">
      <c r="A55" s="1" t="s">
        <v>0</v>
      </c>
      <c r="B55" s="1" t="s">
        <v>3</v>
      </c>
      <c r="C55" s="1" t="s">
        <v>8</v>
      </c>
      <c r="D55" s="1" t="s">
        <v>13</v>
      </c>
      <c r="E55" s="1" t="s">
        <v>0</v>
      </c>
      <c r="F55" s="1" t="s">
        <v>3</v>
      </c>
      <c r="G55" s="1" t="s">
        <v>8</v>
      </c>
      <c r="H55" s="1" t="s">
        <v>13</v>
      </c>
    </row>
    <row r="56" spans="1:16" x14ac:dyDescent="0.45">
      <c r="A56" t="s">
        <v>24</v>
      </c>
      <c r="B56">
        <f>VLOOKUP(A56,$A$2:$D$52,4)</f>
        <v>-36209.630000000005</v>
      </c>
      <c r="C56">
        <f>VLOOKUP(A56,$A$2:$P$52,9)</f>
        <v>-27292.159999999974</v>
      </c>
      <c r="D56">
        <f>VLOOKUP(A56,$A$2:$P$52,14)</f>
        <v>-9181.0800000000163</v>
      </c>
      <c r="E56" t="s">
        <v>24</v>
      </c>
      <c r="F56">
        <f>VLOOKUP($A56,$A$2:$P$52,MATCH(F$55,$1:$1))</f>
        <v>-36209.630000000005</v>
      </c>
      <c r="G56">
        <f t="shared" ref="G56:H61" si="9">VLOOKUP($A56,$A$2:$P$52,MATCH(G$55,$1:$1))</f>
        <v>-27292.159999999974</v>
      </c>
      <c r="H56">
        <f t="shared" si="9"/>
        <v>-9181.0800000000163</v>
      </c>
    </row>
    <row r="57" spans="1:16" x14ac:dyDescent="0.45">
      <c r="A57" t="s">
        <v>25</v>
      </c>
      <c r="B57">
        <f t="shared" ref="B57:B61" si="10">VLOOKUP(A57,$A$2:$D$52,4)</f>
        <v>0</v>
      </c>
      <c r="C57">
        <f t="shared" ref="C57:C61" si="11">VLOOKUP(A57,$A$2:$P$52,9)</f>
        <v>0</v>
      </c>
      <c r="D57">
        <f t="shared" ref="D57:D61" si="12">VLOOKUP(A57,$A$2:$P$52,14)</f>
        <v>-311228.08999999997</v>
      </c>
      <c r="E57" t="s">
        <v>25</v>
      </c>
      <c r="F57">
        <f t="shared" ref="F57:F61" si="13">VLOOKUP($A57,$A$2:$P$52,MATCH(F$55,$1:$1))</f>
        <v>0</v>
      </c>
      <c r="G57">
        <f t="shared" si="9"/>
        <v>0</v>
      </c>
      <c r="H57">
        <f t="shared" si="9"/>
        <v>-311228.08999999997</v>
      </c>
    </row>
    <row r="58" spans="1:16" x14ac:dyDescent="0.45">
      <c r="A58" t="s">
        <v>32</v>
      </c>
      <c r="B58">
        <f t="shared" si="10"/>
        <v>-149396.10000000987</v>
      </c>
      <c r="C58">
        <f t="shared" si="11"/>
        <v>-189254.06000000006</v>
      </c>
      <c r="D58">
        <f t="shared" si="12"/>
        <v>-374962.91000000015</v>
      </c>
      <c r="E58" t="s">
        <v>32</v>
      </c>
      <c r="F58">
        <f t="shared" si="13"/>
        <v>-149396.10000000987</v>
      </c>
      <c r="G58">
        <f t="shared" si="9"/>
        <v>-189254.06000000006</v>
      </c>
      <c r="H58">
        <f t="shared" si="9"/>
        <v>-374962.91000000015</v>
      </c>
    </row>
    <row r="59" spans="1:16" x14ac:dyDescent="0.45">
      <c r="A59" t="s">
        <v>38</v>
      </c>
      <c r="B59">
        <f t="shared" si="10"/>
        <v>-12230.810000000056</v>
      </c>
      <c r="C59">
        <f t="shared" si="11"/>
        <v>-45485.580000000075</v>
      </c>
      <c r="D59">
        <f t="shared" si="12"/>
        <v>-72.879999999888241</v>
      </c>
      <c r="E59" t="s">
        <v>38</v>
      </c>
      <c r="F59">
        <f t="shared" si="13"/>
        <v>-12230.810000000056</v>
      </c>
      <c r="G59">
        <f t="shared" si="9"/>
        <v>-45485.580000000075</v>
      </c>
      <c r="H59">
        <f t="shared" si="9"/>
        <v>-72.879999999888241</v>
      </c>
    </row>
    <row r="60" spans="1:16" x14ac:dyDescent="0.45">
      <c r="A60" t="s">
        <v>39</v>
      </c>
      <c r="B60">
        <f t="shared" si="10"/>
        <v>-4950.4699999999721</v>
      </c>
      <c r="C60">
        <f t="shared" si="11"/>
        <v>-8005.7900000010268</v>
      </c>
      <c r="D60">
        <f t="shared" si="12"/>
        <v>-1724.9000000000233</v>
      </c>
      <c r="E60" t="s">
        <v>39</v>
      </c>
      <c r="F60">
        <f t="shared" si="13"/>
        <v>-4950.4699999999721</v>
      </c>
      <c r="G60">
        <f t="shared" si="9"/>
        <v>-8005.7900000010268</v>
      </c>
      <c r="H60">
        <f t="shared" si="9"/>
        <v>-1724.9000000000233</v>
      </c>
    </row>
    <row r="61" spans="1:16" x14ac:dyDescent="0.45">
      <c r="A61" t="s">
        <v>55</v>
      </c>
      <c r="B61">
        <f t="shared" si="10"/>
        <v>-184239.79000001028</v>
      </c>
      <c r="C61">
        <f t="shared" si="11"/>
        <v>-133456.33000001032</v>
      </c>
      <c r="D61">
        <f t="shared" si="12"/>
        <v>-82077.349999999627</v>
      </c>
      <c r="E61" t="s">
        <v>55</v>
      </c>
      <c r="F61">
        <f t="shared" si="13"/>
        <v>-184239.79000001028</v>
      </c>
      <c r="G61">
        <f t="shared" si="9"/>
        <v>-133456.33000001032</v>
      </c>
      <c r="H61">
        <f t="shared" si="9"/>
        <v>-82077.349999999627</v>
      </c>
    </row>
    <row r="63" spans="1:16" x14ac:dyDescent="0.45">
      <c r="A63" s="7" t="s">
        <v>68</v>
      </c>
    </row>
    <row r="64" spans="1:16" x14ac:dyDescent="0.45">
      <c r="A64" s="1" t="s">
        <v>0</v>
      </c>
      <c r="B64" s="1" t="s">
        <v>3</v>
      </c>
      <c r="C64" s="1" t="s">
        <v>8</v>
      </c>
      <c r="D64" s="1" t="s">
        <v>13</v>
      </c>
      <c r="E64" s="1" t="s">
        <v>0</v>
      </c>
      <c r="F64" s="1" t="s">
        <v>3</v>
      </c>
      <c r="G64" s="1" t="s">
        <v>8</v>
      </c>
      <c r="H64" s="1" t="s">
        <v>13</v>
      </c>
    </row>
    <row r="65" spans="1:8" x14ac:dyDescent="0.45">
      <c r="A65" t="s">
        <v>24</v>
      </c>
      <c r="B65">
        <f>_xlfn.XLOOKUP(A65,$A$2:$A$52,$D$2:$D$52)</f>
        <v>-36209.630000000005</v>
      </c>
      <c r="C65">
        <f>_xlfn.XLOOKUP(A65,$A$2:$A$52,$I$2:$I$52)</f>
        <v>-27292.159999999974</v>
      </c>
      <c r="D65">
        <f>_xlfn.XLOOKUP(A65,$A$2:$A$52,$N$2:$N$52)</f>
        <v>-9181.0800000000163</v>
      </c>
      <c r="E65" t="s">
        <v>24</v>
      </c>
      <c r="F65" cm="1">
        <f t="array" ref="F65">_xlfn.XLOOKUP($A65,$A$1:$A$52,INDEX($A$1:$P$52,,MATCH(F$64,$A$1:$P$1,0)),FALSE)</f>
        <v>-36209.630000000005</v>
      </c>
      <c r="G65" cm="1">
        <f t="array" ref="G65">_xlfn.XLOOKUP($A65,$A$1:$A$52,INDEX($A$1:$P$52,,MATCH(G$64,$A$1:$P$1,0)),FALSE)</f>
        <v>-27292.159999999974</v>
      </c>
      <c r="H65" cm="1">
        <f t="array" ref="H65">_xlfn.XLOOKUP($A65,$A$1:$A$52,INDEX($A$1:$P$52,,MATCH(H$64,$A$1:$P$1,0)),FALSE)</f>
        <v>-9181.0800000000163</v>
      </c>
    </row>
    <row r="66" spans="1:8" x14ac:dyDescent="0.45">
      <c r="A66" t="s">
        <v>25</v>
      </c>
      <c r="B66">
        <f t="shared" ref="B66:B70" si="14">_xlfn.XLOOKUP(A66,$A$2:$A$52,$D$2:$D$52)</f>
        <v>0</v>
      </c>
      <c r="C66">
        <f t="shared" ref="C66:C70" si="15">_xlfn.XLOOKUP(A66,$A$2:$A$52,$I$2:$I$52)</f>
        <v>0</v>
      </c>
      <c r="D66">
        <f t="shared" ref="D66:D70" si="16">_xlfn.XLOOKUP(A66,$A$2:$A$52,$N$2:$N$52)</f>
        <v>-311228.08999999997</v>
      </c>
      <c r="E66" t="s">
        <v>25</v>
      </c>
      <c r="F66" cm="1">
        <f t="array" ref="F66">_xlfn.XLOOKUP($A66,$A$1:$A$52,INDEX($A$1:$P$52,,MATCH(F$64,$A$1:$P$1,0)),FALSE)</f>
        <v>0</v>
      </c>
      <c r="G66" cm="1">
        <f t="array" ref="G66">_xlfn.XLOOKUP($A66,$A$1:$A$52,INDEX($A$1:$P$52,,MATCH(G$64,$A$1:$P$1,0)),FALSE)</f>
        <v>0</v>
      </c>
      <c r="H66" cm="1">
        <f t="array" ref="H66">_xlfn.XLOOKUP($A66,$A$1:$A$52,INDEX($A$1:$P$52,,MATCH(H$64,$A$1:$P$1,0)),FALSE)</f>
        <v>-311228.08999999997</v>
      </c>
    </row>
    <row r="67" spans="1:8" x14ac:dyDescent="0.45">
      <c r="A67" t="s">
        <v>32</v>
      </c>
      <c r="B67">
        <f t="shared" si="14"/>
        <v>-149396.10000000987</v>
      </c>
      <c r="C67">
        <f t="shared" si="15"/>
        <v>-189254.06000000006</v>
      </c>
      <c r="D67">
        <f t="shared" si="16"/>
        <v>-374962.91000000015</v>
      </c>
      <c r="E67" t="s">
        <v>32</v>
      </c>
      <c r="F67" cm="1">
        <f t="array" ref="F67">_xlfn.XLOOKUP($A67,$A$1:$A$52,INDEX($A$1:$P$52,,MATCH(F$64,$A$1:$P$1,0)),FALSE)</f>
        <v>-149396.10000000987</v>
      </c>
      <c r="G67" cm="1">
        <f t="array" ref="G67">_xlfn.XLOOKUP($A67,$A$1:$A$52,INDEX($A$1:$P$52,,MATCH(G$64,$A$1:$P$1,0)),FALSE)</f>
        <v>-189254.06000000006</v>
      </c>
      <c r="H67" cm="1">
        <f t="array" ref="H67">_xlfn.XLOOKUP($A67,$A$1:$A$52,INDEX($A$1:$P$52,,MATCH(H$64,$A$1:$P$1,0)),FALSE)</f>
        <v>-374962.91000000015</v>
      </c>
    </row>
    <row r="68" spans="1:8" x14ac:dyDescent="0.45">
      <c r="A68" t="s">
        <v>38</v>
      </c>
      <c r="B68">
        <f t="shared" si="14"/>
        <v>-12230.810000000056</v>
      </c>
      <c r="C68">
        <f t="shared" si="15"/>
        <v>-45485.580000000075</v>
      </c>
      <c r="D68">
        <f t="shared" si="16"/>
        <v>-72.879999999888241</v>
      </c>
      <c r="E68" t="s">
        <v>38</v>
      </c>
      <c r="F68" cm="1">
        <f t="array" ref="F68">_xlfn.XLOOKUP($A68,$A$1:$A$52,INDEX($A$1:$P$52,,MATCH(F$64,$A$1:$P$1,0)),FALSE)</f>
        <v>-12230.810000000056</v>
      </c>
      <c r="G68" cm="1">
        <f t="array" ref="G68">_xlfn.XLOOKUP($A68,$A$1:$A$52,INDEX($A$1:$P$52,,MATCH(G$64,$A$1:$P$1,0)),FALSE)</f>
        <v>-45485.580000000075</v>
      </c>
      <c r="H68" cm="1">
        <f t="array" ref="H68">_xlfn.XLOOKUP($A68,$A$1:$A$52,INDEX($A$1:$P$52,,MATCH(H$64,$A$1:$P$1,0)),FALSE)</f>
        <v>-72.879999999888241</v>
      </c>
    </row>
    <row r="69" spans="1:8" x14ac:dyDescent="0.45">
      <c r="A69" t="s">
        <v>39</v>
      </c>
      <c r="B69">
        <f t="shared" si="14"/>
        <v>-4950.4699999999721</v>
      </c>
      <c r="C69">
        <f t="shared" si="15"/>
        <v>-8005.7900000010268</v>
      </c>
      <c r="D69">
        <f t="shared" si="16"/>
        <v>-1724.9000000000233</v>
      </c>
      <c r="E69" t="s">
        <v>39</v>
      </c>
      <c r="F69" cm="1">
        <f t="array" ref="F69">_xlfn.XLOOKUP($A69,$A$1:$A$52,INDEX($A$1:$P$52,,MATCH(F$64,$A$1:$P$1,0)),FALSE)</f>
        <v>-4950.4699999999721</v>
      </c>
      <c r="G69" cm="1">
        <f t="array" ref="G69">_xlfn.XLOOKUP($A69,$A$1:$A$52,INDEX($A$1:$P$52,,MATCH(G$64,$A$1:$P$1,0)),FALSE)</f>
        <v>-8005.7900000010268</v>
      </c>
      <c r="H69" cm="1">
        <f t="array" ref="H69">_xlfn.XLOOKUP($A69,$A$1:$A$52,INDEX($A$1:$P$52,,MATCH(H$64,$A$1:$P$1,0)),FALSE)</f>
        <v>-1724.9000000000233</v>
      </c>
    </row>
    <row r="70" spans="1:8" x14ac:dyDescent="0.45">
      <c r="A70" t="s">
        <v>55</v>
      </c>
      <c r="B70">
        <f t="shared" si="14"/>
        <v>-184239.79000001028</v>
      </c>
      <c r="C70">
        <f t="shared" si="15"/>
        <v>-133456.33000001032</v>
      </c>
      <c r="D70">
        <f t="shared" si="16"/>
        <v>-82077.349999999627</v>
      </c>
      <c r="E70" t="s">
        <v>55</v>
      </c>
      <c r="F70" cm="1">
        <f t="array" ref="F70">_xlfn.XLOOKUP($A70,$A$1:$A$52,INDEX($A$1:$P$52,,MATCH(F$64,$A$1:$P$1,0)),FALSE)</f>
        <v>-184239.79000001028</v>
      </c>
      <c r="G70" cm="1">
        <f t="array" ref="G70">_xlfn.XLOOKUP($A70,$A$1:$A$52,INDEX($A$1:$P$52,,MATCH(G$64,$A$1:$P$1,0)),FALSE)</f>
        <v>-133456.33000001032</v>
      </c>
      <c r="H70" cm="1">
        <f t="array" ref="H70">_xlfn.XLOOKUP($A70,$A$1:$A$52,INDEX($A$1:$P$52,,MATCH(H$64,$A$1:$P$1,0)),FALSE)</f>
        <v>-82077.349999999627</v>
      </c>
    </row>
    <row r="72" spans="1:8" x14ac:dyDescent="0.45">
      <c r="A72" s="7" t="s">
        <v>69</v>
      </c>
    </row>
    <row r="73" spans="1:8" x14ac:dyDescent="0.45">
      <c r="A73" s="1" t="s">
        <v>0</v>
      </c>
      <c r="B73" s="1" t="s">
        <v>3</v>
      </c>
      <c r="C73" s="1" t="s">
        <v>8</v>
      </c>
      <c r="D73" s="1" t="s">
        <v>13</v>
      </c>
      <c r="E73" s="1" t="s">
        <v>0</v>
      </c>
      <c r="F73" s="1" t="s">
        <v>3</v>
      </c>
      <c r="G73" s="1" t="s">
        <v>8</v>
      </c>
      <c r="H73" s="1" t="s">
        <v>13</v>
      </c>
    </row>
    <row r="74" spans="1:8" x14ac:dyDescent="0.45">
      <c r="A74" t="s">
        <v>24</v>
      </c>
      <c r="B74">
        <f>INDEX($D$2:$D$52,MATCH(A74,$A$2:$A$52,1))</f>
        <v>-36209.630000000005</v>
      </c>
      <c r="C74">
        <f>INDEX($I$2:$I$52,MATCH(A74,$A$2:$A$52,1))</f>
        <v>-27292.159999999974</v>
      </c>
      <c r="D74">
        <f>INDEX($N$2:$N$52,MATCH(A74,$A$2:$A$52,1))</f>
        <v>-9181.0800000000163</v>
      </c>
      <c r="E74" t="s">
        <v>24</v>
      </c>
      <c r="F74" t="e">
        <f>INDEX($A$1:$P$52,MATCH($F73,$A$1:$A$52,0),MATCH(F$73,$A$1:$P$1,0))</f>
        <v>#N/A</v>
      </c>
    </row>
    <row r="75" spans="1:8" x14ac:dyDescent="0.45">
      <c r="A75" t="s">
        <v>25</v>
      </c>
      <c r="B75">
        <f t="shared" ref="B75:B79" si="17">INDEX($D$2:$D$52,MATCH(A75,$A$2:$A$52,1))</f>
        <v>0</v>
      </c>
      <c r="C75">
        <f t="shared" ref="C75:C79" si="18">INDEX($I$2:$I$52,MATCH(A75,$A$2:$A$52,1))</f>
        <v>0</v>
      </c>
      <c r="D75">
        <f t="shared" ref="D75:D79" si="19">INDEX($N$2:$N$52,MATCH(A75,$A$2:$A$52,1))</f>
        <v>-311228.08999999997</v>
      </c>
      <c r="E75" t="s">
        <v>25</v>
      </c>
    </row>
    <row r="76" spans="1:8" x14ac:dyDescent="0.45">
      <c r="A76" t="s">
        <v>32</v>
      </c>
      <c r="B76">
        <f t="shared" si="17"/>
        <v>-149396.10000000987</v>
      </c>
      <c r="C76">
        <f t="shared" si="18"/>
        <v>-189254.06000000006</v>
      </c>
      <c r="D76">
        <f t="shared" si="19"/>
        <v>-374962.91000000015</v>
      </c>
      <c r="E76" t="s">
        <v>32</v>
      </c>
    </row>
    <row r="77" spans="1:8" x14ac:dyDescent="0.45">
      <c r="A77" t="s">
        <v>38</v>
      </c>
      <c r="B77">
        <f t="shared" si="17"/>
        <v>-12230.810000000056</v>
      </c>
      <c r="C77">
        <f t="shared" si="18"/>
        <v>-45485.580000000075</v>
      </c>
      <c r="D77">
        <f t="shared" si="19"/>
        <v>-72.879999999888241</v>
      </c>
      <c r="E77" t="s">
        <v>38</v>
      </c>
    </row>
    <row r="78" spans="1:8" x14ac:dyDescent="0.45">
      <c r="A78" t="s">
        <v>39</v>
      </c>
      <c r="B78">
        <f t="shared" si="17"/>
        <v>-4950.4699999999721</v>
      </c>
      <c r="C78">
        <f t="shared" si="18"/>
        <v>-8005.7900000010268</v>
      </c>
      <c r="D78">
        <f t="shared" si="19"/>
        <v>-1724.9000000000233</v>
      </c>
      <c r="E78" t="s">
        <v>39</v>
      </c>
    </row>
    <row r="79" spans="1:8" x14ac:dyDescent="0.45">
      <c r="A79" t="s">
        <v>55</v>
      </c>
      <c r="B79">
        <f t="shared" si="17"/>
        <v>-184239.79000001028</v>
      </c>
      <c r="C79">
        <f t="shared" si="18"/>
        <v>-133456.33000001032</v>
      </c>
      <c r="D79">
        <f t="shared" si="19"/>
        <v>-82077.349999999627</v>
      </c>
      <c r="E79" t="s">
        <v>55</v>
      </c>
    </row>
    <row r="81" spans="1:7" x14ac:dyDescent="0.45">
      <c r="A81" s="7" t="s">
        <v>70</v>
      </c>
    </row>
    <row r="82" spans="1:7" x14ac:dyDescent="0.45">
      <c r="A82" t="s">
        <v>0</v>
      </c>
    </row>
    <row r="83" spans="1:7" x14ac:dyDescent="0.45">
      <c r="B83" s="1" t="s">
        <v>71</v>
      </c>
      <c r="C83" s="1" t="s">
        <v>72</v>
      </c>
    </row>
    <row r="84" spans="1:7" x14ac:dyDescent="0.45">
      <c r="A84" t="s">
        <v>73</v>
      </c>
      <c r="B84" s="6">
        <f>INDEX(B2:B52,MATCH(B87,A2:A52,1))</f>
        <v>5847800</v>
      </c>
      <c r="C84" s="6">
        <f>INDEX(C2:C52,MATCH(B87,A2:A52,1))</f>
        <v>5772288.3300000001</v>
      </c>
    </row>
    <row r="85" spans="1:7" x14ac:dyDescent="0.45">
      <c r="A85" t="s">
        <v>74</v>
      </c>
      <c r="B85" s="6">
        <f>INDEX(G2:G52,MATCH(B87,A2:A52,1))</f>
        <v>6223700</v>
      </c>
      <c r="C85" s="6">
        <f>INDEX(H2:H52,MATCH(B87,A2:A52,1))</f>
        <v>5909077.9399999902</v>
      </c>
    </row>
    <row r="86" spans="1:7" x14ac:dyDescent="0.45">
      <c r="A86" t="s">
        <v>75</v>
      </c>
      <c r="B86" s="6">
        <f>INDEX(L2:L52,MATCH(B87,A2:A52,1))</f>
        <v>6207300</v>
      </c>
      <c r="C86" s="6">
        <f>INDEX(M2:M52,MATCH(B87,A2:A52,1))</f>
        <v>6056976.6699999999</v>
      </c>
    </row>
    <row r="87" spans="1:7" x14ac:dyDescent="0.45">
      <c r="B87" t="s">
        <v>27</v>
      </c>
    </row>
    <row r="88" spans="1:7" x14ac:dyDescent="0.45">
      <c r="A88" s="7" t="s">
        <v>76</v>
      </c>
    </row>
    <row r="89" spans="1:7" x14ac:dyDescent="0.4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4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45">
      <c r="A91" t="s">
        <v>73</v>
      </c>
      <c r="C91" s="5"/>
      <c r="E91" s="5"/>
      <c r="G91" s="5"/>
    </row>
    <row r="92" spans="1:7" x14ac:dyDescent="0.45">
      <c r="A92" t="s">
        <v>74</v>
      </c>
      <c r="C92" s="5"/>
      <c r="E92" s="5"/>
      <c r="G92" s="5"/>
    </row>
    <row r="93" spans="1:7" x14ac:dyDescent="0.45">
      <c r="A93" t="s">
        <v>75</v>
      </c>
      <c r="C93" s="5"/>
      <c r="E93" s="5"/>
      <c r="G93" s="5"/>
    </row>
    <row r="95" spans="1:7" x14ac:dyDescent="0.45">
      <c r="A95" s="7" t="s">
        <v>79</v>
      </c>
    </row>
    <row r="96" spans="1:7" x14ac:dyDescent="0.4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4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45">
      <c r="A98" t="s">
        <v>73</v>
      </c>
      <c r="C98" s="4"/>
      <c r="E98" s="4"/>
      <c r="G98" s="4"/>
      <c r="I98" s="4"/>
    </row>
    <row r="99" spans="1:9" x14ac:dyDescent="0.45">
      <c r="A99" t="s">
        <v>74</v>
      </c>
      <c r="C99" s="4"/>
      <c r="E99" s="4"/>
      <c r="G99" s="4"/>
      <c r="I99" s="4"/>
    </row>
    <row r="100" spans="1:9" x14ac:dyDescent="0.45">
      <c r="A100" t="s">
        <v>75</v>
      </c>
      <c r="C100" s="4"/>
      <c r="E100" s="4"/>
      <c r="G100" s="4"/>
      <c r="I100" s="4"/>
    </row>
  </sheetData>
  <dataValidations disablePrompts="1"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  <dataValidation type="list" allowBlank="1" showInputMessage="1" showErrorMessage="1" errorTitle="Invalid Entry" error="Invalid entry. Please select a department from the drop down menu." promptTitle="Departments" prompt="Select a department from the drop down menu" sqref="B87" xr:uid="{9A5F1B96-CBCA-4BDE-B4E9-B64EDE53D68E}">
      <formula1>$A$2:$A$52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25" x14ac:dyDescent="0.45"/>
  <cols>
    <col min="1" max="1" width="12.86328125" bestFit="1" customWidth="1"/>
    <col min="2" max="2" width="52.73046875" bestFit="1" customWidth="1"/>
  </cols>
  <sheetData>
    <row r="1" spans="1:2" x14ac:dyDescent="0.45">
      <c r="A1" s="2" t="s">
        <v>0</v>
      </c>
      <c r="B1" s="3" t="s">
        <v>80</v>
      </c>
    </row>
    <row r="2" spans="1:2" x14ac:dyDescent="0.45">
      <c r="A2" s="2" t="s">
        <v>1</v>
      </c>
      <c r="B2" s="3" t="s">
        <v>81</v>
      </c>
    </row>
    <row r="3" spans="1:2" x14ac:dyDescent="0.45">
      <c r="A3" s="2" t="s">
        <v>2</v>
      </c>
      <c r="B3" s="3" t="s">
        <v>82</v>
      </c>
    </row>
    <row r="4" spans="1:2" x14ac:dyDescent="0.45">
      <c r="A4" s="2" t="s">
        <v>3</v>
      </c>
      <c r="B4" s="3" t="s">
        <v>83</v>
      </c>
    </row>
    <row r="5" spans="1:2" x14ac:dyDescent="0.45">
      <c r="A5" s="2" t="s">
        <v>6</v>
      </c>
      <c r="B5" s="3" t="s">
        <v>84</v>
      </c>
    </row>
    <row r="6" spans="1:2" x14ac:dyDescent="0.45">
      <c r="A6" s="2" t="s">
        <v>7</v>
      </c>
      <c r="B6" s="3" t="s">
        <v>85</v>
      </c>
    </row>
    <row r="7" spans="1:2" x14ac:dyDescent="0.45">
      <c r="A7" s="2" t="s">
        <v>8</v>
      </c>
      <c r="B7" s="3" t="s">
        <v>86</v>
      </c>
    </row>
    <row r="8" spans="1:2" x14ac:dyDescent="0.45">
      <c r="A8" s="2" t="s">
        <v>11</v>
      </c>
      <c r="B8" s="3" t="s">
        <v>87</v>
      </c>
    </row>
    <row r="9" spans="1:2" x14ac:dyDescent="0.45">
      <c r="A9" s="2" t="s">
        <v>12</v>
      </c>
      <c r="B9" s="3" t="s">
        <v>88</v>
      </c>
    </row>
    <row r="10" spans="1:2" x14ac:dyDescent="0.4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Nyssa Gartley</cp:lastModifiedBy>
  <cp:revision/>
  <dcterms:created xsi:type="dcterms:W3CDTF">2020-02-26T17:00:38Z</dcterms:created>
  <dcterms:modified xsi:type="dcterms:W3CDTF">2024-01-26T01:14:34Z</dcterms:modified>
  <cp:category/>
  <cp:contentStatus/>
</cp:coreProperties>
</file>