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\Documents\NSS - DA11\Excel\lookups-exercise-sarahbelleparker\"/>
    </mc:Choice>
  </mc:AlternateContent>
  <xr:revisionPtr revIDLastSave="0" documentId="13_ncr:1_{5F1ABBE2-C2D4-4559-9A16-1704F22AF43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etro_budget" sheetId="1" r:id="rId1"/>
    <sheet name="Department" sheetId="3" r:id="rId2"/>
    <sheet name="data_dictionary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8" i="1" l="1"/>
  <c r="F100" i="1"/>
  <c r="F99" i="1"/>
  <c r="F98" i="1"/>
  <c r="D100" i="1"/>
  <c r="D99" i="1"/>
  <c r="D98" i="1"/>
  <c r="B100" i="1"/>
  <c r="B98" i="1"/>
  <c r="B99" i="1"/>
  <c r="G93" i="1"/>
  <c r="G92" i="1"/>
  <c r="G91" i="1"/>
  <c r="F93" i="1"/>
  <c r="F92" i="1"/>
  <c r="F91" i="1"/>
  <c r="E93" i="1"/>
  <c r="E92" i="1"/>
  <c r="E91" i="1"/>
  <c r="D93" i="1"/>
  <c r="D92" i="1"/>
  <c r="D91" i="1"/>
  <c r="C93" i="1"/>
  <c r="C92" i="1"/>
  <c r="C91" i="1"/>
  <c r="B93" i="3"/>
  <c r="B93" i="1"/>
  <c r="B92" i="3"/>
  <c r="B92" i="1"/>
  <c r="B91" i="3"/>
  <c r="B91" i="1"/>
  <c r="B66" i="3"/>
  <c r="B67" i="3"/>
  <c r="B68" i="3"/>
  <c r="B69" i="3"/>
  <c r="B70" i="3"/>
  <c r="B66" i="1"/>
  <c r="B67" i="1"/>
  <c r="B68" i="1"/>
  <c r="B69" i="1"/>
  <c r="B70" i="1"/>
  <c r="B65" i="3"/>
  <c r="B65" i="1"/>
  <c r="B85" i="3"/>
  <c r="C85" i="3"/>
  <c r="B86" i="3"/>
  <c r="C86" i="3"/>
  <c r="B85" i="1"/>
  <c r="C85" i="1"/>
  <c r="B86" i="1"/>
  <c r="C86" i="1"/>
  <c r="C84" i="3"/>
  <c r="C84" i="1"/>
  <c r="B84" i="3"/>
  <c r="B84" i="1"/>
  <c r="C74" i="3"/>
  <c r="D74" i="3"/>
  <c r="C75" i="3"/>
  <c r="D75" i="3"/>
  <c r="C76" i="3"/>
  <c r="D76" i="3"/>
  <c r="C77" i="3"/>
  <c r="D77" i="3"/>
  <c r="C78" i="3"/>
  <c r="D78" i="3"/>
  <c r="C79" i="3"/>
  <c r="D79" i="3"/>
  <c r="C74" i="1"/>
  <c r="D74" i="1"/>
  <c r="C75" i="1"/>
  <c r="D75" i="1"/>
  <c r="C76" i="1"/>
  <c r="D76" i="1"/>
  <c r="C77" i="1"/>
  <c r="D77" i="1"/>
  <c r="C78" i="1"/>
  <c r="D78" i="1"/>
  <c r="C79" i="1"/>
  <c r="D79" i="1"/>
  <c r="B75" i="3"/>
  <c r="B76" i="3"/>
  <c r="B77" i="3"/>
  <c r="B78" i="3"/>
  <c r="B79" i="3"/>
  <c r="B75" i="1"/>
  <c r="B76" i="1"/>
  <c r="B77" i="1"/>
  <c r="B78" i="1"/>
  <c r="B79" i="1"/>
  <c r="B74" i="3"/>
  <c r="B74" i="1"/>
  <c r="D56" i="3"/>
  <c r="D57" i="3"/>
  <c r="D58" i="3"/>
  <c r="D59" i="3"/>
  <c r="D60" i="3"/>
  <c r="D61" i="3"/>
  <c r="D56" i="1"/>
  <c r="D57" i="1"/>
  <c r="D58" i="1"/>
  <c r="D59" i="1"/>
  <c r="D60" i="1"/>
  <c r="D61" i="1"/>
  <c r="C57" i="3"/>
  <c r="C58" i="3"/>
  <c r="C59" i="3"/>
  <c r="C60" i="3"/>
  <c r="C61" i="3"/>
  <c r="C57" i="1"/>
  <c r="C58" i="1"/>
  <c r="C59" i="1"/>
  <c r="C60" i="1"/>
  <c r="C61" i="1"/>
  <c r="C56" i="3"/>
  <c r="C56" i="1"/>
  <c r="B57" i="3"/>
  <c r="B58" i="3"/>
  <c r="B59" i="3"/>
  <c r="B60" i="3"/>
  <c r="B61" i="3"/>
  <c r="B57" i="1"/>
  <c r="B58" i="1"/>
  <c r="B59" i="1"/>
  <c r="B60" i="1"/>
  <c r="B61" i="1"/>
  <c r="B56" i="3"/>
  <c r="B56" i="1"/>
  <c r="O3" i="1"/>
  <c r="O4" i="1"/>
  <c r="O5" i="1"/>
  <c r="P3" i="1" s="1"/>
  <c r="O6" i="1"/>
  <c r="P6" i="1" s="1"/>
  <c r="O7" i="1"/>
  <c r="O8" i="1"/>
  <c r="O9" i="1"/>
  <c r="O10" i="1"/>
  <c r="P10" i="1" s="1"/>
  <c r="O11" i="1"/>
  <c r="O12" i="1"/>
  <c r="O13" i="1"/>
  <c r="O14" i="1"/>
  <c r="P14" i="1" s="1"/>
  <c r="O15" i="1"/>
  <c r="O16" i="1"/>
  <c r="O17" i="1"/>
  <c r="O18" i="1"/>
  <c r="P18" i="1" s="1"/>
  <c r="O19" i="1"/>
  <c r="O20" i="1"/>
  <c r="O21" i="1"/>
  <c r="O22" i="1"/>
  <c r="P22" i="1" s="1"/>
  <c r="O23" i="1"/>
  <c r="O24" i="1"/>
  <c r="O25" i="1"/>
  <c r="O26" i="1"/>
  <c r="P26" i="1" s="1"/>
  <c r="O27" i="1"/>
  <c r="O28" i="1"/>
  <c r="O29" i="1"/>
  <c r="O30" i="1"/>
  <c r="P30" i="1" s="1"/>
  <c r="O31" i="1"/>
  <c r="O32" i="1"/>
  <c r="O33" i="1"/>
  <c r="O34" i="1"/>
  <c r="P34" i="1" s="1"/>
  <c r="O35" i="1"/>
  <c r="O36" i="1"/>
  <c r="O37" i="1"/>
  <c r="O38" i="1"/>
  <c r="P38" i="1" s="1"/>
  <c r="O39" i="1"/>
  <c r="O40" i="1"/>
  <c r="O41" i="1"/>
  <c r="O42" i="1"/>
  <c r="P42" i="1" s="1"/>
  <c r="O43" i="1"/>
  <c r="O44" i="1"/>
  <c r="O45" i="1"/>
  <c r="O46" i="1"/>
  <c r="P46" i="1" s="1"/>
  <c r="O47" i="1"/>
  <c r="O48" i="1"/>
  <c r="O49" i="1"/>
  <c r="O50" i="1"/>
  <c r="P50" i="1" s="1"/>
  <c r="O51" i="1"/>
  <c r="O52" i="1"/>
  <c r="O2" i="1"/>
  <c r="J3" i="1"/>
  <c r="J4" i="1"/>
  <c r="K4" i="1" s="1"/>
  <c r="J5" i="1"/>
  <c r="K5" i="1" s="1"/>
  <c r="J6" i="1"/>
  <c r="K6" i="1" s="1"/>
  <c r="J7" i="1"/>
  <c r="J8" i="1"/>
  <c r="K8" i="1" s="1"/>
  <c r="J9" i="1"/>
  <c r="K9" i="1" s="1"/>
  <c r="J10" i="1"/>
  <c r="K10" i="1" s="1"/>
  <c r="J11" i="1"/>
  <c r="J12" i="1"/>
  <c r="K12" i="1" s="1"/>
  <c r="J13" i="1"/>
  <c r="K13" i="1" s="1"/>
  <c r="J14" i="1"/>
  <c r="K14" i="1" s="1"/>
  <c r="J15" i="1"/>
  <c r="J16" i="1"/>
  <c r="K16" i="1" s="1"/>
  <c r="J17" i="1"/>
  <c r="K17" i="1" s="1"/>
  <c r="J18" i="1"/>
  <c r="K18" i="1" s="1"/>
  <c r="J19" i="1"/>
  <c r="J20" i="1"/>
  <c r="K20" i="1" s="1"/>
  <c r="J21" i="1"/>
  <c r="K21" i="1" s="1"/>
  <c r="J22" i="1"/>
  <c r="K22" i="1" s="1"/>
  <c r="J23" i="1"/>
  <c r="J24" i="1"/>
  <c r="K24" i="1" s="1"/>
  <c r="J25" i="1"/>
  <c r="K25" i="1" s="1"/>
  <c r="J26" i="1"/>
  <c r="K26" i="1" s="1"/>
  <c r="J27" i="1"/>
  <c r="J28" i="1"/>
  <c r="K28" i="1" s="1"/>
  <c r="J29" i="1"/>
  <c r="K29" i="1" s="1"/>
  <c r="J30" i="1"/>
  <c r="K30" i="1" s="1"/>
  <c r="J31" i="1"/>
  <c r="J32" i="1"/>
  <c r="K32" i="1" s="1"/>
  <c r="J33" i="1"/>
  <c r="K33" i="1" s="1"/>
  <c r="J34" i="1"/>
  <c r="K34" i="1" s="1"/>
  <c r="J35" i="1"/>
  <c r="J36" i="1"/>
  <c r="K36" i="1" s="1"/>
  <c r="J37" i="1"/>
  <c r="K37" i="1" s="1"/>
  <c r="J38" i="1"/>
  <c r="K38" i="1" s="1"/>
  <c r="J39" i="1"/>
  <c r="J40" i="1"/>
  <c r="K40" i="1" s="1"/>
  <c r="J41" i="1"/>
  <c r="K41" i="1" s="1"/>
  <c r="J42" i="1"/>
  <c r="K42" i="1" s="1"/>
  <c r="J43" i="1"/>
  <c r="J44" i="1"/>
  <c r="K44" i="1" s="1"/>
  <c r="J45" i="1"/>
  <c r="K45" i="1" s="1"/>
  <c r="J46" i="1"/>
  <c r="K46" i="1" s="1"/>
  <c r="J47" i="1"/>
  <c r="J48" i="1"/>
  <c r="K48" i="1" s="1"/>
  <c r="J49" i="1"/>
  <c r="K49" i="1" s="1"/>
  <c r="J50" i="1"/>
  <c r="K50" i="1" s="1"/>
  <c r="J51" i="1"/>
  <c r="J52" i="1"/>
  <c r="K52" i="1" s="1"/>
  <c r="J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P5" i="1"/>
  <c r="P9" i="1"/>
  <c r="P13" i="1"/>
  <c r="P17" i="1"/>
  <c r="P21" i="1"/>
  <c r="P25" i="1"/>
  <c r="P29" i="1"/>
  <c r="P33" i="1"/>
  <c r="P37" i="1"/>
  <c r="P41" i="1"/>
  <c r="P45" i="1"/>
  <c r="P49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K3" i="1"/>
  <c r="K7" i="1"/>
  <c r="K11" i="1"/>
  <c r="K15" i="1"/>
  <c r="K19" i="1"/>
  <c r="K23" i="1"/>
  <c r="K27" i="1"/>
  <c r="K31" i="1"/>
  <c r="K35" i="1"/>
  <c r="K39" i="1"/>
  <c r="K43" i="1"/>
  <c r="K47" i="1"/>
  <c r="K5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  <c r="P52" i="1" l="1"/>
  <c r="P48" i="1"/>
  <c r="P44" i="1"/>
  <c r="P40" i="1"/>
  <c r="P36" i="1"/>
  <c r="P32" i="1"/>
  <c r="P28" i="1"/>
  <c r="P24" i="1"/>
  <c r="P20" i="1"/>
  <c r="P16" i="1"/>
  <c r="P12" i="1"/>
  <c r="P8" i="1"/>
  <c r="P4" i="1"/>
  <c r="P51" i="1"/>
  <c r="P47" i="1"/>
  <c r="P43" i="1"/>
  <c r="P39" i="1"/>
  <c r="P35" i="1"/>
  <c r="P31" i="1"/>
  <c r="P27" i="1"/>
  <c r="P23" i="1"/>
  <c r="P19" i="1"/>
  <c r="P15" i="1"/>
  <c r="P11" i="1"/>
  <c r="P7" i="1"/>
  <c r="K2" i="1"/>
  <c r="F35" i="1"/>
  <c r="F27" i="1"/>
  <c r="F11" i="1"/>
  <c r="F8" i="1"/>
  <c r="F24" i="1"/>
  <c r="F47" i="1" l="1"/>
  <c r="F23" i="1"/>
  <c r="F48" i="1"/>
  <c r="F30" i="1"/>
  <c r="F33" i="1"/>
  <c r="F37" i="1"/>
  <c r="F2" i="1"/>
  <c r="F9" i="1"/>
  <c r="F10" i="1"/>
  <c r="F42" i="1"/>
  <c r="F4" i="1"/>
  <c r="F52" i="1"/>
  <c r="F31" i="1"/>
  <c r="F6" i="1"/>
  <c r="F38" i="1"/>
  <c r="F21" i="1"/>
  <c r="F25" i="1"/>
  <c r="F41" i="1"/>
  <c r="F7" i="1"/>
  <c r="F16" i="1"/>
  <c r="F40" i="1"/>
  <c r="F18" i="1"/>
  <c r="F50" i="1"/>
  <c r="F20" i="1"/>
  <c r="F15" i="1"/>
  <c r="F12" i="1"/>
  <c r="F14" i="1"/>
  <c r="F46" i="1"/>
  <c r="F13" i="1"/>
  <c r="F5" i="1"/>
  <c r="F29" i="1"/>
  <c r="F39" i="1"/>
  <c r="F28" i="1"/>
  <c r="F34" i="1"/>
  <c r="F26" i="1"/>
  <c r="F43" i="1"/>
  <c r="F32" i="1"/>
  <c r="F19" i="1"/>
  <c r="F36" i="1"/>
  <c r="F22" i="1"/>
  <c r="F45" i="1"/>
  <c r="F49" i="1"/>
  <c r="F3" i="1"/>
  <c r="F17" i="1"/>
  <c r="F51" i="1"/>
  <c r="F44" i="1"/>
</calcChain>
</file>

<file path=xl/sharedStrings.xml><?xml version="1.0" encoding="utf-8"?>
<sst xmlns="http://schemas.openxmlformats.org/spreadsheetml/2006/main" count="203" uniqueCount="91">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</sst>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0A0152-AA63-4B64-BE1E-38336993C5A4}" name="Table3" displayName="Table3" ref="A1:A52" totalsRowShown="0">
  <autoFilter ref="A1:A52" xr:uid="{EE0A0152-AA63-4B64-BE1E-38336993C5A4}"/>
  <tableColumns count="1">
    <tableColumn id="1" xr3:uid="{FCD61A38-A79C-431E-9873-306A4B6F5F7A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83" workbookViewId="0">
      <selection activeCell="C99" sqref="C99"/>
    </sheetView>
  </sheetViews>
  <sheetFormatPr defaultRowHeight="15" x14ac:dyDescent="0.25"/>
  <cols>
    <col min="1" max="1" width="32.28515625" bestFit="1" customWidth="1"/>
    <col min="2" max="4" width="26.28515625" bestFit="1" customWidth="1"/>
    <col min="5" max="5" width="15.85546875" customWidth="1"/>
    <col min="6" max="6" width="21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IFERROR(D2/B2, 0)</f>
        <v>-4.3170750765267295E-2</v>
      </c>
      <c r="F2">
        <f>RANK(E2, $E$2:$E$52, 1)</f>
        <v>14</v>
      </c>
      <c r="G2">
        <v>382685200</v>
      </c>
      <c r="H2">
        <v>346340810.81999999</v>
      </c>
      <c r="I2">
        <f>H2-G2</f>
        <v>-36344389.180000007</v>
      </c>
      <c r="J2" s="5">
        <f>IFERROR(I2/G2, 0)</f>
        <v>-9.4972027086493035E-2</v>
      </c>
      <c r="K2">
        <f>RANK(J2, $J$2:$J$52, 1)</f>
        <v>10</v>
      </c>
      <c r="L2">
        <v>376548600</v>
      </c>
      <c r="M2">
        <v>355279492.22999901</v>
      </c>
      <c r="N2">
        <f>M2-L2</f>
        <v>-21269107.770000994</v>
      </c>
      <c r="O2" s="5">
        <f>IFERROR(N2/L2, 0)</f>
        <v>-5.6484362894991494E-2</v>
      </c>
      <c r="P2">
        <f>RANK(O2, $O$2:$O$52, 1)</f>
        <v>14</v>
      </c>
    </row>
    <row r="3" spans="1:16" x14ac:dyDescent="0.25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IFERROR(D3/B3, 0)</f>
        <v>-2.3069981751824741E-2</v>
      </c>
      <c r="F3">
        <f t="shared" ref="F3:F52" si="2">RANK(E3, $E$2:$E$52, 1)</f>
        <v>22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IFERROR(I3/G3, 0)</f>
        <v>-6.6804928315415249E-2</v>
      </c>
      <c r="K3">
        <f t="shared" ref="K3:K52" si="5">RANK(J3, $J$2:$J$52, 1)</f>
        <v>14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IFERROR(N3/L3, 0)</f>
        <v>-1.3540749922529313E-3</v>
      </c>
      <c r="P3">
        <f t="shared" ref="P3:P52" si="8">RANK(O3, $O$2:$O$52, 1)</f>
        <v>37</v>
      </c>
    </row>
    <row r="4" spans="1:16" x14ac:dyDescent="0.2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36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25</v>
      </c>
    </row>
    <row r="5" spans="1:16" x14ac:dyDescent="0.2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22</v>
      </c>
    </row>
    <row r="6" spans="1:16" x14ac:dyDescent="0.25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11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44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39</v>
      </c>
    </row>
    <row r="7" spans="1:16" x14ac:dyDescent="0.25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8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</v>
      </c>
    </row>
    <row r="8" spans="1:16" x14ac:dyDescent="0.2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2</v>
      </c>
    </row>
    <row r="9" spans="1:16" x14ac:dyDescent="0.2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7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9</v>
      </c>
    </row>
    <row r="10" spans="1:16" x14ac:dyDescent="0.25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17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29</v>
      </c>
    </row>
    <row r="11" spans="1:16" x14ac:dyDescent="0.25">
      <c r="A11" t="s">
        <v>25</v>
      </c>
      <c r="B11">
        <v>0</v>
      </c>
      <c r="C11">
        <v>0</v>
      </c>
      <c r="D11">
        <f t="shared" si="0"/>
        <v>0</v>
      </c>
      <c r="E11" s="5">
        <f t="shared" si="1"/>
        <v>0</v>
      </c>
      <c r="F11">
        <f t="shared" si="2"/>
        <v>47</v>
      </c>
      <c r="G11">
        <v>0</v>
      </c>
      <c r="H11">
        <v>0</v>
      </c>
      <c r="I11">
        <f t="shared" si="3"/>
        <v>0</v>
      </c>
      <c r="J11" s="5">
        <f t="shared" si="4"/>
        <v>0</v>
      </c>
      <c r="K11">
        <f t="shared" si="5"/>
        <v>48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1</v>
      </c>
    </row>
    <row r="12" spans="1:16" x14ac:dyDescent="0.25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6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10</v>
      </c>
    </row>
    <row r="13" spans="1:16" x14ac:dyDescent="0.2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18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27</v>
      </c>
    </row>
    <row r="14" spans="1:16" x14ac:dyDescent="0.25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40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19</v>
      </c>
    </row>
    <row r="15" spans="1:16" x14ac:dyDescent="0.2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51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24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28</v>
      </c>
    </row>
    <row r="16" spans="1:16" x14ac:dyDescent="0.2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46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43</v>
      </c>
    </row>
    <row r="17" spans="1:16" x14ac:dyDescent="0.2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25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11</v>
      </c>
    </row>
    <row r="18" spans="1:16" x14ac:dyDescent="0.2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15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3</v>
      </c>
    </row>
    <row r="19" spans="1:16" x14ac:dyDescent="0.2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12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12</v>
      </c>
    </row>
    <row r="20" spans="1:16" x14ac:dyDescent="0.2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47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46</v>
      </c>
    </row>
    <row r="21" spans="1:16" x14ac:dyDescent="0.2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11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21</v>
      </c>
    </row>
    <row r="22" spans="1:16" x14ac:dyDescent="0.2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38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42</v>
      </c>
    </row>
    <row r="23" spans="1:16" x14ac:dyDescent="0.2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25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28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41</v>
      </c>
    </row>
    <row r="25" spans="1:16" x14ac:dyDescent="0.25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37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35</v>
      </c>
    </row>
    <row r="26" spans="1:16" x14ac:dyDescent="0.25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16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13</v>
      </c>
    </row>
    <row r="27" spans="1:16" x14ac:dyDescent="0.25">
      <c r="A2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F27">
        <f t="shared" si="2"/>
        <v>47</v>
      </c>
      <c r="G27">
        <v>0</v>
      </c>
      <c r="H27">
        <v>0</v>
      </c>
      <c r="I27">
        <f t="shared" si="3"/>
        <v>0</v>
      </c>
      <c r="J27" s="5">
        <f t="shared" si="4"/>
        <v>0</v>
      </c>
      <c r="K27">
        <f t="shared" si="5"/>
        <v>48</v>
      </c>
      <c r="L27">
        <v>0</v>
      </c>
      <c r="M27">
        <v>0</v>
      </c>
      <c r="N27">
        <f t="shared" si="6"/>
        <v>0</v>
      </c>
      <c r="O27" s="5">
        <f t="shared" si="7"/>
        <v>0</v>
      </c>
      <c r="P27">
        <f t="shared" si="8"/>
        <v>48</v>
      </c>
    </row>
    <row r="28" spans="1:16" x14ac:dyDescent="0.25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2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7</v>
      </c>
    </row>
    <row r="29" spans="1:16" x14ac:dyDescent="0.25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27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44</v>
      </c>
    </row>
    <row r="30" spans="1:16" x14ac:dyDescent="0.2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42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36</v>
      </c>
    </row>
    <row r="31" spans="1:16" x14ac:dyDescent="0.25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32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20</v>
      </c>
    </row>
    <row r="32" spans="1:16" x14ac:dyDescent="0.2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35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23</v>
      </c>
    </row>
    <row r="33" spans="1:16" x14ac:dyDescent="0.2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34</v>
      </c>
    </row>
    <row r="34" spans="1:16" x14ac:dyDescent="0.25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21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24</v>
      </c>
    </row>
    <row r="35" spans="1:16" x14ac:dyDescent="0.25">
      <c r="A35" t="s">
        <v>49</v>
      </c>
      <c r="B35">
        <v>0</v>
      </c>
      <c r="C35">
        <v>0</v>
      </c>
      <c r="D35">
        <f t="shared" si="0"/>
        <v>0</v>
      </c>
      <c r="E35" s="5">
        <f t="shared" si="1"/>
        <v>0</v>
      </c>
      <c r="F35">
        <f t="shared" si="2"/>
        <v>47</v>
      </c>
      <c r="G35">
        <v>0</v>
      </c>
      <c r="H35">
        <v>0</v>
      </c>
      <c r="I35">
        <f t="shared" si="3"/>
        <v>0</v>
      </c>
      <c r="J35" s="5">
        <f t="shared" si="4"/>
        <v>0</v>
      </c>
      <c r="K35">
        <f t="shared" si="5"/>
        <v>48</v>
      </c>
      <c r="L35">
        <v>0</v>
      </c>
      <c r="M35">
        <v>0</v>
      </c>
      <c r="N35">
        <f t="shared" si="6"/>
        <v>0</v>
      </c>
      <c r="O35" s="5">
        <f t="shared" si="7"/>
        <v>0</v>
      </c>
      <c r="P35">
        <f t="shared" si="8"/>
        <v>48</v>
      </c>
    </row>
    <row r="36" spans="1:16" x14ac:dyDescent="0.25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5</v>
      </c>
    </row>
    <row r="37" spans="1:16" x14ac:dyDescent="0.25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20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8</v>
      </c>
    </row>
    <row r="38" spans="1:16" x14ac:dyDescent="0.25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19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40</v>
      </c>
    </row>
    <row r="39" spans="1:16" x14ac:dyDescent="0.25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3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17</v>
      </c>
    </row>
    <row r="40" spans="1:16" x14ac:dyDescent="0.25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22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31</v>
      </c>
    </row>
    <row r="41" spans="1:16" x14ac:dyDescent="0.25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34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30</v>
      </c>
    </row>
    <row r="42" spans="1:16" x14ac:dyDescent="0.25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39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47</v>
      </c>
    </row>
    <row r="43" spans="1:16" x14ac:dyDescent="0.25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23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18</v>
      </c>
    </row>
    <row r="44" spans="1:16" x14ac:dyDescent="0.25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41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45</v>
      </c>
    </row>
    <row r="45" spans="1:16" x14ac:dyDescent="0.25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30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32</v>
      </c>
    </row>
    <row r="46" spans="1:16" x14ac:dyDescent="0.25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33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16</v>
      </c>
    </row>
    <row r="47" spans="1:16" x14ac:dyDescent="0.25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45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38</v>
      </c>
    </row>
    <row r="48" spans="1:16" x14ac:dyDescent="0.25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29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15</v>
      </c>
    </row>
    <row r="49" spans="1:16" x14ac:dyDescent="0.25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5">
        <f t="shared" si="7"/>
        <v>0</v>
      </c>
      <c r="P49">
        <f t="shared" si="8"/>
        <v>48</v>
      </c>
    </row>
    <row r="50" spans="1:16" x14ac:dyDescent="0.2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25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31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33</v>
      </c>
    </row>
    <row r="52" spans="1:16" x14ac:dyDescent="0.25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9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6</v>
      </c>
    </row>
    <row r="54" spans="1:16" x14ac:dyDescent="0.25">
      <c r="A54" s="2" t="s">
        <v>67</v>
      </c>
    </row>
    <row r="55" spans="1:16" x14ac:dyDescent="0.2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25">
      <c r="A56" t="s">
        <v>24</v>
      </c>
      <c r="B56">
        <f>VLOOKUP($A56, $A$2:$P$52, MATCH(B$55,$A$1:$P$1,0), FALSE)</f>
        <v>-36209.630000000005</v>
      </c>
      <c r="C56">
        <f>VLOOKUP($A56, $A$2:$P$52, MATCH(C$55,$A$1:$P$1,0), FALSE)</f>
        <v>-27292.159999999974</v>
      </c>
      <c r="D56">
        <f>VLOOKUP($A56, $A$2:$P$52, MATCH(D$55,$A$1:$P$1,0), FALSE)</f>
        <v>-9181.0800000000163</v>
      </c>
    </row>
    <row r="57" spans="1:16" x14ac:dyDescent="0.25">
      <c r="A57" t="s">
        <v>25</v>
      </c>
      <c r="B57">
        <f t="shared" ref="B57:D61" si="9">VLOOKUP($A57, $A$2:$P$52, MATCH(B$55,$A$1:$P$1,0), FALSE)</f>
        <v>0</v>
      </c>
      <c r="C57">
        <f t="shared" si="9"/>
        <v>0</v>
      </c>
      <c r="D57">
        <f t="shared" si="9"/>
        <v>-311228.08999999997</v>
      </c>
    </row>
    <row r="58" spans="1:16" x14ac:dyDescent="0.25">
      <c r="A58" t="s">
        <v>32</v>
      </c>
      <c r="B58">
        <f t="shared" si="9"/>
        <v>-149396.10000000987</v>
      </c>
      <c r="C58">
        <f t="shared" si="9"/>
        <v>-189254.06000000006</v>
      </c>
      <c r="D58">
        <f t="shared" si="9"/>
        <v>-374962.91000000015</v>
      </c>
    </row>
    <row r="59" spans="1:16" x14ac:dyDescent="0.25">
      <c r="A59" t="s">
        <v>38</v>
      </c>
      <c r="B59">
        <f t="shared" si="9"/>
        <v>-12230.810000000056</v>
      </c>
      <c r="C59">
        <f t="shared" si="9"/>
        <v>-45485.580000000075</v>
      </c>
      <c r="D59">
        <f t="shared" si="9"/>
        <v>-72.879999999888241</v>
      </c>
    </row>
    <row r="60" spans="1:16" x14ac:dyDescent="0.25">
      <c r="A60" t="s">
        <v>39</v>
      </c>
      <c r="B60">
        <f t="shared" si="9"/>
        <v>-4950.4699999999721</v>
      </c>
      <c r="C60">
        <f t="shared" si="9"/>
        <v>-8005.7900000010268</v>
      </c>
      <c r="D60">
        <f t="shared" si="9"/>
        <v>-1724.9000000000233</v>
      </c>
    </row>
    <row r="61" spans="1:16" x14ac:dyDescent="0.25">
      <c r="A61" t="s">
        <v>55</v>
      </c>
      <c r="B61">
        <f t="shared" si="9"/>
        <v>-184239.79000001028</v>
      </c>
      <c r="C61">
        <f t="shared" si="9"/>
        <v>-133456.33000001032</v>
      </c>
      <c r="D61">
        <f t="shared" si="9"/>
        <v>-82077.349999999627</v>
      </c>
    </row>
    <row r="63" spans="1:16" x14ac:dyDescent="0.25">
      <c r="A63" s="7" t="s">
        <v>68</v>
      </c>
    </row>
    <row r="64" spans="1:16" x14ac:dyDescent="0.2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25">
      <c r="A65" t="s">
        <v>24</v>
      </c>
      <c r="B65">
        <f>_xlfn.XLOOKUP($A65, $A$2:$A$52, $D$2:$D$52)</f>
        <v>-36209.630000000005</v>
      </c>
    </row>
    <row r="66" spans="1:4" x14ac:dyDescent="0.25">
      <c r="A66" t="s">
        <v>25</v>
      </c>
      <c r="B66">
        <f t="shared" ref="B66:B70" si="10">_xlfn.XLOOKUP($A66, $A$2:$A$52, $D$2:$D$52)</f>
        <v>0</v>
      </c>
    </row>
    <row r="67" spans="1:4" x14ac:dyDescent="0.25">
      <c r="A67" t="s">
        <v>32</v>
      </c>
      <c r="B67">
        <f t="shared" si="10"/>
        <v>-149396.10000000987</v>
      </c>
    </row>
    <row r="68" spans="1:4" x14ac:dyDescent="0.25">
      <c r="A68" t="s">
        <v>38</v>
      </c>
      <c r="B68">
        <f t="shared" si="10"/>
        <v>-12230.810000000056</v>
      </c>
    </row>
    <row r="69" spans="1:4" x14ac:dyDescent="0.25">
      <c r="A69" t="s">
        <v>39</v>
      </c>
      <c r="B69">
        <f t="shared" si="10"/>
        <v>-4950.4699999999721</v>
      </c>
    </row>
    <row r="70" spans="1:4" x14ac:dyDescent="0.25">
      <c r="A70" t="s">
        <v>55</v>
      </c>
      <c r="B70">
        <f t="shared" si="10"/>
        <v>-184239.79000001028</v>
      </c>
    </row>
    <row r="72" spans="1:4" x14ac:dyDescent="0.25">
      <c r="A72" s="7" t="s">
        <v>69</v>
      </c>
    </row>
    <row r="73" spans="1:4" x14ac:dyDescent="0.2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25">
      <c r="A74" t="s">
        <v>24</v>
      </c>
      <c r="B74">
        <f>INDEX($A$1:$P$52, MATCH($A74, $A$1:$A$52, 0), MATCH(B$73,$A$1:$P$1,0))</f>
        <v>-36209.630000000005</v>
      </c>
      <c r="C74">
        <f t="shared" ref="C74:D74" si="11">INDEX($A$1:$P$52, MATCH($A74, $A$1:$A$52, 0), MATCH(C$73,$A$1:$P$1,0))</f>
        <v>-27292.159999999974</v>
      </c>
      <c r="D74">
        <f t="shared" si="11"/>
        <v>-9181.0800000000163</v>
      </c>
    </row>
    <row r="75" spans="1:4" x14ac:dyDescent="0.25">
      <c r="A75" t="s">
        <v>25</v>
      </c>
      <c r="B75">
        <f t="shared" ref="B75:D79" si="12">INDEX($A$1:$P$52, MATCH($A75, $A$1:$A$52, 0), MATCH(B$73,$A$1:$P$1,0))</f>
        <v>0</v>
      </c>
      <c r="C75">
        <f t="shared" si="12"/>
        <v>0</v>
      </c>
      <c r="D75">
        <f t="shared" si="12"/>
        <v>-311228.08999999997</v>
      </c>
    </row>
    <row r="76" spans="1:4" x14ac:dyDescent="0.25">
      <c r="A76" t="s">
        <v>32</v>
      </c>
      <c r="B76">
        <f t="shared" si="12"/>
        <v>-149396.10000000987</v>
      </c>
      <c r="C76">
        <f t="shared" si="12"/>
        <v>-189254.06000000006</v>
      </c>
      <c r="D76">
        <f t="shared" si="12"/>
        <v>-374962.91000000015</v>
      </c>
    </row>
    <row r="77" spans="1:4" x14ac:dyDescent="0.25">
      <c r="A77" t="s">
        <v>38</v>
      </c>
      <c r="B77">
        <f t="shared" si="12"/>
        <v>-12230.810000000056</v>
      </c>
      <c r="C77">
        <f t="shared" si="12"/>
        <v>-45485.580000000075</v>
      </c>
      <c r="D77">
        <f t="shared" si="12"/>
        <v>-72.879999999888241</v>
      </c>
    </row>
    <row r="78" spans="1:4" x14ac:dyDescent="0.25">
      <c r="A78" t="s">
        <v>39</v>
      </c>
      <c r="B78">
        <f t="shared" si="12"/>
        <v>-4950.4699999999721</v>
      </c>
      <c r="C78">
        <f t="shared" si="12"/>
        <v>-8005.7900000010268</v>
      </c>
      <c r="D78">
        <f t="shared" si="12"/>
        <v>-1724.9000000000233</v>
      </c>
    </row>
    <row r="79" spans="1:4" x14ac:dyDescent="0.25">
      <c r="A79" t="s">
        <v>55</v>
      </c>
      <c r="B79">
        <f t="shared" si="12"/>
        <v>-184239.79000001028</v>
      </c>
      <c r="C79">
        <f t="shared" si="12"/>
        <v>-133456.33000001032</v>
      </c>
      <c r="D79">
        <f t="shared" si="12"/>
        <v>-82077.349999999627</v>
      </c>
    </row>
    <row r="81" spans="1:7" x14ac:dyDescent="0.25">
      <c r="A81" s="7" t="s">
        <v>70</v>
      </c>
    </row>
    <row r="82" spans="1:7" x14ac:dyDescent="0.25">
      <c r="A82" t="s">
        <v>0</v>
      </c>
    </row>
    <row r="83" spans="1:7" x14ac:dyDescent="0.25">
      <c r="B83" s="1" t="s">
        <v>71</v>
      </c>
      <c r="C83" s="1" t="s">
        <v>72</v>
      </c>
    </row>
    <row r="84" spans="1:7" x14ac:dyDescent="0.25">
      <c r="A84" t="s">
        <v>73</v>
      </c>
      <c r="B84" s="6">
        <f>INDEX($A$1:$P$52, MATCH($B$87,$A$1:$A$52,0), MATCH(CONCATENATE($A84,"_",B$83),$A$1:$P$1,0))</f>
        <v>356640100</v>
      </c>
      <c r="C84" s="6">
        <f>INDEX($A$1:$P$52, MATCH($B$87,$A$1:$A$52,0), MATCH(CONCATENATE($A84,"_",C$83),$A$1:$P$1,0))</f>
        <v>341243679.13</v>
      </c>
    </row>
    <row r="85" spans="1:7" x14ac:dyDescent="0.25">
      <c r="A85" t="s">
        <v>74</v>
      </c>
      <c r="B85" s="6">
        <f t="shared" ref="B85:C86" si="13">INDEX($A$1:$P$52, MATCH($B$87,$A$1:$A$52,0), MATCH(CONCATENATE($A85,"_",B$83),$A$1:$P$1,0))</f>
        <v>382685200</v>
      </c>
      <c r="C85" s="6">
        <f t="shared" si="13"/>
        <v>346340810.81999999</v>
      </c>
    </row>
    <row r="86" spans="1:7" x14ac:dyDescent="0.25">
      <c r="A86" t="s">
        <v>75</v>
      </c>
      <c r="B86" s="6">
        <f t="shared" si="13"/>
        <v>376548600</v>
      </c>
      <c r="C86" s="6">
        <f t="shared" si="13"/>
        <v>355279492.22999901</v>
      </c>
    </row>
    <row r="87" spans="1:7" x14ac:dyDescent="0.25">
      <c r="B87" t="s">
        <v>16</v>
      </c>
    </row>
    <row r="88" spans="1:7" x14ac:dyDescent="0.25">
      <c r="A88" s="7" t="s">
        <v>76</v>
      </c>
    </row>
    <row r="89" spans="1:7" x14ac:dyDescent="0.2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2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25">
      <c r="A91" t="s">
        <v>73</v>
      </c>
      <c r="B91" t="str">
        <f>_xlfn.XLOOKUP($B$89, $F$1:$F$52, $A$1:$A$52)</f>
        <v>Clerk and Master - Chancery</v>
      </c>
      <c r="C91" s="5">
        <f>_xlfn.XLOOKUP($B91, $A$1:$A$52, $E$1:$E$52)</f>
        <v>-0.15235918433091292</v>
      </c>
      <c r="D91" t="str">
        <f>_xlfn.XLOOKUP($D$89, $F$1:$F$52, $A$1:$A$52)</f>
        <v>Circuit Court Clerk</v>
      </c>
      <c r="E91" s="5">
        <f>_xlfn.XLOOKUP($D91, $A$1:$A$52, $E$1:$E$52)</f>
        <v>-0.11502817362571344</v>
      </c>
      <c r="F91" t="str">
        <f>_xlfn.XLOOKUP($F$89, $F$1:$F$52, $A$1:$A$52)</f>
        <v>Internal Audit</v>
      </c>
      <c r="G91" s="5">
        <f>_xlfn.XLOOKUP($F91, $A$1:$A$52, $E$1:$E$52)</f>
        <v>-9.5782760864849215E-2</v>
      </c>
    </row>
    <row r="92" spans="1:7" x14ac:dyDescent="0.25">
      <c r="A92" t="s">
        <v>74</v>
      </c>
      <c r="B92" t="str">
        <f>_xlfn.XLOOKUP($B$89, $K$1:$K$52, $A$1:$A$52)</f>
        <v>Metropolitan Clerk</v>
      </c>
      <c r="C92" s="5">
        <f>_xlfn.XLOOKUP($B92, $A$1:$A$52, $J$1:$J$52)</f>
        <v>-0.17551246244575608</v>
      </c>
      <c r="D92" t="str">
        <f>_xlfn.XLOOKUP($D$89, $K$1:$K$52, $A$1:$A$52)</f>
        <v>Internal Audit</v>
      </c>
      <c r="E92" s="5">
        <f>_xlfn.XLOOKUP($D92, $A$1:$A$52, $J$1:$J$52)</f>
        <v>-0.17103239309050916</v>
      </c>
      <c r="F92" t="str">
        <f>_xlfn.XLOOKUP($F$89, $K$1:$K$52, $A$1:$A$52)</f>
        <v>Office of Family Safety</v>
      </c>
      <c r="G92" s="5">
        <f>_xlfn.XLOOKUP($F92, $A$1:$A$52, $J$1:$J$52)</f>
        <v>-0.13918241656366656</v>
      </c>
    </row>
    <row r="93" spans="1:7" x14ac:dyDescent="0.25">
      <c r="A93" t="s">
        <v>75</v>
      </c>
      <c r="B93" t="str">
        <f>_xlfn.XLOOKUP($B$89, $P$1:$P$52, $A$1:$A$52)</f>
        <v>Community Oversight Board</v>
      </c>
      <c r="C93" s="5">
        <f>_xlfn.XLOOKUP($B93, $A$1:$A$52, $O$1:$O$52)</f>
        <v>-0.82994157333333329</v>
      </c>
      <c r="D93" t="str">
        <f>_xlfn.XLOOKUP($D$89, $P$1:$P$52, $A$1:$A$52)</f>
        <v>Clerk and Master - Chancery</v>
      </c>
      <c r="E93" s="5">
        <f>_xlfn.XLOOKUP($D93, $A$1:$A$52, $O$1:$O$52)</f>
        <v>-0.15295680364719175</v>
      </c>
      <c r="F93" t="str">
        <f>_xlfn.XLOOKUP($F$89, $P$1:$P$52, $A$1:$A$52)</f>
        <v>Election Commission</v>
      </c>
      <c r="G93" s="5">
        <f>_xlfn.XLOOKUP($F93, $A$1:$A$52, $O$1:$O$52)</f>
        <v>-0.12882667147667154</v>
      </c>
    </row>
    <row r="95" spans="1:7" x14ac:dyDescent="0.25">
      <c r="A95" s="7" t="s">
        <v>79</v>
      </c>
    </row>
    <row r="96" spans="1:7" x14ac:dyDescent="0.2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2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25">
      <c r="A98" t="s">
        <v>73</v>
      </c>
      <c r="B98" t="str">
        <f>INDEX($A$1:$A$52,MATCH($B$96,$F$1:$F$52, 0))</f>
        <v>Clerk and Master - Chancery</v>
      </c>
      <c r="C98" s="9" t="e">
        <f>INDEX($A$2:$A$52,MATCH(1,$E$2:$E$52, 0))</f>
        <v>#N/A</v>
      </c>
      <c r="D98" t="str">
        <f>INDEX($A$1:$A$52,MATCH($D$96,$F$1:$F$52, 0))</f>
        <v>Circuit Court Clerk</v>
      </c>
      <c r="E98" s="4"/>
      <c r="F98" t="str">
        <f>INDEX($A$1:$A$52,MATCH($F$96,$F$1:$F$52, 0))</f>
        <v>Internal Audit</v>
      </c>
      <c r="G98" s="4"/>
      <c r="I98" s="4"/>
    </row>
    <row r="99" spans="1:9" x14ac:dyDescent="0.25">
      <c r="A99" t="s">
        <v>74</v>
      </c>
      <c r="B99" t="str">
        <f>INDEX($A$1:$A$52,MATCH($B$96,$K$1:$K$52, 0))</f>
        <v>Metropolitan Clerk</v>
      </c>
      <c r="C99" s="4"/>
      <c r="D99" t="str">
        <f>INDEX($A$1:$A$52,MATCH($D$96,$K$1:$K$52, 0))</f>
        <v>Internal Audit</v>
      </c>
      <c r="E99" s="4"/>
      <c r="F99" t="str">
        <f>INDEX($A$1:$A$52,MATCH($F$96,$K$1:$K$52, 0))</f>
        <v>Office of Family Safety</v>
      </c>
      <c r="G99" s="4"/>
      <c r="I99" s="4"/>
    </row>
    <row r="100" spans="1:9" x14ac:dyDescent="0.25">
      <c r="A100" t="s">
        <v>75</v>
      </c>
      <c r="B100" t="str">
        <f>INDEX($A$1:$A$52,MATCH($B$96,$P$1:$P$52, 0))</f>
        <v>Community Oversight Board</v>
      </c>
      <c r="C100" s="4"/>
      <c r="D100" t="str">
        <f>INDEX($A$1:$A$52,MATCH($D$96,$P$1:$P$52, 0))</f>
        <v>Clerk and Master - Chancery</v>
      </c>
      <c r="E100" s="4"/>
      <c r="F100" t="str">
        <f>INDEX($A$1:$A$52,MATCH($F$96,$P$1:$P$52, 0))</f>
        <v>Election Commission</v>
      </c>
      <c r="G100" s="4"/>
      <c r="I100" s="4"/>
    </row>
  </sheetData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Departments" xr:uid="{6537687A-04D8-405E-8F14-0CD53916B5EA}">
          <x14:formula1>
            <xm:f>Department!$A$2:$A$52</xm:f>
          </x14:formula1>
          <xm:sqref>B87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810C2-5B50-4470-BAF6-CF8D7DD01E90}">
  <dimension ref="A1:D93"/>
  <sheetViews>
    <sheetView topLeftCell="A32" workbookViewId="0">
      <selection activeCell="C40" sqref="C40"/>
    </sheetView>
  </sheetViews>
  <sheetFormatPr defaultRowHeight="15" x14ac:dyDescent="0.25"/>
  <cols>
    <col min="1" max="1" width="31.42578125" customWidth="1"/>
  </cols>
  <sheetData>
    <row r="1" spans="1:1" x14ac:dyDescent="0.25">
      <c r="A1" t="s">
        <v>90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  <row r="5" spans="1:1" x14ac:dyDescent="0.25">
      <c r="A5" t="s">
        <v>19</v>
      </c>
    </row>
    <row r="6" spans="1:1" x14ac:dyDescent="0.25">
      <c r="A6" t="s">
        <v>20</v>
      </c>
    </row>
    <row r="7" spans="1:1" x14ac:dyDescent="0.25">
      <c r="A7" t="s">
        <v>21</v>
      </c>
    </row>
    <row r="8" spans="1:1" x14ac:dyDescent="0.25">
      <c r="A8" t="s">
        <v>22</v>
      </c>
    </row>
    <row r="9" spans="1:1" x14ac:dyDescent="0.25">
      <c r="A9" t="s">
        <v>23</v>
      </c>
    </row>
    <row r="10" spans="1:1" x14ac:dyDescent="0.25">
      <c r="A10" t="s">
        <v>24</v>
      </c>
    </row>
    <row r="11" spans="1:1" x14ac:dyDescent="0.25">
      <c r="A11" t="s">
        <v>25</v>
      </c>
    </row>
    <row r="12" spans="1:1" x14ac:dyDescent="0.25">
      <c r="A12" t="s">
        <v>26</v>
      </c>
    </row>
    <row r="13" spans="1:1" x14ac:dyDescent="0.25">
      <c r="A13" t="s">
        <v>27</v>
      </c>
    </row>
    <row r="14" spans="1:1" x14ac:dyDescent="0.25">
      <c r="A14" t="s">
        <v>28</v>
      </c>
    </row>
    <row r="15" spans="1:1" x14ac:dyDescent="0.25">
      <c r="A15" t="s">
        <v>29</v>
      </c>
    </row>
    <row r="16" spans="1:1" x14ac:dyDescent="0.25">
      <c r="A16" t="s">
        <v>30</v>
      </c>
    </row>
    <row r="17" spans="1:1" x14ac:dyDescent="0.25">
      <c r="A17" t="s">
        <v>31</v>
      </c>
    </row>
    <row r="18" spans="1:1" x14ac:dyDescent="0.25">
      <c r="A18" t="s">
        <v>32</v>
      </c>
    </row>
    <row r="19" spans="1:1" x14ac:dyDescent="0.25">
      <c r="A19" t="s">
        <v>33</v>
      </c>
    </row>
    <row r="20" spans="1:1" x14ac:dyDescent="0.25">
      <c r="A20" t="s">
        <v>34</v>
      </c>
    </row>
    <row r="21" spans="1:1" x14ac:dyDescent="0.25">
      <c r="A21" t="s">
        <v>35</v>
      </c>
    </row>
    <row r="22" spans="1:1" x14ac:dyDescent="0.25">
      <c r="A22" t="s">
        <v>36</v>
      </c>
    </row>
    <row r="23" spans="1:1" x14ac:dyDescent="0.25">
      <c r="A23" t="s">
        <v>37</v>
      </c>
    </row>
    <row r="24" spans="1:1" x14ac:dyDescent="0.25">
      <c r="A24" t="s">
        <v>38</v>
      </c>
    </row>
    <row r="25" spans="1:1" x14ac:dyDescent="0.25">
      <c r="A25" t="s">
        <v>39</v>
      </c>
    </row>
    <row r="26" spans="1:1" x14ac:dyDescent="0.25">
      <c r="A26" t="s">
        <v>40</v>
      </c>
    </row>
    <row r="27" spans="1:1" x14ac:dyDescent="0.25">
      <c r="A27" t="s">
        <v>41</v>
      </c>
    </row>
    <row r="28" spans="1:1" x14ac:dyDescent="0.25">
      <c r="A28" t="s">
        <v>42</v>
      </c>
    </row>
    <row r="29" spans="1:1" x14ac:dyDescent="0.25">
      <c r="A29" t="s">
        <v>43</v>
      </c>
    </row>
    <row r="30" spans="1:1" x14ac:dyDescent="0.25">
      <c r="A30" t="s">
        <v>44</v>
      </c>
    </row>
    <row r="31" spans="1:1" x14ac:dyDescent="0.25">
      <c r="A31" t="s">
        <v>45</v>
      </c>
    </row>
    <row r="32" spans="1:1" x14ac:dyDescent="0.25">
      <c r="A32" t="s">
        <v>46</v>
      </c>
    </row>
    <row r="33" spans="1:1" x14ac:dyDescent="0.25">
      <c r="A33" t="s">
        <v>47</v>
      </c>
    </row>
    <row r="34" spans="1:1" x14ac:dyDescent="0.25">
      <c r="A34" t="s">
        <v>48</v>
      </c>
    </row>
    <row r="35" spans="1:1" x14ac:dyDescent="0.25">
      <c r="A35" t="s">
        <v>49</v>
      </c>
    </row>
    <row r="36" spans="1:1" x14ac:dyDescent="0.25">
      <c r="A36" t="s">
        <v>50</v>
      </c>
    </row>
    <row r="37" spans="1:1" x14ac:dyDescent="0.25">
      <c r="A37" t="s">
        <v>51</v>
      </c>
    </row>
    <row r="38" spans="1:1" x14ac:dyDescent="0.25">
      <c r="A38" t="s">
        <v>52</v>
      </c>
    </row>
    <row r="39" spans="1:1" x14ac:dyDescent="0.25">
      <c r="A39" t="s">
        <v>53</v>
      </c>
    </row>
    <row r="40" spans="1:1" x14ac:dyDescent="0.25">
      <c r="A40" t="s">
        <v>54</v>
      </c>
    </row>
    <row r="41" spans="1:1" x14ac:dyDescent="0.25">
      <c r="A41" t="s">
        <v>55</v>
      </c>
    </row>
    <row r="42" spans="1:1" x14ac:dyDescent="0.25">
      <c r="A42" t="s">
        <v>56</v>
      </c>
    </row>
    <row r="43" spans="1:1" x14ac:dyDescent="0.25">
      <c r="A43" t="s">
        <v>57</v>
      </c>
    </row>
    <row r="44" spans="1:1" x14ac:dyDescent="0.25">
      <c r="A44" t="s">
        <v>58</v>
      </c>
    </row>
    <row r="45" spans="1:1" x14ac:dyDescent="0.25">
      <c r="A45" t="s">
        <v>59</v>
      </c>
    </row>
    <row r="46" spans="1:1" x14ac:dyDescent="0.25">
      <c r="A46" t="s">
        <v>60</v>
      </c>
    </row>
    <row r="47" spans="1:1" x14ac:dyDescent="0.25">
      <c r="A47" t="s">
        <v>61</v>
      </c>
    </row>
    <row r="48" spans="1:1" x14ac:dyDescent="0.25">
      <c r="A48" t="s">
        <v>62</v>
      </c>
    </row>
    <row r="49" spans="1:4" x14ac:dyDescent="0.25">
      <c r="A49" t="s">
        <v>63</v>
      </c>
    </row>
    <row r="50" spans="1:4" x14ac:dyDescent="0.25">
      <c r="A50" t="s">
        <v>64</v>
      </c>
    </row>
    <row r="51" spans="1:4" x14ac:dyDescent="0.25">
      <c r="A51" t="s">
        <v>65</v>
      </c>
    </row>
    <row r="52" spans="1:4" x14ac:dyDescent="0.25">
      <c r="A52" t="s">
        <v>66</v>
      </c>
    </row>
    <row r="56" spans="1:4" x14ac:dyDescent="0.25">
      <c r="B56" t="e">
        <f>VLOOKUP($A56, $A$2:$P$52, MATCH(B$55,$A$1:$P$1,0), FALSE)</f>
        <v>#N/A</v>
      </c>
      <c r="C56" t="e">
        <f>VLOOKUP($A56, $A$2:$P$52, MATCH(C$55,$A$1:$P$1,0), FALSE)</f>
        <v>#N/A</v>
      </c>
      <c r="D56" t="e">
        <f>VLOOKUP($A56, $A$2:$P$52, MATCH(D$55,$A$1:$P$1,0), FALSE)</f>
        <v>#N/A</v>
      </c>
    </row>
    <row r="57" spans="1:4" x14ac:dyDescent="0.25">
      <c r="B57" t="e">
        <f t="shared" ref="B57:D61" si="0">VLOOKUP($A57, $A$2:$P$52, MATCH(B$55,$A$1:$P$1,0), FALSE)</f>
        <v>#N/A</v>
      </c>
      <c r="C57" t="e">
        <f t="shared" si="0"/>
        <v>#N/A</v>
      </c>
      <c r="D57" t="e">
        <f t="shared" si="0"/>
        <v>#N/A</v>
      </c>
    </row>
    <row r="58" spans="1:4" x14ac:dyDescent="0.25">
      <c r="B58" t="e">
        <f t="shared" si="0"/>
        <v>#N/A</v>
      </c>
      <c r="C58" t="e">
        <f t="shared" si="0"/>
        <v>#N/A</v>
      </c>
      <c r="D58" t="e">
        <f t="shared" si="0"/>
        <v>#N/A</v>
      </c>
    </row>
    <row r="59" spans="1:4" x14ac:dyDescent="0.25">
      <c r="B59" t="e">
        <f t="shared" si="0"/>
        <v>#N/A</v>
      </c>
      <c r="C59" t="e">
        <f t="shared" si="0"/>
        <v>#N/A</v>
      </c>
      <c r="D59" t="e">
        <f t="shared" si="0"/>
        <v>#N/A</v>
      </c>
    </row>
    <row r="60" spans="1:4" x14ac:dyDescent="0.25">
      <c r="B60" t="e">
        <f t="shared" si="0"/>
        <v>#N/A</v>
      </c>
      <c r="C60" t="e">
        <f t="shared" si="0"/>
        <v>#N/A</v>
      </c>
      <c r="D60" t="e">
        <f t="shared" si="0"/>
        <v>#N/A</v>
      </c>
    </row>
    <row r="61" spans="1:4" x14ac:dyDescent="0.25">
      <c r="B61" t="e">
        <f t="shared" si="0"/>
        <v>#N/A</v>
      </c>
      <c r="C61" t="e">
        <f t="shared" si="0"/>
        <v>#N/A</v>
      </c>
      <c r="D61" t="e">
        <f t="shared" si="0"/>
        <v>#N/A</v>
      </c>
    </row>
    <row r="65" spans="2:4" x14ac:dyDescent="0.25">
      <c r="B65" t="e">
        <f>_xlfn.XLOOKUP($A65, $A$2:$A$52, $D$2:$D$52)</f>
        <v>#N/A</v>
      </c>
    </row>
    <row r="66" spans="2:4" x14ac:dyDescent="0.25">
      <c r="B66" t="e">
        <f t="shared" ref="B66:B70" si="1">_xlfn.XLOOKUP($A66, $A$2:$A$52, $D$2:$D$52)</f>
        <v>#N/A</v>
      </c>
    </row>
    <row r="67" spans="2:4" x14ac:dyDescent="0.25">
      <c r="B67" t="e">
        <f t="shared" si="1"/>
        <v>#N/A</v>
      </c>
    </row>
    <row r="68" spans="2:4" x14ac:dyDescent="0.25">
      <c r="B68" t="e">
        <f t="shared" si="1"/>
        <v>#N/A</v>
      </c>
    </row>
    <row r="69" spans="2:4" x14ac:dyDescent="0.25">
      <c r="B69" t="e">
        <f t="shared" si="1"/>
        <v>#N/A</v>
      </c>
    </row>
    <row r="70" spans="2:4" x14ac:dyDescent="0.25">
      <c r="B70" t="e">
        <f t="shared" si="1"/>
        <v>#N/A</v>
      </c>
    </row>
    <row r="74" spans="2:4" x14ac:dyDescent="0.25">
      <c r="B74" t="e">
        <f>INDEX($A$1:$P$52, MATCH($A74, $A$1:$A$52, 0), MATCH(B$73,$A$1:$P$1,0))</f>
        <v>#N/A</v>
      </c>
      <c r="C74" t="e">
        <f t="shared" ref="C74:D74" si="2">INDEX($A$1:$P$52, MATCH($A74, $A$1:$A$52, 0), MATCH(C$73,$A$1:$P$1,0))</f>
        <v>#N/A</v>
      </c>
      <c r="D74" t="e">
        <f t="shared" si="2"/>
        <v>#N/A</v>
      </c>
    </row>
    <row r="75" spans="2:4" x14ac:dyDescent="0.25">
      <c r="B75" t="e">
        <f t="shared" ref="B75:D79" si="3">INDEX($A$1:$P$52, MATCH($A75, $A$1:$A$52, 0), MATCH(B$73,$A$1:$P$1,0))</f>
        <v>#N/A</v>
      </c>
      <c r="C75" t="e">
        <f t="shared" si="3"/>
        <v>#N/A</v>
      </c>
      <c r="D75" t="e">
        <f t="shared" si="3"/>
        <v>#N/A</v>
      </c>
    </row>
    <row r="76" spans="2:4" x14ac:dyDescent="0.25">
      <c r="B76" t="e">
        <f t="shared" si="3"/>
        <v>#N/A</v>
      </c>
      <c r="C76" t="e">
        <f t="shared" si="3"/>
        <v>#N/A</v>
      </c>
      <c r="D76" t="e">
        <f t="shared" si="3"/>
        <v>#N/A</v>
      </c>
    </row>
    <row r="77" spans="2:4" x14ac:dyDescent="0.25">
      <c r="B77" t="e">
        <f t="shared" si="3"/>
        <v>#N/A</v>
      </c>
      <c r="C77" t="e">
        <f t="shared" si="3"/>
        <v>#N/A</v>
      </c>
      <c r="D77" t="e">
        <f t="shared" si="3"/>
        <v>#N/A</v>
      </c>
    </row>
    <row r="78" spans="2:4" x14ac:dyDescent="0.25">
      <c r="B78" t="e">
        <f t="shared" si="3"/>
        <v>#N/A</v>
      </c>
      <c r="C78" t="e">
        <f t="shared" si="3"/>
        <v>#N/A</v>
      </c>
      <c r="D78" t="e">
        <f t="shared" si="3"/>
        <v>#N/A</v>
      </c>
    </row>
    <row r="79" spans="2:4" x14ac:dyDescent="0.25">
      <c r="B79" t="e">
        <f t="shared" si="3"/>
        <v>#N/A</v>
      </c>
      <c r="C79" t="e">
        <f t="shared" si="3"/>
        <v>#N/A</v>
      </c>
      <c r="D79" t="e">
        <f t="shared" si="3"/>
        <v>#N/A</v>
      </c>
    </row>
    <row r="84" spans="1:3" x14ac:dyDescent="0.25">
      <c r="A84" t="s">
        <v>73</v>
      </c>
      <c r="B84" t="e">
        <f>INDEX($A$1:$P$52, MATCH($B$87,$A$1:$A$52,0), MATCH(CONCATENATE($A84,"_",B$83),$A$1:$P$1,0))</f>
        <v>#N/A</v>
      </c>
      <c r="C84" t="e">
        <f>INDEX($A$1:$P$52, MATCH($B$87,$A$1:$A$52,0), MATCH(CONCATENATE($A84,"_",C$83),$A$1:$P$1,0))</f>
        <v>#N/A</v>
      </c>
    </row>
    <row r="85" spans="1:3" x14ac:dyDescent="0.25">
      <c r="B85" t="e">
        <f t="shared" ref="B85:C86" si="4">INDEX($A$1:$P$52, MATCH($B$87,$A$1:$A$52,0), MATCH(CONCATENATE($A85,"_",B$83),$A$1:$P$1,0))</f>
        <v>#N/A</v>
      </c>
      <c r="C85" t="e">
        <f t="shared" si="4"/>
        <v>#N/A</v>
      </c>
    </row>
    <row r="86" spans="1:3" x14ac:dyDescent="0.25">
      <c r="B86" t="e">
        <f t="shared" si="4"/>
        <v>#N/A</v>
      </c>
      <c r="C86" t="e">
        <f t="shared" si="4"/>
        <v>#N/A</v>
      </c>
    </row>
    <row r="91" spans="1:3" x14ac:dyDescent="0.25">
      <c r="B91" t="str">
        <f>_xlfn.XLOOKUP($B$89, $F$1:$F$52, $A$1:$A$52)</f>
        <v>Column1</v>
      </c>
    </row>
    <row r="92" spans="1:3" x14ac:dyDescent="0.25">
      <c r="B92" t="str">
        <f>_xlfn.XLOOKUP($B$89, $K$1:$K$52, $A$1:$A$52)</f>
        <v>Column1</v>
      </c>
    </row>
    <row r="93" spans="1:3" x14ac:dyDescent="0.25">
      <c r="B93" t="str">
        <f>_xlfn.XLOOKUP($B$89, $P$1:$P$52, $A$1:$A$52)</f>
        <v>Column1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ea1812a1-c4cd-4a87-9063-968f963678e4}" enabled="1" method="Standard" siteId="{edc4883d-d401-4244-ba46-c0ff707b655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metro_budget</vt:lpstr>
      <vt:lpstr>Department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Jeffrey Abell</cp:lastModifiedBy>
  <cp:revision/>
  <dcterms:created xsi:type="dcterms:W3CDTF">2020-02-26T17:00:38Z</dcterms:created>
  <dcterms:modified xsi:type="dcterms:W3CDTF">2024-01-25T23:54:04Z</dcterms:modified>
  <cp:category/>
  <cp:contentStatus/>
</cp:coreProperties>
</file>