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.Williams\Documents\DA11\Excel\lookups-exercise-willisc22\"/>
    </mc:Choice>
  </mc:AlternateContent>
  <xr:revisionPtr revIDLastSave="0" documentId="13_ncr:1_{453C8DC0-53F1-47BF-BD8C-3072081EC6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B84" i="1"/>
  <c r="C84" i="1"/>
  <c r="B74" i="1"/>
  <c r="D75" i="1"/>
  <c r="D76" i="1"/>
  <c r="D77" i="1"/>
  <c r="D78" i="1"/>
  <c r="D79" i="1"/>
  <c r="D74" i="1"/>
  <c r="C75" i="1"/>
  <c r="C76" i="1"/>
  <c r="C77" i="1"/>
  <c r="C78" i="1"/>
  <c r="C79" i="1"/>
  <c r="C74" i="1"/>
  <c r="B76" i="1"/>
  <c r="B77" i="1"/>
  <c r="B78" i="1"/>
  <c r="B79" i="1"/>
  <c r="B75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F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11" i="1"/>
  <c r="F3" i="1" s="1"/>
  <c r="F4" i="1"/>
  <c r="F5" i="1"/>
  <c r="F6" i="1"/>
  <c r="F7" i="1"/>
  <c r="F8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3" i="1" l="1"/>
  <c r="F9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<sst xmlns="http://schemas.openxmlformats.org/spreadsheetml/2006/main" count="150" uniqueCount="90">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</sst>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Spendings Per Fiscal YearBased on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4-4966-8A53-E9372396542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4-4966-8A53-E9372396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53808"/>
        <c:axId val="371777744"/>
      </c:barChart>
      <c:catAx>
        <c:axId val="3763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77744"/>
        <c:crosses val="autoZero"/>
        <c:auto val="1"/>
        <c:lblAlgn val="ctr"/>
        <c:lblOffset val="100"/>
        <c:noMultiLvlLbl val="0"/>
      </c:catAx>
      <c:valAx>
        <c:axId val="3717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60</xdr:row>
      <xdr:rowOff>38101</xdr:rowOff>
    </xdr:from>
    <xdr:to>
      <xdr:col>10</xdr:col>
      <xdr:colOff>406400</xdr:colOff>
      <xdr:row>79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764D9-BE37-B0C4-D9BC-B16FC2467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4" workbookViewId="0">
      <selection activeCell="D84" sqref="D84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RANK(E2,$E$2:$E$52,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RANK(J2, $J$2:$J$52,)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RANK(O2, 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"0")</f>
        <v>-2.3069981751824741E-2</v>
      </c>
      <c r="F3">
        <f t="shared" ref="F3:F52" si="2">RANK(E3,$E$2:$E$52,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RANK(J3, $J$2:$J$52,)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RANK(O3, 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>IFERROR(D11/B11, "0")</f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VLOOKUP(A56,A2:D52,4,FALSE)</f>
        <v>-36209.630000000005</v>
      </c>
      <c r="C56">
        <f>VLOOKUP(A56,A2:I52,9, FALSE)</f>
        <v>-27292.159999999974</v>
      </c>
      <c r="D56">
        <f>VLOOKUP(A56,A2:N52,14, FALSE)</f>
        <v>-9181.0800000000163</v>
      </c>
    </row>
    <row r="57" spans="1:16" x14ac:dyDescent="0.35">
      <c r="A57" t="s">
        <v>25</v>
      </c>
      <c r="B57">
        <f t="shared" ref="B57:B61" si="9">VLOOKUP(A57,A3:D53,4,FALSE)</f>
        <v>0</v>
      </c>
      <c r="C57">
        <f t="shared" ref="C57:C61" si="10">VLOOKUP(A57,A3:I53,9, FALSE)</f>
        <v>0</v>
      </c>
      <c r="D57">
        <f t="shared" ref="D57:D61" si="11">VLOOKUP(A57,A3:N53,14, 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_xlfn.XLOOKUP(A65,A2:A52,D2:D52)</f>
        <v>-36209.630000000005</v>
      </c>
      <c r="C65">
        <f>_xlfn.XLOOKUP(A65,A2:A52,I2:I52)</f>
        <v>-27292.159999999974</v>
      </c>
      <c r="D65">
        <f>_xlfn.XLOOKUP(A65,A2:A52, N2:N52)</f>
        <v>-9181.0800000000163</v>
      </c>
    </row>
    <row r="66" spans="1:4" x14ac:dyDescent="0.35">
      <c r="A66" t="s">
        <v>25</v>
      </c>
      <c r="B66">
        <f t="shared" ref="B66:B70" si="12">_xlfn.XLOOKUP(A66,A3:A53,D3:D53)</f>
        <v>0</v>
      </c>
      <c r="C66">
        <f t="shared" ref="C66:C70" si="13">_xlfn.XLOOKUP(A66,A3:A53,I3:I53)</f>
        <v>0</v>
      </c>
      <c r="D66">
        <f t="shared" ref="D66:D70" si="14">_xlfn.XLOOKUP(A66,A3:A53, N3:N53)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INDEX(D2:D52,MATCH(A74,A2:A52))</f>
        <v>-36209.630000000005</v>
      </c>
      <c r="C74">
        <f>INDEX(I2:I52,MATCH(A74,A2:A52))</f>
        <v>-27292.159999999974</v>
      </c>
      <c r="D74">
        <f>INDEX(N2:N52,MATCH(A74,A2:A52))</f>
        <v>-9181.0800000000163</v>
      </c>
    </row>
    <row r="75" spans="1:4" x14ac:dyDescent="0.35">
      <c r="A75" t="s">
        <v>25</v>
      </c>
      <c r="B75">
        <f>INDEX(D3:D53,MATCH(A75,A3:A53))</f>
        <v>0</v>
      </c>
      <c r="C75">
        <f t="shared" ref="C75:C79" si="15">INDEX(I3:I53,MATCH(A75,A3:A53))</f>
        <v>0</v>
      </c>
      <c r="D75">
        <f t="shared" ref="D75:D79" si="16">INDEX(N3:N53,MATCH(A75,A3:A53))</f>
        <v>-311228.08999999997</v>
      </c>
    </row>
    <row r="76" spans="1:4" x14ac:dyDescent="0.35">
      <c r="A76" t="s">
        <v>32</v>
      </c>
      <c r="B76">
        <f t="shared" ref="B76:B79" si="17">INDEX(D4:D54,MATCH(A76,A4:A54))</f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35">
      <c r="A77" t="s">
        <v>38</v>
      </c>
      <c r="B77">
        <f t="shared" si="17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35">
      <c r="A78" t="s">
        <v>39</v>
      </c>
      <c r="B78">
        <f t="shared" si="17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35">
      <c r="A79" t="s">
        <v>55</v>
      </c>
      <c r="B79">
        <f t="shared" si="17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INDEX(B2:B52,MATCH($B$87,$A$2:$A52))</f>
        <v>356640100</v>
      </c>
      <c r="C84" s="6">
        <f>INDEX(C2:C52,MATCH($B$87,$A$2:$A52))</f>
        <v>341243679.13</v>
      </c>
    </row>
    <row r="85" spans="1:7" x14ac:dyDescent="0.35">
      <c r="A85" t="s">
        <v>74</v>
      </c>
      <c r="B85" s="6">
        <f>INDEX(G2:G52,MATCH($B$87,$A$2:$A52))</f>
        <v>382685200</v>
      </c>
      <c r="C85" s="6">
        <f>INDEX(H2:H52,MATCH($B$87,$A$2:$A52))</f>
        <v>346340810.81999999</v>
      </c>
    </row>
    <row r="86" spans="1:7" x14ac:dyDescent="0.35">
      <c r="A86" t="s">
        <v>75</v>
      </c>
      <c r="B86" s="6">
        <f>INDEX(L2:L52,MATCH($B$87,$A$2:$A52))</f>
        <v>376548600</v>
      </c>
      <c r="C86" s="6">
        <f>INDEX(M2:M52,MATCH($B$87,$A$2:$A52))</f>
        <v>355279492.22999901</v>
      </c>
    </row>
    <row r="87" spans="1:7" x14ac:dyDescent="0.35">
      <c r="B87" t="s">
        <v>16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Savannah Williams</cp:lastModifiedBy>
  <cp:revision/>
  <dcterms:created xsi:type="dcterms:W3CDTF">2020-02-26T17:00:38Z</dcterms:created>
  <dcterms:modified xsi:type="dcterms:W3CDTF">2024-01-24T03:14:49Z</dcterms:modified>
  <cp:category/>
  <cp:contentStatus/>
</cp:coreProperties>
</file>