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as\Documents\DA11\EXCEL\lookups-exercise-zdemeke\"/>
    </mc:Choice>
  </mc:AlternateContent>
  <xr:revisionPtr revIDLastSave="0" documentId="13_ncr:1_{A8143C1B-D98E-46B3-8584-09B13CA3059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B84" i="1"/>
  <c r="B85" i="1"/>
  <c r="B86" i="1"/>
  <c r="B87" i="1"/>
  <c r="C66" i="1"/>
  <c r="C67" i="1"/>
  <c r="C68" i="1"/>
  <c r="C69" i="1"/>
  <c r="C70" i="1"/>
  <c r="C65" i="1"/>
  <c r="C85" i="1"/>
  <c r="C86" i="1"/>
  <c r="C8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B74" i="1"/>
  <c r="B75" i="1"/>
  <c r="B76" i="1"/>
  <c r="B77" i="1"/>
  <c r="B78" i="1"/>
  <c r="B79" i="1"/>
  <c r="C75" i="1"/>
  <c r="C76" i="1"/>
  <c r="C77" i="1"/>
  <c r="C78" i="1"/>
  <c r="C79" i="1"/>
  <c r="D75" i="1"/>
  <c r="D76" i="1"/>
  <c r="D77" i="1"/>
  <c r="D78" i="1"/>
  <c r="D79" i="1"/>
  <c r="D74" i="1"/>
  <c r="C74" i="1"/>
  <c r="B70" i="1" a="1"/>
  <c r="B70" i="1" s="1"/>
  <c r="B66" i="1" a="1"/>
  <c r="B66" i="1" s="1"/>
  <c r="B67" i="1" a="1"/>
  <c r="B67" i="1" s="1"/>
  <c r="B68" i="1" a="1"/>
  <c r="B68" i="1"/>
  <c r="B69" i="1" a="1"/>
  <c r="B69" i="1" s="1"/>
  <c r="B65" i="1" a="1"/>
  <c r="B65" i="1" s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D66" i="1" a="1"/>
  <c r="D66" i="1"/>
  <c r="D67" i="1" a="1"/>
  <c r="D67" i="1"/>
  <c r="D68" i="1" a="1"/>
  <c r="D68" i="1"/>
  <c r="D69" i="1" a="1"/>
  <c r="D69" i="1"/>
  <c r="D70" i="1" a="1"/>
  <c r="D70" i="1"/>
  <c r="D65" i="1" a="1"/>
  <c r="D65" i="1" s="1"/>
  <c r="D57" i="1"/>
  <c r="D58" i="1"/>
  <c r="D59" i="1"/>
  <c r="D60" i="1"/>
  <c r="D61" i="1"/>
  <c r="C57" i="1"/>
  <c r="C58" i="1"/>
  <c r="C59" i="1"/>
  <c r="C60" i="1"/>
  <c r="C61" i="1"/>
  <c r="D56" i="1"/>
  <c r="C56" i="1"/>
  <c r="B57" i="1"/>
  <c r="B58" i="1"/>
  <c r="B59" i="1"/>
  <c r="B60" i="1"/>
  <c r="B61" i="1"/>
  <c r="B56" i="1"/>
  <c r="O2" i="1" a="1"/>
  <c r="O2" i="1" s="1"/>
  <c r="N2" i="1" a="1"/>
  <c r="N2" i="1" s="1"/>
  <c r="J2" i="1" a="1"/>
  <c r="J2" i="1" s="1"/>
  <c r="I2" i="1" a="1"/>
  <c r="I2" i="1" s="1"/>
  <c r="D2" i="1" a="1"/>
  <c r="D2" i="1" s="1"/>
  <c r="F2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<sst xmlns="http://schemas.openxmlformats.org/spreadsheetml/2006/main" count="151" uniqueCount="91">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</sst>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Budeget</a:t>
            </a:r>
            <a:r>
              <a:rPr lang="en-US"/>
              <a:t> </a:t>
            </a:r>
            <a:r>
              <a:rPr lang="en-US" b="1"/>
              <a:t>&amp; Actual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356640100</c:v>
                </c:pt>
                <c:pt idx="2">
                  <c:v>356640100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F-42AC-ACCC-4FA86E44C539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321214.59000000003</c:v>
                </c:pt>
                <c:pt idx="2">
                  <c:v>3115157.5599999898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5F-42AC-ACCC-4FA86E44C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17500160"/>
        <c:axId val="682372576"/>
        <c:axId val="0"/>
      </c:bar3DChart>
      <c:catAx>
        <c:axId val="61750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72576"/>
        <c:crosses val="autoZero"/>
        <c:auto val="1"/>
        <c:lblAlgn val="ctr"/>
        <c:lblOffset val="100"/>
        <c:noMultiLvlLbl val="0"/>
      </c:catAx>
      <c:valAx>
        <c:axId val="68237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500160"/>
        <c:crosses val="autoZero"/>
        <c:crossBetween val="between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72</xdr:row>
      <xdr:rowOff>73025</xdr:rowOff>
    </xdr:from>
    <xdr:to>
      <xdr:col>7</xdr:col>
      <xdr:colOff>1577975</xdr:colOff>
      <xdr:row>87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12A8A3-70D8-9073-1A7E-83429BDC5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1" workbookViewId="0">
      <selection activeCell="C81" sqref="C81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 cm="1">
        <f t="array" ref="D2:D52">(C2:C52-B2:B52)</f>
        <v>-15396420.870000005</v>
      </c>
      <c r="E2" s="9">
        <f ca="1">(RANK(E2,$E$2:$E$52,1))</f>
        <v>0</v>
      </c>
      <c r="F2" t="str">
        <f ca="1">IFERROR(RANK(E2,_xlfn.ANCHORARRAY(E2),1),"")</f>
        <v/>
      </c>
      <c r="G2">
        <v>382685200</v>
      </c>
      <c r="H2">
        <v>346340810.81999999</v>
      </c>
      <c r="I2" cm="1">
        <f t="array" ref="I2:I52">(H2:H52-G2:G52)</f>
        <v>-36344389.180000007</v>
      </c>
      <c r="J2" s="5" cm="1">
        <f t="array" ref="J2:J52">(_xlfn.ANCHORARRAY(I2)/G2:G52*100)</f>
        <v>-9.4972027086493043</v>
      </c>
      <c r="K2" t="str">
        <f>IFERROR(RANK(J2,_xlfn.ANCHORARRAY(J2),1),"Error")</f>
        <v>Error</v>
      </c>
      <c r="L2">
        <v>376548600</v>
      </c>
      <c r="M2">
        <v>355279492.22999901</v>
      </c>
      <c r="N2" cm="1">
        <f t="array" ref="N2:N52">(M2:M52-L2:L52)</f>
        <v>-21269107.770000994</v>
      </c>
      <c r="O2" s="5" cm="1">
        <f t="array" ref="O2:O52">(_xlfn.ANCHORARRAY(N2)/L2:L52*100)</f>
        <v>-5.6484362894991493</v>
      </c>
      <c r="P2" t="str">
        <f>IFERROR(RANK(O2,_xlfn.ANCHORARRAY(O2),1),"Error")</f>
        <v>Error</v>
      </c>
    </row>
    <row r="3" spans="1:16" x14ac:dyDescent="0.35">
      <c r="A3" t="s">
        <v>17</v>
      </c>
      <c r="B3">
        <v>328800</v>
      </c>
      <c r="C3">
        <v>321214.59000000003</v>
      </c>
      <c r="D3">
        <v>-7585.4099999999744</v>
      </c>
      <c r="E3" s="9"/>
      <c r="F3" t="str">
        <f t="shared" ref="F3:F52" si="0">IFERROR(RANK(E3,_xlfn.ANCHORARRAY(E3),1),"Error")</f>
        <v>Error</v>
      </c>
      <c r="G3">
        <v>334800</v>
      </c>
      <c r="H3">
        <v>312433.70999999897</v>
      </c>
      <c r="I3">
        <v>-22366.290000001027</v>
      </c>
      <c r="J3" s="5">
        <v>-6.6804928315415246</v>
      </c>
      <c r="K3" t="str">
        <f t="shared" ref="K3:K52" si="1">IFERROR(_xlfn.RANK.EQ(J3,J3:J11,1),"Error")</f>
        <v>Error</v>
      </c>
      <c r="L3">
        <v>322700</v>
      </c>
      <c r="M3">
        <v>322263.03999999998</v>
      </c>
      <c r="N3">
        <v>-436.96000000002095</v>
      </c>
      <c r="O3" s="5">
        <v>-0.13540749922529313</v>
      </c>
      <c r="P3" t="str">
        <f t="shared" ref="P3:P52" si="2">IFERROR(_xlfn.RANK.EQ(O3,_xlfn.ANCHORARRAY(O3),1),"Error")</f>
        <v>Error</v>
      </c>
    </row>
    <row r="4" spans="1:16" x14ac:dyDescent="0.35">
      <c r="A4" t="s">
        <v>18</v>
      </c>
      <c r="B4">
        <v>3130600</v>
      </c>
      <c r="C4">
        <v>3115157.5599999898</v>
      </c>
      <c r="D4">
        <v>-15442.440000010189</v>
      </c>
      <c r="E4" s="9"/>
      <c r="F4" t="str">
        <f t="shared" si="0"/>
        <v>Error</v>
      </c>
      <c r="G4">
        <v>3652300</v>
      </c>
      <c r="H4">
        <v>3589693.2099999902</v>
      </c>
      <c r="I4">
        <v>-62606.790000009816</v>
      </c>
      <c r="J4" s="5">
        <v>-1.7141743558856015</v>
      </c>
      <c r="K4" t="str">
        <f t="shared" si="1"/>
        <v>Error</v>
      </c>
      <c r="L4">
        <v>3662400</v>
      </c>
      <c r="M4">
        <v>3564983.04999999</v>
      </c>
      <c r="N4">
        <v>-97416.950000009965</v>
      </c>
      <c r="O4" s="5">
        <v>-2.6599210899959034</v>
      </c>
      <c r="P4" t="str">
        <f t="shared" si="2"/>
        <v>Error</v>
      </c>
    </row>
    <row r="5" spans="1:16" x14ac:dyDescent="0.35">
      <c r="A5" t="s">
        <v>19</v>
      </c>
      <c r="B5">
        <v>7670700</v>
      </c>
      <c r="C5">
        <v>6947552.6699999999</v>
      </c>
      <c r="D5">
        <v>-723147.33000000007</v>
      </c>
      <c r="E5" s="9"/>
      <c r="F5" t="str">
        <f t="shared" si="0"/>
        <v>Error</v>
      </c>
      <c r="G5">
        <v>7968300</v>
      </c>
      <c r="H5">
        <v>7020609.3200000003</v>
      </c>
      <c r="I5">
        <v>-947690.6799999997</v>
      </c>
      <c r="J5" s="5">
        <v>-11.8932605449092</v>
      </c>
      <c r="K5" t="str">
        <f t="shared" si="1"/>
        <v>Error</v>
      </c>
      <c r="L5">
        <v>7759600</v>
      </c>
      <c r="M5">
        <v>7497322.9100000001</v>
      </c>
      <c r="N5">
        <v>-262277.08999999985</v>
      </c>
      <c r="O5" s="5">
        <v>-3.3800336357544181</v>
      </c>
      <c r="P5" t="str">
        <f t="shared" si="2"/>
        <v>Error</v>
      </c>
    </row>
    <row r="6" spans="1:16" x14ac:dyDescent="0.35">
      <c r="A6" t="s">
        <v>20</v>
      </c>
      <c r="B6">
        <v>409300</v>
      </c>
      <c r="C6">
        <v>385908.52</v>
      </c>
      <c r="D6">
        <v>-23391.479999999981</v>
      </c>
      <c r="E6" s="9"/>
      <c r="F6" t="str">
        <f t="shared" si="0"/>
        <v>Error</v>
      </c>
      <c r="G6">
        <v>428500</v>
      </c>
      <c r="H6">
        <v>427758.64</v>
      </c>
      <c r="I6">
        <v>-741.35999999998603</v>
      </c>
      <c r="J6" s="5">
        <v>-0.17301283547257551</v>
      </c>
      <c r="K6" t="str">
        <f t="shared" si="1"/>
        <v>Error</v>
      </c>
      <c r="L6">
        <v>445200</v>
      </c>
      <c r="M6">
        <v>445114.28999999899</v>
      </c>
      <c r="N6">
        <v>-85.710000001010485</v>
      </c>
      <c r="O6" s="5">
        <v>-1.925202156356929E-2</v>
      </c>
      <c r="P6" t="str">
        <f t="shared" si="2"/>
        <v>Error</v>
      </c>
    </row>
    <row r="7" spans="1:16" x14ac:dyDescent="0.35">
      <c r="A7" t="s">
        <v>21</v>
      </c>
      <c r="B7">
        <v>3329000</v>
      </c>
      <c r="C7">
        <v>2946071.21</v>
      </c>
      <c r="D7">
        <v>-382928.79000000004</v>
      </c>
      <c r="E7" s="9"/>
      <c r="F7" t="str">
        <f t="shared" si="0"/>
        <v>Error</v>
      </c>
      <c r="G7">
        <v>3390900</v>
      </c>
      <c r="H7">
        <v>3051483.41</v>
      </c>
      <c r="I7">
        <v>-339416.58999999985</v>
      </c>
      <c r="J7" s="5">
        <v>-10.009631366303926</v>
      </c>
      <c r="K7" t="str">
        <f t="shared" si="1"/>
        <v>Error</v>
      </c>
      <c r="L7">
        <v>3345200</v>
      </c>
      <c r="M7">
        <v>2946440.08</v>
      </c>
      <c r="N7">
        <v>-398759.91999999993</v>
      </c>
      <c r="O7" s="5">
        <v>-11.920361114432618</v>
      </c>
      <c r="P7" t="str">
        <f t="shared" si="2"/>
        <v>Error</v>
      </c>
    </row>
    <row r="8" spans="1:16" x14ac:dyDescent="0.35">
      <c r="A8" t="s">
        <v>22</v>
      </c>
      <c r="B8">
        <v>1552100</v>
      </c>
      <c r="C8">
        <v>1315623.30999999</v>
      </c>
      <c r="D8">
        <v>-236476.69000000996</v>
      </c>
      <c r="E8" s="9"/>
      <c r="F8" t="str">
        <f t="shared" si="0"/>
        <v>Error</v>
      </c>
      <c r="G8">
        <v>1590700</v>
      </c>
      <c r="H8">
        <v>1383905.98999999</v>
      </c>
      <c r="I8">
        <v>-206794.01000001002</v>
      </c>
      <c r="J8" s="5">
        <v>-13.000189224870184</v>
      </c>
      <c r="K8" t="str">
        <f t="shared" si="1"/>
        <v>Error</v>
      </c>
      <c r="L8">
        <v>1579300</v>
      </c>
      <c r="M8">
        <v>1337735.3199999901</v>
      </c>
      <c r="N8">
        <v>-241564.68000000995</v>
      </c>
      <c r="O8" s="5">
        <v>-15.295680364719175</v>
      </c>
      <c r="P8" t="str">
        <f t="shared" si="2"/>
        <v>Error</v>
      </c>
    </row>
    <row r="9" spans="1:16" x14ac:dyDescent="0.35">
      <c r="A9" t="s">
        <v>23</v>
      </c>
      <c r="B9">
        <v>9349400</v>
      </c>
      <c r="C9">
        <v>8952825.2799999993</v>
      </c>
      <c r="D9">
        <v>-396574.72000000067</v>
      </c>
      <c r="E9" s="9"/>
      <c r="F9" t="str">
        <f t="shared" si="0"/>
        <v>Error</v>
      </c>
      <c r="G9">
        <v>11073700</v>
      </c>
      <c r="H9">
        <v>9929059.5199999996</v>
      </c>
      <c r="I9">
        <v>-1144640.4800000004</v>
      </c>
      <c r="J9" s="5">
        <v>-10.336567542917004</v>
      </c>
      <c r="K9" t="str">
        <f t="shared" si="1"/>
        <v>Error</v>
      </c>
      <c r="L9">
        <v>10790500</v>
      </c>
      <c r="M9">
        <v>9993599.52999999</v>
      </c>
      <c r="N9">
        <v>-796900.47000000998</v>
      </c>
      <c r="O9" s="5">
        <v>-7.3852043000788656</v>
      </c>
      <c r="P9" t="str">
        <f t="shared" si="2"/>
        <v>Error</v>
      </c>
    </row>
    <row r="10" spans="1:16" x14ac:dyDescent="0.35">
      <c r="A10" t="s">
        <v>24</v>
      </c>
      <c r="B10">
        <v>443300</v>
      </c>
      <c r="C10">
        <v>407090.37</v>
      </c>
      <c r="D10">
        <v>-36209.630000000005</v>
      </c>
      <c r="E10" s="9"/>
      <c r="F10" t="str">
        <f t="shared" si="0"/>
        <v>Error</v>
      </c>
      <c r="G10">
        <v>495200</v>
      </c>
      <c r="H10">
        <v>467907.84000000003</v>
      </c>
      <c r="I10">
        <v>-27292.159999999974</v>
      </c>
      <c r="J10" s="5">
        <v>-5.5113408723747934</v>
      </c>
      <c r="K10" t="str">
        <f t="shared" si="1"/>
        <v>Error</v>
      </c>
      <c r="L10">
        <v>487500</v>
      </c>
      <c r="M10">
        <v>478318.92</v>
      </c>
      <c r="N10">
        <v>-9181.0800000000163</v>
      </c>
      <c r="O10" s="5">
        <v>-1.8832984615384649</v>
      </c>
      <c r="P10" t="str">
        <f t="shared" si="2"/>
        <v>Error</v>
      </c>
    </row>
    <row r="11" spans="1:16" x14ac:dyDescent="0.35">
      <c r="A11" t="s">
        <v>25</v>
      </c>
      <c r="B11">
        <v>0</v>
      </c>
      <c r="C11">
        <v>0</v>
      </c>
      <c r="D11">
        <v>0</v>
      </c>
      <c r="E11" s="9"/>
      <c r="F11" t="str">
        <f t="shared" si="0"/>
        <v>Error</v>
      </c>
      <c r="G11">
        <v>0</v>
      </c>
      <c r="H11">
        <v>0</v>
      </c>
      <c r="I11">
        <v>0</v>
      </c>
      <c r="J11" s="5" t="e">
        <v>#DIV/0!</v>
      </c>
      <c r="K11" t="str">
        <f t="shared" si="1"/>
        <v>Error</v>
      </c>
      <c r="L11">
        <v>375000</v>
      </c>
      <c r="M11">
        <v>63771.91</v>
      </c>
      <c r="N11">
        <v>-311228.08999999997</v>
      </c>
      <c r="O11" s="5">
        <v>-82.994157333333334</v>
      </c>
      <c r="P11" t="str">
        <f t="shared" si="2"/>
        <v>Error</v>
      </c>
    </row>
    <row r="12" spans="1:16" x14ac:dyDescent="0.35">
      <c r="A12" t="s">
        <v>26</v>
      </c>
      <c r="B12">
        <v>4280900</v>
      </c>
      <c r="C12">
        <v>4066595.33</v>
      </c>
      <c r="D12">
        <v>-214304.66999999993</v>
      </c>
      <c r="E12" s="9"/>
      <c r="F12" t="str">
        <f t="shared" si="0"/>
        <v>Error</v>
      </c>
      <c r="G12">
        <v>4700400</v>
      </c>
      <c r="H12">
        <v>4205555.5999999996</v>
      </c>
      <c r="I12">
        <v>-494844.40000000037</v>
      </c>
      <c r="J12" s="5">
        <v>-10.527708280146378</v>
      </c>
      <c r="K12">
        <f t="shared" si="1"/>
        <v>1</v>
      </c>
      <c r="L12">
        <v>4677800</v>
      </c>
      <c r="M12">
        <v>4371713.1399999997</v>
      </c>
      <c r="N12">
        <v>-306086.86000000034</v>
      </c>
      <c r="O12" s="5">
        <v>-6.5433934755654439</v>
      </c>
      <c r="P12" t="str">
        <f t="shared" si="2"/>
        <v>Error</v>
      </c>
    </row>
    <row r="13" spans="1:16" x14ac:dyDescent="0.35">
      <c r="A13" t="s">
        <v>27</v>
      </c>
      <c r="B13">
        <v>5847800</v>
      </c>
      <c r="C13">
        <v>5772288.3300000001</v>
      </c>
      <c r="D13">
        <v>-75511.669999999925</v>
      </c>
      <c r="E13" s="9"/>
      <c r="F13" t="str">
        <f t="shared" si="0"/>
        <v>Error</v>
      </c>
      <c r="G13">
        <v>6223700</v>
      </c>
      <c r="H13">
        <v>5909077.9399999902</v>
      </c>
      <c r="I13">
        <v>-314622.06000000983</v>
      </c>
      <c r="J13" s="5">
        <v>-5.0552253482656591</v>
      </c>
      <c r="K13">
        <f t="shared" si="1"/>
        <v>4</v>
      </c>
      <c r="L13">
        <v>6207300</v>
      </c>
      <c r="M13">
        <v>6056976.6699999999</v>
      </c>
      <c r="N13">
        <v>-150323.33000000007</v>
      </c>
      <c r="O13" s="5">
        <v>-2.4217184605222895</v>
      </c>
      <c r="P13" t="str">
        <f t="shared" si="2"/>
        <v>Error</v>
      </c>
    </row>
    <row r="14" spans="1:16" x14ac:dyDescent="0.35">
      <c r="A14" t="s">
        <v>28</v>
      </c>
      <c r="B14">
        <v>512000</v>
      </c>
      <c r="C14">
        <v>505017.37</v>
      </c>
      <c r="D14">
        <v>-6982.6300000000047</v>
      </c>
      <c r="E14" s="9"/>
      <c r="F14" t="str">
        <f t="shared" si="0"/>
        <v>Error</v>
      </c>
      <c r="G14">
        <v>530500</v>
      </c>
      <c r="H14">
        <v>524402.98</v>
      </c>
      <c r="I14">
        <v>-6097.0200000000186</v>
      </c>
      <c r="J14" s="5">
        <v>-1.1492968897266764</v>
      </c>
      <c r="K14">
        <f t="shared" si="1"/>
        <v>7</v>
      </c>
      <c r="L14">
        <v>526200</v>
      </c>
      <c r="M14">
        <v>504989.88</v>
      </c>
      <c r="N14">
        <v>-21210.119999999995</v>
      </c>
      <c r="O14" s="5">
        <v>-4.0308095781071831</v>
      </c>
      <c r="P14" t="str">
        <f t="shared" si="2"/>
        <v>Error</v>
      </c>
    </row>
    <row r="15" spans="1:16" x14ac:dyDescent="0.35">
      <c r="A15" t="s">
        <v>29</v>
      </c>
      <c r="B15">
        <v>156049100</v>
      </c>
      <c r="C15">
        <v>156545919.90000001</v>
      </c>
      <c r="D15">
        <v>496819.90000000596</v>
      </c>
      <c r="E15" s="9"/>
      <c r="F15" t="str">
        <f t="shared" si="0"/>
        <v>Error</v>
      </c>
      <c r="G15">
        <v>184167800</v>
      </c>
      <c r="H15">
        <v>175966389.24999899</v>
      </c>
      <c r="I15">
        <v>-8201410.7500010133</v>
      </c>
      <c r="J15" s="5">
        <v>-4.4532273014072015</v>
      </c>
      <c r="K15">
        <f t="shared" si="1"/>
        <v>4</v>
      </c>
      <c r="L15">
        <v>188953500</v>
      </c>
      <c r="M15">
        <v>184450910.84999901</v>
      </c>
      <c r="N15">
        <v>-4502589.1500009894</v>
      </c>
      <c r="O15" s="5">
        <v>-2.3829085727446113</v>
      </c>
      <c r="P15" t="str">
        <f t="shared" si="2"/>
        <v>Error</v>
      </c>
    </row>
    <row r="16" spans="1:16" x14ac:dyDescent="0.35">
      <c r="A16" t="s">
        <v>30</v>
      </c>
      <c r="B16">
        <v>6600700</v>
      </c>
      <c r="C16">
        <v>6522480.4599999897</v>
      </c>
      <c r="D16">
        <v>-78219.540000010282</v>
      </c>
      <c r="E16" s="9"/>
      <c r="F16" t="str">
        <f t="shared" si="0"/>
        <v>Error</v>
      </c>
      <c r="G16">
        <v>7352500</v>
      </c>
      <c r="H16">
        <v>7350464.0800000001</v>
      </c>
      <c r="I16">
        <v>-2035.9199999999255</v>
      </c>
      <c r="J16" s="5">
        <v>-2.7690173410403609E-2</v>
      </c>
      <c r="K16">
        <f t="shared" si="1"/>
        <v>8</v>
      </c>
      <c r="L16">
        <v>7397200</v>
      </c>
      <c r="M16">
        <v>7397093</v>
      </c>
      <c r="N16">
        <v>-107</v>
      </c>
      <c r="O16" s="5">
        <v>-1.4464932677229223E-3</v>
      </c>
      <c r="P16" t="str">
        <f t="shared" si="2"/>
        <v>Error</v>
      </c>
    </row>
    <row r="17" spans="1:16" x14ac:dyDescent="0.35">
      <c r="A17" t="s">
        <v>31</v>
      </c>
      <c r="B17">
        <v>14860800</v>
      </c>
      <c r="C17">
        <v>14439480.050000001</v>
      </c>
      <c r="D17">
        <v>-421319.94999999925</v>
      </c>
      <c r="E17" s="9"/>
      <c r="F17" t="str">
        <f t="shared" si="0"/>
        <v>Error</v>
      </c>
      <c r="G17">
        <v>15309700</v>
      </c>
      <c r="H17">
        <v>14645233.51</v>
      </c>
      <c r="I17">
        <v>-664466.49000000022</v>
      </c>
      <c r="J17" s="5">
        <v>-4.3401666263871936</v>
      </c>
      <c r="K17">
        <f t="shared" si="1"/>
        <v>4</v>
      </c>
      <c r="L17">
        <v>15311800</v>
      </c>
      <c r="M17">
        <v>14346057.039999999</v>
      </c>
      <c r="N17">
        <v>-965742.96000000089</v>
      </c>
      <c r="O17" s="5">
        <v>-6.3071811282801553</v>
      </c>
      <c r="P17" t="str">
        <f t="shared" si="2"/>
        <v>Error</v>
      </c>
    </row>
    <row r="18" spans="1:16" x14ac:dyDescent="0.35">
      <c r="A18" t="s">
        <v>32</v>
      </c>
      <c r="B18">
        <v>2764700</v>
      </c>
      <c r="C18">
        <v>2615303.8999999901</v>
      </c>
      <c r="D18">
        <v>-149396.10000000987</v>
      </c>
      <c r="E18" s="9"/>
      <c r="F18" t="str">
        <f t="shared" si="0"/>
        <v>Error</v>
      </c>
      <c r="G18">
        <v>2861000</v>
      </c>
      <c r="H18">
        <v>2671745.94</v>
      </c>
      <c r="I18">
        <v>-189254.06000000006</v>
      </c>
      <c r="J18" s="5">
        <v>-6.6149619014330669</v>
      </c>
      <c r="K18">
        <f t="shared" si="1"/>
        <v>3</v>
      </c>
      <c r="L18">
        <v>2910600</v>
      </c>
      <c r="M18">
        <v>2535637.09</v>
      </c>
      <c r="N18">
        <v>-374962.91000000015</v>
      </c>
      <c r="O18" s="5">
        <v>-12.882667147667155</v>
      </c>
      <c r="P18" t="str">
        <f t="shared" si="2"/>
        <v>Error</v>
      </c>
    </row>
    <row r="19" spans="1:16" x14ac:dyDescent="0.35">
      <c r="A19" t="s">
        <v>33</v>
      </c>
      <c r="B19">
        <v>8837300</v>
      </c>
      <c r="C19">
        <v>8460963.1999999899</v>
      </c>
      <c r="D19">
        <v>-376336.80000001006</v>
      </c>
      <c r="E19" s="9"/>
      <c r="F19" t="str">
        <f t="shared" si="0"/>
        <v>Error</v>
      </c>
      <c r="G19">
        <v>9713300</v>
      </c>
      <c r="H19">
        <v>8991707.2399999909</v>
      </c>
      <c r="I19">
        <v>-721592.76000000909</v>
      </c>
      <c r="J19" s="5">
        <v>-7.4289145810384634</v>
      </c>
      <c r="K19" t="str">
        <f t="shared" si="1"/>
        <v>Error</v>
      </c>
      <c r="L19">
        <v>9343000</v>
      </c>
      <c r="M19">
        <v>8766655.9100000001</v>
      </c>
      <c r="N19">
        <v>-576344.08999999985</v>
      </c>
      <c r="O19" s="5">
        <v>-6.168726212137428</v>
      </c>
      <c r="P19" t="str">
        <f t="shared" si="2"/>
        <v>Error</v>
      </c>
    </row>
    <row r="20" spans="1:16" x14ac:dyDescent="0.35">
      <c r="A20" t="s">
        <v>34</v>
      </c>
      <c r="B20">
        <v>124385900</v>
      </c>
      <c r="C20">
        <v>124384360.159999</v>
      </c>
      <c r="D20">
        <v>-1539.8400010019541</v>
      </c>
      <c r="E20" s="9"/>
      <c r="F20" t="str">
        <f t="shared" si="0"/>
        <v>Error</v>
      </c>
      <c r="G20">
        <v>131849400</v>
      </c>
      <c r="H20">
        <v>131839624.37</v>
      </c>
      <c r="I20">
        <v>-9775.6299999952316</v>
      </c>
      <c r="J20" s="5">
        <v>-7.4142392760188757E-3</v>
      </c>
      <c r="K20" t="str">
        <f t="shared" si="1"/>
        <v>Error</v>
      </c>
      <c r="L20">
        <v>130621400</v>
      </c>
      <c r="M20">
        <v>130621283.53999899</v>
      </c>
      <c r="N20">
        <v>-116.46000100672245</v>
      </c>
      <c r="O20" s="5">
        <v>-8.9158438821450737E-5</v>
      </c>
      <c r="P20" t="str">
        <f t="shared" si="2"/>
        <v>Error</v>
      </c>
    </row>
    <row r="21" spans="1:16" x14ac:dyDescent="0.35">
      <c r="A21" t="s">
        <v>35</v>
      </c>
      <c r="B21">
        <v>24332100</v>
      </c>
      <c r="C21">
        <v>22408587.5499999</v>
      </c>
      <c r="D21">
        <v>-1923512.4500000998</v>
      </c>
      <c r="E21" s="9"/>
      <c r="F21" t="str">
        <f t="shared" si="0"/>
        <v>Error</v>
      </c>
      <c r="G21">
        <v>24497400</v>
      </c>
      <c r="H21">
        <v>22655993.629999999</v>
      </c>
      <c r="I21">
        <v>-1841406.370000001</v>
      </c>
      <c r="J21" s="5">
        <v>-7.5167420624229555</v>
      </c>
      <c r="K21" t="str">
        <f t="shared" si="1"/>
        <v>Error</v>
      </c>
      <c r="L21">
        <v>24323000</v>
      </c>
      <c r="M21">
        <v>23434073.089999899</v>
      </c>
      <c r="N21">
        <v>-888926.91000010073</v>
      </c>
      <c r="O21" s="5">
        <v>-3.6546762734864151</v>
      </c>
      <c r="P21" t="str">
        <f t="shared" si="2"/>
        <v>Error</v>
      </c>
    </row>
    <row r="22" spans="1:16" x14ac:dyDescent="0.35">
      <c r="A22" t="s">
        <v>36</v>
      </c>
      <c r="B22">
        <v>11566000</v>
      </c>
      <c r="C22">
        <v>11412339.8799999</v>
      </c>
      <c r="D22">
        <v>-153660.12000009976</v>
      </c>
      <c r="E22" s="9"/>
      <c r="F22" t="str">
        <f t="shared" si="0"/>
        <v>Error</v>
      </c>
      <c r="G22">
        <v>11980700</v>
      </c>
      <c r="H22">
        <v>11791977.9699999</v>
      </c>
      <c r="I22">
        <v>-188722.03000009991</v>
      </c>
      <c r="J22" s="5">
        <v>-1.5752170574348738</v>
      </c>
      <c r="K22" t="str">
        <f t="shared" si="1"/>
        <v>Error</v>
      </c>
      <c r="L22">
        <v>11935200</v>
      </c>
      <c r="M22">
        <v>11934454.77</v>
      </c>
      <c r="N22">
        <v>-745.23000000044703</v>
      </c>
      <c r="O22" s="5">
        <v>-6.2439674240938325E-3</v>
      </c>
      <c r="P22" t="str">
        <f t="shared" si="2"/>
        <v>Error</v>
      </c>
    </row>
    <row r="23" spans="1:16" x14ac:dyDescent="0.35">
      <c r="A23" t="s">
        <v>37</v>
      </c>
      <c r="B23">
        <v>20862700</v>
      </c>
      <c r="C23">
        <v>20036743.4099999</v>
      </c>
      <c r="D23">
        <v>-825956.59000010043</v>
      </c>
      <c r="E23" s="9"/>
      <c r="F23" t="str">
        <f t="shared" si="0"/>
        <v>Error</v>
      </c>
      <c r="G23">
        <v>22683800</v>
      </c>
      <c r="H23">
        <v>21722126.219999898</v>
      </c>
      <c r="I23">
        <v>-961673.78000010177</v>
      </c>
      <c r="J23" s="5">
        <v>-4.2394738976719148</v>
      </c>
      <c r="K23" t="str">
        <f t="shared" si="1"/>
        <v>Error</v>
      </c>
      <c r="L23">
        <v>23220300</v>
      </c>
      <c r="M23">
        <v>22619057.440000001</v>
      </c>
      <c r="N23">
        <v>-601242.55999999866</v>
      </c>
      <c r="O23" s="5">
        <v>-2.5892971236375009</v>
      </c>
      <c r="P23" t="str">
        <f t="shared" si="2"/>
        <v>Error</v>
      </c>
    </row>
    <row r="24" spans="1:16" x14ac:dyDescent="0.35">
      <c r="A24" t="s">
        <v>38</v>
      </c>
      <c r="B24">
        <v>917200</v>
      </c>
      <c r="C24">
        <v>904969.19</v>
      </c>
      <c r="D24">
        <v>-12230.810000000056</v>
      </c>
      <c r="E24" s="9"/>
      <c r="F24" t="str">
        <f t="shared" si="0"/>
        <v>Error</v>
      </c>
      <c r="G24">
        <v>1112700</v>
      </c>
      <c r="H24">
        <v>1067214.42</v>
      </c>
      <c r="I24">
        <v>-45485.580000000075</v>
      </c>
      <c r="J24" s="5">
        <v>-4.0878565651118972</v>
      </c>
      <c r="K24" t="str">
        <f t="shared" si="1"/>
        <v>Error</v>
      </c>
      <c r="L24">
        <v>1112600</v>
      </c>
      <c r="M24">
        <v>1112527.1200000001</v>
      </c>
      <c r="N24">
        <v>-72.879999999888241</v>
      </c>
      <c r="O24" s="5">
        <v>-6.5504224339284784E-3</v>
      </c>
      <c r="P24" t="str">
        <f t="shared" si="2"/>
        <v>Error</v>
      </c>
    </row>
    <row r="25" spans="1:16" x14ac:dyDescent="0.35">
      <c r="A25" t="s">
        <v>39</v>
      </c>
      <c r="B25">
        <v>484100</v>
      </c>
      <c r="C25">
        <v>479149.53</v>
      </c>
      <c r="D25">
        <v>-4950.4699999999721</v>
      </c>
      <c r="E25" s="9"/>
      <c r="F25" t="str">
        <f t="shared" si="0"/>
        <v>Error</v>
      </c>
      <c r="G25">
        <v>505200</v>
      </c>
      <c r="H25">
        <v>497194.20999999897</v>
      </c>
      <c r="I25">
        <v>-8005.7900000010268</v>
      </c>
      <c r="J25" s="5">
        <v>-1.5846773555029745</v>
      </c>
      <c r="K25" t="str">
        <f t="shared" si="1"/>
        <v>Error</v>
      </c>
      <c r="L25">
        <v>496500</v>
      </c>
      <c r="M25">
        <v>494775.1</v>
      </c>
      <c r="N25">
        <v>-1724.9000000000233</v>
      </c>
      <c r="O25" s="5">
        <v>-0.34741188318228061</v>
      </c>
      <c r="P25" t="str">
        <f t="shared" si="2"/>
        <v>Error</v>
      </c>
    </row>
    <row r="26" spans="1:16" x14ac:dyDescent="0.35">
      <c r="A26" t="s">
        <v>40</v>
      </c>
      <c r="B26">
        <v>5249800</v>
      </c>
      <c r="C26">
        <v>4801960.08</v>
      </c>
      <c r="D26">
        <v>-447839.91999999993</v>
      </c>
      <c r="E26" s="9"/>
      <c r="F26" t="str">
        <f t="shared" si="0"/>
        <v>Error</v>
      </c>
      <c r="G26">
        <v>5442200</v>
      </c>
      <c r="H26">
        <v>5122329.02999999</v>
      </c>
      <c r="I26">
        <v>-319870.97000000998</v>
      </c>
      <c r="J26" s="5">
        <v>-5.877604093932784</v>
      </c>
      <c r="K26" t="str">
        <f t="shared" si="1"/>
        <v>Error</v>
      </c>
      <c r="L26">
        <v>5430700</v>
      </c>
      <c r="M26">
        <v>5117235.21</v>
      </c>
      <c r="N26">
        <v>-313464.79000000004</v>
      </c>
      <c r="O26" s="5">
        <v>-5.7720881286022072</v>
      </c>
      <c r="P26" t="str">
        <f t="shared" si="2"/>
        <v>Error</v>
      </c>
    </row>
    <row r="27" spans="1:16" x14ac:dyDescent="0.35">
      <c r="A27" t="s">
        <v>41</v>
      </c>
      <c r="B27">
        <v>0</v>
      </c>
      <c r="C27">
        <v>0</v>
      </c>
      <c r="D27">
        <v>0</v>
      </c>
      <c r="E27" s="9"/>
      <c r="F27" t="str">
        <f t="shared" si="0"/>
        <v>Error</v>
      </c>
      <c r="G27">
        <v>0</v>
      </c>
      <c r="H27">
        <v>0</v>
      </c>
      <c r="I27">
        <v>0</v>
      </c>
      <c r="J27" s="5" t="e">
        <v>#DIV/0!</v>
      </c>
      <c r="K27" t="str">
        <f t="shared" si="1"/>
        <v>Error</v>
      </c>
      <c r="L27">
        <v>0</v>
      </c>
      <c r="M27">
        <v>0</v>
      </c>
      <c r="N27">
        <v>0</v>
      </c>
      <c r="O27" s="5" t="e">
        <v>#DIV/0!</v>
      </c>
      <c r="P27" t="str">
        <f t="shared" si="2"/>
        <v>Error</v>
      </c>
    </row>
    <row r="28" spans="1:16" x14ac:dyDescent="0.35">
      <c r="A28" t="s">
        <v>42</v>
      </c>
      <c r="B28">
        <v>1382900</v>
      </c>
      <c r="C28">
        <v>1250442.02</v>
      </c>
      <c r="D28">
        <v>-132457.97999999998</v>
      </c>
      <c r="E28" s="9"/>
      <c r="F28" t="str">
        <f t="shared" si="0"/>
        <v>Error</v>
      </c>
      <c r="G28">
        <v>1545700</v>
      </c>
      <c r="H28">
        <v>1281335.23</v>
      </c>
      <c r="I28">
        <v>-264364.77</v>
      </c>
      <c r="J28" s="5">
        <v>-17.103239309050917</v>
      </c>
      <c r="K28" t="str">
        <f t="shared" si="1"/>
        <v>Error</v>
      </c>
      <c r="L28">
        <v>1525900</v>
      </c>
      <c r="M28">
        <v>1393285.06</v>
      </c>
      <c r="N28">
        <v>-132614.93999999994</v>
      </c>
      <c r="O28" s="5">
        <v>-8.6909325643882269</v>
      </c>
      <c r="P28" t="str">
        <f t="shared" si="2"/>
        <v>Error</v>
      </c>
    </row>
    <row r="29" spans="1:16" x14ac:dyDescent="0.35">
      <c r="A29" t="s">
        <v>43</v>
      </c>
      <c r="B29">
        <v>2561800</v>
      </c>
      <c r="C29">
        <v>2523884.71</v>
      </c>
      <c r="D29">
        <v>-37915.290000000037</v>
      </c>
      <c r="E29" s="9"/>
      <c r="F29" t="str">
        <f t="shared" si="0"/>
        <v>Error</v>
      </c>
      <c r="G29">
        <v>2779500</v>
      </c>
      <c r="H29">
        <v>2665264.4399999902</v>
      </c>
      <c r="I29">
        <v>-114235.56000000983</v>
      </c>
      <c r="J29" s="5">
        <v>-4.1099320021590158</v>
      </c>
      <c r="K29" t="str">
        <f t="shared" si="1"/>
        <v>Error</v>
      </c>
      <c r="L29">
        <v>2889900</v>
      </c>
      <c r="M29">
        <v>2889864.67</v>
      </c>
      <c r="N29">
        <v>-35.330000000074506</v>
      </c>
      <c r="O29" s="5">
        <v>-1.2225336516860272E-3</v>
      </c>
      <c r="P29" t="str">
        <f t="shared" si="2"/>
        <v>Error</v>
      </c>
    </row>
    <row r="30" spans="1:16" x14ac:dyDescent="0.35">
      <c r="A30" t="s">
        <v>44</v>
      </c>
      <c r="B30">
        <v>12132200</v>
      </c>
      <c r="C30">
        <v>12030494.1</v>
      </c>
      <c r="D30">
        <v>-101705.90000000037</v>
      </c>
      <c r="E30" s="9"/>
      <c r="F30" t="str">
        <f t="shared" si="0"/>
        <v>Error</v>
      </c>
      <c r="G30">
        <v>12735900</v>
      </c>
      <c r="H30">
        <v>12685514.279999901</v>
      </c>
      <c r="I30">
        <v>-50385.720000099391</v>
      </c>
      <c r="J30" s="5">
        <v>-0.39561962641116366</v>
      </c>
      <c r="K30" t="str">
        <f t="shared" si="1"/>
        <v>Error</v>
      </c>
      <c r="L30">
        <v>12861300</v>
      </c>
      <c r="M30">
        <v>12826009.609999999</v>
      </c>
      <c r="N30">
        <v>-35290.390000000596</v>
      </c>
      <c r="O30" s="5">
        <v>-0.27439209100169187</v>
      </c>
      <c r="P30" t="str">
        <f t="shared" si="2"/>
        <v>Error</v>
      </c>
    </row>
    <row r="31" spans="1:16" x14ac:dyDescent="0.35">
      <c r="A31" t="s">
        <v>45</v>
      </c>
      <c r="B31">
        <v>1765600</v>
      </c>
      <c r="C31">
        <v>1740827.69</v>
      </c>
      <c r="D31">
        <v>-24772.310000000056</v>
      </c>
      <c r="E31" s="9"/>
      <c r="F31" t="str">
        <f t="shared" si="0"/>
        <v>Error</v>
      </c>
      <c r="G31">
        <v>1823300</v>
      </c>
      <c r="H31">
        <v>1762676.85</v>
      </c>
      <c r="I31">
        <v>-60623.149999999907</v>
      </c>
      <c r="J31" s="5">
        <v>-3.3249136181648611</v>
      </c>
      <c r="K31" t="str">
        <f t="shared" si="1"/>
        <v>Error</v>
      </c>
      <c r="L31">
        <v>1870700</v>
      </c>
      <c r="M31">
        <v>1801391.34</v>
      </c>
      <c r="N31">
        <v>-69308.659999999916</v>
      </c>
      <c r="O31" s="5">
        <v>-3.7049585716576634</v>
      </c>
      <c r="P31" t="str">
        <f t="shared" si="2"/>
        <v>Error</v>
      </c>
    </row>
    <row r="32" spans="1:16" x14ac:dyDescent="0.35">
      <c r="A32" t="s">
        <v>46</v>
      </c>
      <c r="B32">
        <v>5999400</v>
      </c>
      <c r="C32">
        <v>5925637.7199999904</v>
      </c>
      <c r="D32">
        <v>-73762.280000009574</v>
      </c>
      <c r="E32" s="9"/>
      <c r="F32" t="str">
        <f t="shared" si="0"/>
        <v>Error</v>
      </c>
      <c r="G32">
        <v>6195500</v>
      </c>
      <c r="H32">
        <v>6084985.4699999997</v>
      </c>
      <c r="I32">
        <v>-110514.53000000026</v>
      </c>
      <c r="J32" s="5">
        <v>-1.783787103542898</v>
      </c>
      <c r="K32" t="str">
        <f t="shared" si="1"/>
        <v>Error</v>
      </c>
      <c r="L32">
        <v>6157400</v>
      </c>
      <c r="M32">
        <v>5987572.0199999996</v>
      </c>
      <c r="N32">
        <v>-169827.98000000045</v>
      </c>
      <c r="O32" s="5">
        <v>-2.7581118653977401</v>
      </c>
      <c r="P32" t="str">
        <f t="shared" si="2"/>
        <v>Error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v>-7418835.2699990273</v>
      </c>
      <c r="E33" s="9"/>
      <c r="F33" t="str">
        <f t="shared" si="0"/>
        <v>Error</v>
      </c>
      <c r="G33">
        <v>979671000</v>
      </c>
      <c r="H33">
        <v>977068513.48000002</v>
      </c>
      <c r="I33">
        <v>-2602486.5199999809</v>
      </c>
      <c r="J33" s="5">
        <v>-0.26564903115433453</v>
      </c>
      <c r="K33" t="str">
        <f t="shared" si="1"/>
        <v>Error</v>
      </c>
      <c r="L33">
        <v>989572899.99999905</v>
      </c>
      <c r="M33">
        <v>984116289.40999901</v>
      </c>
      <c r="N33">
        <v>-5456610.5900000334</v>
      </c>
      <c r="O33" s="5">
        <v>-0.55141067323084925</v>
      </c>
      <c r="P33" t="str">
        <f t="shared" si="2"/>
        <v>Error</v>
      </c>
    </row>
    <row r="34" spans="1:16" x14ac:dyDescent="0.35">
      <c r="A34" t="s">
        <v>48</v>
      </c>
      <c r="B34">
        <v>4189300</v>
      </c>
      <c r="C34">
        <v>4109958.22</v>
      </c>
      <c r="D34">
        <v>-79341.779999999795</v>
      </c>
      <c r="E34" s="9"/>
      <c r="F34" t="str">
        <f t="shared" si="0"/>
        <v>Error</v>
      </c>
      <c r="G34">
        <v>4350600</v>
      </c>
      <c r="H34">
        <v>4137588.7699999898</v>
      </c>
      <c r="I34">
        <v>-213011.23000001023</v>
      </c>
      <c r="J34" s="5">
        <v>-4.8961345561534095</v>
      </c>
      <c r="K34" t="str">
        <f t="shared" si="1"/>
        <v>Error</v>
      </c>
      <c r="L34">
        <v>4345600</v>
      </c>
      <c r="M34">
        <v>4229801.51</v>
      </c>
      <c r="N34">
        <v>-115798.49000000022</v>
      </c>
      <c r="O34" s="5">
        <v>-2.6647296115611243</v>
      </c>
      <c r="P34" t="str">
        <f t="shared" si="2"/>
        <v>Error</v>
      </c>
    </row>
    <row r="35" spans="1:16" x14ac:dyDescent="0.35">
      <c r="A35" t="s">
        <v>49</v>
      </c>
      <c r="B35">
        <v>0</v>
      </c>
      <c r="C35">
        <v>0</v>
      </c>
      <c r="D35">
        <v>0</v>
      </c>
      <c r="E35" s="9"/>
      <c r="F35" t="str">
        <f t="shared" si="0"/>
        <v>Error</v>
      </c>
      <c r="G35">
        <v>0</v>
      </c>
      <c r="H35">
        <v>0</v>
      </c>
      <c r="I35">
        <v>0</v>
      </c>
      <c r="J35" s="5" t="e">
        <v>#DIV/0!</v>
      </c>
      <c r="K35" t="str">
        <f t="shared" si="1"/>
        <v>Error</v>
      </c>
      <c r="L35">
        <v>0</v>
      </c>
      <c r="M35">
        <v>0</v>
      </c>
      <c r="N35">
        <v>0</v>
      </c>
      <c r="O35" s="5" t="e">
        <v>#DIV/0!</v>
      </c>
      <c r="P35" t="str">
        <f t="shared" si="2"/>
        <v>Error</v>
      </c>
    </row>
    <row r="36" spans="1:16" x14ac:dyDescent="0.35">
      <c r="A36" t="s">
        <v>50</v>
      </c>
      <c r="B36">
        <v>798200</v>
      </c>
      <c r="C36">
        <v>735423.27999999898</v>
      </c>
      <c r="D36">
        <v>-62776.72000000102</v>
      </c>
      <c r="E36" s="9"/>
      <c r="F36" t="str">
        <f t="shared" si="0"/>
        <v>Error</v>
      </c>
      <c r="G36">
        <v>898700</v>
      </c>
      <c r="H36">
        <v>740966.94999999902</v>
      </c>
      <c r="I36">
        <v>-157733.05000000098</v>
      </c>
      <c r="J36" s="5">
        <v>-17.551246244575609</v>
      </c>
      <c r="K36">
        <f t="shared" si="1"/>
        <v>1</v>
      </c>
      <c r="L36">
        <v>878300</v>
      </c>
      <c r="M36">
        <v>777215.28999999899</v>
      </c>
      <c r="N36">
        <v>-101084.71000000101</v>
      </c>
      <c r="O36" s="5">
        <v>-11.509132414892521</v>
      </c>
      <c r="P36" t="str">
        <f t="shared" si="2"/>
        <v>Error</v>
      </c>
    </row>
    <row r="37" spans="1:16" x14ac:dyDescent="0.35">
      <c r="A37" t="s">
        <v>51</v>
      </c>
      <c r="B37">
        <v>2087800</v>
      </c>
      <c r="C37">
        <v>2005447.73999999</v>
      </c>
      <c r="D37">
        <v>-82352.260000010021</v>
      </c>
      <c r="E37" s="9"/>
      <c r="F37" t="str">
        <f t="shared" si="0"/>
        <v>Error</v>
      </c>
      <c r="G37">
        <v>2229200</v>
      </c>
      <c r="H37">
        <v>2118943.21</v>
      </c>
      <c r="I37">
        <v>-110256.79000000004</v>
      </c>
      <c r="J37" s="5">
        <v>-4.9460250314014012</v>
      </c>
      <c r="K37">
        <f t="shared" si="1"/>
        <v>3</v>
      </c>
      <c r="L37">
        <v>2296900</v>
      </c>
      <c r="M37">
        <v>2108718.34</v>
      </c>
      <c r="N37">
        <v>-188181.66000000015</v>
      </c>
      <c r="O37" s="5">
        <v>-8.1928538464887524</v>
      </c>
      <c r="P37" t="str">
        <f t="shared" si="2"/>
        <v>Error</v>
      </c>
    </row>
    <row r="38" spans="1:16" x14ac:dyDescent="0.35">
      <c r="A38" t="s">
        <v>52</v>
      </c>
      <c r="B38">
        <v>855300</v>
      </c>
      <c r="C38">
        <v>838669.82</v>
      </c>
      <c r="D38">
        <v>-16630.180000000051</v>
      </c>
      <c r="E38" s="9"/>
      <c r="F38" t="str">
        <f t="shared" si="0"/>
        <v>Error</v>
      </c>
      <c r="G38">
        <v>792800</v>
      </c>
      <c r="H38">
        <v>753451.96</v>
      </c>
      <c r="I38">
        <v>-39348.040000000037</v>
      </c>
      <c r="J38" s="5">
        <v>-4.9631735620585316</v>
      </c>
      <c r="K38">
        <f t="shared" si="1"/>
        <v>2</v>
      </c>
      <c r="L38">
        <v>777800</v>
      </c>
      <c r="M38">
        <v>777663.26</v>
      </c>
      <c r="N38">
        <v>-136.73999999999069</v>
      </c>
      <c r="O38" s="5">
        <v>-1.7580354847003175E-2</v>
      </c>
      <c r="P38" t="str">
        <f t="shared" si="2"/>
        <v>Error</v>
      </c>
    </row>
    <row r="39" spans="1:16" x14ac:dyDescent="0.35">
      <c r="A39" t="s">
        <v>53</v>
      </c>
      <c r="B39">
        <v>883900</v>
      </c>
      <c r="C39">
        <v>813108.87</v>
      </c>
      <c r="D39">
        <v>-70791.13</v>
      </c>
      <c r="E39" s="9"/>
      <c r="F39" t="str">
        <f t="shared" si="0"/>
        <v>Error</v>
      </c>
      <c r="G39">
        <v>1294400</v>
      </c>
      <c r="H39">
        <v>1114242.27999999</v>
      </c>
      <c r="I39">
        <v>-180157.72000000998</v>
      </c>
      <c r="J39" s="5">
        <v>-13.918241656366655</v>
      </c>
      <c r="K39">
        <f t="shared" si="1"/>
        <v>1</v>
      </c>
      <c r="L39">
        <v>1759500</v>
      </c>
      <c r="M39">
        <v>1680463.8699999901</v>
      </c>
      <c r="N39">
        <v>-79036.1300000099</v>
      </c>
      <c r="O39" s="5">
        <v>-4.4919653310605225</v>
      </c>
      <c r="P39" t="str">
        <f t="shared" si="2"/>
        <v>Error</v>
      </c>
    </row>
    <row r="40" spans="1:16" x14ac:dyDescent="0.35">
      <c r="A40" t="s">
        <v>54</v>
      </c>
      <c r="B40">
        <v>38381900</v>
      </c>
      <c r="C40">
        <v>37565141.859999903</v>
      </c>
      <c r="D40">
        <v>-816758.14000009745</v>
      </c>
      <c r="E40" s="9"/>
      <c r="F40" t="str">
        <f t="shared" si="0"/>
        <v>Error</v>
      </c>
      <c r="G40">
        <v>39964900</v>
      </c>
      <c r="H40">
        <v>38095240.189999901</v>
      </c>
      <c r="I40">
        <v>-1869659.8100000992</v>
      </c>
      <c r="J40" s="5">
        <v>-4.6782546934937894</v>
      </c>
      <c r="K40">
        <f t="shared" si="1"/>
        <v>1</v>
      </c>
      <c r="L40">
        <v>40216700</v>
      </c>
      <c r="M40">
        <v>39606263.709999897</v>
      </c>
      <c r="N40">
        <v>-610436.29000010341</v>
      </c>
      <c r="O40" s="5">
        <v>-1.5178676768608648</v>
      </c>
      <c r="P40" t="str">
        <f t="shared" si="2"/>
        <v>Error</v>
      </c>
    </row>
    <row r="41" spans="1:16" x14ac:dyDescent="0.35">
      <c r="A41" t="s">
        <v>55</v>
      </c>
      <c r="B41">
        <v>4593300</v>
      </c>
      <c r="C41">
        <v>4409060.2099999897</v>
      </c>
      <c r="D41">
        <v>-184239.79000001028</v>
      </c>
      <c r="E41" s="9"/>
      <c r="F41" t="str">
        <f t="shared" si="0"/>
        <v>Error</v>
      </c>
      <c r="G41">
        <v>5089500</v>
      </c>
      <c r="H41">
        <v>4956043.6699999897</v>
      </c>
      <c r="I41">
        <v>-133456.33000001032</v>
      </c>
      <c r="J41" s="5">
        <v>-2.6221894095689224</v>
      </c>
      <c r="K41">
        <f t="shared" si="1"/>
        <v>6</v>
      </c>
      <c r="L41">
        <v>4799900</v>
      </c>
      <c r="M41">
        <v>4717822.6500000004</v>
      </c>
      <c r="N41">
        <v>-82077.349999999627</v>
      </c>
      <c r="O41" s="5">
        <v>-1.7099804162586643</v>
      </c>
      <c r="P41" t="str">
        <f t="shared" si="2"/>
        <v>Error</v>
      </c>
    </row>
    <row r="42" spans="1:16" x14ac:dyDescent="0.35">
      <c r="A42" t="s">
        <v>56</v>
      </c>
      <c r="B42">
        <v>188593300</v>
      </c>
      <c r="C42">
        <v>188551675.67999899</v>
      </c>
      <c r="D42">
        <v>-41624.320001006126</v>
      </c>
      <c r="E42" s="9"/>
      <c r="F42" t="str">
        <f t="shared" si="0"/>
        <v>Error</v>
      </c>
      <c r="G42">
        <v>199130300</v>
      </c>
      <c r="H42">
        <v>196755033.31</v>
      </c>
      <c r="I42">
        <v>-2375266.6899999976</v>
      </c>
      <c r="J42" s="5">
        <v>-1.1928203241796942</v>
      </c>
      <c r="K42">
        <f t="shared" si="1"/>
        <v>6</v>
      </c>
      <c r="L42">
        <v>199954600</v>
      </c>
      <c r="M42">
        <v>199954563.74999899</v>
      </c>
      <c r="N42">
        <v>-36.250001013278961</v>
      </c>
      <c r="O42" s="5">
        <v>-1.8129115815929694E-5</v>
      </c>
      <c r="P42" t="str">
        <f t="shared" si="2"/>
        <v>Error</v>
      </c>
    </row>
    <row r="43" spans="1:16" x14ac:dyDescent="0.35">
      <c r="A43" t="s">
        <v>57</v>
      </c>
      <c r="B43">
        <v>8135400</v>
      </c>
      <c r="C43">
        <v>7968645.8300000001</v>
      </c>
      <c r="D43">
        <v>-166754.16999999993</v>
      </c>
      <c r="E43" s="9"/>
      <c r="F43" t="str">
        <f t="shared" si="0"/>
        <v>Error</v>
      </c>
      <c r="G43">
        <v>8560800</v>
      </c>
      <c r="H43">
        <v>8171472.0199999996</v>
      </c>
      <c r="I43">
        <v>-389327.98000000045</v>
      </c>
      <c r="J43" s="5">
        <v>-4.5477990374731387</v>
      </c>
      <c r="K43">
        <f t="shared" si="1"/>
        <v>2</v>
      </c>
      <c r="L43">
        <v>8497500</v>
      </c>
      <c r="M43">
        <v>8150982.5699999901</v>
      </c>
      <c r="N43">
        <v>-346517.43000000995</v>
      </c>
      <c r="O43" s="5">
        <v>-4.0778750220654301</v>
      </c>
      <c r="P43" t="str">
        <f t="shared" si="2"/>
        <v>Error</v>
      </c>
    </row>
    <row r="44" spans="1:16" x14ac:dyDescent="0.35">
      <c r="A44" t="s">
        <v>58</v>
      </c>
      <c r="B44">
        <v>30083200</v>
      </c>
      <c r="C44">
        <v>29789104.379999999</v>
      </c>
      <c r="D44">
        <v>-294095.62000000104</v>
      </c>
      <c r="E44" s="9"/>
      <c r="F44" t="str">
        <f t="shared" si="0"/>
        <v>Error</v>
      </c>
      <c r="G44">
        <v>31040700</v>
      </c>
      <c r="H44">
        <v>30793711.48</v>
      </c>
      <c r="I44">
        <v>-246988.51999999955</v>
      </c>
      <c r="J44" s="5">
        <v>-0.79569249404813536</v>
      </c>
      <c r="K44">
        <f t="shared" si="1"/>
        <v>7</v>
      </c>
      <c r="L44">
        <v>31282200</v>
      </c>
      <c r="M44">
        <v>31282141.25</v>
      </c>
      <c r="N44">
        <v>-58.75</v>
      </c>
      <c r="O44" s="5">
        <v>-1.8780648419868169E-4</v>
      </c>
      <c r="P44" t="str">
        <f t="shared" si="2"/>
        <v>Error</v>
      </c>
    </row>
    <row r="45" spans="1:16" x14ac:dyDescent="0.35">
      <c r="A45" t="s">
        <v>59</v>
      </c>
      <c r="B45">
        <v>55301600</v>
      </c>
      <c r="C45">
        <v>54589584.0499999</v>
      </c>
      <c r="D45">
        <v>-712015.95000009984</v>
      </c>
      <c r="E45" s="9"/>
      <c r="F45" t="str">
        <f t="shared" si="0"/>
        <v>Error</v>
      </c>
      <c r="G45">
        <v>56792200</v>
      </c>
      <c r="H45">
        <v>54594953.959999897</v>
      </c>
      <c r="I45">
        <v>-2197246.0400001034</v>
      </c>
      <c r="J45" s="5">
        <v>-3.8689222111488961</v>
      </c>
      <c r="K45">
        <f t="shared" si="1"/>
        <v>4</v>
      </c>
      <c r="L45">
        <v>56027100</v>
      </c>
      <c r="M45">
        <v>55386549.6599999</v>
      </c>
      <c r="N45">
        <v>-640550.34000010043</v>
      </c>
      <c r="O45" s="5">
        <v>-1.1432866237947359</v>
      </c>
      <c r="P45" t="str">
        <f t="shared" si="2"/>
        <v>Error</v>
      </c>
    </row>
    <row r="46" spans="1:16" x14ac:dyDescent="0.35">
      <c r="A46" t="s">
        <v>60</v>
      </c>
      <c r="B46">
        <v>259100</v>
      </c>
      <c r="C46">
        <v>258322.43</v>
      </c>
      <c r="D46">
        <v>-777.57000000000698</v>
      </c>
      <c r="E46" s="9"/>
      <c r="F46" t="str">
        <f t="shared" si="0"/>
        <v>Error</v>
      </c>
      <c r="G46">
        <v>266000</v>
      </c>
      <c r="H46">
        <v>257402.90999999901</v>
      </c>
      <c r="I46">
        <v>-8597.090000000986</v>
      </c>
      <c r="J46" s="5">
        <v>-3.2319887218048819</v>
      </c>
      <c r="K46">
        <f t="shared" si="1"/>
        <v>5</v>
      </c>
      <c r="L46">
        <v>267100</v>
      </c>
      <c r="M46">
        <v>254753.15999999901</v>
      </c>
      <c r="N46">
        <v>-12346.840000000986</v>
      </c>
      <c r="O46" s="5">
        <v>-4.6225533508053109</v>
      </c>
      <c r="P46" t="str">
        <f t="shared" si="2"/>
        <v>Error</v>
      </c>
    </row>
    <row r="47" spans="1:16" x14ac:dyDescent="0.35">
      <c r="A47" t="s">
        <v>61</v>
      </c>
      <c r="B47">
        <v>70390700</v>
      </c>
      <c r="C47">
        <v>70378426.719999999</v>
      </c>
      <c r="D47">
        <v>-12273.280000001192</v>
      </c>
      <c r="E47" s="9"/>
      <c r="F47" t="str">
        <f t="shared" si="0"/>
        <v>Error</v>
      </c>
      <c r="G47">
        <v>73467000</v>
      </c>
      <c r="H47">
        <v>73442541.659999996</v>
      </c>
      <c r="I47">
        <v>-24458.340000003576</v>
      </c>
      <c r="J47" s="5">
        <v>-3.3291600310348286E-2</v>
      </c>
      <c r="K47">
        <f t="shared" si="1"/>
        <v>5</v>
      </c>
      <c r="L47">
        <v>75072800</v>
      </c>
      <c r="M47">
        <v>75050829.179999903</v>
      </c>
      <c r="N47">
        <v>-21970.820000097156</v>
      </c>
      <c r="O47" s="5">
        <v>-2.9266019117572751E-2</v>
      </c>
      <c r="P47" t="str">
        <f t="shared" si="2"/>
        <v>Error</v>
      </c>
    </row>
    <row r="48" spans="1:16" x14ac:dyDescent="0.35">
      <c r="A48" t="s">
        <v>62</v>
      </c>
      <c r="B48">
        <v>6737100</v>
      </c>
      <c r="C48">
        <v>6527352.5699999901</v>
      </c>
      <c r="D48">
        <v>-209747.43000000995</v>
      </c>
      <c r="E48" s="9"/>
      <c r="F48" t="str">
        <f t="shared" si="0"/>
        <v>Error</v>
      </c>
      <c r="G48">
        <v>7214700</v>
      </c>
      <c r="H48">
        <v>6922072.5599999996</v>
      </c>
      <c r="I48">
        <v>-292627.44000000041</v>
      </c>
      <c r="J48" s="5">
        <v>-4.0559890224125805</v>
      </c>
      <c r="K48">
        <f t="shared" si="1"/>
        <v>3</v>
      </c>
      <c r="L48">
        <v>7289800</v>
      </c>
      <c r="M48">
        <v>6882350.23999999</v>
      </c>
      <c r="N48">
        <v>-407449.76000001002</v>
      </c>
      <c r="O48" s="5">
        <v>-5.5893132870587676</v>
      </c>
      <c r="P48" t="str">
        <f t="shared" si="2"/>
        <v>Error</v>
      </c>
    </row>
    <row r="49" spans="1:16" x14ac:dyDescent="0.35">
      <c r="A49" t="s">
        <v>63</v>
      </c>
      <c r="B49">
        <v>92200</v>
      </c>
      <c r="C49">
        <v>90499.43</v>
      </c>
      <c r="D49">
        <v>-1700.570000000007</v>
      </c>
      <c r="E49" s="9"/>
      <c r="F49" t="str">
        <f t="shared" si="0"/>
        <v>Error</v>
      </c>
      <c r="G49">
        <v>102600</v>
      </c>
      <c r="H49">
        <v>95466.880000000005</v>
      </c>
      <c r="I49">
        <v>-7133.1199999999953</v>
      </c>
      <c r="J49" s="5">
        <v>-6.9523586744639339</v>
      </c>
      <c r="K49">
        <f t="shared" si="1"/>
        <v>2</v>
      </c>
      <c r="L49">
        <v>0</v>
      </c>
      <c r="M49">
        <v>0</v>
      </c>
      <c r="N49">
        <v>0</v>
      </c>
      <c r="O49" s="5" t="e">
        <v>#DIV/0!</v>
      </c>
      <c r="P49" t="str">
        <f t="shared" si="2"/>
        <v>Error</v>
      </c>
    </row>
    <row r="50" spans="1:16" x14ac:dyDescent="0.35">
      <c r="A50" t="s">
        <v>64</v>
      </c>
      <c r="B50">
        <v>832600</v>
      </c>
      <c r="C50">
        <v>832600</v>
      </c>
      <c r="D50">
        <v>0</v>
      </c>
      <c r="E50" s="9"/>
      <c r="F50" t="str">
        <f t="shared" si="0"/>
        <v>Error</v>
      </c>
      <c r="G50">
        <v>859100</v>
      </c>
      <c r="H50">
        <v>859100</v>
      </c>
      <c r="I50">
        <v>0</v>
      </c>
      <c r="J50" s="5">
        <v>0</v>
      </c>
      <c r="K50">
        <f t="shared" si="1"/>
        <v>3</v>
      </c>
      <c r="L50">
        <v>843200</v>
      </c>
      <c r="M50">
        <v>843200</v>
      </c>
      <c r="N50">
        <v>0</v>
      </c>
      <c r="O50" s="5">
        <v>0</v>
      </c>
      <c r="P50" t="str">
        <f t="shared" si="2"/>
        <v>Error</v>
      </c>
    </row>
    <row r="51" spans="1:16" x14ac:dyDescent="0.35">
      <c r="A51" t="s">
        <v>65</v>
      </c>
      <c r="B51">
        <v>8609500</v>
      </c>
      <c r="C51">
        <v>8499425.3399999905</v>
      </c>
      <c r="D51">
        <v>-110074.66000000946</v>
      </c>
      <c r="E51" s="9"/>
      <c r="F51" t="str">
        <f t="shared" si="0"/>
        <v>Error</v>
      </c>
      <c r="G51">
        <v>8925500</v>
      </c>
      <c r="H51">
        <v>8599059.6199999992</v>
      </c>
      <c r="I51">
        <v>-326440.38000000082</v>
      </c>
      <c r="J51" s="5">
        <v>-3.6573903982970233</v>
      </c>
      <c r="K51">
        <f t="shared" si="1"/>
        <v>2</v>
      </c>
      <c r="L51">
        <v>8833900</v>
      </c>
      <c r="M51">
        <v>8735843.3100000005</v>
      </c>
      <c r="N51">
        <v>-98056.689999999478</v>
      </c>
      <c r="O51" s="5">
        <v>-1.1100045280114048</v>
      </c>
      <c r="P51" t="str">
        <f t="shared" si="2"/>
        <v>Error</v>
      </c>
    </row>
    <row r="52" spans="1:16" x14ac:dyDescent="0.35">
      <c r="A52" t="s">
        <v>66</v>
      </c>
      <c r="B52">
        <v>2451000</v>
      </c>
      <c r="C52">
        <v>2254684.7999999998</v>
      </c>
      <c r="D52">
        <v>-196315.20000000019</v>
      </c>
      <c r="E52" s="9"/>
      <c r="F52" t="str">
        <f t="shared" si="0"/>
        <v>Error</v>
      </c>
      <c r="G52">
        <v>2440700</v>
      </c>
      <c r="H52">
        <v>2204672.88</v>
      </c>
      <c r="I52">
        <v>-236027.12000000011</v>
      </c>
      <c r="J52" s="5">
        <v>-9.6704683082722216</v>
      </c>
      <c r="K52">
        <f t="shared" si="1"/>
        <v>1</v>
      </c>
      <c r="L52">
        <v>2321600</v>
      </c>
      <c r="M52">
        <v>2056835.26</v>
      </c>
      <c r="N52">
        <v>-264764.74</v>
      </c>
      <c r="O52" s="5">
        <v>-11.404408166781529</v>
      </c>
      <c r="P52" t="str">
        <f t="shared" si="2"/>
        <v>Error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VLOOKUP(A56,A1:P52,4)</f>
        <v>-36209.630000000005</v>
      </c>
      <c r="C56">
        <f>VLOOKUP(A56,A1:P52,9)</f>
        <v>-27292.159999999974</v>
      </c>
      <c r="D56">
        <f>VLOOKUP(A56,A1:P52,14)</f>
        <v>-9181.0800000000163</v>
      </c>
    </row>
    <row r="57" spans="1:16" x14ac:dyDescent="0.35">
      <c r="A57" t="s">
        <v>25</v>
      </c>
      <c r="B57">
        <f t="shared" ref="B57:B61" si="3">VLOOKUP(A57,A2:P53,4)</f>
        <v>0</v>
      </c>
      <c r="C57">
        <f t="shared" ref="C57:C61" si="4">VLOOKUP(A57,A2:P53,9)</f>
        <v>0</v>
      </c>
      <c r="D57">
        <f t="shared" ref="D57:D61" si="5">VLOOKUP(A57,A2:P53,14)</f>
        <v>-311228.08999999997</v>
      </c>
    </row>
    <row r="58" spans="1:16" x14ac:dyDescent="0.35">
      <c r="A58" t="s">
        <v>32</v>
      </c>
      <c r="B58">
        <f t="shared" si="3"/>
        <v>-149396.10000000987</v>
      </c>
      <c r="C58">
        <f t="shared" si="4"/>
        <v>-189254.06000000006</v>
      </c>
      <c r="D58">
        <f t="shared" si="5"/>
        <v>-374962.91000000015</v>
      </c>
    </row>
    <row r="59" spans="1:16" x14ac:dyDescent="0.35">
      <c r="A59" t="s">
        <v>38</v>
      </c>
      <c r="B59">
        <f t="shared" si="3"/>
        <v>-12230.810000000056</v>
      </c>
      <c r="C59">
        <f t="shared" si="4"/>
        <v>-45485.580000000075</v>
      </c>
      <c r="D59">
        <f t="shared" si="5"/>
        <v>-72.879999999888241</v>
      </c>
    </row>
    <row r="60" spans="1:16" x14ac:dyDescent="0.35">
      <c r="A60" t="s">
        <v>39</v>
      </c>
      <c r="B60">
        <f t="shared" si="3"/>
        <v>-4950.4699999999721</v>
      </c>
      <c r="C60">
        <f t="shared" si="4"/>
        <v>-8005.7900000010268</v>
      </c>
      <c r="D60">
        <f t="shared" si="5"/>
        <v>-1724.9000000000233</v>
      </c>
    </row>
    <row r="61" spans="1:16" x14ac:dyDescent="0.35">
      <c r="A61" t="s">
        <v>55</v>
      </c>
      <c r="B61">
        <f t="shared" si="3"/>
        <v>-184239.79000001028</v>
      </c>
      <c r="C61">
        <f t="shared" si="4"/>
        <v>-133456.33000001032</v>
      </c>
      <c r="D61">
        <f t="shared" si="5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  <c r="I64" t="s">
        <v>90</v>
      </c>
    </row>
    <row r="65" spans="1:4" x14ac:dyDescent="0.35">
      <c r="A65" t="s">
        <v>24</v>
      </c>
      <c r="B65" cm="1">
        <f t="array" ref="B65">_xlfn.XLOOKUP(A65,$A2:$A52,_xlfn.ANCHORARRAY(D2))</f>
        <v>-36209.630000000005</v>
      </c>
      <c r="C65">
        <f>_xlfn.XLOOKUP(A65,$A$2:$A$52,$I$2:$I$52)</f>
        <v>-27292.159999999974</v>
      </c>
      <c r="D65" cm="1">
        <f t="array" ref="D65">_xlfn.XLOOKUP(A65,A2:A52,_xlfn.ANCHORARRAY(N2))</f>
        <v>-9181.0800000000163</v>
      </c>
    </row>
    <row r="66" spans="1:4" x14ac:dyDescent="0.35">
      <c r="A66" t="s">
        <v>25</v>
      </c>
      <c r="B66" t="e" cm="1">
        <f t="array" ref="B66">_xlfn.XLOOKUP(A66,$A3:$A53,_xlfn.ANCHORARRAY(D3))</f>
        <v>#REF!</v>
      </c>
      <c r="C66">
        <f t="shared" ref="C66:C70" si="6">_xlfn.XLOOKUP(A66,$A$2:$A$52,$I$2:$I$52)</f>
        <v>0</v>
      </c>
      <c r="D66" t="e" cm="1">
        <f t="array" ref="D66">_xlfn.XLOOKUP(A66,A3:A53,_xlfn.ANCHORARRAY(N3))</f>
        <v>#REF!</v>
      </c>
    </row>
    <row r="67" spans="1:4" x14ac:dyDescent="0.35">
      <c r="A67" t="s">
        <v>32</v>
      </c>
      <c r="B67" t="e" cm="1">
        <f t="array" ref="B67">_xlfn.XLOOKUP(A67,$A4:$A54,_xlfn.ANCHORARRAY(D4))</f>
        <v>#REF!</v>
      </c>
      <c r="C67">
        <f t="shared" si="6"/>
        <v>-189254.06000000006</v>
      </c>
      <c r="D67" t="e" cm="1">
        <f t="array" ref="D67">_xlfn.XLOOKUP(A67,A4:A54,_xlfn.ANCHORARRAY(N4))</f>
        <v>#REF!</v>
      </c>
    </row>
    <row r="68" spans="1:4" x14ac:dyDescent="0.35">
      <c r="A68" t="s">
        <v>38</v>
      </c>
      <c r="B68" t="e" cm="1">
        <f t="array" ref="B68">_xlfn.XLOOKUP(A68,$A5:$A55,_xlfn.ANCHORARRAY(D5))</f>
        <v>#REF!</v>
      </c>
      <c r="C68">
        <f t="shared" si="6"/>
        <v>-45485.580000000075</v>
      </c>
      <c r="D68" t="e" cm="1">
        <f t="array" ref="D68">_xlfn.XLOOKUP(A68,A5:A55,_xlfn.ANCHORARRAY(N5))</f>
        <v>#REF!</v>
      </c>
    </row>
    <row r="69" spans="1:4" x14ac:dyDescent="0.35">
      <c r="A69" t="s">
        <v>39</v>
      </c>
      <c r="B69" t="e" cm="1">
        <f t="array" ref="B69">_xlfn.XLOOKUP(A69,$A6:$A56,_xlfn.ANCHORARRAY(D6))</f>
        <v>#REF!</v>
      </c>
      <c r="C69">
        <f t="shared" si="6"/>
        <v>-8005.7900000010268</v>
      </c>
      <c r="D69" t="e" cm="1">
        <f t="array" ref="D69">_xlfn.XLOOKUP(A69,A6:A56,_xlfn.ANCHORARRAY(N6))</f>
        <v>#REF!</v>
      </c>
    </row>
    <row r="70" spans="1:4" x14ac:dyDescent="0.35">
      <c r="A70" t="s">
        <v>55</v>
      </c>
      <c r="B70" t="e" cm="1">
        <f t="array" ref="B70">_xlfn.XLOOKUP(A70,$A2:$A57,_xlfn.ANCHORARRAY(D7))</f>
        <v>#REF!</v>
      </c>
      <c r="C70">
        <f t="shared" si="6"/>
        <v>-133456.33000001032</v>
      </c>
      <c r="D70" t="e" cm="1">
        <f t="array" ref="D70">_xlfn.XLOOKUP(A70,A7:A57,_xlfn.ANCHORARRAY(N7))</f>
        <v>#REF!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INDEX(_xlfn.ANCHORARRAY($D2),MATCH(A74,A2:A52,0))</f>
        <v>-36209.630000000005</v>
      </c>
      <c r="C74">
        <f>INDEX(_xlfn.ANCHORARRAY(I2),MATCH(A74,A2:A52,0))</f>
        <v>-27292.159999999974</v>
      </c>
      <c r="D74">
        <f>INDEX(_xlfn.ANCHORARRAY(N2),MATCH(A74,A2:A52,0))</f>
        <v>-9181.0800000000163</v>
      </c>
    </row>
    <row r="75" spans="1:4" x14ac:dyDescent="0.35">
      <c r="A75" t="s">
        <v>25</v>
      </c>
      <c r="B75" t="e">
        <f t="shared" ref="B75:B79" si="7">INDEX(_xlfn.ANCHORARRAY($D3),MATCH(A75,A3:A53,0))</f>
        <v>#REF!</v>
      </c>
      <c r="C75" t="e">
        <f t="shared" ref="C75:C79" si="8">INDEX(_xlfn.ANCHORARRAY(I3),MATCH(A75,A3:A53,0))</f>
        <v>#REF!</v>
      </c>
      <c r="D75" t="e">
        <f t="shared" ref="D75:D79" si="9">INDEX(_xlfn.ANCHORARRAY(N3),MATCH(A75,A3:A53,0))</f>
        <v>#REF!</v>
      </c>
    </row>
    <row r="76" spans="1:4" x14ac:dyDescent="0.35">
      <c r="A76" t="s">
        <v>32</v>
      </c>
      <c r="B76" t="e">
        <f t="shared" si="7"/>
        <v>#REF!</v>
      </c>
      <c r="C76" t="e">
        <f t="shared" si="8"/>
        <v>#REF!</v>
      </c>
      <c r="D76" t="e">
        <f t="shared" si="9"/>
        <v>#REF!</v>
      </c>
    </row>
    <row r="77" spans="1:4" x14ac:dyDescent="0.35">
      <c r="A77" t="s">
        <v>38</v>
      </c>
      <c r="B77" t="e">
        <f t="shared" si="7"/>
        <v>#REF!</v>
      </c>
      <c r="C77" t="e">
        <f t="shared" si="8"/>
        <v>#REF!</v>
      </c>
      <c r="D77" t="e">
        <f t="shared" si="9"/>
        <v>#REF!</v>
      </c>
    </row>
    <row r="78" spans="1:4" x14ac:dyDescent="0.35">
      <c r="A78" t="s">
        <v>39</v>
      </c>
      <c r="B78" t="e">
        <f t="shared" si="7"/>
        <v>#REF!</v>
      </c>
      <c r="C78" t="e">
        <f t="shared" si="8"/>
        <v>#REF!</v>
      </c>
      <c r="D78" t="e">
        <f t="shared" si="9"/>
        <v>#REF!</v>
      </c>
    </row>
    <row r="79" spans="1:4" x14ac:dyDescent="0.35">
      <c r="A79" t="s">
        <v>55</v>
      </c>
      <c r="B79" t="e">
        <f t="shared" si="7"/>
        <v>#REF!</v>
      </c>
      <c r="C79" t="e">
        <f t="shared" si="8"/>
        <v>#REF!</v>
      </c>
      <c r="D79" t="e">
        <f t="shared" si="9"/>
        <v>#REF!</v>
      </c>
    </row>
    <row r="81" spans="1:7" x14ac:dyDescent="0.35">
      <c r="A81" s="7" t="s">
        <v>70</v>
      </c>
      <c r="B81" t="s">
        <v>16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INDEX(B$2:B$52,MATCH($B1,$B1:$P$1,0))</f>
        <v>356640100</v>
      </c>
      <c r="C84" s="6">
        <f>INDEX(C2:C52,MATCH(C1,C1:P1,0))</f>
        <v>341243679.13</v>
      </c>
    </row>
    <row r="85" spans="1:7" x14ac:dyDescent="0.35">
      <c r="A85" t="s">
        <v>74</v>
      </c>
      <c r="B85" s="6">
        <f t="shared" ref="B85:B87" si="10">INDEX(B$2:B$52,MATCH($B$1,$B$1:$P$1,0))</f>
        <v>356640100</v>
      </c>
      <c r="C85" s="6">
        <f t="shared" ref="C85:C86" si="11">INDEX(C3:C53,MATCH(C2,C2:P2,0))</f>
        <v>321214.59000000003</v>
      </c>
    </row>
    <row r="86" spans="1:7" x14ac:dyDescent="0.35">
      <c r="A86" t="s">
        <v>75</v>
      </c>
      <c r="B86" s="6">
        <f t="shared" si="10"/>
        <v>356640100</v>
      </c>
      <c r="C86" s="6">
        <f t="shared" si="11"/>
        <v>3115157.5599999898</v>
      </c>
    </row>
    <row r="87" spans="1:7" x14ac:dyDescent="0.35">
      <c r="B87" s="6">
        <f t="shared" si="10"/>
        <v>356640100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1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9" sqref="B19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Zenash Demeke</cp:lastModifiedBy>
  <cp:revision/>
  <dcterms:created xsi:type="dcterms:W3CDTF">2020-02-26T17:00:38Z</dcterms:created>
  <dcterms:modified xsi:type="dcterms:W3CDTF">2024-01-26T01:14:56Z</dcterms:modified>
  <cp:category/>
  <cp:contentStatus/>
</cp:coreProperties>
</file>