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OneDrive\Desktop\DA12\projects\excel-lookups-da12-GartonBrian\"/>
    </mc:Choice>
  </mc:AlternateContent>
  <xr:revisionPtr revIDLastSave="0" documentId="13_ncr:1_{F7D26E6E-C940-425D-B6B0-62CA51A515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C91" i="1"/>
  <c r="B91" i="1"/>
  <c r="P1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I52" i="1"/>
  <c r="J52" i="1" s="1"/>
  <c r="J51" i="1"/>
  <c r="I51" i="1"/>
  <c r="I50" i="1"/>
  <c r="J50" i="1" s="1"/>
  <c r="J49" i="1"/>
  <c r="I49" i="1"/>
  <c r="I48" i="1"/>
  <c r="J48" i="1" s="1"/>
  <c r="J47" i="1"/>
  <c r="I47" i="1"/>
  <c r="I46" i="1"/>
  <c r="J46" i="1" s="1"/>
  <c r="J45" i="1"/>
  <c r="I45" i="1"/>
  <c r="I44" i="1"/>
  <c r="J44" i="1" s="1"/>
  <c r="J43" i="1"/>
  <c r="I43" i="1"/>
  <c r="I42" i="1"/>
  <c r="J42" i="1" s="1"/>
  <c r="J41" i="1"/>
  <c r="I41" i="1"/>
  <c r="I40" i="1"/>
  <c r="J40" i="1" s="1"/>
  <c r="J39" i="1"/>
  <c r="I39" i="1"/>
  <c r="I38" i="1"/>
  <c r="J38" i="1" s="1"/>
  <c r="J37" i="1"/>
  <c r="I37" i="1"/>
  <c r="I36" i="1"/>
  <c r="J36" i="1" s="1"/>
  <c r="J35" i="1"/>
  <c r="I35" i="1"/>
  <c r="I34" i="1"/>
  <c r="J34" i="1" s="1"/>
  <c r="J33" i="1"/>
  <c r="I33" i="1"/>
  <c r="I32" i="1"/>
  <c r="J32" i="1" s="1"/>
  <c r="J31" i="1"/>
  <c r="I31" i="1"/>
  <c r="I30" i="1"/>
  <c r="J30" i="1" s="1"/>
  <c r="J29" i="1"/>
  <c r="I29" i="1"/>
  <c r="I28" i="1"/>
  <c r="J28" i="1" s="1"/>
  <c r="J27" i="1"/>
  <c r="I27" i="1"/>
  <c r="I26" i="1"/>
  <c r="J26" i="1" s="1"/>
  <c r="J25" i="1"/>
  <c r="I25" i="1"/>
  <c r="I24" i="1"/>
  <c r="J24" i="1" s="1"/>
  <c r="J23" i="1"/>
  <c r="I23" i="1"/>
  <c r="I22" i="1"/>
  <c r="J22" i="1" s="1"/>
  <c r="J21" i="1"/>
  <c r="I21" i="1"/>
  <c r="I20" i="1"/>
  <c r="J20" i="1" s="1"/>
  <c r="J19" i="1"/>
  <c r="I19" i="1"/>
  <c r="I18" i="1"/>
  <c r="C76" i="1" s="1"/>
  <c r="J17" i="1"/>
  <c r="I17" i="1"/>
  <c r="I16" i="1"/>
  <c r="J16" i="1" s="1"/>
  <c r="J15" i="1"/>
  <c r="I15" i="1"/>
  <c r="I14" i="1"/>
  <c r="J14" i="1" s="1"/>
  <c r="J13" i="1"/>
  <c r="I13" i="1"/>
  <c r="I12" i="1"/>
  <c r="J12" i="1" s="1"/>
  <c r="J11" i="1"/>
  <c r="I11" i="1"/>
  <c r="I10" i="1"/>
  <c r="C65" i="1" s="1"/>
  <c r="J9" i="1"/>
  <c r="I9" i="1"/>
  <c r="I8" i="1"/>
  <c r="J8" i="1" s="1"/>
  <c r="J7" i="1"/>
  <c r="I7" i="1"/>
  <c r="I6" i="1"/>
  <c r="J6" i="1" s="1"/>
  <c r="J5" i="1"/>
  <c r="I5" i="1"/>
  <c r="I4" i="1"/>
  <c r="J4" i="1" s="1"/>
  <c r="J3" i="1"/>
  <c r="I3" i="1"/>
  <c r="I2" i="1"/>
  <c r="J2" i="1" s="1"/>
  <c r="C79" i="1"/>
  <c r="C7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C86" i="1"/>
  <c r="C85" i="1"/>
  <c r="C84" i="1"/>
  <c r="B84" i="1"/>
  <c r="B85" i="1"/>
  <c r="B86" i="1"/>
  <c r="D75" i="1"/>
  <c r="D76" i="1"/>
  <c r="D77" i="1"/>
  <c r="D78" i="1"/>
  <c r="D79" i="1"/>
  <c r="D74" i="1"/>
  <c r="B75" i="1"/>
  <c r="B76" i="1"/>
  <c r="B77" i="1"/>
  <c r="B78" i="1"/>
  <c r="B79" i="1"/>
  <c r="B74" i="1"/>
  <c r="C75" i="1"/>
  <c r="D66" i="1"/>
  <c r="D67" i="1"/>
  <c r="D68" i="1"/>
  <c r="D69" i="1"/>
  <c r="D70" i="1"/>
  <c r="D65" i="1"/>
  <c r="D56" i="1"/>
  <c r="C66" i="1"/>
  <c r="C67" i="1"/>
  <c r="C68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B57" i="1"/>
  <c r="B58" i="1"/>
  <c r="B59" i="1"/>
  <c r="B60" i="1"/>
  <c r="B61" i="1"/>
  <c r="B56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C74" i="1" l="1"/>
  <c r="J10" i="1"/>
  <c r="J18" i="1"/>
  <c r="C56" i="1"/>
  <c r="C59" i="1"/>
  <c r="C77" i="1"/>
  <c r="C61" i="1"/>
  <c r="C60" i="1"/>
  <c r="C70" i="1"/>
  <c r="C69" i="1"/>
</calcChain>
</file>

<file path=xl/sharedStrings.xml><?xml version="1.0" encoding="utf-8"?>
<sst xmlns="http://schemas.openxmlformats.org/spreadsheetml/2006/main" count="151" uniqueCount="91">
  <si>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</si>
  <si>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</si>
  <si>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</si>
  <si>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</si>
  <si>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</si>
  <si>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</si>
  <si>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</si>
  <si>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</si>
  <si>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</si>
  <si>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</si>
  <si>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</si>
  <si>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</si>
  <si>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</si>
  <si>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</si>
  <si>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</si>
  <si>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</si>
  <si>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</si>
  <si>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</si>
  <si>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</si>
  <si>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</si>
  <si>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</si>
  <si>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</si>
  <si>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</si>
  <si>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</si>
  <si>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</si>
  <si>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</si>
  <si>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</si>
  <si>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</si>
  <si>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</si>
  <si>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</si>
  <si>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</si>
  <si>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</si>
  <si>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</si>
  <si>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</si>
  <si>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</si>
  <si>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</si>
  <si>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</si>
  <si>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</si>
  <si>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</si>
  <si>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</si>
  <si>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</si>
  <si>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</si>
  <si>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</si>
  <si>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</si>
  <si>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</si>
  <si>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</si>
  <si>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</si>
  <si>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</si>
  <si>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</si>
  <si>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</si>
  <si>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</si>
  <si>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</si>
  <si>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</si>
  <si>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</si>
  <si>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</si>
  <si>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</si>
  <si>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</si>
  <si>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</si>
  <si>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</si>
  <si>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</si>
  <si>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</si>
  <si>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</si>
  <si>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</si>
  <si>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</si>
  <si>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</si>
  <si>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</si>
  <si>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</si>
  <si>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</si>
  <si>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</si>
  <si>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</si>
  <si>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</si>
  <si>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</si>
  <si>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</si>
  <si>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</si>
  <si>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</si>
  <si>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</si>
  <si>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</si>
  <si>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</si>
  <si>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</si>
  <si>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</si>
  <si>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</si>
  <si>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</si>
  <si>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</si>
  <si>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</si>
  <si>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</si>
  <si>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</si>
  <si>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</si>
  <si>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</si>
  <si>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</si>
  <si>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</si>
  <si>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3 lowest % below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</si>
</sst>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596675415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0-4328-8DD8-DFFCD6F8D8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832600</c:v>
                </c:pt>
                <c:pt idx="1">
                  <c:v>859100</c:v>
                </c:pt>
                <c:pt idx="2">
                  <c:v>843200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0-4328-8DD8-DFFCD6F8D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875264"/>
        <c:axId val="558875744"/>
      </c:barChart>
      <c:catAx>
        <c:axId val="55887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744"/>
        <c:crosses val="autoZero"/>
        <c:auto val="1"/>
        <c:lblAlgn val="ctr"/>
        <c:lblOffset val="100"/>
        <c:noMultiLvlLbl val="0"/>
      </c:catAx>
      <c:valAx>
        <c:axId val="558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71</xdr:row>
      <xdr:rowOff>123825</xdr:rowOff>
    </xdr:from>
    <xdr:to>
      <xdr:col>7</xdr:col>
      <xdr:colOff>1476375</xdr:colOff>
      <xdr:row>86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DBE58-4EBC-9299-8666-840221BFA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workbookViewId="0">
      <pane ySplit="1" topLeftCell="A74" activePane="bottomLeft" state="frozen"/>
      <selection pane="bottomLeft" activeCell="D91" sqref="D9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IFERROR(D2/B2,"NA")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IFERROR(I2/G2,"NA")</f>
        <v>-9.4972027086493035E-2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IFERROR(N2/L2,"NA")</f>
        <v>-5.6484362894991494E-2</v>
      </c>
      <c r="P2">
        <f>_xlfn.RANK.EQ(O2,$O$2:$O$52,1)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IFERROR(D3/B3,"NA")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IFERROR(I3/G3,"NA")</f>
        <v>-6.6804928315415249E-2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IFERROR(N3/L3,"NA")</f>
        <v>-1.3540749922529313E-3</v>
      </c>
      <c r="P3">
        <f t="shared" ref="P3:P52" si="8">_xlfn.RANK.EQ(O3,$O$2:$O$52,1)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NA</v>
      </c>
      <c r="F11" t="e">
        <f t="shared" si="2"/>
        <v>#VALUE!</v>
      </c>
      <c r="G11">
        <v>0</v>
      </c>
      <c r="H11">
        <v>0</v>
      </c>
      <c r="I11">
        <f t="shared" si="3"/>
        <v>0</v>
      </c>
      <c r="J11" s="5" t="str">
        <f t="shared" si="4"/>
        <v>NA</v>
      </c>
      <c r="K11" t="e">
        <f t="shared" si="5"/>
        <v>#VALUE!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>_xlfn.RANK.EQ(O16,$O$2:$O$52,1)</f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NA</v>
      </c>
      <c r="F27" t="e">
        <f t="shared" si="2"/>
        <v>#VALUE!</v>
      </c>
      <c r="G27">
        <v>0</v>
      </c>
      <c r="H27">
        <v>0</v>
      </c>
      <c r="I27">
        <f t="shared" si="3"/>
        <v>0</v>
      </c>
      <c r="J27" s="5" t="str">
        <f t="shared" si="4"/>
        <v>NA</v>
      </c>
      <c r="K27" t="e">
        <f t="shared" si="5"/>
        <v>#VALUE!</v>
      </c>
      <c r="L27">
        <v>0</v>
      </c>
      <c r="M27">
        <v>0</v>
      </c>
      <c r="N27">
        <f t="shared" si="6"/>
        <v>0</v>
      </c>
      <c r="O27" s="5" t="str">
        <f t="shared" si="7"/>
        <v>NA</v>
      </c>
      <c r="P27" t="e">
        <f t="shared" si="8"/>
        <v>#VALUE!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NA</v>
      </c>
      <c r="F35" t="e">
        <f t="shared" si="2"/>
        <v>#VALUE!</v>
      </c>
      <c r="G35">
        <v>0</v>
      </c>
      <c r="H35">
        <v>0</v>
      </c>
      <c r="I35">
        <f t="shared" si="3"/>
        <v>0</v>
      </c>
      <c r="J35" s="5" t="str">
        <f t="shared" si="4"/>
        <v>NA</v>
      </c>
      <c r="K35" t="e">
        <f t="shared" si="5"/>
        <v>#VALUE!</v>
      </c>
      <c r="L35">
        <v>0</v>
      </c>
      <c r="M35">
        <v>0</v>
      </c>
      <c r="N35">
        <f t="shared" si="6"/>
        <v>0</v>
      </c>
      <c r="O35" s="5" t="str">
        <f t="shared" si="7"/>
        <v>NA</v>
      </c>
      <c r="P35" t="e">
        <f t="shared" si="8"/>
        <v>#VALUE!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NA</v>
      </c>
      <c r="P49" t="e">
        <f t="shared" si="8"/>
        <v>#VALUE!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VLOOKUP(A56,$A$1:$P$52,4,FALSE)</f>
        <v>-36209.630000000005</v>
      </c>
      <c r="C56">
        <f>VLOOKUP(A56,$A$1:$P$52,9,FALSE)</f>
        <v>-27292.159999999974</v>
      </c>
      <c r="D56">
        <f>VLOOKUP(A56,$A$1:$P$52,14,FALSE)</f>
        <v>-9181.0800000000163</v>
      </c>
    </row>
    <row r="57" spans="1:16" x14ac:dyDescent="0.25">
      <c r="A57" t="s">
        <v>25</v>
      </c>
      <c r="B57">
        <f t="shared" ref="B57:B61" si="9">VLOOKUP(A57,$A$1:$P$52,4,FALSE)</f>
        <v>0</v>
      </c>
      <c r="C57">
        <f t="shared" ref="C57:C61" si="10">VLOOKUP(A57,$A$1:$P$52,9,FALSE)</f>
        <v>0</v>
      </c>
      <c r="D57">
        <f t="shared" ref="D57:D61" si="11">VLOOKUP(A57,$A$1:$P$52,14,FALSE)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25">
      <c r="A66" t="s">
        <v>25</v>
      </c>
      <c r="B66">
        <f t="shared" ref="B66:B70" si="12">_xlfn.XLOOKUP(A66,$A$1:$A$52,$D$1:$D$52)</f>
        <v>0</v>
      </c>
      <c r="C66">
        <f t="shared" ref="C66:C70" si="13">_xlfn.XLOOKUP(A66,$A$1:$A$52,$I$1:$I$52)</f>
        <v>0</v>
      </c>
      <c r="D66">
        <f t="shared" ref="D66:D70" si="14">_xlfn.XLOOKUP(A66,$A$1:$A$52,$N$1:$N$52)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INDEX($D$1:$D$52,(MATCH(A74,$A$1:$A$52)))</f>
        <v>-36209.630000000005</v>
      </c>
      <c r="C74">
        <f>INDEX($I$1:$I$52,(MATCH(A74,$A$1:$A$52)))</f>
        <v>-27292.159999999974</v>
      </c>
      <c r="D74">
        <f>INDEX($N$1:$N$52,(MATCH(A74,$A$1:$A$52)))</f>
        <v>-9181.0800000000163</v>
      </c>
    </row>
    <row r="75" spans="1:4" x14ac:dyDescent="0.25">
      <c r="A75" t="s">
        <v>25</v>
      </c>
      <c r="B75">
        <f t="shared" ref="B75:B79" si="15">INDEX($D$1:$D$52,(MATCH(A75,$A$1:$A$52)))</f>
        <v>0</v>
      </c>
      <c r="C75">
        <f t="shared" ref="C75:C79" si="16">INDEX($I$1:$I$52,(MATCH(A75,$A$1:$A$52)))</f>
        <v>0</v>
      </c>
      <c r="D75">
        <f t="shared" ref="D75:D79" si="17">INDEX($N$1:$N$52,(MATCH(A75,$A$1:$A$52)))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64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INDEX($1:$52,MATCH($B$82,$A$1:$A$52),MATCH(CONCATENATE($A$84,"_",B83),$1:$1))</f>
        <v>832600</v>
      </c>
      <c r="C84" s="6">
        <f>INDEX($1:$52,MATCH($B$82,A1:$A$52),MATCH(_xlfn.CONCAT(A84,"_",$C$83),$1:$1,0))</f>
        <v>832600</v>
      </c>
    </row>
    <row r="85" spans="1:7" x14ac:dyDescent="0.25">
      <c r="A85" t="s">
        <v>74</v>
      </c>
      <c r="B85" s="6">
        <f t="shared" ref="B85:B86" si="18">INDEX($1:$52,MATCH($B$82,$A$1:$A$52),MATCH(CONCATENATE(A85,"_",$B$83),$1:$1))</f>
        <v>859100</v>
      </c>
      <c r="C85" s="6">
        <f>INDEX($1:$52,MATCH($B$82,$A$1:$A$52),MATCH(CONCATENATE(A85,"_",$C$83),$1:$1,0))</f>
        <v>859100</v>
      </c>
    </row>
    <row r="86" spans="1:7" x14ac:dyDescent="0.25">
      <c r="A86" t="s">
        <v>75</v>
      </c>
      <c r="B86" s="6">
        <f t="shared" si="18"/>
        <v>843200</v>
      </c>
      <c r="C86" s="6">
        <f>INDEX($1:$52,MATCH($B$82,$A$1:$A$52),MATCH(CONCATENATE(A86,"_",$C$83),$1:$1,0))</f>
        <v>843200</v>
      </c>
    </row>
    <row r="88" spans="1:7" x14ac:dyDescent="0.25">
      <c r="A88" s="7" t="s">
        <v>76</v>
      </c>
      <c r="B88" t="s">
        <v>90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_xlfn.XLOOKUP($B$89, F1:F52,A1:A52)</f>
        <v>Clerk and Master - Chancery</v>
      </c>
      <c r="C91" s="5">
        <f>_xlfn.XLOOKUP($B$89,F:F,E:E)</f>
        <v>-0.15235918433091292</v>
      </c>
      <c r="D91" t="e">
        <f>_xlfn.XLOOKUP(D89, H1:H52,C1:C52)</f>
        <v>#N/A</v>
      </c>
      <c r="E91" s="5" t="e">
        <f>_xlfn.XLOOKUP($B$89,H:H,G:G)</f>
        <v>#N/A</v>
      </c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Brian Garton</cp:lastModifiedBy>
  <cp:revision/>
  <dcterms:created xsi:type="dcterms:W3CDTF">2020-02-26T17:00:38Z</dcterms:created>
  <dcterms:modified xsi:type="dcterms:W3CDTF">2024-05-22T02:24:10Z</dcterms:modified>
  <cp:category/>
  <cp:contentStatus/>
</cp:coreProperties>
</file>