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e\Documents\DA12\Projects\excel-lookups-da12-asoupsandwich\"/>
    </mc:Choice>
  </mc:AlternateContent>
  <xr:revisionPtr revIDLastSave="0" documentId="13_ncr:1_{9D1F4DF7-43FC-4B19-8A58-006A7106A1E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" i="1" l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G74" i="1"/>
  <c r="H74" i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<sst xmlns="http://schemas.openxmlformats.org/spreadsheetml/2006/main" count="150" uniqueCount="90">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</sst>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49" workbookViewId="0">
      <selection activeCell="B91" sqref="B9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IFERROR(D2/B2,0)</f>
        <v>-4.3170750765267295E-2</v>
      </c>
      <c r="F2">
        <f>RANK(E2,$E$2:$E$52, 1)</f>
        <v>14</v>
      </c>
      <c r="G2">
        <v>382685200</v>
      </c>
      <c r="H2">
        <v>346340810.81999999</v>
      </c>
      <c r="I2">
        <f>IFERROR(H2-G2, 0)</f>
        <v>-36344389.180000007</v>
      </c>
      <c r="J2" s="5">
        <f>IFERROR(I2/G2, 0)</f>
        <v>-9.4972027086493035E-2</v>
      </c>
      <c r="K2">
        <f>RANK(J2,$J$2:$J$52, 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0)</f>
        <v>-5.6484362894991494E-2</v>
      </c>
      <c r="P2">
        <f>RANK(O2,$O$2:$O$52, 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IFERROR(D3/B3,0)</f>
        <v>-2.3069981751824741E-2</v>
      </c>
      <c r="F3">
        <f t="shared" ref="F3:F52" si="2">RANK(E3,$E$2:$E$52, 1)</f>
        <v>22</v>
      </c>
      <c r="G3">
        <v>334800</v>
      </c>
      <c r="H3">
        <v>312433.70999999897</v>
      </c>
      <c r="I3">
        <f t="shared" ref="I3:I52" si="3">IFERROR(H3-G3, 0)</f>
        <v>-22366.290000001027</v>
      </c>
      <c r="J3" s="5">
        <f t="shared" ref="J3:J52" si="4">IFERROR(I3/G3, 0)</f>
        <v>-6.6804928315415249E-2</v>
      </c>
      <c r="K3">
        <f t="shared" ref="K3:K52" si="5">RANK(J3,$J$2:$J$52, 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0)</f>
        <v>-1.3540749922529313E-3</v>
      </c>
      <c r="P3">
        <f t="shared" ref="P3:P52" si="8">RANK(O3,$O$2:$O$52, 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F55" s="9"/>
    </row>
    <row r="56" spans="1:16" x14ac:dyDescent="0.25">
      <c r="A56" t="s">
        <v>24</v>
      </c>
      <c r="B56">
        <f>VLOOKUP(A56,$A$2:$D$52, 4)</f>
        <v>-36209.630000000005</v>
      </c>
      <c r="C56">
        <f>VLOOKUP(A56,$A$2:$I$52, 9)</f>
        <v>-27292.159999999974</v>
      </c>
      <c r="D56">
        <f>VLOOKUP(A56,$A$2:$N$52, 14)</f>
        <v>-9181.0800000000163</v>
      </c>
    </row>
    <row r="57" spans="1:16" x14ac:dyDescent="0.25">
      <c r="A57" t="s">
        <v>25</v>
      </c>
      <c r="B57">
        <f t="shared" ref="B57:B61" si="9">VLOOKUP(A57,$A$2:$D$52, 4)</f>
        <v>0</v>
      </c>
      <c r="C57">
        <f t="shared" ref="C57:C61" si="10">VLOOKUP(A57,$A$2:$I$52, 9)</f>
        <v>0</v>
      </c>
      <c r="D57">
        <f t="shared" ref="D57:D61" si="11">VLOOKUP(A57,$A$2:$N$52, 14)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8" x14ac:dyDescent="0.25">
      <c r="A65" t="s">
        <v>24</v>
      </c>
      <c r="B65">
        <f>_xlfn.XLOOKUP(A65,$A$2:$A$52, $D$2:$D$52)</f>
        <v>-36209.630000000005</v>
      </c>
      <c r="C65">
        <f>_xlfn.XLOOKUP(A65,$A$2:$A$52,$I$2:$I$52)</f>
        <v>-27292.159999999974</v>
      </c>
      <c r="D65">
        <f>_xlfn.XLOOKUP(A65,$A$2:$A$52,$N$2:$N$52)</f>
        <v>-9181.0800000000163</v>
      </c>
    </row>
    <row r="66" spans="1:8" x14ac:dyDescent="0.25">
      <c r="A66" t="s">
        <v>25</v>
      </c>
      <c r="B66">
        <f t="shared" ref="B66:B70" si="12">_xlfn.XLOOKUP(A66,$A$2:$A$52, $D$2:$D$52)</f>
        <v>0</v>
      </c>
      <c r="C66">
        <f t="shared" ref="C66:C70" si="13">_xlfn.XLOOKUP(A66,$A$2:$A$52,$I$2:$I$52)</f>
        <v>0</v>
      </c>
      <c r="D66">
        <f t="shared" ref="D66:D70" si="14">_xlfn.XLOOKUP(A66,$A$2:$A$52,$N$2:$N$52)</f>
        <v>-311228.08999999997</v>
      </c>
    </row>
    <row r="67" spans="1:8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8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8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8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8" x14ac:dyDescent="0.25">
      <c r="A72" s="7" t="s">
        <v>69</v>
      </c>
    </row>
    <row r="73" spans="1:8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8" x14ac:dyDescent="0.25">
      <c r="A74" t="s">
        <v>24</v>
      </c>
      <c r="B74">
        <f>INDEX($D$2:$D$52,(MATCH(A74,$A$2:$A$52)))</f>
        <v>-36209.630000000005</v>
      </c>
      <c r="C74">
        <f>INDEX($I$2:$I$52,MATCH(A74,$A$2:$A$52))</f>
        <v>-27292.159999999974</v>
      </c>
      <c r="D74">
        <f>INDEX($N$2:$N$52,MATCH(A74,$A$2:$A$52))</f>
        <v>-9181.0800000000163</v>
      </c>
      <c r="F74">
        <f>INDEX($A$2:$P$52,MATCH($A74,$A$2:$A$52,0),MATCH(B$73,$A$1:$P$1,0))</f>
        <v>-36209.630000000005</v>
      </c>
      <c r="G74">
        <f t="shared" ref="G74:H74" si="15">INDEX($A$2:$P$52,MATCH($A74,$A$2:$A$52,0),MATCH(C$73,$A$1:$P$1,0))</f>
        <v>-27292.159999999974</v>
      </c>
      <c r="H74">
        <f t="shared" si="15"/>
        <v>-9181.0800000000163</v>
      </c>
    </row>
    <row r="75" spans="1:8" x14ac:dyDescent="0.25">
      <c r="A75" t="s">
        <v>25</v>
      </c>
      <c r="B75">
        <f t="shared" ref="B75:B79" si="16">INDEX($D$2:$D$52,(MATCH(A75,$A$2:$A$52)))</f>
        <v>0</v>
      </c>
      <c r="C75">
        <f t="shared" ref="C75:C79" si="17">INDEX($I$2:$I$52,MATCH(A75,$A$2:$A$52))</f>
        <v>0</v>
      </c>
      <c r="D75">
        <f t="shared" ref="D75:D79" si="18">INDEX($N$2:$N$52,MATCH(A75,$A$2:$A$52))</f>
        <v>-311228.08999999997</v>
      </c>
      <c r="F75">
        <f t="shared" ref="F75:F79" si="19">INDEX($A$2:$P$52,MATCH($A75,$A$2:$A$52,0),MATCH(B$73,$A$1:$P$1,0))</f>
        <v>0</v>
      </c>
      <c r="G75">
        <f t="shared" ref="G75:G79" si="20">INDEX($A$2:$P$52,MATCH($A75,$A$2:$A$52,0),MATCH(C$73,$A$1:$P$1,0))</f>
        <v>0</v>
      </c>
      <c r="H75">
        <f t="shared" ref="H75:H79" si="21">INDEX($A$2:$P$52,MATCH($A75,$A$2:$A$52,0),MATCH(D$73,$A$1:$P$1,0))</f>
        <v>-311228.08999999997</v>
      </c>
    </row>
    <row r="76" spans="1:8" x14ac:dyDescent="0.25">
      <c r="A76" t="s">
        <v>32</v>
      </c>
      <c r="B76">
        <f t="shared" si="16"/>
        <v>-149396.10000000987</v>
      </c>
      <c r="C76">
        <f t="shared" si="17"/>
        <v>-189254.06000000006</v>
      </c>
      <c r="D76">
        <f t="shared" si="18"/>
        <v>-374962.91000000015</v>
      </c>
      <c r="F76">
        <f t="shared" si="19"/>
        <v>-149396.10000000987</v>
      </c>
      <c r="G76">
        <f t="shared" si="20"/>
        <v>-189254.06000000006</v>
      </c>
      <c r="H76">
        <f t="shared" si="21"/>
        <v>-374962.91000000015</v>
      </c>
    </row>
    <row r="77" spans="1:8" x14ac:dyDescent="0.25">
      <c r="A77" t="s">
        <v>38</v>
      </c>
      <c r="B77">
        <f t="shared" si="16"/>
        <v>-12230.810000000056</v>
      </c>
      <c r="C77">
        <f t="shared" si="17"/>
        <v>-45485.580000000075</v>
      </c>
      <c r="D77">
        <f t="shared" si="18"/>
        <v>-72.879999999888241</v>
      </c>
      <c r="F77">
        <f t="shared" si="19"/>
        <v>-12230.810000000056</v>
      </c>
      <c r="G77">
        <f t="shared" si="20"/>
        <v>-45485.580000000075</v>
      </c>
      <c r="H77">
        <f t="shared" si="21"/>
        <v>-72.879999999888241</v>
      </c>
    </row>
    <row r="78" spans="1:8" x14ac:dyDescent="0.25">
      <c r="A78" t="s">
        <v>39</v>
      </c>
      <c r="B78">
        <f t="shared" si="16"/>
        <v>-4950.4699999999721</v>
      </c>
      <c r="C78">
        <f t="shared" si="17"/>
        <v>-8005.7900000010268</v>
      </c>
      <c r="D78">
        <f t="shared" si="18"/>
        <v>-1724.9000000000233</v>
      </c>
      <c r="F78">
        <f t="shared" si="19"/>
        <v>-4950.4699999999721</v>
      </c>
      <c r="G78">
        <f t="shared" si="20"/>
        <v>-8005.7900000010268</v>
      </c>
      <c r="H78">
        <f t="shared" si="21"/>
        <v>-1724.9000000000233</v>
      </c>
    </row>
    <row r="79" spans="1:8" x14ac:dyDescent="0.25">
      <c r="A79" t="s">
        <v>55</v>
      </c>
      <c r="B79">
        <f t="shared" si="16"/>
        <v>-184239.79000001028</v>
      </c>
      <c r="C79">
        <f t="shared" si="17"/>
        <v>-133456.33000001032</v>
      </c>
      <c r="D79">
        <f t="shared" si="18"/>
        <v>-82077.349999999627</v>
      </c>
      <c r="F79">
        <f t="shared" si="19"/>
        <v>-184239.79000001028</v>
      </c>
      <c r="G79">
        <f t="shared" si="20"/>
        <v>-133456.33000001032</v>
      </c>
      <c r="H79">
        <f t="shared" si="21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  <c r="B82" t="s">
        <v>16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INDEX($B$2:$B$52,(MATCH(B82,$A$2:$A$52)))</f>
        <v>356640100</v>
      </c>
      <c r="C84" s="6">
        <f>INDEX(C$2:C$52,MATCH(B82,A2:A52))</f>
        <v>341243679.13</v>
      </c>
    </row>
    <row r="85" spans="1:7" x14ac:dyDescent="0.25">
      <c r="A85" t="s">
        <v>74</v>
      </c>
      <c r="B85" s="6">
        <f>INDEX($G$2:$G$52,MATCH(B82,A2:A52))</f>
        <v>382685200</v>
      </c>
      <c r="C85" s="6">
        <f>INDEX($H$2:$H$52,MATCH(B82,A2:A52))</f>
        <v>346340810.81999999</v>
      </c>
    </row>
    <row r="86" spans="1:7" x14ac:dyDescent="0.25">
      <c r="A86" t="s">
        <v>75</v>
      </c>
      <c r="B86" s="6">
        <f>INDEX($L$2:$L$52,MATCH(B82,A2:A52))</f>
        <v>376548600</v>
      </c>
      <c r="C86" s="6">
        <f>INDEX(M2:M52,MATCH(B82,A2:A52))</f>
        <v>355279492.22999901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Shane Botelho</cp:lastModifiedBy>
  <cp:revision/>
  <dcterms:created xsi:type="dcterms:W3CDTF">2020-02-26T17:00:38Z</dcterms:created>
  <dcterms:modified xsi:type="dcterms:W3CDTF">2024-05-22T02:00:30Z</dcterms:modified>
  <cp:category/>
  <cp:contentStatus/>
</cp:coreProperties>
</file>