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pm\Documents\NSS_Analytics\nss_analytics_program\DA12\projects\excel-lookups-da12-shipster86\"/>
    </mc:Choice>
  </mc:AlternateContent>
  <xr:revisionPtr revIDLastSave="0" documentId="13_ncr:1_{A4609F75-3C40-404A-AF54-8625C24CA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B86" i="1"/>
  <c r="C85" i="1"/>
  <c r="B85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4" i="1"/>
  <c r="B75" i="1"/>
  <c r="B76" i="1"/>
  <c r="B77" i="1"/>
  <c r="B78" i="1"/>
  <c r="B79" i="1"/>
  <c r="D66" i="1"/>
  <c r="D67" i="1"/>
  <c r="D68" i="1"/>
  <c r="D69" i="1"/>
  <c r="D70" i="1"/>
  <c r="D57" i="1"/>
  <c r="D58" i="1"/>
  <c r="D59" i="1"/>
  <c r="D60" i="1"/>
  <c r="D61" i="1"/>
  <c r="D56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C56" i="1"/>
  <c r="C57" i="1"/>
  <c r="C58" i="1"/>
  <c r="C59" i="1"/>
  <c r="C60" i="1"/>
  <c r="C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2" i="1"/>
  <c r="F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B56" i="1"/>
  <c r="B57" i="1"/>
  <c r="B58" i="1"/>
  <c r="B59" i="1"/>
  <c r="B60" i="1"/>
  <c r="B61" i="1"/>
  <c r="D10" i="1"/>
  <c r="F7" i="1"/>
  <c r="F8" i="1"/>
  <c r="F20" i="1"/>
  <c r="F21" i="1"/>
  <c r="F33" i="1"/>
  <c r="F34" i="1"/>
  <c r="F46" i="1"/>
  <c r="F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32" i="1" l="1"/>
  <c r="F6" i="1"/>
  <c r="F31" i="1"/>
  <c r="F5" i="1"/>
  <c r="F30" i="1"/>
  <c r="F4" i="1"/>
  <c r="F3" i="1"/>
  <c r="F41" i="1"/>
  <c r="F51" i="1"/>
  <c r="F38" i="1"/>
  <c r="F24" i="1"/>
  <c r="F11" i="1"/>
  <c r="F45" i="1"/>
  <c r="F19" i="1"/>
  <c r="F44" i="1"/>
  <c r="F18" i="1"/>
  <c r="F43" i="1"/>
  <c r="F17" i="1"/>
  <c r="F42" i="1"/>
  <c r="F16" i="1"/>
  <c r="F28" i="1"/>
  <c r="F27" i="1"/>
  <c r="F39" i="1"/>
  <c r="F12" i="1"/>
  <c r="F50" i="1"/>
  <c r="F36" i="1"/>
  <c r="F23" i="1"/>
  <c r="F10" i="1"/>
  <c r="F29" i="1"/>
  <c r="F15" i="1"/>
  <c r="F40" i="1"/>
  <c r="F14" i="1"/>
  <c r="F52" i="1"/>
  <c r="F26" i="1"/>
  <c r="F13" i="1"/>
  <c r="F48" i="1"/>
  <c r="F35" i="1"/>
  <c r="F22" i="1"/>
  <c r="F49" i="1"/>
  <c r="F37" i="1"/>
  <c r="F25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<sst xmlns="http://schemas.openxmlformats.org/spreadsheetml/2006/main" count="150" uniqueCount="90">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</sst>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3" workbookViewId="0">
      <selection activeCell="E88" sqref="E88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0)</f>
        <v>-4.3170750765267295E-2</v>
      </c>
      <c r="F2">
        <f>RANK(E2,$E$2:$E$52,1)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RANK(E3,$E$2:$E$52,1)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VLOOKUP(A10,$A$2:$H$52,4,FALSE)</f>
        <v>-36209.630000000005</v>
      </c>
      <c r="C56">
        <f>VLOOKUP(A10,$A$2:$P$52,9,FALSE)</f>
        <v>-27292.159999999974</v>
      </c>
      <c r="D56">
        <f>VLOOKUP(A10,$A$2:$P$52,14,FALSE)</f>
        <v>-9181.0800000000163</v>
      </c>
    </row>
    <row r="57" spans="1:16" x14ac:dyDescent="0.3">
      <c r="A57" t="s">
        <v>25</v>
      </c>
      <c r="B57">
        <f t="shared" ref="B57:B61" si="9">VLOOKUP(A11,$A$2:$H$52,4,FALSE)</f>
        <v>0</v>
      </c>
      <c r="C57">
        <f t="shared" ref="C57:C61" si="10">VLOOKUP(A11,$A$2:$P$52,9,FALSE)</f>
        <v>0</v>
      </c>
      <c r="D57">
        <f t="shared" ref="D57:D61" si="11">VLOOKUP(A11,$A$2:$P$52,14,FALSE)</f>
        <v>-311228.08999999997</v>
      </c>
    </row>
    <row r="58" spans="1:16" x14ac:dyDescent="0.3">
      <c r="A58" t="s">
        <v>32</v>
      </c>
      <c r="B58">
        <f t="shared" si="9"/>
        <v>-214304.66999999993</v>
      </c>
      <c r="C58">
        <f t="shared" si="10"/>
        <v>-494844.40000000037</v>
      </c>
      <c r="D58">
        <f t="shared" si="11"/>
        <v>-306086.86000000034</v>
      </c>
    </row>
    <row r="59" spans="1:16" x14ac:dyDescent="0.3">
      <c r="A59" t="s">
        <v>38</v>
      </c>
      <c r="B59">
        <f t="shared" si="9"/>
        <v>-75511.669999999925</v>
      </c>
      <c r="C59">
        <f t="shared" si="10"/>
        <v>-314622.06000000983</v>
      </c>
      <c r="D59">
        <f t="shared" si="11"/>
        <v>-150323.33000000007</v>
      </c>
    </row>
    <row r="60" spans="1:16" x14ac:dyDescent="0.3">
      <c r="A60" t="s">
        <v>39</v>
      </c>
      <c r="B60">
        <f t="shared" si="9"/>
        <v>-6982.6300000000047</v>
      </c>
      <c r="C60">
        <f t="shared" si="10"/>
        <v>-6097.0200000000186</v>
      </c>
      <c r="D60">
        <f t="shared" si="11"/>
        <v>-21210.119999999995</v>
      </c>
    </row>
    <row r="61" spans="1:16" x14ac:dyDescent="0.3">
      <c r="A61" t="s">
        <v>55</v>
      </c>
      <c r="B61">
        <f t="shared" si="9"/>
        <v>496819.90000000596</v>
      </c>
      <c r="C61">
        <f t="shared" si="10"/>
        <v>-8201410.7500010133</v>
      </c>
      <c r="D61">
        <f t="shared" si="11"/>
        <v>-4502589.1500009894</v>
      </c>
    </row>
    <row r="63" spans="1:16" x14ac:dyDescent="0.3">
      <c r="A63" s="6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_xlfn.XLOOKUP(A65,A2:A52,D2:D52,)</f>
        <v>-36209.630000000005</v>
      </c>
      <c r="C65">
        <f>_xlfn.XLOOKUP(A65,A2:A52,I2:I52,)</f>
        <v>-27292.159999999974</v>
      </c>
      <c r="D65">
        <f>_xlfn.XLOOKUP(A65,A2:A52,N2:N52)</f>
        <v>-9181.0800000000163</v>
      </c>
    </row>
    <row r="66" spans="1:4" x14ac:dyDescent="0.3">
      <c r="A66" t="s">
        <v>25</v>
      </c>
      <c r="B66">
        <f>_xlfn.XLOOKUP(A66,A3:A53,D3:D53,)</f>
        <v>0</v>
      </c>
      <c r="C66">
        <f t="shared" ref="C66:C70" si="12">_xlfn.XLOOKUP(A66,A3:A53,I3:I53,)</f>
        <v>0</v>
      </c>
      <c r="D66">
        <f t="shared" ref="D66:D70" si="13">_xlfn.XLOOKUP(A66,A3:A53,N3:N53)</f>
        <v>-311228.08999999997</v>
      </c>
    </row>
    <row r="67" spans="1:4" x14ac:dyDescent="0.3">
      <c r="A67" t="s">
        <v>32</v>
      </c>
      <c r="B67">
        <f t="shared" ref="B66:B70" si="14">_xlfn.XLOOKUP(A67,A4:A54,D4:D54,)</f>
        <v>-149396.10000000987</v>
      </c>
      <c r="C67">
        <f t="shared" si="12"/>
        <v>-189254.06000000006</v>
      </c>
      <c r="D67">
        <f t="shared" si="13"/>
        <v>-374962.91000000015</v>
      </c>
    </row>
    <row r="68" spans="1:4" x14ac:dyDescent="0.3">
      <c r="A68" t="s">
        <v>38</v>
      </c>
      <c r="B68">
        <f t="shared" si="14"/>
        <v>-12230.810000000056</v>
      </c>
      <c r="C68">
        <f t="shared" si="12"/>
        <v>-45485.580000000075</v>
      </c>
      <c r="D68">
        <f t="shared" si="13"/>
        <v>-72.879999999888241</v>
      </c>
    </row>
    <row r="69" spans="1:4" x14ac:dyDescent="0.3">
      <c r="A69" t="s">
        <v>39</v>
      </c>
      <c r="B69">
        <f t="shared" si="14"/>
        <v>-4950.4699999999721</v>
      </c>
      <c r="C69">
        <f t="shared" si="12"/>
        <v>-8005.7900000010268</v>
      </c>
      <c r="D69">
        <f t="shared" si="13"/>
        <v>-1724.9000000000233</v>
      </c>
    </row>
    <row r="70" spans="1:4" x14ac:dyDescent="0.3">
      <c r="A70" t="s">
        <v>55</v>
      </c>
      <c r="B70">
        <f t="shared" si="14"/>
        <v>-184239.79000001028</v>
      </c>
      <c r="C70">
        <f t="shared" si="12"/>
        <v>-133456.33000001032</v>
      </c>
      <c r="D70">
        <f t="shared" si="13"/>
        <v>-82077.349999999627</v>
      </c>
    </row>
    <row r="72" spans="1:4" x14ac:dyDescent="0.3">
      <c r="A72" s="6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INDEX(D2:D52,MATCH(A74,A2:A52,0))</f>
        <v>-36209.630000000005</v>
      </c>
      <c r="C74">
        <f>INDEX(I2:I52,MATCH(A74,A2:A52,0))</f>
        <v>-27292.159999999974</v>
      </c>
      <c r="D74">
        <f>INDEX(N2:N52,MATCH(A74,A2:A52,0))</f>
        <v>-9181.0800000000163</v>
      </c>
    </row>
    <row r="75" spans="1:4" x14ac:dyDescent="0.3">
      <c r="A75" t="s">
        <v>25</v>
      </c>
      <c r="B75">
        <f t="shared" ref="B75:B79" si="15">INDEX(D3:D53,MATCH(A75,A3:A53,0))</f>
        <v>0</v>
      </c>
      <c r="C75">
        <f t="shared" ref="C75:C79" si="16">INDEX(I3:I53,MATCH(A75,A3:A53,0))</f>
        <v>0</v>
      </c>
      <c r="D75">
        <f t="shared" ref="D75:D79" si="17">INDEX(N3:N53,MATCH(A75,A3:A53,0))</f>
        <v>-311228.08999999997</v>
      </c>
    </row>
    <row r="76" spans="1:4" x14ac:dyDescent="0.3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">
      <c r="A81" s="6" t="s">
        <v>70</v>
      </c>
    </row>
    <row r="82" spans="1:7" x14ac:dyDescent="0.3">
      <c r="A82" t="s">
        <v>0</v>
      </c>
      <c r="B82" t="s">
        <v>24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8">
        <f>INDEX(B2:B52,MATCH(B82,A2:A52,0))</f>
        <v>443300</v>
      </c>
      <c r="C84" s="8">
        <f>INDEX(C2:C52,MATCH(B82,A2:A52,0))</f>
        <v>407090.37</v>
      </c>
    </row>
    <row r="85" spans="1:7" x14ac:dyDescent="0.3">
      <c r="A85" t="s">
        <v>74</v>
      </c>
      <c r="B85" s="8">
        <f>INDEX(G2:G52,MATCH(B82,A2:A52,0))</f>
        <v>495200</v>
      </c>
      <c r="C85" s="8">
        <f>INDEX(H2:H52,MATCH(B82,A2:A52,0))</f>
        <v>467907.84000000003</v>
      </c>
    </row>
    <row r="86" spans="1:7" x14ac:dyDescent="0.3">
      <c r="A86" t="s">
        <v>75</v>
      </c>
      <c r="B86" s="8">
        <f>INDEX(L2:L52,MATCH(B82,A2:A52,0))</f>
        <v>487500</v>
      </c>
      <c r="C86" s="8">
        <f>INDEX(M2:M52,MATCH(B82,A2:A52,0))</f>
        <v>478318.92</v>
      </c>
    </row>
    <row r="87" spans="1:7" x14ac:dyDescent="0.3">
      <c r="B87" s="8"/>
      <c r="C87" s="8"/>
    </row>
    <row r="88" spans="1:7" x14ac:dyDescent="0.3">
      <c r="A88" s="6" t="s">
        <v>76</v>
      </c>
    </row>
    <row r="89" spans="1:7" x14ac:dyDescent="0.3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3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6" t="s">
        <v>79</v>
      </c>
    </row>
    <row r="96" spans="1:7" x14ac:dyDescent="0.3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3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 Shipman-Dorrance</cp:lastModifiedBy>
  <cp:revision/>
  <dcterms:created xsi:type="dcterms:W3CDTF">2020-02-26T17:00:38Z</dcterms:created>
  <dcterms:modified xsi:type="dcterms:W3CDTF">2024-05-22T02:30:30Z</dcterms:modified>
  <cp:category/>
  <cp:contentStatus/>
</cp:coreProperties>
</file>