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b86313f1be7b60/Documents/DA13/Excel/lookups-exercise-Ebukacyril996/"/>
    </mc:Choice>
  </mc:AlternateContent>
  <xr:revisionPtr revIDLastSave="94" documentId="8_{19ED61FC-0AAB-4DAC-83F6-00D6AC42053B}" xr6:coauthVersionLast="47" xr6:coauthVersionMax="47" xr10:uidLastSave="{C7C883A7-9627-4DE3-BEC2-F91FFE6A3BBF}"/>
  <bookViews>
    <workbookView xWindow="-120" yWindow="-120" windowWidth="29040" windowHeight="15720" xr2:uid="{00000000-000D-0000-FFFF-FFFF00000000}"/>
  </bookViews>
  <sheets>
    <sheet name="metro_budget" sheetId="1" r:id="rId1"/>
    <sheet name="data_dictionary" sheetId="2" r:id="rId2"/>
  </sheets>
  <definedNames>
    <definedName name="_xlnm._FilterDatabase" localSheetId="0" hidden="1">metro_budget!$A$1:$P$52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5" i="1" l="1"/>
  <c r="C76" i="1"/>
  <c r="C77" i="1"/>
  <c r="C78" i="1"/>
  <c r="C79" i="1"/>
  <c r="C74" i="1"/>
  <c r="B75" i="1"/>
  <c r="B76" i="1"/>
  <c r="B77" i="1"/>
  <c r="B78" i="1"/>
  <c r="B79" i="1"/>
  <c r="B74" i="1"/>
  <c r="C66" i="1"/>
  <c r="C67" i="1"/>
  <c r="C68" i="1"/>
  <c r="C69" i="1"/>
  <c r="C70" i="1"/>
  <c r="C65" i="1"/>
  <c r="C57" i="1"/>
  <c r="C56" i="1"/>
  <c r="C58" i="1"/>
  <c r="C59" i="1"/>
  <c r="C60" i="1"/>
  <c r="C61" i="1"/>
  <c r="B65" i="1"/>
  <c r="B66" i="1"/>
  <c r="B67" i="1"/>
  <c r="B68" i="1"/>
  <c r="B69" i="1"/>
  <c r="B70" i="1"/>
  <c r="B57" i="1"/>
  <c r="B58" i="1"/>
  <c r="B59" i="1"/>
  <c r="B60" i="1"/>
  <c r="B61" i="1"/>
  <c r="B56" i="1"/>
  <c r="J21" i="1"/>
  <c r="J22" i="1"/>
  <c r="J45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2" i="1"/>
  <c r="J2" i="1" s="1"/>
  <c r="E36" i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2" i="1"/>
  <c r="E2" i="1" s="1"/>
  <c r="F11" i="1" l="1"/>
  <c r="F43" i="1"/>
  <c r="F35" i="1"/>
  <c r="K10" i="1"/>
  <c r="F27" i="1"/>
  <c r="F51" i="1"/>
  <c r="F42" i="1"/>
  <c r="F7" i="1"/>
  <c r="F25" i="1"/>
  <c r="K50" i="1"/>
  <c r="K18" i="1"/>
  <c r="F40" i="1"/>
  <c r="F47" i="1"/>
  <c r="F31" i="1"/>
  <c r="F46" i="1"/>
  <c r="F28" i="1"/>
  <c r="F5" i="1"/>
  <c r="K45" i="1"/>
  <c r="K22" i="1"/>
  <c r="F3" i="1"/>
  <c r="F45" i="1"/>
  <c r="F22" i="1"/>
  <c r="F4" i="1"/>
  <c r="K39" i="1"/>
  <c r="K21" i="1"/>
  <c r="F34" i="1"/>
  <c r="F49" i="1"/>
  <c r="K42" i="1"/>
  <c r="F44" i="1"/>
  <c r="F21" i="1"/>
  <c r="K38" i="1"/>
  <c r="K15" i="1"/>
  <c r="F38" i="1"/>
  <c r="F20" i="1"/>
  <c r="K52" i="1"/>
  <c r="K44" i="1"/>
  <c r="K36" i="1"/>
  <c r="K28" i="1"/>
  <c r="K20" i="1"/>
  <c r="K12" i="1"/>
  <c r="K4" i="1"/>
  <c r="K37" i="1"/>
  <c r="K14" i="1"/>
  <c r="F50" i="1"/>
  <c r="F10" i="1"/>
  <c r="F14" i="1"/>
  <c r="K51" i="1"/>
  <c r="K43" i="1"/>
  <c r="K35" i="1"/>
  <c r="K27" i="1"/>
  <c r="K19" i="1"/>
  <c r="K11" i="1"/>
  <c r="K3" i="1"/>
  <c r="K31" i="1"/>
  <c r="K13" i="1"/>
  <c r="K2" i="1"/>
  <c r="K30" i="1"/>
  <c r="K7" i="1"/>
  <c r="F19" i="1"/>
  <c r="F26" i="1"/>
  <c r="F37" i="1"/>
  <c r="F41" i="1"/>
  <c r="F17" i="1"/>
  <c r="F36" i="1"/>
  <c r="K34" i="1"/>
  <c r="F48" i="1"/>
  <c r="F24" i="1"/>
  <c r="F16" i="1"/>
  <c r="F2" i="1"/>
  <c r="F30" i="1"/>
  <c r="F12" i="1"/>
  <c r="K49" i="1"/>
  <c r="K41" i="1"/>
  <c r="K33" i="1"/>
  <c r="K25" i="1"/>
  <c r="K17" i="1"/>
  <c r="K9" i="1"/>
  <c r="K47" i="1"/>
  <c r="K29" i="1"/>
  <c r="K6" i="1"/>
  <c r="F8" i="1"/>
  <c r="F18" i="1"/>
  <c r="F33" i="1"/>
  <c r="F9" i="1"/>
  <c r="F13" i="1"/>
  <c r="K26" i="1"/>
  <c r="F32" i="1"/>
  <c r="F39" i="1"/>
  <c r="F23" i="1"/>
  <c r="F15" i="1"/>
  <c r="F52" i="1"/>
  <c r="F29" i="1"/>
  <c r="F6" i="1"/>
  <c r="K48" i="1"/>
  <c r="K40" i="1"/>
  <c r="K32" i="1"/>
  <c r="K24" i="1"/>
  <c r="K16" i="1"/>
  <c r="K8" i="1"/>
  <c r="K46" i="1"/>
  <c r="K23" i="1"/>
  <c r="K5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<sst xmlns="http://schemas.openxmlformats.org/spreadsheetml/2006/main" count="149" uniqueCount="90">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</sst>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67" workbookViewId="0">
      <selection activeCell="B87" sqref="B87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(C2-B2)</f>
        <v>-15396420.870000005</v>
      </c>
      <c r="E2" s="5">
        <f>IFERROR(D2/B2,"0")</f>
        <v>-4.3170750765267295E-2</v>
      </c>
      <c r="F2">
        <f>RANK(E2,E:E,1)</f>
        <v>14</v>
      </c>
      <c r="G2">
        <v>382685200</v>
      </c>
      <c r="H2">
        <v>346340810.81999999</v>
      </c>
      <c r="I2">
        <f>(H2-G2)</f>
        <v>-36344389.180000007</v>
      </c>
      <c r="J2" s="5">
        <f>IFERROR(I2/G2, "0")</f>
        <v>-9.4972027086493035E-2</v>
      </c>
      <c r="K2">
        <f>RANK(J2, J:J)</f>
        <v>39</v>
      </c>
      <c r="L2">
        <v>376548600</v>
      </c>
      <c r="M2">
        <v>355279492.22999901</v>
      </c>
      <c r="O2" s="5"/>
    </row>
    <row r="3" spans="1:16" x14ac:dyDescent="0.3">
      <c r="A3" t="s">
        <v>17</v>
      </c>
      <c r="B3">
        <v>328800</v>
      </c>
      <c r="C3">
        <v>321214.59000000003</v>
      </c>
      <c r="D3">
        <f>(C3-B3)</f>
        <v>-7585.4099999999744</v>
      </c>
      <c r="E3" s="5">
        <f>IFERROR(D3/B3,"0")</f>
        <v>-2.3069981751824741E-2</v>
      </c>
      <c r="F3">
        <f>RANK(E3,E:E,1)</f>
        <v>22</v>
      </c>
      <c r="G3">
        <v>334800</v>
      </c>
      <c r="H3">
        <v>312433.70999999897</v>
      </c>
      <c r="I3">
        <f>(H3-G3)</f>
        <v>-22366.290000001027</v>
      </c>
      <c r="J3" s="5">
        <f>IFERROR(I3/G3, "0")</f>
        <v>-6.6804928315415249E-2</v>
      </c>
      <c r="K3">
        <f>RANK(J3, J:J)</f>
        <v>35</v>
      </c>
      <c r="L3">
        <v>322700</v>
      </c>
      <c r="M3">
        <v>322263.03999999998</v>
      </c>
      <c r="O3" s="5"/>
    </row>
    <row r="4" spans="1:16" x14ac:dyDescent="0.3">
      <c r="A4" t="s">
        <v>18</v>
      </c>
      <c r="B4">
        <v>3130600</v>
      </c>
      <c r="C4">
        <v>3115157.5599999898</v>
      </c>
      <c r="D4">
        <f>(C4-B4)</f>
        <v>-15442.440000010189</v>
      </c>
      <c r="E4" s="5">
        <f>IFERROR(D4/B4,"0")</f>
        <v>-4.9327413275443007E-3</v>
      </c>
      <c r="F4">
        <f>RANK(E4,E:E,1)</f>
        <v>42</v>
      </c>
      <c r="G4">
        <v>3652300</v>
      </c>
      <c r="H4">
        <v>3589693.2099999902</v>
      </c>
      <c r="I4">
        <f>(H4-G4)</f>
        <v>-62606.790000009816</v>
      </c>
      <c r="J4" s="5">
        <f>IFERROR(I4/G4, "0")</f>
        <v>-1.7141743558856015E-2</v>
      </c>
      <c r="K4">
        <f>RANK(J4, J:J)</f>
        <v>13</v>
      </c>
      <c r="L4">
        <v>3662400</v>
      </c>
      <c r="M4">
        <v>3564983.04999999</v>
      </c>
      <c r="O4" s="5"/>
    </row>
    <row r="5" spans="1:16" x14ac:dyDescent="0.3">
      <c r="A5" t="s">
        <v>19</v>
      </c>
      <c r="B5">
        <v>7670700</v>
      </c>
      <c r="C5">
        <v>6947552.6699999999</v>
      </c>
      <c r="D5">
        <f>(C5-B5)</f>
        <v>-723147.33000000007</v>
      </c>
      <c r="E5" s="5">
        <f>IFERROR(D5/B5,"0")</f>
        <v>-9.4273968477453174E-2</v>
      </c>
      <c r="F5">
        <f>RANK(E5,E:E,1)</f>
        <v>4</v>
      </c>
      <c r="G5">
        <v>7968300</v>
      </c>
      <c r="H5">
        <v>7020609.3200000003</v>
      </c>
      <c r="I5">
        <f>(H5-G5)</f>
        <v>-947690.6799999997</v>
      </c>
      <c r="J5" s="5">
        <f>IFERROR(I5/G5, "0")</f>
        <v>-0.118932605449092</v>
      </c>
      <c r="K5">
        <f>RANK(J5, J:J)</f>
        <v>44</v>
      </c>
      <c r="L5">
        <v>7759600</v>
      </c>
      <c r="M5">
        <v>7497322.9100000001</v>
      </c>
      <c r="O5" s="5"/>
    </row>
    <row r="6" spans="1:16" x14ac:dyDescent="0.3">
      <c r="A6" t="s">
        <v>20</v>
      </c>
      <c r="B6">
        <v>409300</v>
      </c>
      <c r="C6">
        <v>385908.52</v>
      </c>
      <c r="D6">
        <f>(C6-B6)</f>
        <v>-23391.479999999981</v>
      </c>
      <c r="E6" s="5">
        <f>IFERROR(D6/B6,"0")</f>
        <v>-5.7149963352064452E-2</v>
      </c>
      <c r="F6">
        <f>RANK(E6,E:E,1)</f>
        <v>11</v>
      </c>
      <c r="G6">
        <v>428500</v>
      </c>
      <c r="H6">
        <v>427758.64</v>
      </c>
      <c r="I6">
        <f>(H6-G6)</f>
        <v>-741.35999999998603</v>
      </c>
      <c r="J6" s="5">
        <f>IFERROR(I6/G6, "0")</f>
        <v>-1.7301283547257551E-3</v>
      </c>
      <c r="K6">
        <f>RANK(J6, J:J)</f>
        <v>5</v>
      </c>
      <c r="L6">
        <v>445200</v>
      </c>
      <c r="M6">
        <v>445114.28999999899</v>
      </c>
      <c r="O6" s="5"/>
    </row>
    <row r="7" spans="1:16" x14ac:dyDescent="0.3">
      <c r="A7" t="s">
        <v>21</v>
      </c>
      <c r="B7">
        <v>3329000</v>
      </c>
      <c r="C7">
        <v>2946071.21</v>
      </c>
      <c r="D7">
        <f>(C7-B7)</f>
        <v>-382928.79000000004</v>
      </c>
      <c r="E7" s="5">
        <f>IFERROR(D7/B7,"0")</f>
        <v>-0.11502817362571344</v>
      </c>
      <c r="F7">
        <f>RANK(E7,E:E,1)</f>
        <v>2</v>
      </c>
      <c r="G7">
        <v>3390900</v>
      </c>
      <c r="H7">
        <v>3051483.41</v>
      </c>
      <c r="I7">
        <f>(H7-G7)</f>
        <v>-339416.58999999985</v>
      </c>
      <c r="J7" s="5">
        <f>IFERROR(I7/G7, "0")</f>
        <v>-0.10009631366303927</v>
      </c>
      <c r="K7">
        <f>RANK(J7, J:J)</f>
        <v>41</v>
      </c>
      <c r="L7">
        <v>3345200</v>
      </c>
      <c r="M7">
        <v>2946440.08</v>
      </c>
      <c r="O7" s="5"/>
    </row>
    <row r="8" spans="1:16" x14ac:dyDescent="0.3">
      <c r="A8" t="s">
        <v>22</v>
      </c>
      <c r="B8">
        <v>1552100</v>
      </c>
      <c r="C8">
        <v>1315623.30999999</v>
      </c>
      <c r="D8">
        <f>(C8-B8)</f>
        <v>-236476.69000000996</v>
      </c>
      <c r="E8" s="5">
        <f>IFERROR(D8/B8,"0")</f>
        <v>-0.15235918433091292</v>
      </c>
      <c r="F8">
        <f>RANK(E8,E:E,1)</f>
        <v>1</v>
      </c>
      <c r="G8">
        <v>1590700</v>
      </c>
      <c r="H8">
        <v>1383905.98999999</v>
      </c>
      <c r="I8">
        <f>(H8-G8)</f>
        <v>-206794.01000001002</v>
      </c>
      <c r="J8" s="5">
        <f>IFERROR(I8/G8, "0")</f>
        <v>-0.13000189224870184</v>
      </c>
      <c r="K8">
        <f>RANK(J8, J:J)</f>
        <v>45</v>
      </c>
      <c r="L8">
        <v>1579300</v>
      </c>
      <c r="M8">
        <v>1337735.3199999901</v>
      </c>
      <c r="O8" s="5"/>
    </row>
    <row r="9" spans="1:16" x14ac:dyDescent="0.3">
      <c r="A9" t="s">
        <v>23</v>
      </c>
      <c r="B9">
        <v>9349400</v>
      </c>
      <c r="C9">
        <v>8952825.2799999993</v>
      </c>
      <c r="D9">
        <f>(C9-B9)</f>
        <v>-396574.72000000067</v>
      </c>
      <c r="E9" s="5">
        <f>IFERROR(D9/B9,"0")</f>
        <v>-4.2417130511048909E-2</v>
      </c>
      <c r="F9">
        <f>RANK(E9,E:E,1)</f>
        <v>16</v>
      </c>
      <c r="G9">
        <v>11073700</v>
      </c>
      <c r="H9">
        <v>9929059.5199999996</v>
      </c>
      <c r="I9">
        <f>(H9-G9)</f>
        <v>-1144640.4800000004</v>
      </c>
      <c r="J9" s="5">
        <f>IFERROR(I9/G9, "0")</f>
        <v>-0.10336567542917005</v>
      </c>
      <c r="K9">
        <f>RANK(J9, J:J)</f>
        <v>42</v>
      </c>
      <c r="L9">
        <v>10790500</v>
      </c>
      <c r="M9">
        <v>9993599.52999999</v>
      </c>
      <c r="O9" s="5"/>
    </row>
    <row r="10" spans="1:16" x14ac:dyDescent="0.3">
      <c r="A10" t="s">
        <v>24</v>
      </c>
      <c r="B10">
        <v>443300</v>
      </c>
      <c r="C10">
        <v>407090.37</v>
      </c>
      <c r="D10">
        <f>(C10-B10)</f>
        <v>-36209.630000000005</v>
      </c>
      <c r="E10" s="5">
        <f>IFERROR(D10/B10,"0")</f>
        <v>-8.1681998646514792E-2</v>
      </c>
      <c r="F10">
        <f>RANK(E10,E:E,1)</f>
        <v>6</v>
      </c>
      <c r="G10">
        <v>495200</v>
      </c>
      <c r="H10">
        <v>467907.84000000003</v>
      </c>
      <c r="I10">
        <f>(H10-G10)</f>
        <v>-27292.159999999974</v>
      </c>
      <c r="J10" s="5">
        <f>IFERROR(I10/G10, "0")</f>
        <v>-5.5113408723747932E-2</v>
      </c>
      <c r="K10">
        <f>RANK(J10, J:J)</f>
        <v>32</v>
      </c>
      <c r="L10">
        <v>487500</v>
      </c>
      <c r="M10">
        <v>478318.92</v>
      </c>
      <c r="O10" s="5"/>
    </row>
    <row r="11" spans="1:16" x14ac:dyDescent="0.3">
      <c r="A11" t="s">
        <v>25</v>
      </c>
      <c r="B11">
        <v>0</v>
      </c>
      <c r="C11">
        <v>0</v>
      </c>
      <c r="D11">
        <f>(C11-B11)</f>
        <v>0</v>
      </c>
      <c r="E11" s="5" t="str">
        <f>IFERROR(D11/B11,"0")</f>
        <v>0</v>
      </c>
      <c r="F11">
        <f>RANK(E11,E:E,1)</f>
        <v>47</v>
      </c>
      <c r="G11">
        <v>0</v>
      </c>
      <c r="H11">
        <v>0</v>
      </c>
      <c r="I11">
        <f>(H11-G11)</f>
        <v>0</v>
      </c>
      <c r="J11" s="5" t="str">
        <f>IFERROR(I11/G11, "0")</f>
        <v>0</v>
      </c>
      <c r="K11">
        <f>RANK(J11, J:J)</f>
        <v>1</v>
      </c>
      <c r="L11">
        <v>375000</v>
      </c>
      <c r="M11">
        <v>63771.91</v>
      </c>
      <c r="O11" s="5"/>
    </row>
    <row r="12" spans="1:16" x14ac:dyDescent="0.3">
      <c r="A12" t="s">
        <v>26</v>
      </c>
      <c r="B12">
        <v>4280900</v>
      </c>
      <c r="C12">
        <v>4066595.33</v>
      </c>
      <c r="D12">
        <f>(C12-B12)</f>
        <v>-214304.66999999993</v>
      </c>
      <c r="E12" s="5">
        <f>IFERROR(D12/B12,"0")</f>
        <v>-5.0060657805601608E-2</v>
      </c>
      <c r="F12">
        <f>RANK(E12,E:E,1)</f>
        <v>13</v>
      </c>
      <c r="G12">
        <v>4700400</v>
      </c>
      <c r="H12">
        <v>4205555.5999999996</v>
      </c>
      <c r="I12">
        <f>(H12-G12)</f>
        <v>-494844.40000000037</v>
      </c>
      <c r="J12" s="5">
        <f>IFERROR(I12/G12, "0")</f>
        <v>-0.10527708280146378</v>
      </c>
      <c r="K12">
        <f>RANK(J12, J:J)</f>
        <v>43</v>
      </c>
      <c r="L12">
        <v>4677800</v>
      </c>
      <c r="M12">
        <v>4371713.1399999997</v>
      </c>
      <c r="O12" s="5"/>
    </row>
    <row r="13" spans="1:16" x14ac:dyDescent="0.3">
      <c r="A13" t="s">
        <v>27</v>
      </c>
      <c r="B13">
        <v>5847800</v>
      </c>
      <c r="C13">
        <v>5772288.3300000001</v>
      </c>
      <c r="D13">
        <f>(C13-B13)</f>
        <v>-75511.669999999925</v>
      </c>
      <c r="E13" s="5">
        <f>IFERROR(D13/B13,"0")</f>
        <v>-1.2912833886247806E-2</v>
      </c>
      <c r="F13">
        <f>RANK(E13,E:E,1)</f>
        <v>33</v>
      </c>
      <c r="G13">
        <v>6223700</v>
      </c>
      <c r="H13">
        <v>5909077.9399999902</v>
      </c>
      <c r="I13">
        <f>(H13-G13)</f>
        <v>-314622.06000000983</v>
      </c>
      <c r="J13" s="5">
        <f>IFERROR(I13/G13, "0")</f>
        <v>-5.0552253482656594E-2</v>
      </c>
      <c r="K13">
        <f>RANK(J13, J:J)</f>
        <v>31</v>
      </c>
      <c r="L13">
        <v>6207300</v>
      </c>
      <c r="M13">
        <v>6056976.6699999999</v>
      </c>
      <c r="O13" s="5"/>
    </row>
    <row r="14" spans="1:16" x14ac:dyDescent="0.3">
      <c r="A14" t="s">
        <v>28</v>
      </c>
      <c r="B14">
        <v>512000</v>
      </c>
      <c r="C14">
        <v>505017.37</v>
      </c>
      <c r="D14">
        <f>(C14-B14)</f>
        <v>-6982.6300000000047</v>
      </c>
      <c r="E14" s="5">
        <f>IFERROR(D14/B14,"0")</f>
        <v>-1.3637949218750009E-2</v>
      </c>
      <c r="F14">
        <f>RANK(E14,E:E,1)</f>
        <v>30</v>
      </c>
      <c r="G14">
        <v>530500</v>
      </c>
      <c r="H14">
        <v>524402.98</v>
      </c>
      <c r="I14">
        <f>(H14-G14)</f>
        <v>-6097.0200000000186</v>
      </c>
      <c r="J14" s="5">
        <f>IFERROR(I14/G14, "0")</f>
        <v>-1.1492968897266765E-2</v>
      </c>
      <c r="K14">
        <f>RANK(J14, J:J)</f>
        <v>9</v>
      </c>
      <c r="L14">
        <v>526200</v>
      </c>
      <c r="M14">
        <v>504989.88</v>
      </c>
      <c r="O14" s="5"/>
    </row>
    <row r="15" spans="1:16" x14ac:dyDescent="0.3">
      <c r="A15" t="s">
        <v>29</v>
      </c>
      <c r="B15">
        <v>156049100</v>
      </c>
      <c r="C15">
        <v>156545919.90000001</v>
      </c>
      <c r="D15">
        <f>(C15-B15)</f>
        <v>496819.90000000596</v>
      </c>
      <c r="E15" s="5">
        <f>IFERROR(D15/B15,"0")</f>
        <v>3.1837408866824991E-3</v>
      </c>
      <c r="F15">
        <f>RANK(E15,E:E,1)</f>
        <v>48</v>
      </c>
      <c r="G15">
        <v>184167800</v>
      </c>
      <c r="H15">
        <v>175966389.24999899</v>
      </c>
      <c r="I15">
        <f>(H15-G15)</f>
        <v>-8201410.7500010133</v>
      </c>
      <c r="J15" s="5">
        <f>IFERROR(I15/G15, "0")</f>
        <v>-4.4532273014072019E-2</v>
      </c>
      <c r="K15">
        <f>RANK(J15, J:J)</f>
        <v>25</v>
      </c>
      <c r="L15">
        <v>188953500</v>
      </c>
      <c r="M15">
        <v>184450910.84999901</v>
      </c>
      <c r="O15" s="5"/>
    </row>
    <row r="16" spans="1:16" x14ac:dyDescent="0.3">
      <c r="A16" t="s">
        <v>30</v>
      </c>
      <c r="B16">
        <v>6600700</v>
      </c>
      <c r="C16">
        <v>6522480.4599999897</v>
      </c>
      <c r="D16">
        <f>(C16-B16)</f>
        <v>-78219.540000010282</v>
      </c>
      <c r="E16" s="5">
        <f>IFERROR(D16/B16,"0")</f>
        <v>-1.1850188616360429E-2</v>
      </c>
      <c r="F16">
        <f>RANK(E16,E:E,1)</f>
        <v>37</v>
      </c>
      <c r="G16">
        <v>7352500</v>
      </c>
      <c r="H16">
        <v>7350464.0800000001</v>
      </c>
      <c r="I16">
        <f>(H16-G16)</f>
        <v>-2035.9199999999255</v>
      </c>
      <c r="J16" s="5">
        <f>IFERROR(I16/G16, "0")</f>
        <v>-2.769017341040361E-4</v>
      </c>
      <c r="K16">
        <f>RANK(J16, J:J)</f>
        <v>3</v>
      </c>
      <c r="L16">
        <v>7397200</v>
      </c>
      <c r="M16">
        <v>7397093</v>
      </c>
      <c r="O16" s="5"/>
    </row>
    <row r="17" spans="1:15" x14ac:dyDescent="0.3">
      <c r="A17" t="s">
        <v>31</v>
      </c>
      <c r="B17">
        <v>14860800</v>
      </c>
      <c r="C17">
        <v>14439480.050000001</v>
      </c>
      <c r="D17">
        <f>(C17-B17)</f>
        <v>-421319.94999999925</v>
      </c>
      <c r="E17" s="5">
        <f>IFERROR(D17/B17,"0")</f>
        <v>-2.8351094826658003E-2</v>
      </c>
      <c r="F17">
        <f>RANK(E17,E:E,1)</f>
        <v>21</v>
      </c>
      <c r="G17">
        <v>15309700</v>
      </c>
      <c r="H17">
        <v>14645233.51</v>
      </c>
      <c r="I17">
        <f>(H17-G17)</f>
        <v>-664466.49000000022</v>
      </c>
      <c r="J17" s="5">
        <f>IFERROR(I17/G17, "0")</f>
        <v>-4.3401666263871937E-2</v>
      </c>
      <c r="K17">
        <f>RANK(J17, J:J)</f>
        <v>24</v>
      </c>
      <c r="L17">
        <v>15311800</v>
      </c>
      <c r="M17">
        <v>14346057.039999999</v>
      </c>
      <c r="O17" s="5"/>
    </row>
    <row r="18" spans="1:15" x14ac:dyDescent="0.3">
      <c r="A18" t="s">
        <v>32</v>
      </c>
      <c r="B18">
        <v>2764700</v>
      </c>
      <c r="C18">
        <v>2615303.8999999901</v>
      </c>
      <c r="D18">
        <f>(C18-B18)</f>
        <v>-149396.10000000987</v>
      </c>
      <c r="E18" s="5">
        <f>IFERROR(D18/B18,"0")</f>
        <v>-5.4037002206391245E-2</v>
      </c>
      <c r="F18">
        <f>RANK(E18,E:E,1)</f>
        <v>12</v>
      </c>
      <c r="G18">
        <v>2861000</v>
      </c>
      <c r="H18">
        <v>2671745.94</v>
      </c>
      <c r="I18">
        <f>(H18-G18)</f>
        <v>-189254.06000000006</v>
      </c>
      <c r="J18" s="5">
        <f>IFERROR(I18/G18, "0")</f>
        <v>-6.6149619014330668E-2</v>
      </c>
      <c r="K18">
        <f>RANK(J18, J:J)</f>
        <v>34</v>
      </c>
      <c r="L18">
        <v>2910600</v>
      </c>
      <c r="M18">
        <v>2535637.09</v>
      </c>
      <c r="O18" s="5"/>
    </row>
    <row r="19" spans="1:15" x14ac:dyDescent="0.3">
      <c r="A19" t="s">
        <v>33</v>
      </c>
      <c r="B19">
        <v>8837300</v>
      </c>
      <c r="C19">
        <v>8460963.1999999899</v>
      </c>
      <c r="D19">
        <f>(C19-B19)</f>
        <v>-376336.80000001006</v>
      </c>
      <c r="E19" s="5">
        <f>IFERROR(D19/B19,"0")</f>
        <v>-4.258504294298146E-2</v>
      </c>
      <c r="F19">
        <f>RANK(E19,E:E,1)</f>
        <v>15</v>
      </c>
      <c r="G19">
        <v>9713300</v>
      </c>
      <c r="H19">
        <v>8991707.2399999909</v>
      </c>
      <c r="I19">
        <f>(H19-G19)</f>
        <v>-721592.76000000909</v>
      </c>
      <c r="J19" s="5">
        <f>IFERROR(I19/G19, "0")</f>
        <v>-7.4289145810384635E-2</v>
      </c>
      <c r="K19">
        <f>RANK(J19, J:J)</f>
        <v>37</v>
      </c>
      <c r="L19">
        <v>9343000</v>
      </c>
      <c r="M19">
        <v>8766655.9100000001</v>
      </c>
      <c r="O19" s="5"/>
    </row>
    <row r="20" spans="1:15" x14ac:dyDescent="0.3">
      <c r="A20" t="s">
        <v>34</v>
      </c>
      <c r="B20">
        <v>124385900</v>
      </c>
      <c r="C20">
        <v>124384360.159999</v>
      </c>
      <c r="D20">
        <f>(C20-B20)</f>
        <v>-1539.8400010019541</v>
      </c>
      <c r="E20" s="5">
        <f>IFERROR(D20/B20,"0")</f>
        <v>-1.2379538203300809E-5</v>
      </c>
      <c r="F20">
        <f>RANK(E20,E:E,1)</f>
        <v>46</v>
      </c>
      <c r="G20">
        <v>131849400</v>
      </c>
      <c r="H20">
        <v>131839624.37</v>
      </c>
      <c r="I20">
        <f>(H20-G20)</f>
        <v>-9775.6299999952316</v>
      </c>
      <c r="J20" s="5">
        <f>IFERROR(I20/G20, "0")</f>
        <v>-7.4142392760188761E-5</v>
      </c>
      <c r="K20">
        <f>RANK(J20, J:J)</f>
        <v>2</v>
      </c>
      <c r="L20">
        <v>130621400</v>
      </c>
      <c r="M20">
        <v>130621283.53999899</v>
      </c>
      <c r="O20" s="5"/>
    </row>
    <row r="21" spans="1:15" x14ac:dyDescent="0.3">
      <c r="A21" t="s">
        <v>35</v>
      </c>
      <c r="B21">
        <v>24332100</v>
      </c>
      <c r="C21">
        <v>22408587.5499999</v>
      </c>
      <c r="D21">
        <f>(C21-B21)</f>
        <v>-1923512.4500000998</v>
      </c>
      <c r="E21" s="5">
        <f>IFERROR(D21/B21,"0")</f>
        <v>-7.9052463618023094E-2</v>
      </c>
      <c r="F21">
        <f>RANK(E21,E:E,1)</f>
        <v>9</v>
      </c>
      <c r="G21">
        <v>24497400</v>
      </c>
      <c r="H21">
        <v>22655993.629999999</v>
      </c>
      <c r="I21">
        <f>(H21-G21)</f>
        <v>-1841406.370000001</v>
      </c>
      <c r="J21" s="5">
        <f>IFERROR(I21/G21, "0")</f>
        <v>-7.5167420624229556E-2</v>
      </c>
      <c r="K21">
        <f>RANK(J21, J:J)</f>
        <v>38</v>
      </c>
      <c r="L21">
        <v>24323000</v>
      </c>
      <c r="M21">
        <v>23434073.089999899</v>
      </c>
      <c r="O21" s="5"/>
    </row>
    <row r="22" spans="1:15" x14ac:dyDescent="0.3">
      <c r="A22" t="s">
        <v>36</v>
      </c>
      <c r="B22">
        <v>11566000</v>
      </c>
      <c r="C22">
        <v>11412339.8799999</v>
      </c>
      <c r="D22">
        <f>(C22-B22)</f>
        <v>-153660.12000009976</v>
      </c>
      <c r="E22" s="5">
        <f>IFERROR(D22/B22,"0")</f>
        <v>-1.3285502334437123E-2</v>
      </c>
      <c r="F22">
        <f>RANK(E22,E:E,1)</f>
        <v>32</v>
      </c>
      <c r="G22">
        <v>11980700</v>
      </c>
      <c r="H22">
        <v>11791977.9699999</v>
      </c>
      <c r="I22">
        <f>(H22-G22)</f>
        <v>-188722.03000009991</v>
      </c>
      <c r="J22" s="5">
        <f>IFERROR(I22/G22, "0")</f>
        <v>-1.5752170574348738E-2</v>
      </c>
      <c r="K22">
        <f>RANK(J22, J:J)</f>
        <v>11</v>
      </c>
      <c r="L22">
        <v>11935200</v>
      </c>
      <c r="M22">
        <v>11934454.77</v>
      </c>
      <c r="O22" s="5"/>
    </row>
    <row r="23" spans="1:15" x14ac:dyDescent="0.3">
      <c r="A23" t="s">
        <v>37</v>
      </c>
      <c r="B23">
        <v>20862700</v>
      </c>
      <c r="C23">
        <v>20036743.4099999</v>
      </c>
      <c r="D23">
        <f>(C23-B23)</f>
        <v>-825956.59000010043</v>
      </c>
      <c r="E23" s="5">
        <f>IFERROR(D23/B23,"0")</f>
        <v>-3.9590110100806722E-2</v>
      </c>
      <c r="F23">
        <f>RANK(E23,E:E,1)</f>
        <v>18</v>
      </c>
      <c r="G23">
        <v>22683800</v>
      </c>
      <c r="H23">
        <v>21722126.219999898</v>
      </c>
      <c r="I23">
        <f>(H23-G23)</f>
        <v>-961673.78000010177</v>
      </c>
      <c r="J23" s="5">
        <f>IFERROR(I23/G23, "0")</f>
        <v>-4.2394738976719144E-2</v>
      </c>
      <c r="K23">
        <f>RANK(J23, J:J)</f>
        <v>23</v>
      </c>
      <c r="L23">
        <v>23220300</v>
      </c>
      <c r="M23">
        <v>22619057.440000001</v>
      </c>
      <c r="O23" s="5"/>
    </row>
    <row r="24" spans="1:15" x14ac:dyDescent="0.3">
      <c r="A24" t="s">
        <v>38</v>
      </c>
      <c r="B24">
        <v>917200</v>
      </c>
      <c r="C24">
        <v>904969.19</v>
      </c>
      <c r="D24">
        <f>(C24-B24)</f>
        <v>-12230.810000000056</v>
      </c>
      <c r="E24" s="5">
        <f>IFERROR(D24/B24,"0")</f>
        <v>-1.3334943305713101E-2</v>
      </c>
      <c r="F24">
        <f>RANK(E24,E:E,1)</f>
        <v>31</v>
      </c>
      <c r="G24">
        <v>1112700</v>
      </c>
      <c r="H24">
        <v>1067214.42</v>
      </c>
      <c r="I24">
        <f>(H24-G24)</f>
        <v>-45485.580000000075</v>
      </c>
      <c r="J24" s="5">
        <f>IFERROR(I24/G24, "0")</f>
        <v>-4.087856565111897E-2</v>
      </c>
      <c r="K24">
        <f>RANK(J24, J:J)</f>
        <v>21</v>
      </c>
      <c r="L24">
        <v>1112600</v>
      </c>
      <c r="M24">
        <v>1112527.1200000001</v>
      </c>
      <c r="O24" s="5"/>
    </row>
    <row r="25" spans="1:15" x14ac:dyDescent="0.3">
      <c r="A25" t="s">
        <v>39</v>
      </c>
      <c r="B25">
        <v>484100</v>
      </c>
      <c r="C25">
        <v>479149.53</v>
      </c>
      <c r="D25">
        <f>(C25-B25)</f>
        <v>-4950.4699999999721</v>
      </c>
      <c r="E25" s="5">
        <f>IFERROR(D25/B25,"0")</f>
        <v>-1.0226130964676661E-2</v>
      </c>
      <c r="F25">
        <f>RANK(E25,E:E,1)</f>
        <v>38</v>
      </c>
      <c r="G25">
        <v>505200</v>
      </c>
      <c r="H25">
        <v>497194.20999999897</v>
      </c>
      <c r="I25">
        <f>(H25-G25)</f>
        <v>-8005.7900000010268</v>
      </c>
      <c r="J25" s="5">
        <f>IFERROR(I25/G25, "0")</f>
        <v>-1.5846773555029746E-2</v>
      </c>
      <c r="K25">
        <f>RANK(J25, J:J)</f>
        <v>12</v>
      </c>
      <c r="L25">
        <v>496500</v>
      </c>
      <c r="M25">
        <v>494775.1</v>
      </c>
      <c r="O25" s="5"/>
    </row>
    <row r="26" spans="1:15" x14ac:dyDescent="0.3">
      <c r="A26" t="s">
        <v>40</v>
      </c>
      <c r="B26">
        <v>5249800</v>
      </c>
      <c r="C26">
        <v>4801960.08</v>
      </c>
      <c r="D26">
        <f>(C26-B26)</f>
        <v>-447839.91999999993</v>
      </c>
      <c r="E26" s="5">
        <f>IFERROR(D26/B26,"0")</f>
        <v>-8.5306091660634673E-2</v>
      </c>
      <c r="F26">
        <f>RANK(E26,E:E,1)</f>
        <v>5</v>
      </c>
      <c r="G26">
        <v>5442200</v>
      </c>
      <c r="H26">
        <v>5122329.02999999</v>
      </c>
      <c r="I26">
        <f>(H26-G26)</f>
        <v>-319870.97000000998</v>
      </c>
      <c r="J26" s="5">
        <f>IFERROR(I26/G26, "0")</f>
        <v>-5.8776040939327839E-2</v>
      </c>
      <c r="K26">
        <f>RANK(J26, J:J)</f>
        <v>33</v>
      </c>
      <c r="L26">
        <v>5430700</v>
      </c>
      <c r="M26">
        <v>5117235.21</v>
      </c>
      <c r="O26" s="5"/>
    </row>
    <row r="27" spans="1:15" x14ac:dyDescent="0.3">
      <c r="A27" t="s">
        <v>41</v>
      </c>
      <c r="B27">
        <v>0</v>
      </c>
      <c r="C27">
        <v>0</v>
      </c>
      <c r="D27">
        <f>(C27-B27)</f>
        <v>0</v>
      </c>
      <c r="E27" s="5" t="str">
        <f>IFERROR(D27/B27,"0")</f>
        <v>0</v>
      </c>
      <c r="F27">
        <f>RANK(E27,E:E,1)</f>
        <v>47</v>
      </c>
      <c r="G27">
        <v>0</v>
      </c>
      <c r="H27">
        <v>0</v>
      </c>
      <c r="I27">
        <f>(H27-G27)</f>
        <v>0</v>
      </c>
      <c r="J27" s="5" t="str">
        <f>IFERROR(I27/G27, "0")</f>
        <v>0</v>
      </c>
      <c r="K27">
        <f>RANK(J27, J:J)</f>
        <v>1</v>
      </c>
      <c r="L27">
        <v>0</v>
      </c>
      <c r="M27">
        <v>0</v>
      </c>
      <c r="O27" s="5"/>
    </row>
    <row r="28" spans="1:15" x14ac:dyDescent="0.3">
      <c r="A28" t="s">
        <v>42</v>
      </c>
      <c r="B28">
        <v>1382900</v>
      </c>
      <c r="C28">
        <v>1250442.02</v>
      </c>
      <c r="D28">
        <f>(C28-B28)</f>
        <v>-132457.97999999998</v>
      </c>
      <c r="E28" s="5">
        <f>IFERROR(D28/B28,"0")</f>
        <v>-9.5782760864849215E-2</v>
      </c>
      <c r="F28">
        <f>RANK(E28,E:E,1)</f>
        <v>3</v>
      </c>
      <c r="G28">
        <v>1545700</v>
      </c>
      <c r="H28">
        <v>1281335.23</v>
      </c>
      <c r="I28">
        <f>(H28-G28)</f>
        <v>-264364.77</v>
      </c>
      <c r="J28" s="5">
        <f>IFERROR(I28/G28, "0")</f>
        <v>-0.17103239309050916</v>
      </c>
      <c r="K28">
        <f>RANK(J28, J:J)</f>
        <v>47</v>
      </c>
      <c r="L28">
        <v>1525900</v>
      </c>
      <c r="M28">
        <v>1393285.06</v>
      </c>
      <c r="O28" s="5"/>
    </row>
    <row r="29" spans="1:15" x14ac:dyDescent="0.3">
      <c r="A29" t="s">
        <v>43</v>
      </c>
      <c r="B29">
        <v>2561800</v>
      </c>
      <c r="C29">
        <v>2523884.71</v>
      </c>
      <c r="D29">
        <f>(C29-B29)</f>
        <v>-37915.290000000037</v>
      </c>
      <c r="E29" s="5">
        <f>IFERROR(D29/B29,"0")</f>
        <v>-1.4800253727847622E-2</v>
      </c>
      <c r="F29">
        <f>RANK(E29,E:E,1)</f>
        <v>28</v>
      </c>
      <c r="G29">
        <v>2779500</v>
      </c>
      <c r="H29">
        <v>2665264.4399999902</v>
      </c>
      <c r="I29">
        <f>(H29-G29)</f>
        <v>-114235.56000000983</v>
      </c>
      <c r="J29" s="5">
        <f>IFERROR(I29/G29, "0")</f>
        <v>-4.1099320021590155E-2</v>
      </c>
      <c r="K29">
        <f>RANK(J29, J:J)</f>
        <v>22</v>
      </c>
      <c r="L29">
        <v>2889900</v>
      </c>
      <c r="M29">
        <v>2889864.67</v>
      </c>
      <c r="O29" s="5"/>
    </row>
    <row r="30" spans="1:15" x14ac:dyDescent="0.3">
      <c r="A30" t="s">
        <v>44</v>
      </c>
      <c r="B30">
        <v>12132200</v>
      </c>
      <c r="C30">
        <v>12030494.1</v>
      </c>
      <c r="D30">
        <f>(C30-B30)</f>
        <v>-101705.90000000037</v>
      </c>
      <c r="E30" s="5">
        <f>IFERROR(D30/B30,"0")</f>
        <v>-8.3831374359143746E-3</v>
      </c>
      <c r="F30">
        <f>RANK(E30,E:E,1)</f>
        <v>40</v>
      </c>
      <c r="G30">
        <v>12735900</v>
      </c>
      <c r="H30">
        <v>12685514.279999901</v>
      </c>
      <c r="I30">
        <f>(H30-G30)</f>
        <v>-50385.720000099391</v>
      </c>
      <c r="J30" s="5">
        <f>IFERROR(I30/G30, "0")</f>
        <v>-3.9561962641116366E-3</v>
      </c>
      <c r="K30">
        <f>RANK(J30, J:J)</f>
        <v>7</v>
      </c>
      <c r="L30">
        <v>12861300</v>
      </c>
      <c r="M30">
        <v>12826009.609999999</v>
      </c>
      <c r="O30" s="5"/>
    </row>
    <row r="31" spans="1:15" x14ac:dyDescent="0.3">
      <c r="A31" t="s">
        <v>45</v>
      </c>
      <c r="B31">
        <v>1765600</v>
      </c>
      <c r="C31">
        <v>1740827.69</v>
      </c>
      <c r="D31">
        <f>(C31-B31)</f>
        <v>-24772.310000000056</v>
      </c>
      <c r="E31" s="5">
        <f>IFERROR(D31/B31,"0")</f>
        <v>-1.4030533529678329E-2</v>
      </c>
      <c r="F31">
        <f>RANK(E31,E:E,1)</f>
        <v>29</v>
      </c>
      <c r="G31">
        <v>1823300</v>
      </c>
      <c r="H31">
        <v>1762676.85</v>
      </c>
      <c r="I31">
        <f>(H31-G31)</f>
        <v>-60623.149999999907</v>
      </c>
      <c r="J31" s="5">
        <f>IFERROR(I31/G31, "0")</f>
        <v>-3.3249136181648611E-2</v>
      </c>
      <c r="K31">
        <f>RANK(J31, J:J)</f>
        <v>17</v>
      </c>
      <c r="L31">
        <v>1870700</v>
      </c>
      <c r="M31">
        <v>1801391.34</v>
      </c>
      <c r="O31" s="5"/>
    </row>
    <row r="32" spans="1:15" x14ac:dyDescent="0.3">
      <c r="A32" t="s">
        <v>46</v>
      </c>
      <c r="B32">
        <v>5999400</v>
      </c>
      <c r="C32">
        <v>5925637.7199999904</v>
      </c>
      <c r="D32">
        <f>(C32-B32)</f>
        <v>-73762.280000009574</v>
      </c>
      <c r="E32" s="5">
        <f>IFERROR(D32/B32,"0")</f>
        <v>-1.2294942827617691E-2</v>
      </c>
      <c r="F32">
        <f>RANK(E32,E:E,1)</f>
        <v>36</v>
      </c>
      <c r="G32">
        <v>6195500</v>
      </c>
      <c r="H32">
        <v>6084985.4699999997</v>
      </c>
      <c r="I32">
        <f>(H32-G32)</f>
        <v>-110514.53000000026</v>
      </c>
      <c r="J32" s="5">
        <f>IFERROR(I32/G32, "0")</f>
        <v>-1.7837871035428981E-2</v>
      </c>
      <c r="K32">
        <f>RANK(J32, J:J)</f>
        <v>14</v>
      </c>
      <c r="L32">
        <v>6157400</v>
      </c>
      <c r="M32">
        <v>5987572.0199999996</v>
      </c>
      <c r="O32" s="5"/>
    </row>
    <row r="33" spans="1:15" x14ac:dyDescent="0.3">
      <c r="A33" t="s">
        <v>47</v>
      </c>
      <c r="B33">
        <v>927703099.99999905</v>
      </c>
      <c r="C33">
        <v>920284264.73000002</v>
      </c>
      <c r="D33">
        <f>(C33-B33)</f>
        <v>-7418835.2699990273</v>
      </c>
      <c r="E33" s="5">
        <f>IFERROR(D33/B33,"0")</f>
        <v>-7.9969930789269058E-3</v>
      </c>
      <c r="F33">
        <f>RANK(E33,E:E,1)</f>
        <v>41</v>
      </c>
      <c r="G33">
        <v>979671000</v>
      </c>
      <c r="H33">
        <v>977068513.48000002</v>
      </c>
      <c r="I33">
        <f>(H33-G33)</f>
        <v>-2602486.5199999809</v>
      </c>
      <c r="J33" s="5">
        <f>IFERROR(I33/G33, "0")</f>
        <v>-2.6564903115433454E-3</v>
      </c>
      <c r="K33">
        <f>RANK(J33, J:J)</f>
        <v>6</v>
      </c>
      <c r="L33">
        <v>989572899.99999905</v>
      </c>
      <c r="M33">
        <v>984116289.40999901</v>
      </c>
      <c r="O33" s="5"/>
    </row>
    <row r="34" spans="1:15" x14ac:dyDescent="0.3">
      <c r="A34" t="s">
        <v>48</v>
      </c>
      <c r="B34">
        <v>4189300</v>
      </c>
      <c r="C34">
        <v>4109958.22</v>
      </c>
      <c r="D34">
        <f>(C34-B34)</f>
        <v>-79341.779999999795</v>
      </c>
      <c r="E34" s="5">
        <f>IFERROR(D34/B34,"0")</f>
        <v>-1.8939149738619768E-2</v>
      </c>
      <c r="F34">
        <f>RANK(E34,E:E,1)</f>
        <v>26</v>
      </c>
      <c r="G34">
        <v>4350600</v>
      </c>
      <c r="H34">
        <v>4137588.7699999898</v>
      </c>
      <c r="I34">
        <f>(H34-G34)</f>
        <v>-213011.23000001023</v>
      </c>
      <c r="J34" s="5">
        <f>IFERROR(I34/G34, "0")</f>
        <v>-4.8961345561534093E-2</v>
      </c>
      <c r="K34">
        <f>RANK(J34, J:J)</f>
        <v>28</v>
      </c>
      <c r="L34">
        <v>4345600</v>
      </c>
      <c r="M34">
        <v>4229801.51</v>
      </c>
      <c r="O34" s="5"/>
    </row>
    <row r="35" spans="1:15" x14ac:dyDescent="0.3">
      <c r="A35" t="s">
        <v>49</v>
      </c>
      <c r="B35">
        <v>0</v>
      </c>
      <c r="C35">
        <v>0</v>
      </c>
      <c r="D35">
        <f>(C35-B35)</f>
        <v>0</v>
      </c>
      <c r="E35" s="5" t="str">
        <f>IFERROR(D35/B35,"0")</f>
        <v>0</v>
      </c>
      <c r="F35">
        <f>RANK(E35,E:E,1)</f>
        <v>47</v>
      </c>
      <c r="G35">
        <v>0</v>
      </c>
      <c r="H35">
        <v>0</v>
      </c>
      <c r="I35">
        <f>(H35-G35)</f>
        <v>0</v>
      </c>
      <c r="J35" s="5" t="str">
        <f>IFERROR(I35/G35, "0")</f>
        <v>0</v>
      </c>
      <c r="K35">
        <f>RANK(J35, J:J)</f>
        <v>1</v>
      </c>
      <c r="L35">
        <v>0</v>
      </c>
      <c r="M35">
        <v>0</v>
      </c>
      <c r="O35" s="5"/>
    </row>
    <row r="36" spans="1:15" x14ac:dyDescent="0.3">
      <c r="A36" t="s">
        <v>50</v>
      </c>
      <c r="B36">
        <v>798200</v>
      </c>
      <c r="C36">
        <v>735423.27999999898</v>
      </c>
      <c r="D36">
        <f>(C36-B36)</f>
        <v>-62776.72000000102</v>
      </c>
      <c r="E36" s="5">
        <f>IFERROR(D36/B36,"0")</f>
        <v>-7.8647857679780775E-2</v>
      </c>
      <c r="F36">
        <f>RANK(E36,E:E,1)</f>
        <v>10</v>
      </c>
      <c r="G36">
        <v>898700</v>
      </c>
      <c r="H36">
        <v>740966.94999999902</v>
      </c>
      <c r="I36">
        <f>(H36-G36)</f>
        <v>-157733.05000000098</v>
      </c>
      <c r="J36" s="5">
        <f>IFERROR(I36/G36, "0")</f>
        <v>-0.17551246244575608</v>
      </c>
      <c r="K36">
        <f>RANK(J36, J:J)</f>
        <v>48</v>
      </c>
      <c r="L36">
        <v>878300</v>
      </c>
      <c r="M36">
        <v>777215.28999999899</v>
      </c>
      <c r="O36" s="5"/>
    </row>
    <row r="37" spans="1:15" x14ac:dyDescent="0.3">
      <c r="A37" t="s">
        <v>51</v>
      </c>
      <c r="B37">
        <v>2087800</v>
      </c>
      <c r="C37">
        <v>2005447.73999999</v>
      </c>
      <c r="D37">
        <f>(C37-B37)</f>
        <v>-82352.260000010021</v>
      </c>
      <c r="E37" s="5">
        <f>IFERROR(D37/B37,"0")</f>
        <v>-3.9444515758219188E-2</v>
      </c>
      <c r="F37">
        <f>RANK(E37,E:E,1)</f>
        <v>19</v>
      </c>
      <c r="G37">
        <v>2229200</v>
      </c>
      <c r="H37">
        <v>2118943.21</v>
      </c>
      <c r="I37">
        <f>(H37-G37)</f>
        <v>-110256.79000000004</v>
      </c>
      <c r="J37" s="5">
        <f>IFERROR(I37/G37, "0")</f>
        <v>-4.9460250314014013E-2</v>
      </c>
      <c r="K37">
        <f>RANK(J37, J:J)</f>
        <v>29</v>
      </c>
      <c r="L37">
        <v>2296900</v>
      </c>
      <c r="M37">
        <v>2108718.34</v>
      </c>
      <c r="O37" s="5"/>
    </row>
    <row r="38" spans="1:15" x14ac:dyDescent="0.3">
      <c r="A38" t="s">
        <v>52</v>
      </c>
      <c r="B38">
        <v>855300</v>
      </c>
      <c r="C38">
        <v>838669.82</v>
      </c>
      <c r="D38">
        <f>(C38-B38)</f>
        <v>-16630.180000000051</v>
      </c>
      <c r="E38" s="5">
        <f>IFERROR(D38/B38,"0")</f>
        <v>-1.9443680579913542E-2</v>
      </c>
      <c r="F38">
        <f>RANK(E38,E:E,1)</f>
        <v>25</v>
      </c>
      <c r="G38">
        <v>792800</v>
      </c>
      <c r="H38">
        <v>753451.96</v>
      </c>
      <c r="I38">
        <f>(H38-G38)</f>
        <v>-39348.040000000037</v>
      </c>
      <c r="J38" s="5">
        <f>IFERROR(I38/G38, "0")</f>
        <v>-4.9631735620585316E-2</v>
      </c>
      <c r="K38">
        <f>RANK(J38, J:J)</f>
        <v>30</v>
      </c>
      <c r="L38">
        <v>777800</v>
      </c>
      <c r="M38">
        <v>777663.26</v>
      </c>
      <c r="O38" s="5"/>
    </row>
    <row r="39" spans="1:15" x14ac:dyDescent="0.3">
      <c r="A39" t="s">
        <v>53</v>
      </c>
      <c r="B39">
        <v>883900</v>
      </c>
      <c r="C39">
        <v>813108.87</v>
      </c>
      <c r="D39">
        <f>(C39-B39)</f>
        <v>-70791.13</v>
      </c>
      <c r="E39" s="5">
        <f>IFERROR(D39/B39,"0")</f>
        <v>-8.008952370177623E-2</v>
      </c>
      <c r="F39">
        <f>RANK(E39,E:E,1)</f>
        <v>8</v>
      </c>
      <c r="G39">
        <v>1294400</v>
      </c>
      <c r="H39">
        <v>1114242.27999999</v>
      </c>
      <c r="I39">
        <f>(H39-G39)</f>
        <v>-180157.72000000998</v>
      </c>
      <c r="J39" s="5">
        <f>IFERROR(I39/G39, "0")</f>
        <v>-0.13918241656366656</v>
      </c>
      <c r="K39">
        <f>RANK(J39, J:J)</f>
        <v>46</v>
      </c>
      <c r="L39">
        <v>1759500</v>
      </c>
      <c r="M39">
        <v>1680463.8699999901</v>
      </c>
      <c r="O39" s="5"/>
    </row>
    <row r="40" spans="1:15" x14ac:dyDescent="0.3">
      <c r="A40" t="s">
        <v>54</v>
      </c>
      <c r="B40">
        <v>38381900</v>
      </c>
      <c r="C40">
        <v>37565141.859999903</v>
      </c>
      <c r="D40">
        <f>(C40-B40)</f>
        <v>-816758.14000009745</v>
      </c>
      <c r="E40" s="5">
        <f>IFERROR(D40/B40,"0")</f>
        <v>-2.1279773539092578E-2</v>
      </c>
      <c r="F40">
        <f>RANK(E40,E:E,1)</f>
        <v>23</v>
      </c>
      <c r="G40">
        <v>39964900</v>
      </c>
      <c r="H40">
        <v>38095240.189999901</v>
      </c>
      <c r="I40">
        <f>(H40-G40)</f>
        <v>-1869659.8100000992</v>
      </c>
      <c r="J40" s="5">
        <f>IFERROR(I40/G40, "0")</f>
        <v>-4.6782546934937892E-2</v>
      </c>
      <c r="K40">
        <f>RANK(J40, J:J)</f>
        <v>27</v>
      </c>
      <c r="L40">
        <v>40216700</v>
      </c>
      <c r="M40">
        <v>39606263.709999897</v>
      </c>
      <c r="O40" s="5"/>
    </row>
    <row r="41" spans="1:15" x14ac:dyDescent="0.3">
      <c r="A41" t="s">
        <v>55</v>
      </c>
      <c r="B41">
        <v>4593300</v>
      </c>
      <c r="C41">
        <v>4409060.2099999897</v>
      </c>
      <c r="D41">
        <f>(C41-B41)</f>
        <v>-184239.79000001028</v>
      </c>
      <c r="E41" s="5">
        <f>IFERROR(D41/B41,"0")</f>
        <v>-4.0110550149132493E-2</v>
      </c>
      <c r="F41">
        <f>RANK(E41,E:E,1)</f>
        <v>17</v>
      </c>
      <c r="G41">
        <v>5089500</v>
      </c>
      <c r="H41">
        <v>4956043.6699999897</v>
      </c>
      <c r="I41">
        <f>(H41-G41)</f>
        <v>-133456.33000001032</v>
      </c>
      <c r="J41" s="5">
        <f>IFERROR(I41/G41, "0")</f>
        <v>-2.6221894095689226E-2</v>
      </c>
      <c r="K41">
        <f>RANK(J41, J:J)</f>
        <v>15</v>
      </c>
      <c r="L41">
        <v>4799900</v>
      </c>
      <c r="M41">
        <v>4717822.6500000004</v>
      </c>
      <c r="O41" s="5"/>
    </row>
    <row r="42" spans="1:15" x14ac:dyDescent="0.3">
      <c r="A42" t="s">
        <v>56</v>
      </c>
      <c r="B42">
        <v>188593300</v>
      </c>
      <c r="C42">
        <v>188551675.67999899</v>
      </c>
      <c r="D42">
        <f>(C42-B42)</f>
        <v>-41624.320001006126</v>
      </c>
      <c r="E42" s="5">
        <f>IFERROR(D42/B42,"0")</f>
        <v>-2.2070943135841053E-4</v>
      </c>
      <c r="F42">
        <f>RANK(E42,E:E,1)</f>
        <v>44</v>
      </c>
      <c r="G42">
        <v>199130300</v>
      </c>
      <c r="H42">
        <v>196755033.31</v>
      </c>
      <c r="I42">
        <f>(H42-G42)</f>
        <v>-2375266.6899999976</v>
      </c>
      <c r="J42" s="5">
        <f>IFERROR(I42/G42, "0")</f>
        <v>-1.1928203241796942E-2</v>
      </c>
      <c r="K42">
        <f>RANK(J42, J:J)</f>
        <v>10</v>
      </c>
      <c r="L42">
        <v>199954600</v>
      </c>
      <c r="M42">
        <v>199954563.74999899</v>
      </c>
      <c r="O42" s="5"/>
    </row>
    <row r="43" spans="1:15" x14ac:dyDescent="0.3">
      <c r="A43" t="s">
        <v>57</v>
      </c>
      <c r="B43">
        <v>8135400</v>
      </c>
      <c r="C43">
        <v>7968645.8300000001</v>
      </c>
      <c r="D43">
        <f>(C43-B43)</f>
        <v>-166754.16999999993</v>
      </c>
      <c r="E43" s="5">
        <f>IFERROR(D43/B43,"0")</f>
        <v>-2.0497353541313264E-2</v>
      </c>
      <c r="F43">
        <f>RANK(E43,E:E,1)</f>
        <v>24</v>
      </c>
      <c r="G43">
        <v>8560800</v>
      </c>
      <c r="H43">
        <v>8171472.0199999996</v>
      </c>
      <c r="I43">
        <f>(H43-G43)</f>
        <v>-389327.98000000045</v>
      </c>
      <c r="J43" s="5">
        <f>IFERROR(I43/G43, "0")</f>
        <v>-4.5477990374731388E-2</v>
      </c>
      <c r="K43">
        <f>RANK(J43, J:J)</f>
        <v>26</v>
      </c>
      <c r="L43">
        <v>8497500</v>
      </c>
      <c r="M43">
        <v>8150982.5699999901</v>
      </c>
      <c r="O43" s="5"/>
    </row>
    <row r="44" spans="1:15" x14ac:dyDescent="0.3">
      <c r="A44" t="s">
        <v>58</v>
      </c>
      <c r="B44">
        <v>30083200</v>
      </c>
      <c r="C44">
        <v>29789104.379999999</v>
      </c>
      <c r="D44">
        <f>(C44-B44)</f>
        <v>-294095.62000000104</v>
      </c>
      <c r="E44" s="5">
        <f>IFERROR(D44/B44,"0")</f>
        <v>-9.7760750186150751E-3</v>
      </c>
      <c r="F44">
        <f>RANK(E44,E:E,1)</f>
        <v>39</v>
      </c>
      <c r="G44">
        <v>31040700</v>
      </c>
      <c r="H44">
        <v>30793711.48</v>
      </c>
      <c r="I44">
        <f>(H44-G44)</f>
        <v>-246988.51999999955</v>
      </c>
      <c r="J44" s="5">
        <f>IFERROR(I44/G44, "0")</f>
        <v>-7.9569249404813532E-3</v>
      </c>
      <c r="K44">
        <f>RANK(J44, J:J)</f>
        <v>8</v>
      </c>
      <c r="L44">
        <v>31282200</v>
      </c>
      <c r="M44">
        <v>31282141.25</v>
      </c>
      <c r="O44" s="5"/>
    </row>
    <row r="45" spans="1:15" x14ac:dyDescent="0.3">
      <c r="A45" t="s">
        <v>59</v>
      </c>
      <c r="B45">
        <v>55301600</v>
      </c>
      <c r="C45">
        <v>54589584.0499999</v>
      </c>
      <c r="D45">
        <f>(C45-B45)</f>
        <v>-712015.95000009984</v>
      </c>
      <c r="E45" s="5">
        <f>IFERROR(D45/B45,"0")</f>
        <v>-1.287514194887851E-2</v>
      </c>
      <c r="F45">
        <f>RANK(E45,E:E,1)</f>
        <v>34</v>
      </c>
      <c r="G45">
        <v>56792200</v>
      </c>
      <c r="H45">
        <v>54594953.959999897</v>
      </c>
      <c r="I45">
        <f>(H45-G45)</f>
        <v>-2197246.0400001034</v>
      </c>
      <c r="J45" s="5">
        <f>IFERROR(I45/G45, "0")</f>
        <v>-3.8689222111488959E-2</v>
      </c>
      <c r="K45">
        <f>RANK(J45, J:J)</f>
        <v>19</v>
      </c>
      <c r="L45">
        <v>56027100</v>
      </c>
      <c r="M45">
        <v>55386549.6599999</v>
      </c>
      <c r="O45" s="5"/>
    </row>
    <row r="46" spans="1:15" x14ac:dyDescent="0.3">
      <c r="A46" t="s">
        <v>60</v>
      </c>
      <c r="B46">
        <v>259100</v>
      </c>
      <c r="C46">
        <v>258322.43</v>
      </c>
      <c r="D46">
        <f>(C46-B46)</f>
        <v>-777.57000000000698</v>
      </c>
      <c r="E46" s="5">
        <f>IFERROR(D46/B46,"0")</f>
        <v>-3.0010420686993711E-3</v>
      </c>
      <c r="F46">
        <f>RANK(E46,E:E,1)</f>
        <v>43</v>
      </c>
      <c r="G46">
        <v>266000</v>
      </c>
      <c r="H46">
        <v>257402.90999999901</v>
      </c>
      <c r="I46">
        <f>(H46-G46)</f>
        <v>-8597.090000000986</v>
      </c>
      <c r="J46" s="5">
        <f>IFERROR(I46/G46, "0")</f>
        <v>-3.2319887218048821E-2</v>
      </c>
      <c r="K46">
        <f>RANK(J46, J:J)</f>
        <v>16</v>
      </c>
      <c r="L46">
        <v>267100</v>
      </c>
      <c r="M46">
        <v>254753.15999999901</v>
      </c>
      <c r="O46" s="5"/>
    </row>
    <row r="47" spans="1:15" x14ac:dyDescent="0.3">
      <c r="A47" t="s">
        <v>61</v>
      </c>
      <c r="B47">
        <v>70390700</v>
      </c>
      <c r="C47">
        <v>70378426.719999999</v>
      </c>
      <c r="D47">
        <f>(C47-B47)</f>
        <v>-12273.280000001192</v>
      </c>
      <c r="E47" s="5">
        <f>IFERROR(D47/B47,"0")</f>
        <v>-1.7435939690898361E-4</v>
      </c>
      <c r="F47">
        <f>RANK(E47,E:E,1)</f>
        <v>45</v>
      </c>
      <c r="G47">
        <v>73467000</v>
      </c>
      <c r="H47">
        <v>73442541.659999996</v>
      </c>
      <c r="I47">
        <f>(H47-G47)</f>
        <v>-24458.340000003576</v>
      </c>
      <c r="J47" s="5">
        <f>IFERROR(I47/G47, "0")</f>
        <v>-3.3291600310348285E-4</v>
      </c>
      <c r="K47">
        <f>RANK(J47, J:J)</f>
        <v>4</v>
      </c>
      <c r="L47">
        <v>75072800</v>
      </c>
      <c r="M47">
        <v>75050829.179999903</v>
      </c>
      <c r="O47" s="5"/>
    </row>
    <row r="48" spans="1:15" x14ac:dyDescent="0.3">
      <c r="A48" t="s">
        <v>62</v>
      </c>
      <c r="B48">
        <v>6737100</v>
      </c>
      <c r="C48">
        <v>6527352.5699999901</v>
      </c>
      <c r="D48">
        <f>(C48-B48)</f>
        <v>-209747.43000000995</v>
      </c>
      <c r="E48" s="5">
        <f>IFERROR(D48/B48,"0")</f>
        <v>-3.1133192323107857E-2</v>
      </c>
      <c r="F48">
        <f>RANK(E48,E:E,1)</f>
        <v>20</v>
      </c>
      <c r="G48">
        <v>7214700</v>
      </c>
      <c r="H48">
        <v>6922072.5599999996</v>
      </c>
      <c r="I48">
        <f>(H48-G48)</f>
        <v>-292627.44000000041</v>
      </c>
      <c r="J48" s="5">
        <f>IFERROR(I48/G48, "0")</f>
        <v>-4.0559890224125802E-2</v>
      </c>
      <c r="K48">
        <f>RANK(J48, J:J)</f>
        <v>20</v>
      </c>
      <c r="L48">
        <v>7289800</v>
      </c>
      <c r="M48">
        <v>6882350.23999999</v>
      </c>
      <c r="O48" s="5"/>
    </row>
    <row r="49" spans="1:15" x14ac:dyDescent="0.3">
      <c r="A49" t="s">
        <v>63</v>
      </c>
      <c r="B49">
        <v>92200</v>
      </c>
      <c r="C49">
        <v>90499.43</v>
      </c>
      <c r="D49">
        <f>(C49-B49)</f>
        <v>-1700.570000000007</v>
      </c>
      <c r="E49" s="5">
        <f>IFERROR(D49/B49,"0")</f>
        <v>-1.8444360086767971E-2</v>
      </c>
      <c r="F49">
        <f>RANK(E49,E:E,1)</f>
        <v>27</v>
      </c>
      <c r="G49">
        <v>102600</v>
      </c>
      <c r="H49">
        <v>95466.880000000005</v>
      </c>
      <c r="I49">
        <f>(H49-G49)</f>
        <v>-7133.1199999999953</v>
      </c>
      <c r="J49" s="5">
        <f>IFERROR(I49/G49, "0")</f>
        <v>-6.9523586744639335E-2</v>
      </c>
      <c r="K49">
        <f>RANK(J49, J:J)</f>
        <v>36</v>
      </c>
      <c r="L49">
        <v>0</v>
      </c>
      <c r="M49">
        <v>0</v>
      </c>
      <c r="O49" s="5"/>
    </row>
    <row r="50" spans="1:15" x14ac:dyDescent="0.3">
      <c r="A50" t="s">
        <v>64</v>
      </c>
      <c r="B50">
        <v>832600</v>
      </c>
      <c r="C50">
        <v>832600</v>
      </c>
      <c r="D50">
        <f>(C50-B50)</f>
        <v>0</v>
      </c>
      <c r="E50" s="5">
        <f>IFERROR(D50/B50,"0")</f>
        <v>0</v>
      </c>
      <c r="F50">
        <f>RANK(E50,E:E,1)</f>
        <v>47</v>
      </c>
      <c r="G50">
        <v>859100</v>
      </c>
      <c r="H50">
        <v>859100</v>
      </c>
      <c r="I50">
        <f>(H50-G50)</f>
        <v>0</v>
      </c>
      <c r="J50" s="5">
        <f>IFERROR(I50/G50, "0")</f>
        <v>0</v>
      </c>
      <c r="K50">
        <f>RANK(J50, J:J)</f>
        <v>1</v>
      </c>
      <c r="L50">
        <v>843200</v>
      </c>
      <c r="M50">
        <v>843200</v>
      </c>
      <c r="O50" s="5"/>
    </row>
    <row r="51" spans="1:15" x14ac:dyDescent="0.3">
      <c r="A51" t="s">
        <v>65</v>
      </c>
      <c r="B51">
        <v>8609500</v>
      </c>
      <c r="C51">
        <v>8499425.3399999905</v>
      </c>
      <c r="D51">
        <f>(C51-B51)</f>
        <v>-110074.66000000946</v>
      </c>
      <c r="E51" s="5">
        <f>IFERROR(D51/B51,"0")</f>
        <v>-1.2785255822058129E-2</v>
      </c>
      <c r="F51">
        <f>RANK(E51,E:E,1)</f>
        <v>35</v>
      </c>
      <c r="G51">
        <v>8925500</v>
      </c>
      <c r="H51">
        <v>8599059.6199999992</v>
      </c>
      <c r="I51">
        <f>(H51-G51)</f>
        <v>-326440.38000000082</v>
      </c>
      <c r="J51" s="5">
        <f>IFERROR(I51/G51, "0")</f>
        <v>-3.6573903982970231E-2</v>
      </c>
      <c r="K51">
        <f>RANK(J51, J:J)</f>
        <v>18</v>
      </c>
      <c r="L51">
        <v>8833900</v>
      </c>
      <c r="M51">
        <v>8735843.3100000005</v>
      </c>
      <c r="O51" s="5"/>
    </row>
    <row r="52" spans="1:15" x14ac:dyDescent="0.3">
      <c r="A52" t="s">
        <v>66</v>
      </c>
      <c r="B52">
        <v>2451000</v>
      </c>
      <c r="C52">
        <v>2254684.7999999998</v>
      </c>
      <c r="D52">
        <f>(C52-B52)</f>
        <v>-196315.20000000019</v>
      </c>
      <c r="E52" s="5">
        <f>IFERROR(D52/B52,"0")</f>
        <v>-8.009596083231342E-2</v>
      </c>
      <c r="F52">
        <f>RANK(E52,E:E,1)</f>
        <v>7</v>
      </c>
      <c r="G52">
        <v>2440700</v>
      </c>
      <c r="H52">
        <v>2204672.88</v>
      </c>
      <c r="I52">
        <f>(H52-G52)</f>
        <v>-236027.12000000011</v>
      </c>
      <c r="J52" s="5">
        <f>IFERROR(I52/G52, "0")</f>
        <v>-9.6704683082722218E-2</v>
      </c>
      <c r="K52">
        <f>RANK(J52, J:J)</f>
        <v>40</v>
      </c>
      <c r="L52">
        <v>2321600</v>
      </c>
      <c r="M52">
        <v>2056835.26</v>
      </c>
      <c r="O52" s="5"/>
    </row>
    <row r="54" spans="1:15" x14ac:dyDescent="0.3">
      <c r="A54" s="2" t="s">
        <v>67</v>
      </c>
    </row>
    <row r="55" spans="1:15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3">
      <c r="A56" t="s">
        <v>24</v>
      </c>
      <c r="B56">
        <f>VLOOKUP(A56,A$1:O$52,4,FALSE)</f>
        <v>-36209.630000000005</v>
      </c>
      <c r="C56">
        <f>VLOOKUP(A56,$A$1:$P$52,9,FALSE)</f>
        <v>-27292.159999999974</v>
      </c>
    </row>
    <row r="57" spans="1:15" x14ac:dyDescent="0.3">
      <c r="A57" t="s">
        <v>25</v>
      </c>
      <c r="B57">
        <f t="shared" ref="B57:B61" si="0">VLOOKUP(A57,A$1:O$52,4,FALSE)</f>
        <v>0</v>
      </c>
      <c r="C57">
        <f>VLOOKUP(A57,A$1:$P$52,9,FALSE)</f>
        <v>0</v>
      </c>
    </row>
    <row r="58" spans="1:15" x14ac:dyDescent="0.3">
      <c r="A58" t="s">
        <v>32</v>
      </c>
      <c r="B58">
        <f t="shared" si="0"/>
        <v>-149396.10000000987</v>
      </c>
      <c r="C58">
        <f t="shared" ref="C57:C61" si="1">VLOOKUP(A58,A$1:P$52,9,FALSE)</f>
        <v>-189254.06000000006</v>
      </c>
    </row>
    <row r="59" spans="1:15" x14ac:dyDescent="0.3">
      <c r="A59" t="s">
        <v>38</v>
      </c>
      <c r="B59">
        <f t="shared" si="0"/>
        <v>-12230.810000000056</v>
      </c>
      <c r="C59">
        <f t="shared" si="1"/>
        <v>-45485.580000000075</v>
      </c>
    </row>
    <row r="60" spans="1:15" x14ac:dyDescent="0.3">
      <c r="A60" t="s">
        <v>39</v>
      </c>
      <c r="B60">
        <f t="shared" si="0"/>
        <v>-4950.4699999999721</v>
      </c>
      <c r="C60">
        <f t="shared" si="1"/>
        <v>-8005.7900000010268</v>
      </c>
    </row>
    <row r="61" spans="1:15" x14ac:dyDescent="0.3">
      <c r="A61" t="s">
        <v>55</v>
      </c>
      <c r="B61">
        <f t="shared" si="0"/>
        <v>-184239.79000001028</v>
      </c>
      <c r="C61">
        <f t="shared" si="1"/>
        <v>-133456.33000001032</v>
      </c>
    </row>
    <row r="63" spans="1:15" x14ac:dyDescent="0.3">
      <c r="A63" s="7" t="s">
        <v>68</v>
      </c>
    </row>
    <row r="64" spans="1:15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  <c r="B65">
        <f>_xlfn.XLOOKUP(A65,A$1:A$52,D$1:D$52)</f>
        <v>-36209.630000000005</v>
      </c>
      <c r="C65">
        <f>_xlfn.XLOOKUP(A65,A$1:A$52,I$1:I$52)</f>
        <v>-27292.159999999974</v>
      </c>
    </row>
    <row r="66" spans="1:4" x14ac:dyDescent="0.3">
      <c r="A66" t="s">
        <v>25</v>
      </c>
      <c r="B66">
        <f>_xlfn.XLOOKUP(A66,A$2:A$52,D$2:D$52)</f>
        <v>0</v>
      </c>
      <c r="C66">
        <f t="shared" ref="C66:C70" si="2">_xlfn.XLOOKUP(A66,A$1:A$52,I$1:I$52)</f>
        <v>0</v>
      </c>
    </row>
    <row r="67" spans="1:4" x14ac:dyDescent="0.3">
      <c r="A67" t="s">
        <v>32</v>
      </c>
      <c r="B67">
        <f t="shared" ref="B66:B70" si="3">_xlfn.XLOOKUP(A67,A$1:A$52,D$1:D$52)</f>
        <v>-149396.10000000987</v>
      </c>
      <c r="C67">
        <f t="shared" si="2"/>
        <v>-189254.06000000006</v>
      </c>
    </row>
    <row r="68" spans="1:4" x14ac:dyDescent="0.3">
      <c r="A68" t="s">
        <v>38</v>
      </c>
      <c r="B68">
        <f t="shared" si="3"/>
        <v>-12230.810000000056</v>
      </c>
      <c r="C68">
        <f t="shared" si="2"/>
        <v>-45485.580000000075</v>
      </c>
    </row>
    <row r="69" spans="1:4" x14ac:dyDescent="0.3">
      <c r="A69" t="s">
        <v>39</v>
      </c>
      <c r="B69">
        <f t="shared" si="3"/>
        <v>-4950.4699999999721</v>
      </c>
      <c r="C69">
        <f t="shared" si="2"/>
        <v>-8005.7900000010268</v>
      </c>
    </row>
    <row r="70" spans="1:4" x14ac:dyDescent="0.3">
      <c r="A70" t="s">
        <v>55</v>
      </c>
      <c r="B70">
        <f t="shared" si="3"/>
        <v>-184239.79000001028</v>
      </c>
      <c r="C70">
        <f t="shared" si="2"/>
        <v>-133456.33000001032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  <c r="B74">
        <f>INDEX($D$2:$D$52, MATCH(A74,$A$2:$A$52, 0))</f>
        <v>-36209.630000000005</v>
      </c>
      <c r="C74">
        <f>INDEX($I$2:$I$52, MATCH(A74, $A$2:$A$52))</f>
        <v>-27292.159999999974</v>
      </c>
    </row>
    <row r="75" spans="1:4" x14ac:dyDescent="0.3">
      <c r="A75" t="s">
        <v>25</v>
      </c>
      <c r="B75">
        <f t="shared" ref="B75:B79" si="4">INDEX($D$2:$D$52, MATCH(A75,$A$2:$A$52, 0))</f>
        <v>0</v>
      </c>
      <c r="C75">
        <f t="shared" ref="C75:C79" si="5">INDEX($I$2:$I$52, MATCH(A75, $A$2:$A$52))</f>
        <v>0</v>
      </c>
    </row>
    <row r="76" spans="1:4" x14ac:dyDescent="0.3">
      <c r="A76" t="s">
        <v>32</v>
      </c>
      <c r="B76">
        <f t="shared" si="4"/>
        <v>-149396.10000000987</v>
      </c>
      <c r="C76">
        <f t="shared" si="5"/>
        <v>-189254.06000000006</v>
      </c>
    </row>
    <row r="77" spans="1:4" x14ac:dyDescent="0.3">
      <c r="A77" t="s">
        <v>38</v>
      </c>
      <c r="B77">
        <f t="shared" si="4"/>
        <v>-12230.810000000056</v>
      </c>
      <c r="C77">
        <f t="shared" si="5"/>
        <v>-45485.580000000075</v>
      </c>
    </row>
    <row r="78" spans="1:4" x14ac:dyDescent="0.3">
      <c r="A78" t="s">
        <v>39</v>
      </c>
      <c r="B78">
        <f t="shared" si="4"/>
        <v>-4950.4699999999721</v>
      </c>
      <c r="C78">
        <f t="shared" si="5"/>
        <v>-8005.7900000010268</v>
      </c>
    </row>
    <row r="79" spans="1:4" x14ac:dyDescent="0.3">
      <c r="A79" t="s">
        <v>55</v>
      </c>
      <c r="B79">
        <f t="shared" si="4"/>
        <v>-184239.79000001028</v>
      </c>
      <c r="C79">
        <f t="shared" si="5"/>
        <v>-133456.33000001032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autoFilter ref="A1:P52" xr:uid="{00000000-0001-0000-0000-000000000000}"/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Ebuka Ajagu</cp:lastModifiedBy>
  <cp:revision/>
  <dcterms:created xsi:type="dcterms:W3CDTF">2020-02-26T17:00:38Z</dcterms:created>
  <dcterms:modified xsi:type="dcterms:W3CDTF">2024-09-18T02:22:40Z</dcterms:modified>
  <cp:category/>
  <cp:contentStatus/>
</cp:coreProperties>
</file>