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cef382a18e373e/Desktop/Nashville Software School/DA13/Excel/lookups-exercise-Fakhruddinlodhi/"/>
    </mc:Choice>
  </mc:AlternateContent>
  <xr:revisionPtr revIDLastSave="173" documentId="8_{19ED61FC-0AAB-4DAC-83F6-00D6AC42053B}" xr6:coauthVersionLast="47" xr6:coauthVersionMax="47" xr10:uidLastSave="{F9B6DE89-A2F8-4DEF-A5F5-6B5541219313}"/>
  <bookViews>
    <workbookView xWindow="57480" yWindow="-120" windowWidth="38640" windowHeight="211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C85" i="1"/>
  <c r="C84" i="1"/>
  <c r="B86" i="1"/>
  <c r="B85" i="1"/>
  <c r="B84" i="1"/>
  <c r="D75" i="1" l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J3" i="1"/>
  <c r="J4" i="1"/>
  <c r="J5" i="1"/>
  <c r="J6" i="1"/>
  <c r="J7" i="1"/>
  <c r="J8" i="1"/>
  <c r="J9" i="1"/>
  <c r="J10" i="1"/>
  <c r="J11" i="1"/>
  <c r="K25" i="1" s="1"/>
  <c r="J12" i="1"/>
  <c r="K49" i="1" s="1"/>
  <c r="J13" i="1"/>
  <c r="K50" i="1" s="1"/>
  <c r="J14" i="1"/>
  <c r="K29" i="1" s="1"/>
  <c r="J15" i="1"/>
  <c r="K52" i="1" s="1"/>
  <c r="J16" i="1"/>
  <c r="K9" i="1" s="1"/>
  <c r="J17" i="1"/>
  <c r="K10" i="1" s="1"/>
  <c r="J18" i="1"/>
  <c r="K33" i="1" s="1"/>
  <c r="J19" i="1"/>
  <c r="K19" i="1" s="1"/>
  <c r="J20" i="1"/>
  <c r="K20" i="1" s="1"/>
  <c r="J21" i="1"/>
  <c r="K36" i="1" s="1"/>
  <c r="J22" i="1"/>
  <c r="K37" i="1" s="1"/>
  <c r="J23" i="1"/>
  <c r="K38" i="1" s="1"/>
  <c r="J24" i="1"/>
  <c r="K24" i="1" s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J48" i="1"/>
  <c r="J49" i="1"/>
  <c r="J50" i="1"/>
  <c r="J51" i="1"/>
  <c r="J52" i="1"/>
  <c r="K16" i="1"/>
  <c r="K17" i="1"/>
  <c r="K18" i="1"/>
  <c r="K4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E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K11" i="1" l="1"/>
  <c r="K15" i="1"/>
  <c r="K14" i="1"/>
  <c r="K13" i="1"/>
  <c r="K12" i="1"/>
  <c r="K7" i="1"/>
  <c r="K28" i="1"/>
  <c r="K5" i="1"/>
  <c r="K48" i="1"/>
  <c r="K26" i="1"/>
  <c r="K4" i="1"/>
  <c r="K39" i="1"/>
  <c r="K35" i="1"/>
  <c r="K34" i="1"/>
  <c r="K32" i="1"/>
  <c r="K2" i="1"/>
  <c r="K30" i="1"/>
  <c r="K51" i="1"/>
  <c r="K47" i="1"/>
  <c r="K31" i="1"/>
  <c r="K8" i="1"/>
  <c r="K27" i="1"/>
  <c r="K3" i="1"/>
  <c r="K23" i="1"/>
  <c r="K22" i="1"/>
  <c r="K21" i="1"/>
  <c r="K6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<sst xmlns="http://schemas.openxmlformats.org/spreadsheetml/2006/main" count="150" uniqueCount="90">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</sst>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2" workbookViewId="0">
      <selection activeCell="D88" sqref="D88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s="9" t="s">
        <v>3</v>
      </c>
      <c r="E1" s="9" t="s">
        <v>4</v>
      </c>
      <c r="F1" s="9" t="s">
        <v>5</v>
      </c>
      <c r="G1" t="s">
        <v>6</v>
      </c>
      <c r="H1" t="s">
        <v>7</v>
      </c>
      <c r="I1" s="9" t="s">
        <v>8</v>
      </c>
      <c r="J1" s="9" t="s">
        <v>9</v>
      </c>
      <c r="K1" s="9" t="s">
        <v>10</v>
      </c>
      <c r="L1" t="s">
        <v>11</v>
      </c>
      <c r="M1" t="s">
        <v>12</v>
      </c>
      <c r="N1" s="9" t="s">
        <v>13</v>
      </c>
      <c r="O1" s="9" t="s">
        <v>14</v>
      </c>
      <c r="P1" s="9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IFERROR(C2-B2,"0")</f>
        <v>-15396420.870000005</v>
      </c>
      <c r="E2" s="5">
        <f>IFERROR(D2/B2,"0")</f>
        <v>-4.3170750765267295E-2</v>
      </c>
      <c r="F2">
        <f>IFERROR(RANK(E2,$E$2:$E$52,1),)</f>
        <v>14</v>
      </c>
      <c r="G2">
        <v>382685200</v>
      </c>
      <c r="H2">
        <v>346340810.81999999</v>
      </c>
      <c r="I2">
        <f>IFERROR(H2-G2,"0")</f>
        <v>-36344389.180000007</v>
      </c>
      <c r="J2" s="5">
        <f>IFERROR(I2/G2,"0")</f>
        <v>-9.4972027086493035E-2</v>
      </c>
      <c r="K2">
        <f>IFERROR(RANK(J2,$J$2:$J$52,1),)</f>
        <v>10</v>
      </c>
      <c r="L2">
        <v>376548600</v>
      </c>
      <c r="M2">
        <v>355279492.22999901</v>
      </c>
      <c r="N2">
        <f>IFERROR(M2-L2,"0")</f>
        <v>-21269107.770000994</v>
      </c>
      <c r="O2" s="5">
        <f>IFERROR(N2/L2,"0")</f>
        <v>-5.6484362894991494E-2</v>
      </c>
      <c r="P2">
        <f>IFERROR(RANK(O2,$O$2:$O$52,1),)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IFERROR(C3-B3,"0")</f>
        <v>-7585.4099999999744</v>
      </c>
      <c r="E3" s="5">
        <f t="shared" ref="E3:E52" si="1">IFERROR(D3/B3,"0")</f>
        <v>-2.3069981751824741E-2</v>
      </c>
      <c r="F3">
        <f t="shared" ref="F3:F52" si="2">IFERROR(RANK(E3,$E$2:$E$52,1),)</f>
        <v>22</v>
      </c>
      <c r="G3">
        <v>334800</v>
      </c>
      <c r="H3">
        <v>312433.70999999897</v>
      </c>
      <c r="I3">
        <f t="shared" ref="I3:I52" si="3">IFERROR(H3-G3,"0")</f>
        <v>-22366.290000001027</v>
      </c>
      <c r="J3" s="5">
        <f t="shared" ref="J3:J52" si="4">IFERROR(I3/G3,"0")</f>
        <v>-6.6804928315415249E-2</v>
      </c>
      <c r="K3">
        <f t="shared" ref="K3:K52" si="5">IFERROR(RANK(J3,$J$2:$J$52,1),)</f>
        <v>14</v>
      </c>
      <c r="L3">
        <v>322700</v>
      </c>
      <c r="M3">
        <v>322263.03999999998</v>
      </c>
      <c r="N3">
        <f t="shared" ref="N3:N52" si="6">IFERROR(M3-L3,"0")</f>
        <v>-436.96000000002095</v>
      </c>
      <c r="O3" s="5">
        <f t="shared" ref="O3:O52" si="7">IFERROR(N3/L3,"0")</f>
        <v>-1.3540749922529313E-3</v>
      </c>
      <c r="P3">
        <f t="shared" ref="P3:P52" si="8">IFERROR(RANK(O3,$O$2:$O$52,1),)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 t="str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 t="str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 t="str">
        <f t="shared" si="7"/>
        <v>0</v>
      </c>
      <c r="P27">
        <f t="shared" si="8"/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 t="str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 t="str">
        <f t="shared" si="7"/>
        <v>0</v>
      </c>
      <c r="P35">
        <f t="shared" si="8"/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>0</v>
      </c>
      <c r="P49">
        <f t="shared" si="8"/>
        <v>48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VLOOKUP(A56,$A$2:$P$52,4,FALSE)</f>
        <v>-36209.630000000005</v>
      </c>
      <c r="C56">
        <f>VLOOKUP(A56,$A$2:$P$52,9,FALSE)</f>
        <v>-27292.159999999974</v>
      </c>
      <c r="D56">
        <f>VLOOKUP(A56,$A$2:$P$52,14,FALSE)</f>
        <v>-9181.0800000000163</v>
      </c>
    </row>
    <row r="57" spans="1:16" x14ac:dyDescent="0.35">
      <c r="A57" t="s">
        <v>25</v>
      </c>
      <c r="B57">
        <f t="shared" ref="B57:B61" si="9">VLOOKUP(A57,$A$2:$P$52,4,FALSE)</f>
        <v>0</v>
      </c>
      <c r="C57">
        <f t="shared" ref="C57:C61" si="10">VLOOKUP(A57,$A$2:$P$52,9,FALSE)</f>
        <v>0</v>
      </c>
      <c r="D57">
        <f t="shared" ref="D57:D61" si="11">VLOOKUP(A57,$A$2:$P$52,14,FALSE)</f>
        <v>-311228.08999999997</v>
      </c>
    </row>
    <row r="58" spans="1:16" x14ac:dyDescent="0.3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>
        <f>_xlfn.XLOOKUP(A65,$A$2:$A$52,$D$2:$D$52,,0)</f>
        <v>-36209.630000000005</v>
      </c>
      <c r="C65">
        <f>_xlfn.XLOOKUP(A65,$A$2:$A$52,$I$2:$I$52,,0)</f>
        <v>-27292.159999999974</v>
      </c>
      <c r="D65">
        <f>_xlfn.XLOOKUP(A65,$A$2:$A$52,$N$2:$N$52,,0)</f>
        <v>-9181.0800000000163</v>
      </c>
    </row>
    <row r="66" spans="1:4" x14ac:dyDescent="0.35">
      <c r="A66" t="s">
        <v>25</v>
      </c>
      <c r="B66">
        <f t="shared" ref="B66:B70" si="12">_xlfn.XLOOKUP(A66,$A$2:$A$52,$D$2:$D$52,,0)</f>
        <v>0</v>
      </c>
      <c r="C66">
        <f t="shared" ref="C66:C70" si="13">_xlfn.XLOOKUP(A66,$A$2:$A$52,$I$2:$I$52,,0)</f>
        <v>0</v>
      </c>
      <c r="D66">
        <f t="shared" ref="D66:D70" si="14">_xlfn.XLOOKUP(A66,$A$2:$A$52,$N$2:$N$52,,0)</f>
        <v>-311228.08999999997</v>
      </c>
    </row>
    <row r="67" spans="1:4" x14ac:dyDescent="0.3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INDEX($D$2:$D$52,MATCH(A74,$A$2:$A$52,0))</f>
        <v>-36209.630000000005</v>
      </c>
      <c r="C74">
        <f>INDEX($I$2:$I$52,MATCH(A74,$A$2:$A$52,0))</f>
        <v>-27292.159999999974</v>
      </c>
      <c r="D74">
        <f>INDEX($N$2:$N$52,MATCH(A74,$A$2:$A$52,0))</f>
        <v>-9181.0800000000163</v>
      </c>
    </row>
    <row r="75" spans="1:4" x14ac:dyDescent="0.35">
      <c r="A75" t="s">
        <v>25</v>
      </c>
      <c r="B75">
        <f t="shared" ref="B75:B79" si="15">INDEX($D$2:$D$52,MATCH(A75,$A$2:$A$52,0))</f>
        <v>0</v>
      </c>
      <c r="C75">
        <f t="shared" ref="C75:C79" si="16">INDEX($I$2:$I$52,MATCH(A75,$A$2:$A$52,0))</f>
        <v>0</v>
      </c>
      <c r="D75">
        <f t="shared" ref="D75:D79" si="17">INDEX($N$2:$N$52,MATCH(A75,$A$2:$A$52,0))</f>
        <v>-311228.08999999997</v>
      </c>
    </row>
    <row r="76" spans="1:4" x14ac:dyDescent="0.35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35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35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35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_xlfn.XLOOKUP($A$87,$A$2:$A$52,$B$2:$B$52,,0)</f>
        <v>2451000</v>
      </c>
      <c r="C84" s="6">
        <f>_xlfn.XLOOKUP($A$87,$A$2:$A$52,$C$2:$C$52,,0)</f>
        <v>2254684.7999999998</v>
      </c>
    </row>
    <row r="85" spans="1:7" x14ac:dyDescent="0.35">
      <c r="A85" t="s">
        <v>74</v>
      </c>
      <c r="B85" s="6">
        <f>_xlfn.XLOOKUP($A$87,$A$2:$A$52,$G$2:$G$52,,0)</f>
        <v>2440700</v>
      </c>
      <c r="C85" s="6">
        <f>_xlfn.XLOOKUP($A$87,$A$2:$A$52,$H$2:$H$52,,0)</f>
        <v>2204672.88</v>
      </c>
    </row>
    <row r="86" spans="1:7" x14ac:dyDescent="0.35">
      <c r="A86" t="s">
        <v>75</v>
      </c>
      <c r="B86" s="6">
        <f>_xlfn.XLOOKUP($A$87,$A$2:$A$52,$L$2:$L$52,,0)</f>
        <v>2321600</v>
      </c>
      <c r="C86" s="6">
        <f>_xlfn.XLOOKUP($A$87,$A$2:$A$52,$M$2:$M$52,,0)</f>
        <v>2056835.26</v>
      </c>
    </row>
    <row r="87" spans="1:7" x14ac:dyDescent="0.35">
      <c r="A87" t="s">
        <v>66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A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Fakhruddin LODHI</cp:lastModifiedBy>
  <cp:revision/>
  <dcterms:created xsi:type="dcterms:W3CDTF">2020-02-26T17:00:38Z</dcterms:created>
  <dcterms:modified xsi:type="dcterms:W3CDTF">2024-09-18T02:25:08Z</dcterms:modified>
  <cp:category/>
  <cp:contentStatus/>
</cp:coreProperties>
</file>