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Documents\NSS-DA13\Excel\lookups-exercise-RenukaD13\"/>
    </mc:Choice>
  </mc:AlternateContent>
  <xr:revisionPtr revIDLastSave="0" documentId="13_ncr:1_{B674FEA7-32CF-479B-83A7-589E48A727F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4" i="1"/>
  <c r="B86" i="1"/>
  <c r="B85" i="1"/>
  <c r="B7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D66" i="1"/>
  <c r="D67" i="1"/>
  <c r="D68" i="1"/>
  <c r="D69" i="1"/>
  <c r="D70" i="1"/>
  <c r="D65" i="1"/>
  <c r="C65" i="1"/>
  <c r="C56" i="1"/>
  <c r="B56" i="1"/>
  <c r="B65" i="1"/>
  <c r="C66" i="1"/>
  <c r="C67" i="1"/>
  <c r="C68" i="1"/>
  <c r="C69" i="1"/>
  <c r="C70" i="1"/>
  <c r="B66" i="1"/>
  <c r="B67" i="1"/>
  <c r="B68" i="1"/>
  <c r="B69" i="1"/>
  <c r="B70" i="1"/>
  <c r="D57" i="1"/>
  <c r="D58" i="1"/>
  <c r="D59" i="1"/>
  <c r="D60" i="1"/>
  <c r="D61" i="1"/>
  <c r="D56" i="1"/>
  <c r="C57" i="1"/>
  <c r="C58" i="1"/>
  <c r="C59" i="1"/>
  <c r="C60" i="1"/>
  <c r="C61" i="1"/>
  <c r="B57" i="1"/>
  <c r="B58" i="1"/>
  <c r="B59" i="1"/>
  <c r="B60" i="1"/>
  <c r="B61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F45" i="1" l="1"/>
  <c r="F37" i="1"/>
  <c r="F29" i="1"/>
  <c r="F21" i="1"/>
  <c r="F13" i="1"/>
  <c r="F5" i="1"/>
  <c r="F52" i="1"/>
  <c r="F44" i="1"/>
  <c r="F36" i="1"/>
  <c r="F28" i="1"/>
  <c r="F20" i="1"/>
  <c r="F12" i="1"/>
  <c r="F4" i="1"/>
  <c r="F51" i="1"/>
  <c r="F43" i="1"/>
  <c r="F35" i="1"/>
  <c r="F27" i="1"/>
  <c r="F19" i="1"/>
  <c r="F11" i="1"/>
  <c r="F3" i="1"/>
  <c r="F17" i="1"/>
  <c r="F39" i="1"/>
  <c r="F31" i="1"/>
  <c r="F26" i="1"/>
  <c r="F47" i="1"/>
  <c r="F15" i="1"/>
  <c r="F7" i="1"/>
  <c r="F23" i="1"/>
  <c r="F41" i="1"/>
  <c r="F25" i="1"/>
  <c r="F9" i="1"/>
  <c r="F48" i="1"/>
  <c r="F32" i="1"/>
  <c r="F16" i="1"/>
  <c r="F18" i="1"/>
  <c r="F49" i="1"/>
  <c r="F33" i="1"/>
  <c r="F10" i="1"/>
  <c r="F40" i="1"/>
  <c r="F24" i="1"/>
  <c r="F8" i="1"/>
  <c r="F38" i="1"/>
  <c r="F6" i="1"/>
  <c r="F46" i="1"/>
  <c r="F30" i="1"/>
  <c r="F14" i="1"/>
  <c r="F22" i="1"/>
  <c r="F34" i="1"/>
  <c r="F50" i="1"/>
  <c r="F4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<sst xmlns="http://schemas.openxmlformats.org/spreadsheetml/2006/main" count="150" uniqueCount="90">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</sst>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NumberFormat="1"/>
    <xf numFmtId="0" fontId="16" fillId="0" borderId="0" xfId="0" applyNumberFormat="1" applyFont="1"/>
    <xf numFmtId="0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8" workbookViewId="0">
      <selection activeCell="G75" sqref="G75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style="9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 s="9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IFERROR(I2/H2,0)</f>
        <v>-0.10493822282725118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>IFERROR(D3/B3,0)</f>
        <v>-2.3069981751824741E-2</v>
      </c>
      <c r="F3" s="9">
        <f>RANK(E3,$E$2:$E$52,1)</f>
        <v>22</v>
      </c>
      <c r="G3">
        <v>334800</v>
      </c>
      <c r="H3">
        <v>312433.70999999897</v>
      </c>
      <c r="I3">
        <f>H3-G3</f>
        <v>-22366.290000001027</v>
      </c>
      <c r="J3" s="5">
        <f t="shared" ref="J3:J52" si="0">IFERROR(I3/H3,0)</f>
        <v>-7.1587313673678488E-2</v>
      </c>
      <c r="K3">
        <f t="shared" ref="K3:K52" si="1">RANK(J3,$J$2:$J$52,1)</f>
        <v>14</v>
      </c>
      <c r="L3">
        <v>322700</v>
      </c>
      <c r="M3">
        <v>322263.03999999998</v>
      </c>
      <c r="N3">
        <f t="shared" ref="N3:N52" si="2">M3-L3</f>
        <v>-436.96000000002095</v>
      </c>
      <c r="O3" s="5">
        <f t="shared" ref="O3:O52" si="3">IFERROR(N3/L3,0)</f>
        <v>-1.3540749922529313E-3</v>
      </c>
      <c r="P3">
        <f t="shared" ref="P3:P52" si="4">RANK(O3,$O$2:$O$52,1)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>C4-B4</f>
        <v>-15442.440000010189</v>
      </c>
      <c r="E4" s="5">
        <f>IFERROR(D4/B4,0)</f>
        <v>-4.9327413275443007E-3</v>
      </c>
      <c r="F4" s="9">
        <f>RANK(E4,$E$2:$E$52,1)</f>
        <v>42</v>
      </c>
      <c r="G4">
        <v>3652300</v>
      </c>
      <c r="H4">
        <v>3589693.2099999902</v>
      </c>
      <c r="I4">
        <f>H4-G4</f>
        <v>-62606.790000009816</v>
      </c>
      <c r="J4" s="5">
        <f t="shared" si="0"/>
        <v>-1.7440707697694863E-2</v>
      </c>
      <c r="K4">
        <f t="shared" si="1"/>
        <v>36</v>
      </c>
      <c r="L4">
        <v>3662400</v>
      </c>
      <c r="M4">
        <v>3564983.04999999</v>
      </c>
      <c r="N4">
        <f t="shared" si="2"/>
        <v>-97416.950000009965</v>
      </c>
      <c r="O4" s="5">
        <f t="shared" si="3"/>
        <v>-2.6599210899959033E-2</v>
      </c>
      <c r="P4">
        <f t="shared" si="4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>C5-B5</f>
        <v>-723147.33000000007</v>
      </c>
      <c r="E5" s="5">
        <f>IFERROR(D5/B5,0)</f>
        <v>-9.4273968477453174E-2</v>
      </c>
      <c r="F5" s="9">
        <f>RANK(E5,$E$2:$E$52,1)</f>
        <v>4</v>
      </c>
      <c r="G5">
        <v>7968300</v>
      </c>
      <c r="H5">
        <v>7020609.3200000003</v>
      </c>
      <c r="I5">
        <f>H5-G5</f>
        <v>-947690.6799999997</v>
      </c>
      <c r="J5" s="5">
        <f t="shared" si="0"/>
        <v>-0.13498695580457107</v>
      </c>
      <c r="K5">
        <f t="shared" si="1"/>
        <v>5</v>
      </c>
      <c r="L5">
        <v>7759600</v>
      </c>
      <c r="M5">
        <v>7497322.9100000001</v>
      </c>
      <c r="N5">
        <f t="shared" si="2"/>
        <v>-262277.08999999985</v>
      </c>
      <c r="O5" s="5">
        <f t="shared" si="3"/>
        <v>-3.3800336357544182E-2</v>
      </c>
      <c r="P5">
        <f t="shared" si="4"/>
        <v>22</v>
      </c>
    </row>
    <row r="6" spans="1:16" x14ac:dyDescent="0.35">
      <c r="A6" t="s">
        <v>20</v>
      </c>
      <c r="B6">
        <v>409300</v>
      </c>
      <c r="C6">
        <v>385908.52</v>
      </c>
      <c r="D6">
        <f>C6-B6</f>
        <v>-23391.479999999981</v>
      </c>
      <c r="E6" s="5">
        <f>IFERROR(D6/B6,0)</f>
        <v>-5.7149963352064452E-2</v>
      </c>
      <c r="F6" s="9">
        <f>RANK(E6,$E$2:$E$52,1)</f>
        <v>11</v>
      </c>
      <c r="G6">
        <v>428500</v>
      </c>
      <c r="H6">
        <v>427758.64</v>
      </c>
      <c r="I6">
        <f>H6-G6</f>
        <v>-741.35999999998603</v>
      </c>
      <c r="J6" s="5">
        <f t="shared" si="0"/>
        <v>-1.7331268866947632E-3</v>
      </c>
      <c r="K6">
        <f t="shared" si="1"/>
        <v>44</v>
      </c>
      <c r="L6">
        <v>445200</v>
      </c>
      <c r="M6">
        <v>445114.28999999899</v>
      </c>
      <c r="N6">
        <f t="shared" si="2"/>
        <v>-85.710000001010485</v>
      </c>
      <c r="O6" s="5">
        <f t="shared" si="3"/>
        <v>-1.925202156356929E-4</v>
      </c>
      <c r="P6">
        <f t="shared" si="4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>C7-B7</f>
        <v>-382928.79000000004</v>
      </c>
      <c r="E7" s="5">
        <f>IFERROR(D7/B7,0)</f>
        <v>-0.11502817362571344</v>
      </c>
      <c r="F7" s="9">
        <f>RANK(E7,$E$2:$E$52,1)</f>
        <v>2</v>
      </c>
      <c r="G7">
        <v>3390900</v>
      </c>
      <c r="H7">
        <v>3051483.41</v>
      </c>
      <c r="I7">
        <f>H7-G7</f>
        <v>-339416.58999999985</v>
      </c>
      <c r="J7" s="5">
        <f t="shared" si="0"/>
        <v>-0.11123002959403271</v>
      </c>
      <c r="K7">
        <f t="shared" si="1"/>
        <v>8</v>
      </c>
      <c r="L7">
        <v>3345200</v>
      </c>
      <c r="M7">
        <v>2946440.08</v>
      </c>
      <c r="N7">
        <f t="shared" si="2"/>
        <v>-398759.91999999993</v>
      </c>
      <c r="O7" s="5">
        <f t="shared" si="3"/>
        <v>-0.11920361114432618</v>
      </c>
      <c r="P7">
        <f t="shared" si="4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>C8-B8</f>
        <v>-236476.69000000996</v>
      </c>
      <c r="E8" s="5">
        <f>IFERROR(D8/B8,0)</f>
        <v>-0.15235918433091292</v>
      </c>
      <c r="F8" s="9">
        <f>RANK(E8,$E$2:$E$52,1)</f>
        <v>1</v>
      </c>
      <c r="G8">
        <v>1590700</v>
      </c>
      <c r="H8">
        <v>1383905.98999999</v>
      </c>
      <c r="I8">
        <f>H8-G8</f>
        <v>-206794.01000001002</v>
      </c>
      <c r="J8" s="5">
        <f t="shared" si="0"/>
        <v>-0.14942778736004425</v>
      </c>
      <c r="K8">
        <f t="shared" si="1"/>
        <v>4</v>
      </c>
      <c r="L8">
        <v>1579300</v>
      </c>
      <c r="M8">
        <v>1337735.3199999901</v>
      </c>
      <c r="N8">
        <f t="shared" si="2"/>
        <v>-241564.68000000995</v>
      </c>
      <c r="O8" s="5">
        <f t="shared" si="3"/>
        <v>-0.15295680364719175</v>
      </c>
      <c r="P8">
        <f t="shared" si="4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>C9-B9</f>
        <v>-396574.72000000067</v>
      </c>
      <c r="E9" s="5">
        <f>IFERROR(D9/B9,0)</f>
        <v>-4.2417130511048909E-2</v>
      </c>
      <c r="F9" s="9">
        <f>RANK(E9,$E$2:$E$52,1)</f>
        <v>16</v>
      </c>
      <c r="G9">
        <v>11073700</v>
      </c>
      <c r="H9">
        <v>9929059.5199999996</v>
      </c>
      <c r="I9">
        <f>H9-G9</f>
        <v>-1144640.4800000004</v>
      </c>
      <c r="J9" s="5">
        <f t="shared" si="0"/>
        <v>-0.11528186307014912</v>
      </c>
      <c r="K9">
        <f t="shared" si="1"/>
        <v>7</v>
      </c>
      <c r="L9">
        <v>10790500</v>
      </c>
      <c r="M9">
        <v>9993599.52999999</v>
      </c>
      <c r="N9">
        <f t="shared" si="2"/>
        <v>-796900.47000000998</v>
      </c>
      <c r="O9" s="5">
        <f t="shared" si="3"/>
        <v>-7.3852043000788653E-2</v>
      </c>
      <c r="P9">
        <f t="shared" si="4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>C10-B10</f>
        <v>-36209.630000000005</v>
      </c>
      <c r="E10" s="5">
        <f>IFERROR(D10/B10,0)</f>
        <v>-8.1681998646514792E-2</v>
      </c>
      <c r="F10" s="9">
        <f>RANK(E10,$E$2:$E$52,1)</f>
        <v>6</v>
      </c>
      <c r="G10">
        <v>495200</v>
      </c>
      <c r="H10">
        <v>467907.84000000003</v>
      </c>
      <c r="I10">
        <f>H10-G10</f>
        <v>-27292.159999999974</v>
      </c>
      <c r="J10" s="5">
        <f t="shared" si="0"/>
        <v>-5.8328067339072524E-2</v>
      </c>
      <c r="K10">
        <f t="shared" si="1"/>
        <v>17</v>
      </c>
      <c r="L10">
        <v>487500</v>
      </c>
      <c r="M10">
        <v>478318.92</v>
      </c>
      <c r="N10">
        <f t="shared" si="2"/>
        <v>-9181.0800000000163</v>
      </c>
      <c r="O10" s="5">
        <f t="shared" si="3"/>
        <v>-1.883298461538465E-2</v>
      </c>
      <c r="P10">
        <f t="shared" si="4"/>
        <v>29</v>
      </c>
    </row>
    <row r="11" spans="1:16" x14ac:dyDescent="0.35">
      <c r="A11" t="s">
        <v>25</v>
      </c>
      <c r="B11">
        <v>0</v>
      </c>
      <c r="C11">
        <v>0</v>
      </c>
      <c r="D11">
        <f>C11-B11</f>
        <v>0</v>
      </c>
      <c r="E11" s="5">
        <f>IFERROR(D11/B11,0)</f>
        <v>0</v>
      </c>
      <c r="F11" s="9">
        <f>RANK(E11,$E$2:$E$52,1)</f>
        <v>47</v>
      </c>
      <c r="G11">
        <v>0</v>
      </c>
      <c r="H11">
        <v>0</v>
      </c>
      <c r="I11">
        <f>H11-G11</f>
        <v>0</v>
      </c>
      <c r="J11" s="5">
        <f t="shared" si="0"/>
        <v>0</v>
      </c>
      <c r="K11">
        <f t="shared" si="1"/>
        <v>48</v>
      </c>
      <c r="L11">
        <v>375000</v>
      </c>
      <c r="M11">
        <v>63771.91</v>
      </c>
      <c r="N11">
        <f t="shared" si="2"/>
        <v>-311228.08999999997</v>
      </c>
      <c r="O11" s="5">
        <f t="shared" si="3"/>
        <v>-0.82994157333333329</v>
      </c>
      <c r="P11">
        <f t="shared" si="4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>C12-B12</f>
        <v>-214304.66999999993</v>
      </c>
      <c r="E12" s="5">
        <f>IFERROR(D12/B12,0)</f>
        <v>-5.0060657805601608E-2</v>
      </c>
      <c r="F12" s="9">
        <f>RANK(E12,$E$2:$E$52,1)</f>
        <v>13</v>
      </c>
      <c r="G12">
        <v>4700400</v>
      </c>
      <c r="H12">
        <v>4205555.5999999996</v>
      </c>
      <c r="I12">
        <f>H12-G12</f>
        <v>-494844.40000000037</v>
      </c>
      <c r="J12" s="5">
        <f t="shared" si="0"/>
        <v>-0.11766445318188171</v>
      </c>
      <c r="K12">
        <f t="shared" si="1"/>
        <v>6</v>
      </c>
      <c r="L12">
        <v>4677800</v>
      </c>
      <c r="M12">
        <v>4371713.1399999997</v>
      </c>
      <c r="N12">
        <f t="shared" si="2"/>
        <v>-306086.86000000034</v>
      </c>
      <c r="O12" s="5">
        <f t="shared" si="3"/>
        <v>-6.5433934755654441E-2</v>
      </c>
      <c r="P12">
        <f t="shared" si="4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>C13-B13</f>
        <v>-75511.669999999925</v>
      </c>
      <c r="E13" s="5">
        <f>IFERROR(D13/B13,0)</f>
        <v>-1.2912833886247806E-2</v>
      </c>
      <c r="F13" s="9">
        <f>RANK(E13,$E$2:$E$52,1)</f>
        <v>33</v>
      </c>
      <c r="G13">
        <v>6223700</v>
      </c>
      <c r="H13">
        <v>5909077.9399999902</v>
      </c>
      <c r="I13">
        <f>H13-G13</f>
        <v>-314622.06000000983</v>
      </c>
      <c r="J13" s="5">
        <f t="shared" si="0"/>
        <v>-5.3243850088734883E-2</v>
      </c>
      <c r="K13">
        <f t="shared" si="1"/>
        <v>18</v>
      </c>
      <c r="L13">
        <v>6207300</v>
      </c>
      <c r="M13">
        <v>6056976.6699999999</v>
      </c>
      <c r="N13">
        <f t="shared" si="2"/>
        <v>-150323.33000000007</v>
      </c>
      <c r="O13" s="5">
        <f t="shared" si="3"/>
        <v>-2.4217184605222895E-2</v>
      </c>
      <c r="P13">
        <f t="shared" si="4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>C14-B14</f>
        <v>-6982.6300000000047</v>
      </c>
      <c r="E14" s="5">
        <f>IFERROR(D14/B14,0)</f>
        <v>-1.3637949218750009E-2</v>
      </c>
      <c r="F14" s="9">
        <f>RANK(E14,$E$2:$E$52,1)</f>
        <v>30</v>
      </c>
      <c r="G14">
        <v>530500</v>
      </c>
      <c r="H14">
        <v>524402.98</v>
      </c>
      <c r="I14">
        <f>H14-G14</f>
        <v>-6097.0200000000186</v>
      </c>
      <c r="J14" s="5">
        <f t="shared" si="0"/>
        <v>-1.1626592968636483E-2</v>
      </c>
      <c r="K14">
        <f t="shared" si="1"/>
        <v>40</v>
      </c>
      <c r="L14">
        <v>526200</v>
      </c>
      <c r="M14">
        <v>504989.88</v>
      </c>
      <c r="N14">
        <f t="shared" si="2"/>
        <v>-21210.119999999995</v>
      </c>
      <c r="O14" s="5">
        <f t="shared" si="3"/>
        <v>-4.0308095781071827E-2</v>
      </c>
      <c r="P14">
        <f t="shared" si="4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>C15-B15</f>
        <v>496819.90000000596</v>
      </c>
      <c r="E15" s="5">
        <f>IFERROR(D15/B15,0)</f>
        <v>3.1837408866824991E-3</v>
      </c>
      <c r="F15" s="9">
        <f>RANK(E15,$E$2:$E$52,1)</f>
        <v>51</v>
      </c>
      <c r="G15">
        <v>184167800</v>
      </c>
      <c r="H15">
        <v>175966389.24999899</v>
      </c>
      <c r="I15">
        <f>H15-G15</f>
        <v>-8201410.7500010133</v>
      </c>
      <c r="J15" s="5">
        <f t="shared" si="0"/>
        <v>-4.6607825420280143E-2</v>
      </c>
      <c r="K15">
        <f t="shared" si="1"/>
        <v>24</v>
      </c>
      <c r="L15">
        <v>188953500</v>
      </c>
      <c r="M15">
        <v>184450910.84999901</v>
      </c>
      <c r="N15">
        <f t="shared" si="2"/>
        <v>-4502589.1500009894</v>
      </c>
      <c r="O15" s="5">
        <f t="shared" si="3"/>
        <v>-2.3829085727446114E-2</v>
      </c>
      <c r="P15">
        <f t="shared" si="4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>C16-B16</f>
        <v>-78219.540000010282</v>
      </c>
      <c r="E16" s="5">
        <f>IFERROR(D16/B16,0)</f>
        <v>-1.1850188616360429E-2</v>
      </c>
      <c r="F16" s="9">
        <f>RANK(E16,$E$2:$E$52,1)</f>
        <v>37</v>
      </c>
      <c r="G16">
        <v>7352500</v>
      </c>
      <c r="H16">
        <v>7350464.0800000001</v>
      </c>
      <c r="I16">
        <f>H16-G16</f>
        <v>-2035.9199999999255</v>
      </c>
      <c r="J16" s="5">
        <f t="shared" si="0"/>
        <v>-2.7697842991158804E-4</v>
      </c>
      <c r="K16">
        <f t="shared" si="1"/>
        <v>46</v>
      </c>
      <c r="L16">
        <v>7397200</v>
      </c>
      <c r="M16">
        <v>7397093</v>
      </c>
      <c r="N16">
        <f t="shared" si="2"/>
        <v>-107</v>
      </c>
      <c r="O16" s="5">
        <f t="shared" si="3"/>
        <v>-1.4464932677229222E-5</v>
      </c>
      <c r="P16">
        <f t="shared" si="4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>C17-B17</f>
        <v>-421319.94999999925</v>
      </c>
      <c r="E17" s="5">
        <f>IFERROR(D17/B17,0)</f>
        <v>-2.8351094826658003E-2</v>
      </c>
      <c r="F17" s="9">
        <f>RANK(E17,$E$2:$E$52,1)</f>
        <v>21</v>
      </c>
      <c r="G17">
        <v>15309700</v>
      </c>
      <c r="H17">
        <v>14645233.51</v>
      </c>
      <c r="I17">
        <f>H17-G17</f>
        <v>-664466.49000000022</v>
      </c>
      <c r="J17" s="5">
        <f t="shared" si="0"/>
        <v>-4.5370836152683523E-2</v>
      </c>
      <c r="K17">
        <f t="shared" si="1"/>
        <v>25</v>
      </c>
      <c r="L17">
        <v>15311800</v>
      </c>
      <c r="M17">
        <v>14346057.039999999</v>
      </c>
      <c r="N17">
        <f t="shared" si="2"/>
        <v>-965742.96000000089</v>
      </c>
      <c r="O17" s="5">
        <f t="shared" si="3"/>
        <v>-6.3071811282801551E-2</v>
      </c>
      <c r="P17">
        <f t="shared" si="4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>C18-B18</f>
        <v>-149396.10000000987</v>
      </c>
      <c r="E18" s="5">
        <f>IFERROR(D18/B18,0)</f>
        <v>-5.4037002206391245E-2</v>
      </c>
      <c r="F18" s="9">
        <f>RANK(E18,$E$2:$E$52,1)</f>
        <v>12</v>
      </c>
      <c r="G18">
        <v>2861000</v>
      </c>
      <c r="H18">
        <v>2671745.94</v>
      </c>
      <c r="I18">
        <f>H18-G18</f>
        <v>-189254.06000000006</v>
      </c>
      <c r="J18" s="5">
        <f t="shared" si="0"/>
        <v>-7.0835350460006705E-2</v>
      </c>
      <c r="K18">
        <f t="shared" si="1"/>
        <v>15</v>
      </c>
      <c r="L18">
        <v>2910600</v>
      </c>
      <c r="M18">
        <v>2535637.09</v>
      </c>
      <c r="N18">
        <f t="shared" si="2"/>
        <v>-374962.91000000015</v>
      </c>
      <c r="O18" s="5">
        <f t="shared" si="3"/>
        <v>-0.12882667147667154</v>
      </c>
      <c r="P18">
        <f t="shared" si="4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>C19-B19</f>
        <v>-376336.80000001006</v>
      </c>
      <c r="E19" s="5">
        <f>IFERROR(D19/B19,0)</f>
        <v>-4.258504294298146E-2</v>
      </c>
      <c r="F19" s="9">
        <f>RANK(E19,$E$2:$E$52,1)</f>
        <v>15</v>
      </c>
      <c r="G19">
        <v>9713300</v>
      </c>
      <c r="H19">
        <v>8991707.2399999909</v>
      </c>
      <c r="I19">
        <f>H19-G19</f>
        <v>-721592.76000000909</v>
      </c>
      <c r="J19" s="5">
        <f t="shared" si="0"/>
        <v>-8.0250917955821899E-2</v>
      </c>
      <c r="K19">
        <f t="shared" si="1"/>
        <v>12</v>
      </c>
      <c r="L19">
        <v>9343000</v>
      </c>
      <c r="M19">
        <v>8766655.9100000001</v>
      </c>
      <c r="N19">
        <f t="shared" si="2"/>
        <v>-576344.08999999985</v>
      </c>
      <c r="O19" s="5">
        <f t="shared" si="3"/>
        <v>-6.1687262121374278E-2</v>
      </c>
      <c r="P19">
        <f t="shared" si="4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>C20-B20</f>
        <v>-1539.8400010019541</v>
      </c>
      <c r="E20" s="5">
        <f>IFERROR(D20/B20,0)</f>
        <v>-1.2379538203300809E-5</v>
      </c>
      <c r="F20" s="9">
        <f>RANK(E20,$E$2:$E$52,1)</f>
        <v>46</v>
      </c>
      <c r="G20">
        <v>131849400</v>
      </c>
      <c r="H20">
        <v>131839624.37</v>
      </c>
      <c r="I20">
        <f>H20-G20</f>
        <v>-9775.6299999952316</v>
      </c>
      <c r="J20" s="5">
        <f t="shared" si="0"/>
        <v>-7.4147890262190919E-5</v>
      </c>
      <c r="K20">
        <f t="shared" si="1"/>
        <v>47</v>
      </c>
      <c r="L20">
        <v>130621400</v>
      </c>
      <c r="M20">
        <v>130621283.53999899</v>
      </c>
      <c r="N20">
        <f t="shared" si="2"/>
        <v>-116.46000100672245</v>
      </c>
      <c r="O20" s="5">
        <f t="shared" si="3"/>
        <v>-8.9158438821450736E-7</v>
      </c>
      <c r="P20">
        <f t="shared" si="4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>C21-B21</f>
        <v>-1923512.4500000998</v>
      </c>
      <c r="E21" s="5">
        <f>IFERROR(D21/B21,0)</f>
        <v>-7.9052463618023094E-2</v>
      </c>
      <c r="F21" s="9">
        <f>RANK(E21,$E$2:$E$52,1)</f>
        <v>9</v>
      </c>
      <c r="G21">
        <v>24497400</v>
      </c>
      <c r="H21">
        <v>22655993.629999999</v>
      </c>
      <c r="I21">
        <f>H21-G21</f>
        <v>-1841406.370000001</v>
      </c>
      <c r="J21" s="5">
        <f t="shared" si="0"/>
        <v>-8.1276787064492179E-2</v>
      </c>
      <c r="K21">
        <f t="shared" si="1"/>
        <v>11</v>
      </c>
      <c r="L21">
        <v>24323000</v>
      </c>
      <c r="M21">
        <v>23434073.089999899</v>
      </c>
      <c r="N21">
        <f t="shared" si="2"/>
        <v>-888926.91000010073</v>
      </c>
      <c r="O21" s="5">
        <f t="shared" si="3"/>
        <v>-3.6546762734864152E-2</v>
      </c>
      <c r="P21">
        <f t="shared" si="4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>C22-B22</f>
        <v>-153660.12000009976</v>
      </c>
      <c r="E22" s="5">
        <f>IFERROR(D22/B22,0)</f>
        <v>-1.3285502334437123E-2</v>
      </c>
      <c r="F22" s="9">
        <f>RANK(E22,$E$2:$E$52,1)</f>
        <v>32</v>
      </c>
      <c r="G22">
        <v>11980700</v>
      </c>
      <c r="H22">
        <v>11791977.9699999</v>
      </c>
      <c r="I22">
        <f>H22-G22</f>
        <v>-188722.03000009991</v>
      </c>
      <c r="J22" s="5">
        <f t="shared" si="0"/>
        <v>-1.6004272606362537E-2</v>
      </c>
      <c r="K22">
        <f t="shared" si="1"/>
        <v>38</v>
      </c>
      <c r="L22">
        <v>11935200</v>
      </c>
      <c r="M22">
        <v>11934454.77</v>
      </c>
      <c r="N22">
        <f t="shared" si="2"/>
        <v>-745.23000000044703</v>
      </c>
      <c r="O22" s="5">
        <f t="shared" si="3"/>
        <v>-6.2439674240938325E-5</v>
      </c>
      <c r="P22">
        <f t="shared" si="4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>C23-B23</f>
        <v>-825956.59000010043</v>
      </c>
      <c r="E23" s="5">
        <f>IFERROR(D23/B23,0)</f>
        <v>-3.9590110100806722E-2</v>
      </c>
      <c r="F23" s="9">
        <f>RANK(E23,$E$2:$E$52,1)</f>
        <v>18</v>
      </c>
      <c r="G23">
        <v>22683800</v>
      </c>
      <c r="H23">
        <v>21722126.219999898</v>
      </c>
      <c r="I23">
        <f>H23-G23</f>
        <v>-961673.78000010177</v>
      </c>
      <c r="J23" s="5">
        <f t="shared" si="0"/>
        <v>-4.4271622872473403E-2</v>
      </c>
      <c r="K23">
        <f t="shared" si="1"/>
        <v>26</v>
      </c>
      <c r="L23">
        <v>23220300</v>
      </c>
      <c r="M23">
        <v>22619057.440000001</v>
      </c>
      <c r="N23">
        <f t="shared" si="2"/>
        <v>-601242.55999999866</v>
      </c>
      <c r="O23" s="5">
        <f t="shared" si="3"/>
        <v>-2.5892971236375011E-2</v>
      </c>
      <c r="P23">
        <f t="shared" si="4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>C24-B24</f>
        <v>-12230.810000000056</v>
      </c>
      <c r="E24" s="5">
        <f>IFERROR(D24/B24,0)</f>
        <v>-1.3334943305713101E-2</v>
      </c>
      <c r="F24" s="9">
        <f>RANK(E24,$E$2:$E$52,1)</f>
        <v>31</v>
      </c>
      <c r="G24">
        <v>1112700</v>
      </c>
      <c r="H24">
        <v>1067214.42</v>
      </c>
      <c r="I24">
        <f>H24-G24</f>
        <v>-45485.580000000075</v>
      </c>
      <c r="J24" s="5">
        <f t="shared" si="0"/>
        <v>-4.2620844647132936E-2</v>
      </c>
      <c r="K24">
        <f t="shared" si="1"/>
        <v>28</v>
      </c>
      <c r="L24">
        <v>1112600</v>
      </c>
      <c r="M24">
        <v>1112527.1200000001</v>
      </c>
      <c r="N24">
        <f t="shared" si="2"/>
        <v>-72.879999999888241</v>
      </c>
      <c r="O24" s="5">
        <f t="shared" si="3"/>
        <v>-6.5504224339284781E-5</v>
      </c>
      <c r="P24">
        <f t="shared" si="4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>C25-B25</f>
        <v>-4950.4699999999721</v>
      </c>
      <c r="E25" s="5">
        <f>IFERROR(D25/B25,0)</f>
        <v>-1.0226130964676661E-2</v>
      </c>
      <c r="F25" s="9">
        <f>RANK(E25,$E$2:$E$52,1)</f>
        <v>38</v>
      </c>
      <c r="G25">
        <v>505200</v>
      </c>
      <c r="H25">
        <v>497194.20999999897</v>
      </c>
      <c r="I25">
        <f>H25-G25</f>
        <v>-8005.7900000010268</v>
      </c>
      <c r="J25" s="5">
        <f t="shared" si="0"/>
        <v>-1.6101937309368593E-2</v>
      </c>
      <c r="K25">
        <f t="shared" si="1"/>
        <v>37</v>
      </c>
      <c r="L25">
        <v>496500</v>
      </c>
      <c r="M25">
        <v>494775.1</v>
      </c>
      <c r="N25">
        <f t="shared" si="2"/>
        <v>-1724.9000000000233</v>
      </c>
      <c r="O25" s="5">
        <f t="shared" si="3"/>
        <v>-3.4741188318228064E-3</v>
      </c>
      <c r="P25">
        <f t="shared" si="4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>C26-B26</f>
        <v>-447839.91999999993</v>
      </c>
      <c r="E26" s="5">
        <f>IFERROR(D26/B26,0)</f>
        <v>-8.5306091660634673E-2</v>
      </c>
      <c r="F26" s="9">
        <f>RANK(E26,$E$2:$E$52,1)</f>
        <v>5</v>
      </c>
      <c r="G26">
        <v>5442200</v>
      </c>
      <c r="H26">
        <v>5122329.02999999</v>
      </c>
      <c r="I26">
        <f>H26-G26</f>
        <v>-319870.97000000998</v>
      </c>
      <c r="J26" s="5">
        <f t="shared" si="0"/>
        <v>-6.2446392671501351E-2</v>
      </c>
      <c r="K26">
        <f t="shared" si="1"/>
        <v>16</v>
      </c>
      <c r="L26">
        <v>5430700</v>
      </c>
      <c r="M26">
        <v>5117235.21</v>
      </c>
      <c r="N26">
        <f t="shared" si="2"/>
        <v>-313464.79000000004</v>
      </c>
      <c r="O26" s="5">
        <f t="shared" si="3"/>
        <v>-5.7720881286022069E-2</v>
      </c>
      <c r="P26">
        <f t="shared" si="4"/>
        <v>13</v>
      </c>
    </row>
    <row r="27" spans="1:16" x14ac:dyDescent="0.35">
      <c r="A27" t="s">
        <v>41</v>
      </c>
      <c r="B27">
        <v>0</v>
      </c>
      <c r="C27">
        <v>0</v>
      </c>
      <c r="D27">
        <f>C27-B27</f>
        <v>0</v>
      </c>
      <c r="E27" s="5">
        <f>IFERROR(D27/B27,0)</f>
        <v>0</v>
      </c>
      <c r="F27" s="9">
        <f>RANK(E27,$E$2:$E$52,1)</f>
        <v>47</v>
      </c>
      <c r="G27">
        <v>0</v>
      </c>
      <c r="H27">
        <v>0</v>
      </c>
      <c r="I27">
        <f>H27-G27</f>
        <v>0</v>
      </c>
      <c r="J27" s="5">
        <f t="shared" si="0"/>
        <v>0</v>
      </c>
      <c r="K27">
        <f t="shared" si="1"/>
        <v>48</v>
      </c>
      <c r="L27">
        <v>0</v>
      </c>
      <c r="M27">
        <v>0</v>
      </c>
      <c r="N27">
        <f t="shared" si="2"/>
        <v>0</v>
      </c>
      <c r="O27" s="5">
        <f t="shared" si="3"/>
        <v>0</v>
      </c>
      <c r="P27">
        <f t="shared" si="4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>C28-B28</f>
        <v>-132457.97999999998</v>
      </c>
      <c r="E28" s="5">
        <f>IFERROR(D28/B28,0)</f>
        <v>-9.5782760864849215E-2</v>
      </c>
      <c r="F28" s="9">
        <f>RANK(E28,$E$2:$E$52,1)</f>
        <v>3</v>
      </c>
      <c r="G28">
        <v>1545700</v>
      </c>
      <c r="H28">
        <v>1281335.23</v>
      </c>
      <c r="I28">
        <f>H28-G28</f>
        <v>-264364.77</v>
      </c>
      <c r="J28" s="5">
        <f t="shared" si="0"/>
        <v>-0.20631975443303782</v>
      </c>
      <c r="K28">
        <f t="shared" si="1"/>
        <v>2</v>
      </c>
      <c r="L28">
        <v>1525900</v>
      </c>
      <c r="M28">
        <v>1393285.06</v>
      </c>
      <c r="N28">
        <f t="shared" si="2"/>
        <v>-132614.93999999994</v>
      </c>
      <c r="O28" s="5">
        <f t="shared" si="3"/>
        <v>-8.6909325643882263E-2</v>
      </c>
      <c r="P28">
        <f t="shared" si="4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>C29-B29</f>
        <v>-37915.290000000037</v>
      </c>
      <c r="E29" s="5">
        <f>IFERROR(D29/B29,0)</f>
        <v>-1.4800253727847622E-2</v>
      </c>
      <c r="F29" s="9">
        <f>RANK(E29,$E$2:$E$52,1)</f>
        <v>28</v>
      </c>
      <c r="G29">
        <v>2779500</v>
      </c>
      <c r="H29">
        <v>2665264.4399999902</v>
      </c>
      <c r="I29">
        <f>H29-G29</f>
        <v>-114235.56000000983</v>
      </c>
      <c r="J29" s="5">
        <f t="shared" si="0"/>
        <v>-4.2860872747024777E-2</v>
      </c>
      <c r="K29">
        <f t="shared" si="1"/>
        <v>27</v>
      </c>
      <c r="L29">
        <v>2889900</v>
      </c>
      <c r="M29">
        <v>2889864.67</v>
      </c>
      <c r="N29">
        <f t="shared" si="2"/>
        <v>-35.330000000074506</v>
      </c>
      <c r="O29" s="5">
        <f t="shared" si="3"/>
        <v>-1.2225336516860273E-5</v>
      </c>
      <c r="P29">
        <f t="shared" si="4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>C30-B30</f>
        <v>-101705.90000000037</v>
      </c>
      <c r="E30" s="5">
        <f>IFERROR(D30/B30,0)</f>
        <v>-8.3831374359143746E-3</v>
      </c>
      <c r="F30" s="9">
        <f>RANK(E30,$E$2:$E$52,1)</f>
        <v>40</v>
      </c>
      <c r="G30">
        <v>12735900</v>
      </c>
      <c r="H30">
        <v>12685514.279999901</v>
      </c>
      <c r="I30">
        <f>H30-G30</f>
        <v>-50385.720000099391</v>
      </c>
      <c r="J30" s="5">
        <f t="shared" si="0"/>
        <v>-3.971909919295742E-3</v>
      </c>
      <c r="K30">
        <f t="shared" si="1"/>
        <v>42</v>
      </c>
      <c r="L30">
        <v>12861300</v>
      </c>
      <c r="M30">
        <v>12826009.609999999</v>
      </c>
      <c r="N30">
        <f t="shared" si="2"/>
        <v>-35290.390000000596</v>
      </c>
      <c r="O30" s="5">
        <f t="shared" si="3"/>
        <v>-2.7439209100169185E-3</v>
      </c>
      <c r="P30">
        <f t="shared" si="4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>C31-B31</f>
        <v>-24772.310000000056</v>
      </c>
      <c r="E31" s="5">
        <f>IFERROR(D31/B31,0)</f>
        <v>-1.4030533529678329E-2</v>
      </c>
      <c r="F31" s="9">
        <f>RANK(E31,$E$2:$E$52,1)</f>
        <v>29</v>
      </c>
      <c r="G31">
        <v>1823300</v>
      </c>
      <c r="H31">
        <v>1762676.85</v>
      </c>
      <c r="I31">
        <f>H31-G31</f>
        <v>-60623.149999999907</v>
      </c>
      <c r="J31" s="5">
        <f t="shared" si="0"/>
        <v>-3.4392662500786743E-2</v>
      </c>
      <c r="K31">
        <f t="shared" si="1"/>
        <v>32</v>
      </c>
      <c r="L31">
        <v>1870700</v>
      </c>
      <c r="M31">
        <v>1801391.34</v>
      </c>
      <c r="N31">
        <f t="shared" si="2"/>
        <v>-69308.659999999916</v>
      </c>
      <c r="O31" s="5">
        <f t="shared" si="3"/>
        <v>-3.7049585716576634E-2</v>
      </c>
      <c r="P31">
        <f t="shared" si="4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>C32-B32</f>
        <v>-73762.280000009574</v>
      </c>
      <c r="E32" s="5">
        <f>IFERROR(D32/B32,0)</f>
        <v>-1.2294942827617691E-2</v>
      </c>
      <c r="F32" s="9">
        <f>RANK(E32,$E$2:$E$52,1)</f>
        <v>36</v>
      </c>
      <c r="G32">
        <v>6195500</v>
      </c>
      <c r="H32">
        <v>6084985.4699999997</v>
      </c>
      <c r="I32">
        <f>H32-G32</f>
        <v>-110514.53000000026</v>
      </c>
      <c r="J32" s="5">
        <f t="shared" si="0"/>
        <v>-1.8161839587761623E-2</v>
      </c>
      <c r="K32">
        <f t="shared" si="1"/>
        <v>35</v>
      </c>
      <c r="L32">
        <v>6157400</v>
      </c>
      <c r="M32">
        <v>5987572.0199999996</v>
      </c>
      <c r="N32">
        <f t="shared" si="2"/>
        <v>-169827.98000000045</v>
      </c>
      <c r="O32" s="5">
        <f t="shared" si="3"/>
        <v>-2.7581118653977402E-2</v>
      </c>
      <c r="P32">
        <f t="shared" si="4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>C33-B33</f>
        <v>-7418835.2699990273</v>
      </c>
      <c r="E33" s="5">
        <f>IFERROR(D33/B33,0)</f>
        <v>-7.9969930789269058E-3</v>
      </c>
      <c r="F33" s="9">
        <f>RANK(E33,$E$2:$E$52,1)</f>
        <v>41</v>
      </c>
      <c r="G33">
        <v>979671000</v>
      </c>
      <c r="H33">
        <v>977068513.48000002</v>
      </c>
      <c r="I33">
        <f>H33-G33</f>
        <v>-2602486.5199999809</v>
      </c>
      <c r="J33" s="5">
        <f t="shared" si="0"/>
        <v>-2.6635660489465278E-3</v>
      </c>
      <c r="K33">
        <f t="shared" si="1"/>
        <v>43</v>
      </c>
      <c r="L33">
        <v>989572899.99999905</v>
      </c>
      <c r="M33">
        <v>984116289.40999901</v>
      </c>
      <c r="N33">
        <f t="shared" si="2"/>
        <v>-5456610.5900000334</v>
      </c>
      <c r="O33" s="5">
        <f t="shared" si="3"/>
        <v>-5.5141067323084929E-3</v>
      </c>
      <c r="P33">
        <f t="shared" si="4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>C34-B34</f>
        <v>-79341.779999999795</v>
      </c>
      <c r="E34" s="5">
        <f>IFERROR(D34/B34,0)</f>
        <v>-1.8939149738619768E-2</v>
      </c>
      <c r="F34" s="9">
        <f>RANK(E34,$E$2:$E$52,1)</f>
        <v>26</v>
      </c>
      <c r="G34">
        <v>4350600</v>
      </c>
      <c r="H34">
        <v>4137588.7699999898</v>
      </c>
      <c r="I34">
        <f>H34-G34</f>
        <v>-213011.23000001023</v>
      </c>
      <c r="J34" s="5">
        <f t="shared" si="0"/>
        <v>-5.1481972192227006E-2</v>
      </c>
      <c r="K34">
        <f t="shared" si="1"/>
        <v>21</v>
      </c>
      <c r="L34">
        <v>4345600</v>
      </c>
      <c r="M34">
        <v>4229801.51</v>
      </c>
      <c r="N34">
        <f t="shared" si="2"/>
        <v>-115798.49000000022</v>
      </c>
      <c r="O34" s="5">
        <f t="shared" si="3"/>
        <v>-2.6647296115611244E-2</v>
      </c>
      <c r="P34">
        <f t="shared" si="4"/>
        <v>24</v>
      </c>
    </row>
    <row r="35" spans="1:16" x14ac:dyDescent="0.35">
      <c r="A35" t="s">
        <v>49</v>
      </c>
      <c r="B35">
        <v>0</v>
      </c>
      <c r="C35">
        <v>0</v>
      </c>
      <c r="D35">
        <f>C35-B35</f>
        <v>0</v>
      </c>
      <c r="E35" s="5">
        <f>IFERROR(D35/B35,0)</f>
        <v>0</v>
      </c>
      <c r="F35" s="9">
        <f>RANK(E35,$E$2:$E$52,1)</f>
        <v>47</v>
      </c>
      <c r="G35">
        <v>0</v>
      </c>
      <c r="H35">
        <v>0</v>
      </c>
      <c r="I35">
        <f>H35-G35</f>
        <v>0</v>
      </c>
      <c r="J35" s="5">
        <f t="shared" si="0"/>
        <v>0</v>
      </c>
      <c r="K35">
        <f t="shared" si="1"/>
        <v>48</v>
      </c>
      <c r="L35">
        <v>0</v>
      </c>
      <c r="M35">
        <v>0</v>
      </c>
      <c r="N35">
        <f t="shared" si="2"/>
        <v>0</v>
      </c>
      <c r="O35" s="5">
        <f t="shared" si="3"/>
        <v>0</v>
      </c>
      <c r="P35">
        <f t="shared" si="4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>C36-B36</f>
        <v>-62776.72000000102</v>
      </c>
      <c r="E36" s="5">
        <f>IFERROR(D36/B36,0)</f>
        <v>-7.8647857679780775E-2</v>
      </c>
      <c r="F36" s="9">
        <f>RANK(E36,$E$2:$E$52,1)</f>
        <v>10</v>
      </c>
      <c r="G36">
        <v>898700</v>
      </c>
      <c r="H36">
        <v>740966.94999999902</v>
      </c>
      <c r="I36">
        <f>H36-G36</f>
        <v>-157733.05000000098</v>
      </c>
      <c r="J36" s="5">
        <f t="shared" si="0"/>
        <v>-0.21287460931962104</v>
      </c>
      <c r="K36">
        <f t="shared" si="1"/>
        <v>1</v>
      </c>
      <c r="L36">
        <v>878300</v>
      </c>
      <c r="M36">
        <v>777215.28999999899</v>
      </c>
      <c r="N36">
        <f t="shared" si="2"/>
        <v>-101084.71000000101</v>
      </c>
      <c r="O36" s="5">
        <f t="shared" si="3"/>
        <v>-0.11509132414892521</v>
      </c>
      <c r="P36">
        <f t="shared" si="4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>C37-B37</f>
        <v>-82352.260000010021</v>
      </c>
      <c r="E37" s="5">
        <f>IFERROR(D37/B37,0)</f>
        <v>-3.9444515758219188E-2</v>
      </c>
      <c r="F37" s="9">
        <f>RANK(E37,$E$2:$E$52,1)</f>
        <v>19</v>
      </c>
      <c r="G37">
        <v>2229200</v>
      </c>
      <c r="H37">
        <v>2118943.21</v>
      </c>
      <c r="I37">
        <f>H37-G37</f>
        <v>-110256.79000000004</v>
      </c>
      <c r="J37" s="5">
        <f t="shared" si="0"/>
        <v>-5.2033857953182258E-2</v>
      </c>
      <c r="K37">
        <f t="shared" si="1"/>
        <v>20</v>
      </c>
      <c r="L37">
        <v>2296900</v>
      </c>
      <c r="M37">
        <v>2108718.34</v>
      </c>
      <c r="N37">
        <f t="shared" si="2"/>
        <v>-188181.66000000015</v>
      </c>
      <c r="O37" s="5">
        <f t="shared" si="3"/>
        <v>-8.1928538464887526E-2</v>
      </c>
      <c r="P37">
        <f t="shared" si="4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>C38-B38</f>
        <v>-16630.180000000051</v>
      </c>
      <c r="E38" s="5">
        <f>IFERROR(D38/B38,0)</f>
        <v>-1.9443680579913542E-2</v>
      </c>
      <c r="F38" s="9">
        <f>RANK(E38,$E$2:$E$52,1)</f>
        <v>25</v>
      </c>
      <c r="G38">
        <v>792800</v>
      </c>
      <c r="H38">
        <v>753451.96</v>
      </c>
      <c r="I38">
        <f>H38-G38</f>
        <v>-39348.040000000037</v>
      </c>
      <c r="J38" s="5">
        <f t="shared" si="0"/>
        <v>-5.2223687891129834E-2</v>
      </c>
      <c r="K38">
        <f t="shared" si="1"/>
        <v>19</v>
      </c>
      <c r="L38">
        <v>777800</v>
      </c>
      <c r="M38">
        <v>777663.26</v>
      </c>
      <c r="N38">
        <f t="shared" si="2"/>
        <v>-136.73999999999069</v>
      </c>
      <c r="O38" s="5">
        <f t="shared" si="3"/>
        <v>-1.7580354847003174E-4</v>
      </c>
      <c r="P38">
        <f t="shared" si="4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>C39-B39</f>
        <v>-70791.13</v>
      </c>
      <c r="E39" s="5">
        <f>IFERROR(D39/B39,0)</f>
        <v>-8.008952370177623E-2</v>
      </c>
      <c r="F39" s="9">
        <f>RANK(E39,$E$2:$E$52,1)</f>
        <v>8</v>
      </c>
      <c r="G39">
        <v>1294400</v>
      </c>
      <c r="H39">
        <v>1114242.27999999</v>
      </c>
      <c r="I39">
        <f>H39-G39</f>
        <v>-180157.72000000998</v>
      </c>
      <c r="J39" s="5">
        <f t="shared" si="0"/>
        <v>-0.16168630757756886</v>
      </c>
      <c r="K39">
        <f t="shared" si="1"/>
        <v>3</v>
      </c>
      <c r="L39">
        <v>1759500</v>
      </c>
      <c r="M39">
        <v>1680463.8699999901</v>
      </c>
      <c r="N39">
        <f t="shared" si="2"/>
        <v>-79036.1300000099</v>
      </c>
      <c r="O39" s="5">
        <f t="shared" si="3"/>
        <v>-4.4919653310605226E-2</v>
      </c>
      <c r="P39">
        <f t="shared" si="4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>C40-B40</f>
        <v>-816758.14000009745</v>
      </c>
      <c r="E40" s="5">
        <f>IFERROR(D40/B40,0)</f>
        <v>-2.1279773539092578E-2</v>
      </c>
      <c r="F40" s="9">
        <f>RANK(E40,$E$2:$E$52,1)</f>
        <v>23</v>
      </c>
      <c r="G40">
        <v>39964900</v>
      </c>
      <c r="H40">
        <v>38095240.189999901</v>
      </c>
      <c r="I40">
        <f>H40-G40</f>
        <v>-1869659.8100000992</v>
      </c>
      <c r="J40" s="5">
        <f t="shared" si="0"/>
        <v>-4.9078567313795014E-2</v>
      </c>
      <c r="K40">
        <f t="shared" si="1"/>
        <v>22</v>
      </c>
      <c r="L40">
        <v>40216700</v>
      </c>
      <c r="M40">
        <v>39606263.709999897</v>
      </c>
      <c r="N40">
        <f t="shared" si="2"/>
        <v>-610436.29000010341</v>
      </c>
      <c r="O40" s="5">
        <f t="shared" si="3"/>
        <v>-1.5178676768608648E-2</v>
      </c>
      <c r="P40">
        <f t="shared" si="4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>C41-B41</f>
        <v>-184239.79000001028</v>
      </c>
      <c r="E41" s="5">
        <f>IFERROR(D41/B41,0)</f>
        <v>-4.0110550149132493E-2</v>
      </c>
      <c r="F41" s="9">
        <f>RANK(E41,$E$2:$E$52,1)</f>
        <v>17</v>
      </c>
      <c r="G41">
        <v>5089500</v>
      </c>
      <c r="H41">
        <v>4956043.6699999897</v>
      </c>
      <c r="I41">
        <f>H41-G41</f>
        <v>-133456.33000001032</v>
      </c>
      <c r="J41" s="5">
        <f t="shared" si="0"/>
        <v>-2.6927997186112485E-2</v>
      </c>
      <c r="K41">
        <f t="shared" si="1"/>
        <v>34</v>
      </c>
      <c r="L41">
        <v>4799900</v>
      </c>
      <c r="M41">
        <v>4717822.6500000004</v>
      </c>
      <c r="N41">
        <f t="shared" si="2"/>
        <v>-82077.349999999627</v>
      </c>
      <c r="O41" s="5">
        <f t="shared" si="3"/>
        <v>-1.7099804162586642E-2</v>
      </c>
      <c r="P41">
        <f t="shared" si="4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>C42-B42</f>
        <v>-41624.320001006126</v>
      </c>
      <c r="E42" s="5">
        <f>IFERROR(D42/B42,0)</f>
        <v>-2.2070943135841053E-4</v>
      </c>
      <c r="F42" s="9">
        <f>RANK(E42,$E$2:$E$52,1)</f>
        <v>44</v>
      </c>
      <c r="G42">
        <v>199130300</v>
      </c>
      <c r="H42">
        <v>196755033.31</v>
      </c>
      <c r="I42">
        <f>H42-G42</f>
        <v>-2375266.6899999976</v>
      </c>
      <c r="J42" s="5">
        <f t="shared" si="0"/>
        <v>-1.2072202931945403E-2</v>
      </c>
      <c r="K42">
        <f t="shared" si="1"/>
        <v>39</v>
      </c>
      <c r="L42">
        <v>199954600</v>
      </c>
      <c r="M42">
        <v>199954563.74999899</v>
      </c>
      <c r="N42">
        <f t="shared" si="2"/>
        <v>-36.250001013278961</v>
      </c>
      <c r="O42" s="5">
        <f t="shared" si="3"/>
        <v>-1.8129115815929696E-7</v>
      </c>
      <c r="P42">
        <f t="shared" si="4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>C43-B43</f>
        <v>-166754.16999999993</v>
      </c>
      <c r="E43" s="5">
        <f>IFERROR(D43/B43,0)</f>
        <v>-2.0497353541313264E-2</v>
      </c>
      <c r="F43" s="9">
        <f>RANK(E43,$E$2:$E$52,1)</f>
        <v>24</v>
      </c>
      <c r="G43">
        <v>8560800</v>
      </c>
      <c r="H43">
        <v>8171472.0199999996</v>
      </c>
      <c r="I43">
        <f>H43-G43</f>
        <v>-389327.98000000045</v>
      </c>
      <c r="J43" s="5">
        <f t="shared" si="0"/>
        <v>-4.764477918386123E-2</v>
      </c>
      <c r="K43">
        <f t="shared" si="1"/>
        <v>23</v>
      </c>
      <c r="L43">
        <v>8497500</v>
      </c>
      <c r="M43">
        <v>8150982.5699999901</v>
      </c>
      <c r="N43">
        <f t="shared" si="2"/>
        <v>-346517.43000000995</v>
      </c>
      <c r="O43" s="5">
        <f t="shared" si="3"/>
        <v>-4.0778750220654303E-2</v>
      </c>
      <c r="P43">
        <f t="shared" si="4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>C44-B44</f>
        <v>-294095.62000000104</v>
      </c>
      <c r="E44" s="5">
        <f>IFERROR(D44/B44,0)</f>
        <v>-9.7760750186150751E-3</v>
      </c>
      <c r="F44" s="9">
        <f>RANK(E44,$E$2:$E$52,1)</f>
        <v>39</v>
      </c>
      <c r="G44">
        <v>31040700</v>
      </c>
      <c r="H44">
        <v>30793711.48</v>
      </c>
      <c r="I44">
        <f>H44-G44</f>
        <v>-246988.51999999955</v>
      </c>
      <c r="J44" s="5">
        <f t="shared" si="0"/>
        <v>-8.0207454096728314E-3</v>
      </c>
      <c r="K44">
        <f t="shared" si="1"/>
        <v>41</v>
      </c>
      <c r="L44">
        <v>31282200</v>
      </c>
      <c r="M44">
        <v>31282141.25</v>
      </c>
      <c r="N44">
        <f t="shared" si="2"/>
        <v>-58.75</v>
      </c>
      <c r="O44" s="5">
        <f t="shared" si="3"/>
        <v>-1.8780648419868168E-6</v>
      </c>
      <c r="P44">
        <f t="shared" si="4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>C45-B45</f>
        <v>-712015.95000009984</v>
      </c>
      <c r="E45" s="5">
        <f>IFERROR(D45/B45,0)</f>
        <v>-1.287514194887851E-2</v>
      </c>
      <c r="F45" s="9">
        <f>RANK(E45,$E$2:$E$52,1)</f>
        <v>34</v>
      </c>
      <c r="G45">
        <v>56792200</v>
      </c>
      <c r="H45">
        <v>54594953.959999897</v>
      </c>
      <c r="I45">
        <f>H45-G45</f>
        <v>-2197246.0400001034</v>
      </c>
      <c r="J45" s="5">
        <f t="shared" si="0"/>
        <v>-4.0246320962372462E-2</v>
      </c>
      <c r="K45">
        <f t="shared" si="1"/>
        <v>30</v>
      </c>
      <c r="L45">
        <v>56027100</v>
      </c>
      <c r="M45">
        <v>55386549.6599999</v>
      </c>
      <c r="N45">
        <f t="shared" si="2"/>
        <v>-640550.34000010043</v>
      </c>
      <c r="O45" s="5">
        <f t="shared" si="3"/>
        <v>-1.1432866237947358E-2</v>
      </c>
      <c r="P45">
        <f t="shared" si="4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>C46-B46</f>
        <v>-777.57000000000698</v>
      </c>
      <c r="E46" s="5">
        <f>IFERROR(D46/B46,0)</f>
        <v>-3.0010420686993711E-3</v>
      </c>
      <c r="F46" s="9">
        <f>RANK(E46,$E$2:$E$52,1)</f>
        <v>43</v>
      </c>
      <c r="G46">
        <v>266000</v>
      </c>
      <c r="H46">
        <v>257402.90999999901</v>
      </c>
      <c r="I46">
        <f>H46-G46</f>
        <v>-8597.090000000986</v>
      </c>
      <c r="J46" s="5">
        <f t="shared" si="0"/>
        <v>-3.3399350458007716E-2</v>
      </c>
      <c r="K46">
        <f t="shared" si="1"/>
        <v>33</v>
      </c>
      <c r="L46">
        <v>267100</v>
      </c>
      <c r="M46">
        <v>254753.15999999901</v>
      </c>
      <c r="N46">
        <f t="shared" si="2"/>
        <v>-12346.840000000986</v>
      </c>
      <c r="O46" s="5">
        <f t="shared" si="3"/>
        <v>-4.6225533508053113E-2</v>
      </c>
      <c r="P46">
        <f t="shared" si="4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>C47-B47</f>
        <v>-12273.280000001192</v>
      </c>
      <c r="E47" s="5">
        <f>IFERROR(D47/B47,0)</f>
        <v>-1.7435939690898361E-4</v>
      </c>
      <c r="F47" s="9">
        <f>RANK(E47,$E$2:$E$52,1)</f>
        <v>45</v>
      </c>
      <c r="G47">
        <v>73467000</v>
      </c>
      <c r="H47">
        <v>73442541.659999996</v>
      </c>
      <c r="I47">
        <f>H47-G47</f>
        <v>-24458.340000003576</v>
      </c>
      <c r="J47" s="5">
        <f t="shared" si="0"/>
        <v>-3.330268730789944E-4</v>
      </c>
      <c r="K47">
        <f t="shared" si="1"/>
        <v>45</v>
      </c>
      <c r="L47">
        <v>75072800</v>
      </c>
      <c r="M47">
        <v>75050829.179999903</v>
      </c>
      <c r="N47">
        <f t="shared" si="2"/>
        <v>-21970.820000097156</v>
      </c>
      <c r="O47" s="5">
        <f t="shared" si="3"/>
        <v>-2.9266019117572752E-4</v>
      </c>
      <c r="P47">
        <f t="shared" si="4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>C48-B48</f>
        <v>-209747.43000000995</v>
      </c>
      <c r="E48" s="5">
        <f>IFERROR(D48/B48,0)</f>
        <v>-3.1133192323107857E-2</v>
      </c>
      <c r="F48" s="9">
        <f>RANK(E48,$E$2:$E$52,1)</f>
        <v>20</v>
      </c>
      <c r="G48">
        <v>7214700</v>
      </c>
      <c r="H48">
        <v>6922072.5599999996</v>
      </c>
      <c r="I48">
        <f>H48-G48</f>
        <v>-292627.44000000041</v>
      </c>
      <c r="J48" s="5">
        <f t="shared" si="0"/>
        <v>-4.2274540964939038E-2</v>
      </c>
      <c r="K48">
        <f t="shared" si="1"/>
        <v>29</v>
      </c>
      <c r="L48">
        <v>7289800</v>
      </c>
      <c r="M48">
        <v>6882350.23999999</v>
      </c>
      <c r="N48">
        <f t="shared" si="2"/>
        <v>-407449.76000001002</v>
      </c>
      <c r="O48" s="5">
        <f t="shared" si="3"/>
        <v>-5.5893132870587676E-2</v>
      </c>
      <c r="P48">
        <f t="shared" si="4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>C49-B49</f>
        <v>-1700.570000000007</v>
      </c>
      <c r="E49" s="5">
        <f>IFERROR(D49/B49,0)</f>
        <v>-1.8444360086767971E-2</v>
      </c>
      <c r="F49" s="9">
        <f>RANK(E49,$E$2:$E$52,1)</f>
        <v>27</v>
      </c>
      <c r="G49">
        <v>102600</v>
      </c>
      <c r="H49">
        <v>95466.880000000005</v>
      </c>
      <c r="I49">
        <f>H49-G49</f>
        <v>-7133.1199999999953</v>
      </c>
      <c r="J49" s="5">
        <f t="shared" si="0"/>
        <v>-7.4718268785991485E-2</v>
      </c>
      <c r="K49">
        <f t="shared" si="1"/>
        <v>13</v>
      </c>
      <c r="L49">
        <v>0</v>
      </c>
      <c r="M49">
        <v>0</v>
      </c>
      <c r="N49">
        <f t="shared" si="2"/>
        <v>0</v>
      </c>
      <c r="O49" s="5">
        <f t="shared" si="3"/>
        <v>0</v>
      </c>
      <c r="P49">
        <f t="shared" si="4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>C50-B50</f>
        <v>0</v>
      </c>
      <c r="E50" s="5">
        <f>IFERROR(D50/B50,0)</f>
        <v>0</v>
      </c>
      <c r="F50" s="9">
        <f>RANK(E50,$E$2:$E$52,1)</f>
        <v>47</v>
      </c>
      <c r="G50">
        <v>859100</v>
      </c>
      <c r="H50">
        <v>859100</v>
      </c>
      <c r="I50">
        <f>H50-G50</f>
        <v>0</v>
      </c>
      <c r="J50" s="5">
        <f t="shared" si="0"/>
        <v>0</v>
      </c>
      <c r="K50">
        <f t="shared" si="1"/>
        <v>48</v>
      </c>
      <c r="L50">
        <v>843200</v>
      </c>
      <c r="M50">
        <v>843200</v>
      </c>
      <c r="N50">
        <f t="shared" si="2"/>
        <v>0</v>
      </c>
      <c r="O50" s="5">
        <f t="shared" si="3"/>
        <v>0</v>
      </c>
      <c r="P50">
        <f t="shared" si="4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>C51-B51</f>
        <v>-110074.66000000946</v>
      </c>
      <c r="E51" s="5">
        <f>IFERROR(D51/B51,0)</f>
        <v>-1.2785255822058129E-2</v>
      </c>
      <c r="F51" s="9">
        <f>RANK(E51,$E$2:$E$52,1)</f>
        <v>35</v>
      </c>
      <c r="G51">
        <v>8925500</v>
      </c>
      <c r="H51">
        <v>8599059.6199999992</v>
      </c>
      <c r="I51">
        <f>H51-G51</f>
        <v>-326440.38000000082</v>
      </c>
      <c r="J51" s="5">
        <f t="shared" si="0"/>
        <v>-3.796233476981066E-2</v>
      </c>
      <c r="K51">
        <f t="shared" si="1"/>
        <v>31</v>
      </c>
      <c r="L51">
        <v>8833900</v>
      </c>
      <c r="M51">
        <v>8735843.3100000005</v>
      </c>
      <c r="N51">
        <f t="shared" si="2"/>
        <v>-98056.689999999478</v>
      </c>
      <c r="O51" s="5">
        <f t="shared" si="3"/>
        <v>-1.1100045280114048E-2</v>
      </c>
      <c r="P51">
        <f t="shared" si="4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>C52-B52</f>
        <v>-196315.20000000019</v>
      </c>
      <c r="E52" s="5">
        <f>IFERROR(D52/B52,0)</f>
        <v>-8.009596083231342E-2</v>
      </c>
      <c r="F52" s="9">
        <f>RANK(E52,$E$2:$E$52,1)</f>
        <v>7</v>
      </c>
      <c r="G52">
        <v>2440700</v>
      </c>
      <c r="H52">
        <v>2204672.88</v>
      </c>
      <c r="I52">
        <f>H52-G52</f>
        <v>-236027.12000000011</v>
      </c>
      <c r="J52" s="5">
        <f t="shared" si="0"/>
        <v>-0.10705766018222174</v>
      </c>
      <c r="K52">
        <f t="shared" si="1"/>
        <v>9</v>
      </c>
      <c r="L52">
        <v>2321600</v>
      </c>
      <c r="M52">
        <v>2056835.26</v>
      </c>
      <c r="N52">
        <f t="shared" si="2"/>
        <v>-264764.74</v>
      </c>
      <c r="O52" s="5">
        <f t="shared" si="3"/>
        <v>-0.11404408166781529</v>
      </c>
      <c r="P52">
        <f t="shared" si="4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VLOOKUP(A56,$A$2:$P$52,4,FALSE)</f>
        <v>-36209.630000000005</v>
      </c>
      <c r="C56">
        <f>VLOOKUP(A56,$A$2:$P$52,9,FALSE)</f>
        <v>-27292.159999999974</v>
      </c>
      <c r="D56">
        <f>VLOOKUP(A56,$A$2:$P$52,14,FALSE)</f>
        <v>-9181.0800000000163</v>
      </c>
    </row>
    <row r="57" spans="1:16" x14ac:dyDescent="0.35">
      <c r="A57" t="s">
        <v>25</v>
      </c>
      <c r="B57">
        <f t="shared" ref="B57:B61" si="5">VLOOKUP(A57,$A$2:$P$52,4,FALSE)</f>
        <v>0</v>
      </c>
      <c r="C57">
        <f t="shared" ref="C57:C61" si="6">VLOOKUP(A57,$A$2:$P$52,9,FALSE)</f>
        <v>0</v>
      </c>
      <c r="D57">
        <f t="shared" ref="D57:D61" si="7">VLOOKUP(A57,$A$2:$P$52,14,FALSE)</f>
        <v>-311228.08999999997</v>
      </c>
    </row>
    <row r="58" spans="1:16" x14ac:dyDescent="0.35">
      <c r="A58" t="s">
        <v>32</v>
      </c>
      <c r="B58">
        <f t="shared" si="5"/>
        <v>-149396.10000000987</v>
      </c>
      <c r="C58">
        <f t="shared" si="6"/>
        <v>-189254.06000000006</v>
      </c>
      <c r="D58">
        <f t="shared" si="7"/>
        <v>-374962.91000000015</v>
      </c>
    </row>
    <row r="59" spans="1:16" x14ac:dyDescent="0.35">
      <c r="A59" t="s">
        <v>38</v>
      </c>
      <c r="B59">
        <f t="shared" si="5"/>
        <v>-12230.810000000056</v>
      </c>
      <c r="C59">
        <f t="shared" si="6"/>
        <v>-45485.580000000075</v>
      </c>
      <c r="D59">
        <f t="shared" si="7"/>
        <v>-72.879999999888241</v>
      </c>
    </row>
    <row r="60" spans="1:16" x14ac:dyDescent="0.35">
      <c r="A60" t="s">
        <v>39</v>
      </c>
      <c r="B60">
        <f t="shared" si="5"/>
        <v>-4950.4699999999721</v>
      </c>
      <c r="C60">
        <f t="shared" si="6"/>
        <v>-8005.7900000010268</v>
      </c>
      <c r="D60">
        <f t="shared" si="7"/>
        <v>-1724.9000000000233</v>
      </c>
    </row>
    <row r="61" spans="1:16" x14ac:dyDescent="0.35">
      <c r="A61" t="s">
        <v>55</v>
      </c>
      <c r="B61">
        <f t="shared" si="5"/>
        <v>-184239.79000001028</v>
      </c>
      <c r="C61">
        <f t="shared" si="6"/>
        <v>-133456.33000001032</v>
      </c>
      <c r="D61">
        <f t="shared" si="7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5">
      <c r="A66" t="s">
        <v>25</v>
      </c>
      <c r="B66">
        <f t="shared" ref="B66:B70" si="8">_xlfn.XLOOKUP(A66,$A$2:$A$52,$D$2:$D$52)</f>
        <v>0</v>
      </c>
      <c r="C66">
        <f t="shared" ref="C66:C70" si="9">_xlfn.XLOOKUP(A66,$A$2:$A$52,$I$2:$I$52)</f>
        <v>0</v>
      </c>
      <c r="D66">
        <f t="shared" ref="D66:D70" si="10">_xlfn.XLOOKUP(A66,$A$2:$A$52,$N$2:$N$52)</f>
        <v>-311228.08999999997</v>
      </c>
    </row>
    <row r="67" spans="1:4" x14ac:dyDescent="0.35">
      <c r="A67" t="s">
        <v>32</v>
      </c>
      <c r="B67">
        <f t="shared" si="8"/>
        <v>-149396.10000000987</v>
      </c>
      <c r="C67">
        <f t="shared" si="9"/>
        <v>-189254.06000000006</v>
      </c>
      <c r="D67">
        <f t="shared" si="10"/>
        <v>-374962.91000000015</v>
      </c>
    </row>
    <row r="68" spans="1:4" x14ac:dyDescent="0.35">
      <c r="A68" t="s">
        <v>38</v>
      </c>
      <c r="B68">
        <f t="shared" si="8"/>
        <v>-12230.810000000056</v>
      </c>
      <c r="C68">
        <f t="shared" si="9"/>
        <v>-45485.580000000075</v>
      </c>
      <c r="D68">
        <f t="shared" si="10"/>
        <v>-72.879999999888241</v>
      </c>
    </row>
    <row r="69" spans="1:4" x14ac:dyDescent="0.35">
      <c r="A69" t="s">
        <v>39</v>
      </c>
      <c r="B69">
        <f t="shared" si="8"/>
        <v>-4950.4699999999721</v>
      </c>
      <c r="C69">
        <f t="shared" si="9"/>
        <v>-8005.7900000010268</v>
      </c>
      <c r="D69">
        <f t="shared" si="10"/>
        <v>-1724.9000000000233</v>
      </c>
    </row>
    <row r="70" spans="1:4" x14ac:dyDescent="0.35">
      <c r="A70" t="s">
        <v>55</v>
      </c>
      <c r="B70">
        <f t="shared" si="8"/>
        <v>-184239.79000001028</v>
      </c>
      <c r="C70">
        <f t="shared" si="9"/>
        <v>-133456.33000001032</v>
      </c>
      <c r="D70">
        <f t="shared" si="10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-9181.0800000000163</v>
      </c>
    </row>
    <row r="75" spans="1:4" x14ac:dyDescent="0.35">
      <c r="A75" t="s">
        <v>25</v>
      </c>
      <c r="B75">
        <f t="shared" ref="B75:B79" si="11">INDEX($D$2:$D$52,MATCH(A75,$A$2:$A$52,0))</f>
        <v>0</v>
      </c>
      <c r="C75">
        <f t="shared" ref="C75:C79" si="12">INDEX($I$2:$I$52,MATCH(A75,$A$2:$A$52,0))</f>
        <v>0</v>
      </c>
      <c r="D75">
        <f t="shared" ref="D75:D79" si="13">INDEX($N$2:$N$52,MATCH(A75,$A$2:$A$52,0))</f>
        <v>-311228.08999999997</v>
      </c>
    </row>
    <row r="76" spans="1:4" x14ac:dyDescent="0.35">
      <c r="A76" t="s">
        <v>32</v>
      </c>
      <c r="B76">
        <f t="shared" si="11"/>
        <v>-149396.10000000987</v>
      </c>
      <c r="C76">
        <f t="shared" si="12"/>
        <v>-189254.06000000006</v>
      </c>
      <c r="D76">
        <f t="shared" si="13"/>
        <v>-374962.91000000015</v>
      </c>
    </row>
    <row r="77" spans="1:4" x14ac:dyDescent="0.35">
      <c r="A77" t="s">
        <v>38</v>
      </c>
      <c r="B77">
        <f t="shared" si="11"/>
        <v>-12230.810000000056</v>
      </c>
      <c r="C77">
        <f t="shared" si="12"/>
        <v>-45485.580000000075</v>
      </c>
      <c r="D77">
        <f t="shared" si="13"/>
        <v>-72.879999999888241</v>
      </c>
    </row>
    <row r="78" spans="1:4" x14ac:dyDescent="0.35">
      <c r="A78" t="s">
        <v>39</v>
      </c>
      <c r="B78">
        <f t="shared" si="11"/>
        <v>-4950.4699999999721</v>
      </c>
      <c r="C78">
        <f t="shared" si="12"/>
        <v>-8005.7900000010268</v>
      </c>
      <c r="D78">
        <f t="shared" si="13"/>
        <v>-1724.9000000000233</v>
      </c>
    </row>
    <row r="79" spans="1:4" x14ac:dyDescent="0.35">
      <c r="A79" t="s">
        <v>55</v>
      </c>
      <c r="B79">
        <f t="shared" si="11"/>
        <v>-184239.79000001028</v>
      </c>
      <c r="C79">
        <f t="shared" si="12"/>
        <v>-133456.33000001032</v>
      </c>
      <c r="D79">
        <f t="shared" si="13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IFERROR(INDEX($B$2:$B$52,MATCH($A$87,$A$2:$A$52,0)),"Select Department")</f>
        <v>356640100</v>
      </c>
      <c r="C84" s="6">
        <f>IFERROR(INDEX($C$2:$C$52,MATCH($A$87,$A$2:$A$52,0)),"Select Department")</f>
        <v>341243679.13</v>
      </c>
    </row>
    <row r="85" spans="1:7" x14ac:dyDescent="0.35">
      <c r="A85" t="s">
        <v>74</v>
      </c>
      <c r="B85" s="6">
        <f>IFERROR(INDEX($G$2:$G$52,MATCH($A$87,$A$2:$A$52,0)),"Select Department")</f>
        <v>382685200</v>
      </c>
      <c r="C85" s="6">
        <f>IFERROR(INDEX($H$2:$H$52,MATCH($A$87,$A$2:$A$52,0)),"Select Department")</f>
        <v>346340810.81999999</v>
      </c>
    </row>
    <row r="86" spans="1:7" x14ac:dyDescent="0.35">
      <c r="A86" t="s">
        <v>75</v>
      </c>
      <c r="B86" s="6">
        <f>IFERROR(INDEX($L$2:$L$52,MATCH($A$87,$A$2:$A$52,0)),"Select Department")</f>
        <v>376548600</v>
      </c>
      <c r="C86" s="6">
        <f>IFERROR(INDEX($M$2:$M$52,MATCH($A$87,$A$2:$A$52,0)),"Select Department")</f>
        <v>355279492.22999901</v>
      </c>
    </row>
    <row r="87" spans="1:7" x14ac:dyDescent="0.35">
      <c r="A87" t="s">
        <v>16</v>
      </c>
      <c r="B87" s="6"/>
      <c r="C87" s="6"/>
    </row>
    <row r="88" spans="1:7" x14ac:dyDescent="0.35">
      <c r="A88" s="7" t="s">
        <v>76</v>
      </c>
      <c r="B88" s="6"/>
      <c r="C88" s="6"/>
    </row>
    <row r="89" spans="1:7" x14ac:dyDescent="0.35">
      <c r="A89" t="s">
        <v>77</v>
      </c>
      <c r="B89" s="7">
        <v>1</v>
      </c>
      <c r="C89" s="6"/>
      <c r="D89" s="7">
        <v>2</v>
      </c>
      <c r="E89" s="7"/>
      <c r="F89" s="10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11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10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11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sortState xmlns:xlrd2="http://schemas.microsoft.com/office/spreadsheetml/2017/richdata2" ref="F2:F52">
    <sortCondition ref="F2:F52"/>
  </sortState>
  <dataValidations disablePrompts="1" count="2">
    <dataValidation type="list" allowBlank="1" showInputMessage="1" showErrorMessage="1" sqref="A83 A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Shreya Deshmukh</cp:lastModifiedBy>
  <cp:revision/>
  <dcterms:created xsi:type="dcterms:W3CDTF">2020-02-26T17:00:38Z</dcterms:created>
  <dcterms:modified xsi:type="dcterms:W3CDTF">2024-09-18T02:22:32Z</dcterms:modified>
  <cp:category/>
  <cp:contentStatus/>
</cp:coreProperties>
</file>