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n\Desktop\Sobia NSS\DA13\excel\lookups-exercise-Sobia005\"/>
    </mc:Choice>
  </mc:AlternateContent>
  <xr:revisionPtr revIDLastSave="0" documentId="13_ncr:1_{14921B99-9E09-4075-BE98-5B2AF961EE3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5" i="1" l="1"/>
  <c r="C57" i="1"/>
  <c r="C66" i="1"/>
  <c r="O3" i="1"/>
  <c r="O11" i="1"/>
  <c r="O15" i="1"/>
  <c r="O19" i="1"/>
  <c r="O27" i="1"/>
  <c r="O31" i="1"/>
  <c r="O35" i="1"/>
  <c r="O43" i="1"/>
  <c r="O47" i="1"/>
  <c r="O51" i="1"/>
  <c r="N3" i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D65" i="1" s="1"/>
  <c r="N11" i="1"/>
  <c r="D66" i="1" s="1"/>
  <c r="N12" i="1"/>
  <c r="O12" i="1" s="1"/>
  <c r="N13" i="1"/>
  <c r="O13" i="1" s="1"/>
  <c r="N14" i="1"/>
  <c r="O14" i="1" s="1"/>
  <c r="N15" i="1"/>
  <c r="N16" i="1"/>
  <c r="O16" i="1" s="1"/>
  <c r="N17" i="1"/>
  <c r="O17" i="1" s="1"/>
  <c r="N18" i="1"/>
  <c r="D67" i="1" s="1"/>
  <c r="N19" i="1"/>
  <c r="N20" i="1"/>
  <c r="O20" i="1" s="1"/>
  <c r="N21" i="1"/>
  <c r="O21" i="1" s="1"/>
  <c r="N22" i="1"/>
  <c r="O22" i="1" s="1"/>
  <c r="N23" i="1"/>
  <c r="O23" i="1" s="1"/>
  <c r="N24" i="1"/>
  <c r="D59" i="1" s="1"/>
  <c r="N25" i="1"/>
  <c r="N26" i="1"/>
  <c r="O26" i="1" s="1"/>
  <c r="N27" i="1"/>
  <c r="D77" i="1" s="1"/>
  <c r="N28" i="1"/>
  <c r="O28" i="1" s="1"/>
  <c r="N29" i="1"/>
  <c r="N30" i="1"/>
  <c r="O30" i="1" s="1"/>
  <c r="N31" i="1"/>
  <c r="N32" i="1"/>
  <c r="O32" i="1" s="1"/>
  <c r="N33" i="1"/>
  <c r="O33" i="1" s="1"/>
  <c r="N34" i="1"/>
  <c r="O34" i="1" s="1"/>
  <c r="N35" i="1"/>
  <c r="N36" i="1"/>
  <c r="O36" i="1" s="1"/>
  <c r="N37" i="1"/>
  <c r="O37" i="1" s="1"/>
  <c r="N38" i="1"/>
  <c r="O38" i="1" s="1"/>
  <c r="N39" i="1"/>
  <c r="O39" i="1" s="1"/>
  <c r="N40" i="1"/>
  <c r="O40" i="1" s="1"/>
  <c r="N41" i="1"/>
  <c r="N42" i="1"/>
  <c r="O42" i="1" s="1"/>
  <c r="N43" i="1"/>
  <c r="N44" i="1"/>
  <c r="O44" i="1" s="1"/>
  <c r="N45" i="1"/>
  <c r="O45" i="1" s="1"/>
  <c r="N46" i="1"/>
  <c r="O46" i="1" s="1"/>
  <c r="N47" i="1"/>
  <c r="N48" i="1"/>
  <c r="O48" i="1" s="1"/>
  <c r="N49" i="1"/>
  <c r="O49" i="1" s="1"/>
  <c r="N50" i="1"/>
  <c r="O50" i="1" s="1"/>
  <c r="N51" i="1"/>
  <c r="N52" i="1"/>
  <c r="O52" i="1" s="1"/>
  <c r="N2" i="1"/>
  <c r="O2" i="1" s="1"/>
  <c r="B86" i="1" s="1"/>
  <c r="J9" i="1"/>
  <c r="J25" i="1"/>
  <c r="J33" i="1"/>
  <c r="J41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I10" i="1"/>
  <c r="I11" i="1"/>
  <c r="J11" i="1" s="1"/>
  <c r="I12" i="1"/>
  <c r="C75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C67" i="1" s="1"/>
  <c r="I19" i="1"/>
  <c r="J19" i="1" s="1"/>
  <c r="I20" i="1"/>
  <c r="C76" i="1" s="1"/>
  <c r="I21" i="1"/>
  <c r="J21" i="1" s="1"/>
  <c r="I22" i="1"/>
  <c r="J22" i="1" s="1"/>
  <c r="I23" i="1"/>
  <c r="J23" i="1" s="1"/>
  <c r="I24" i="1"/>
  <c r="C68" i="1" s="1"/>
  <c r="I25" i="1"/>
  <c r="C69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C70" i="1" s="1"/>
  <c r="I42" i="1"/>
  <c r="J42" i="1" s="1"/>
  <c r="I43" i="1"/>
  <c r="J43" i="1" s="1"/>
  <c r="I44" i="1"/>
  <c r="J44" i="1" s="1"/>
  <c r="I45" i="1"/>
  <c r="J45" i="1" s="1"/>
  <c r="I46" i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2" i="1"/>
  <c r="J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B68" i="1" s="1"/>
  <c r="D25" i="1"/>
  <c r="B69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2" i="1"/>
  <c r="E2" i="1" s="1"/>
  <c r="C84" i="1" s="1"/>
  <c r="J24" i="1" l="1"/>
  <c r="J12" i="1"/>
  <c r="K36" i="1" s="1"/>
  <c r="D56" i="1"/>
  <c r="C77" i="1"/>
  <c r="J20" i="1"/>
  <c r="D58" i="1"/>
  <c r="D74" i="1"/>
  <c r="D57" i="1"/>
  <c r="D79" i="1"/>
  <c r="C86" i="1"/>
  <c r="B85" i="1"/>
  <c r="B84" i="1"/>
  <c r="D70" i="1"/>
  <c r="O41" i="1"/>
  <c r="O29" i="1"/>
  <c r="D78" i="1"/>
  <c r="B58" i="1"/>
  <c r="B67" i="1"/>
  <c r="B56" i="1"/>
  <c r="B65" i="1"/>
  <c r="O24" i="1"/>
  <c r="B74" i="1"/>
  <c r="C78" i="1"/>
  <c r="D76" i="1"/>
  <c r="C61" i="1"/>
  <c r="B57" i="1"/>
  <c r="B66" i="1"/>
  <c r="O25" i="1"/>
  <c r="D60" i="1"/>
  <c r="B61" i="1"/>
  <c r="B70" i="1"/>
  <c r="B78" i="1"/>
  <c r="E25" i="1"/>
  <c r="E11" i="1"/>
  <c r="F48" i="1" s="1"/>
  <c r="C79" i="1"/>
  <c r="J46" i="1"/>
  <c r="C58" i="1"/>
  <c r="J18" i="1"/>
  <c r="K28" i="1" s="1"/>
  <c r="C56" i="1"/>
  <c r="J10" i="1"/>
  <c r="C74" i="1"/>
  <c r="D61" i="1"/>
  <c r="B79" i="1"/>
  <c r="D75" i="1"/>
  <c r="C60" i="1"/>
  <c r="F45" i="1"/>
  <c r="B77" i="1"/>
  <c r="E24" i="1"/>
  <c r="F16" i="1"/>
  <c r="F12" i="1"/>
  <c r="K52" i="1"/>
  <c r="K44" i="1"/>
  <c r="K20" i="1"/>
  <c r="K12" i="1"/>
  <c r="C65" i="1"/>
  <c r="D69" i="1"/>
  <c r="B76" i="1"/>
  <c r="B60" i="1"/>
  <c r="D68" i="1"/>
  <c r="B75" i="1"/>
  <c r="B59" i="1"/>
  <c r="O18" i="1"/>
  <c r="O10" i="1"/>
  <c r="C59" i="1"/>
  <c r="P10" i="1" l="1"/>
  <c r="F4" i="1"/>
  <c r="F20" i="1"/>
  <c r="F13" i="1"/>
  <c r="K4" i="1"/>
  <c r="F8" i="1"/>
  <c r="F24" i="1"/>
  <c r="K10" i="1"/>
  <c r="P6" i="1"/>
  <c r="P30" i="1"/>
  <c r="P46" i="1"/>
  <c r="P31" i="1"/>
  <c r="K46" i="1"/>
  <c r="F9" i="1"/>
  <c r="F25" i="1"/>
  <c r="F49" i="1"/>
  <c r="K8" i="1"/>
  <c r="K40" i="1"/>
  <c r="K11" i="1"/>
  <c r="K27" i="1"/>
  <c r="K43" i="1"/>
  <c r="P19" i="1"/>
  <c r="P51" i="1"/>
  <c r="F26" i="1"/>
  <c r="F6" i="1"/>
  <c r="K49" i="1"/>
  <c r="K37" i="1"/>
  <c r="F27" i="1"/>
  <c r="F47" i="1"/>
  <c r="F32" i="1"/>
  <c r="K2" i="1"/>
  <c r="F31" i="1"/>
  <c r="P8" i="1"/>
  <c r="P28" i="1"/>
  <c r="P44" i="1"/>
  <c r="K41" i="1"/>
  <c r="K26" i="1"/>
  <c r="K42" i="1"/>
  <c r="F46" i="1"/>
  <c r="P13" i="1"/>
  <c r="P37" i="1"/>
  <c r="P14" i="1"/>
  <c r="P7" i="1"/>
  <c r="P39" i="1"/>
  <c r="P25" i="1"/>
  <c r="K16" i="1"/>
  <c r="K48" i="1"/>
  <c r="K15" i="1"/>
  <c r="K31" i="1"/>
  <c r="K47" i="1"/>
  <c r="P27" i="1"/>
  <c r="F33" i="1"/>
  <c r="F34" i="1"/>
  <c r="F14" i="1"/>
  <c r="K5" i="1"/>
  <c r="F15" i="1"/>
  <c r="F35" i="1"/>
  <c r="F51" i="1"/>
  <c r="F36" i="1"/>
  <c r="F2" i="1"/>
  <c r="F40" i="1"/>
  <c r="P12" i="1"/>
  <c r="P32" i="1"/>
  <c r="P48" i="1"/>
  <c r="K6" i="1"/>
  <c r="K30" i="1"/>
  <c r="K50" i="1"/>
  <c r="P17" i="1"/>
  <c r="P45" i="1"/>
  <c r="P34" i="1"/>
  <c r="P50" i="1"/>
  <c r="P18" i="1"/>
  <c r="P3" i="1"/>
  <c r="P22" i="1"/>
  <c r="P38" i="1"/>
  <c r="P15" i="1"/>
  <c r="P47" i="1"/>
  <c r="K18" i="1"/>
  <c r="F11" i="1"/>
  <c r="F17" i="1"/>
  <c r="F29" i="1"/>
  <c r="K24" i="1"/>
  <c r="K3" i="1"/>
  <c r="K19" i="1"/>
  <c r="K35" i="1"/>
  <c r="K51" i="1"/>
  <c r="P35" i="1"/>
  <c r="P29" i="1"/>
  <c r="F41" i="1"/>
  <c r="F42" i="1"/>
  <c r="F22" i="1"/>
  <c r="K13" i="1"/>
  <c r="F19" i="1"/>
  <c r="F39" i="1"/>
  <c r="F38" i="1"/>
  <c r="F44" i="1"/>
  <c r="K21" i="1"/>
  <c r="F3" i="1"/>
  <c r="F52" i="1"/>
  <c r="P16" i="1"/>
  <c r="P36" i="1"/>
  <c r="P52" i="1"/>
  <c r="K14" i="1"/>
  <c r="K34" i="1"/>
  <c r="F10" i="1"/>
  <c r="P5" i="1"/>
  <c r="P21" i="1"/>
  <c r="P49" i="1"/>
  <c r="P2" i="1"/>
  <c r="P26" i="1"/>
  <c r="P42" i="1"/>
  <c r="P23" i="1"/>
  <c r="F5" i="1"/>
  <c r="F21" i="1"/>
  <c r="F37" i="1"/>
  <c r="P24" i="1"/>
  <c r="K32" i="1"/>
  <c r="K7" i="1"/>
  <c r="K23" i="1"/>
  <c r="K39" i="1"/>
  <c r="P11" i="1"/>
  <c r="P43" i="1"/>
  <c r="P41" i="1"/>
  <c r="K25" i="1"/>
  <c r="F50" i="1"/>
  <c r="K17" i="1"/>
  <c r="K29" i="1"/>
  <c r="F23" i="1"/>
  <c r="F43" i="1"/>
  <c r="F28" i="1"/>
  <c r="F18" i="1"/>
  <c r="K45" i="1"/>
  <c r="F7" i="1"/>
  <c r="P4" i="1"/>
  <c r="P20" i="1"/>
  <c r="P40" i="1"/>
  <c r="K9" i="1"/>
  <c r="K22" i="1"/>
  <c r="K38" i="1"/>
  <c r="F30" i="1"/>
  <c r="P9" i="1"/>
  <c r="P33" i="1"/>
  <c r="K33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<sst xmlns="http://schemas.openxmlformats.org/spreadsheetml/2006/main" count="150" uniqueCount="90">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</sst>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80" workbookViewId="0">
      <selection activeCell="A87" sqref="A87"/>
    </sheetView>
  </sheetViews>
  <sheetFormatPr defaultRowHeight="14.5" x14ac:dyDescent="0.35"/>
  <cols>
    <col min="1" max="1" width="32.26953125" bestFit="1" customWidth="1"/>
    <col min="2" max="4" width="26.26953125" bestFit="1" customWidth="1"/>
    <col min="5" max="5" width="15.81640625" customWidth="1"/>
    <col min="6" max="6" width="21" bestFit="1" customWidth="1"/>
    <col min="7" max="7" width="15.54296875" customWidth="1"/>
    <col min="8" max="8" width="26.26953125" bestFit="1" customWidth="1"/>
    <col min="9" max="12" width="15.81640625" customWidth="1"/>
    <col min="13" max="13" width="15.453125" customWidth="1"/>
    <col min="14" max="15" width="17.81640625" customWidth="1"/>
    <col min="16" max="17" width="13.269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IFERROR(D2/B2,0)</f>
        <v>-4.3170750765267295E-2</v>
      </c>
      <c r="F2">
        <f>RANK(E2,$E$2:$E$52,1)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IFERROR(I2/G2,0)</f>
        <v>-9.4972027086493035E-2</v>
      </c>
      <c r="K2">
        <f>RANK(J2,$J$2:$J$52,1)</f>
        <v>10</v>
      </c>
      <c r="L2">
        <v>376548600</v>
      </c>
      <c r="M2">
        <v>355279492.22999901</v>
      </c>
      <c r="N2">
        <f>M2-L2</f>
        <v>-21269107.770000994</v>
      </c>
      <c r="O2" s="5">
        <f>IFERROR(N2/M2,0)</f>
        <v>-5.9865847129256501E-2</v>
      </c>
      <c r="P2">
        <f>RANK(O2,$O$2:$O$52,1)</f>
        <v>14</v>
      </c>
    </row>
    <row r="3" spans="1:16" x14ac:dyDescent="0.3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IFERROR(D3/B3,0)</f>
        <v>-2.3069981751824741E-2</v>
      </c>
      <c r="F3">
        <f>RANK(E3,$E$2:$E$52,1)</f>
        <v>22</v>
      </c>
      <c r="G3">
        <v>334800</v>
      </c>
      <c r="H3">
        <v>312433.70999999897</v>
      </c>
      <c r="I3">
        <f t="shared" ref="I3:I52" si="2">H3-G3</f>
        <v>-22366.290000001027</v>
      </c>
      <c r="J3" s="5">
        <f t="shared" ref="J3:J52" si="3">IFERROR(I3/G3,0)</f>
        <v>-6.6804928315415249E-2</v>
      </c>
      <c r="K3">
        <f t="shared" ref="K3:K52" si="4">RANK(J3,$J$2:$J$52,1)</f>
        <v>14</v>
      </c>
      <c r="L3">
        <v>322700</v>
      </c>
      <c r="M3">
        <v>322263.03999999998</v>
      </c>
      <c r="N3">
        <f t="shared" ref="N3:N52" si="5">M3-L3</f>
        <v>-436.96000000002095</v>
      </c>
      <c r="O3" s="5">
        <f t="shared" ref="O3:O52" si="6">IFERROR(N3/M3,0)</f>
        <v>-1.3559109974262671E-3</v>
      </c>
      <c r="P3">
        <f t="shared" ref="P3:P52" si="7">RANK(O3,$O$2:$O$52,1)</f>
        <v>37</v>
      </c>
    </row>
    <row r="4" spans="1:16" x14ac:dyDescent="0.3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ref="F4:F52" si="8">RANK(E4,$E$2:$E$52,1)</f>
        <v>42</v>
      </c>
      <c r="G4">
        <v>3652300</v>
      </c>
      <c r="H4">
        <v>3589693.2099999902</v>
      </c>
      <c r="I4">
        <f t="shared" si="2"/>
        <v>-62606.790000009816</v>
      </c>
      <c r="J4" s="5">
        <f t="shared" si="3"/>
        <v>-1.7141743558856015E-2</v>
      </c>
      <c r="K4">
        <f t="shared" si="4"/>
        <v>36</v>
      </c>
      <c r="L4">
        <v>3662400</v>
      </c>
      <c r="M4">
        <v>3564983.04999999</v>
      </c>
      <c r="N4">
        <f t="shared" si="5"/>
        <v>-97416.950000009965</v>
      </c>
      <c r="O4" s="5">
        <f t="shared" si="6"/>
        <v>-2.7326062602179901E-2</v>
      </c>
      <c r="P4">
        <f t="shared" si="7"/>
        <v>25</v>
      </c>
    </row>
    <row r="5" spans="1:16" x14ac:dyDescent="0.3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>IFERROR(D5/B5,0)</f>
        <v>-9.4273968477453174E-2</v>
      </c>
      <c r="F5">
        <f t="shared" si="8"/>
        <v>4</v>
      </c>
      <c r="G5">
        <v>7968300</v>
      </c>
      <c r="H5">
        <v>7020609.3200000003</v>
      </c>
      <c r="I5">
        <f t="shared" si="2"/>
        <v>-947690.6799999997</v>
      </c>
      <c r="J5" s="5">
        <f t="shared" si="3"/>
        <v>-0.118932605449092</v>
      </c>
      <c r="K5">
        <f t="shared" si="4"/>
        <v>5</v>
      </c>
      <c r="L5">
        <v>7759600</v>
      </c>
      <c r="M5">
        <v>7497322.9100000001</v>
      </c>
      <c r="N5">
        <f t="shared" si="5"/>
        <v>-262277.08999999985</v>
      </c>
      <c r="O5" s="5">
        <f t="shared" si="6"/>
        <v>-3.4982765601595231E-2</v>
      </c>
      <c r="P5">
        <f t="shared" si="7"/>
        <v>22</v>
      </c>
    </row>
    <row r="6" spans="1:16" x14ac:dyDescent="0.3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8"/>
        <v>11</v>
      </c>
      <c r="G6">
        <v>428500</v>
      </c>
      <c r="H6">
        <v>427758.64</v>
      </c>
      <c r="I6">
        <f t="shared" si="2"/>
        <v>-741.35999999998603</v>
      </c>
      <c r="J6" s="5">
        <f t="shared" si="3"/>
        <v>-1.7301283547257551E-3</v>
      </c>
      <c r="K6">
        <f t="shared" si="4"/>
        <v>44</v>
      </c>
      <c r="L6">
        <v>445200</v>
      </c>
      <c r="M6">
        <v>445114.28999999899</v>
      </c>
      <c r="N6">
        <f t="shared" si="5"/>
        <v>-85.710000001010485</v>
      </c>
      <c r="O6" s="5">
        <f t="shared" si="6"/>
        <v>-1.9255728680607105E-4</v>
      </c>
      <c r="P6">
        <f t="shared" si="7"/>
        <v>39</v>
      </c>
    </row>
    <row r="7" spans="1:16" x14ac:dyDescent="0.3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8"/>
        <v>2</v>
      </c>
      <c r="G7">
        <v>3390900</v>
      </c>
      <c r="H7">
        <v>3051483.41</v>
      </c>
      <c r="I7">
        <f t="shared" si="2"/>
        <v>-339416.58999999985</v>
      </c>
      <c r="J7" s="5">
        <f t="shared" si="3"/>
        <v>-0.10009631366303927</v>
      </c>
      <c r="K7">
        <f t="shared" si="4"/>
        <v>8</v>
      </c>
      <c r="L7">
        <v>3345200</v>
      </c>
      <c r="M7">
        <v>2946440.08</v>
      </c>
      <c r="N7">
        <f t="shared" si="5"/>
        <v>-398759.91999999993</v>
      </c>
      <c r="O7" s="5">
        <f t="shared" si="6"/>
        <v>-0.13533617150632837</v>
      </c>
      <c r="P7">
        <f t="shared" si="7"/>
        <v>4</v>
      </c>
    </row>
    <row r="8" spans="1:16" x14ac:dyDescent="0.3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8"/>
        <v>1</v>
      </c>
      <c r="G8">
        <v>1590700</v>
      </c>
      <c r="H8">
        <v>1383905.98999999</v>
      </c>
      <c r="I8">
        <f t="shared" si="2"/>
        <v>-206794.01000001002</v>
      </c>
      <c r="J8" s="5">
        <f t="shared" si="3"/>
        <v>-0.13000189224870184</v>
      </c>
      <c r="K8">
        <f t="shared" si="4"/>
        <v>4</v>
      </c>
      <c r="L8">
        <v>1579300</v>
      </c>
      <c r="M8">
        <v>1337735.3199999901</v>
      </c>
      <c r="N8">
        <f t="shared" si="5"/>
        <v>-241564.68000000995</v>
      </c>
      <c r="O8" s="5">
        <f t="shared" si="6"/>
        <v>-0.18057733573186341</v>
      </c>
      <c r="P8">
        <f t="shared" si="7"/>
        <v>2</v>
      </c>
    </row>
    <row r="9" spans="1:16" x14ac:dyDescent="0.3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8"/>
        <v>16</v>
      </c>
      <c r="G9">
        <v>11073700</v>
      </c>
      <c r="H9">
        <v>9929059.5199999996</v>
      </c>
      <c r="I9">
        <f t="shared" si="2"/>
        <v>-1144640.4800000004</v>
      </c>
      <c r="J9" s="5">
        <f t="shared" si="3"/>
        <v>-0.10336567542917005</v>
      </c>
      <c r="K9">
        <f t="shared" si="4"/>
        <v>7</v>
      </c>
      <c r="L9">
        <v>10790500</v>
      </c>
      <c r="M9">
        <v>9993599.52999999</v>
      </c>
      <c r="N9">
        <f t="shared" si="5"/>
        <v>-796900.47000000998</v>
      </c>
      <c r="O9" s="5">
        <f t="shared" si="6"/>
        <v>-7.9741085042259116E-2</v>
      </c>
      <c r="P9">
        <f t="shared" si="7"/>
        <v>9</v>
      </c>
    </row>
    <row r="10" spans="1:16" x14ac:dyDescent="0.3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8"/>
        <v>6</v>
      </c>
      <c r="G10">
        <v>495200</v>
      </c>
      <c r="H10">
        <v>467907.84000000003</v>
      </c>
      <c r="I10">
        <f t="shared" si="2"/>
        <v>-27292.159999999974</v>
      </c>
      <c r="J10" s="5">
        <f t="shared" si="3"/>
        <v>-5.5113408723747932E-2</v>
      </c>
      <c r="K10">
        <f t="shared" si="4"/>
        <v>17</v>
      </c>
      <c r="L10">
        <v>487500</v>
      </c>
      <c r="M10">
        <v>478318.92</v>
      </c>
      <c r="N10">
        <f t="shared" si="5"/>
        <v>-9181.0800000000163</v>
      </c>
      <c r="O10" s="5">
        <f t="shared" si="6"/>
        <v>-1.9194473846027283E-2</v>
      </c>
      <c r="P10">
        <f t="shared" si="7"/>
        <v>29</v>
      </c>
    </row>
    <row r="11" spans="1:16" x14ac:dyDescent="0.35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8"/>
        <v>47</v>
      </c>
      <c r="G11">
        <v>0</v>
      </c>
      <c r="H11">
        <v>0</v>
      </c>
      <c r="I11">
        <f t="shared" si="2"/>
        <v>0</v>
      </c>
      <c r="J11" s="5">
        <f t="shared" si="3"/>
        <v>0</v>
      </c>
      <c r="K11">
        <f t="shared" si="4"/>
        <v>48</v>
      </c>
      <c r="L11">
        <v>375000</v>
      </c>
      <c r="M11">
        <v>63771.91</v>
      </c>
      <c r="N11">
        <f t="shared" si="5"/>
        <v>-311228.08999999997</v>
      </c>
      <c r="O11" s="5">
        <f t="shared" si="6"/>
        <v>-4.8803319517950765</v>
      </c>
      <c r="P11">
        <f t="shared" si="7"/>
        <v>1</v>
      </c>
    </row>
    <row r="12" spans="1:16" x14ac:dyDescent="0.3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8"/>
        <v>13</v>
      </c>
      <c r="G12">
        <v>4700400</v>
      </c>
      <c r="H12">
        <v>4205555.5999999996</v>
      </c>
      <c r="I12">
        <f t="shared" si="2"/>
        <v>-494844.40000000037</v>
      </c>
      <c r="J12" s="5">
        <f t="shared" si="3"/>
        <v>-0.10527708280146378</v>
      </c>
      <c r="K12">
        <f t="shared" si="4"/>
        <v>6</v>
      </c>
      <c r="L12">
        <v>4677800</v>
      </c>
      <c r="M12">
        <v>4371713.1399999997</v>
      </c>
      <c r="N12">
        <f t="shared" si="5"/>
        <v>-306086.86000000034</v>
      </c>
      <c r="O12" s="5">
        <f t="shared" si="6"/>
        <v>-7.0015312120868103E-2</v>
      </c>
      <c r="P12">
        <f t="shared" si="7"/>
        <v>10</v>
      </c>
    </row>
    <row r="13" spans="1:16" x14ac:dyDescent="0.3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8"/>
        <v>33</v>
      </c>
      <c r="G13">
        <v>6223700</v>
      </c>
      <c r="H13">
        <v>5909077.9399999902</v>
      </c>
      <c r="I13">
        <f t="shared" si="2"/>
        <v>-314622.06000000983</v>
      </c>
      <c r="J13" s="5">
        <f t="shared" si="3"/>
        <v>-5.0552253482656594E-2</v>
      </c>
      <c r="K13">
        <f t="shared" si="4"/>
        <v>18</v>
      </c>
      <c r="L13">
        <v>6207300</v>
      </c>
      <c r="M13">
        <v>6056976.6699999999</v>
      </c>
      <c r="N13">
        <f t="shared" si="5"/>
        <v>-150323.33000000007</v>
      </c>
      <c r="O13" s="5">
        <f t="shared" si="6"/>
        <v>-2.4818211822499901E-2</v>
      </c>
      <c r="P13">
        <f t="shared" si="7"/>
        <v>27</v>
      </c>
    </row>
    <row r="14" spans="1:16" x14ac:dyDescent="0.3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8"/>
        <v>30</v>
      </c>
      <c r="G14">
        <v>530500</v>
      </c>
      <c r="H14">
        <v>524402.98</v>
      </c>
      <c r="I14">
        <f t="shared" si="2"/>
        <v>-6097.0200000000186</v>
      </c>
      <c r="J14" s="5">
        <f t="shared" si="3"/>
        <v>-1.1492968897266765E-2</v>
      </c>
      <c r="K14">
        <f t="shared" si="4"/>
        <v>40</v>
      </c>
      <c r="L14">
        <v>526200</v>
      </c>
      <c r="M14">
        <v>504989.88</v>
      </c>
      <c r="N14">
        <f t="shared" si="5"/>
        <v>-21210.119999999995</v>
      </c>
      <c r="O14" s="5">
        <f t="shared" si="6"/>
        <v>-4.200107930875762E-2</v>
      </c>
      <c r="P14">
        <f t="shared" si="7"/>
        <v>19</v>
      </c>
    </row>
    <row r="15" spans="1:16" x14ac:dyDescent="0.3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8"/>
        <v>51</v>
      </c>
      <c r="G15">
        <v>184167800</v>
      </c>
      <c r="H15">
        <v>175966389.24999899</v>
      </c>
      <c r="I15">
        <f t="shared" si="2"/>
        <v>-8201410.7500010133</v>
      </c>
      <c r="J15" s="5">
        <f t="shared" si="3"/>
        <v>-4.4532273014072019E-2</v>
      </c>
      <c r="K15">
        <f t="shared" si="4"/>
        <v>24</v>
      </c>
      <c r="L15">
        <v>188953500</v>
      </c>
      <c r="M15">
        <v>184450910.84999901</v>
      </c>
      <c r="N15">
        <f t="shared" si="5"/>
        <v>-4502589.1500009894</v>
      </c>
      <c r="O15" s="5">
        <f t="shared" si="6"/>
        <v>-2.4410772108697416E-2</v>
      </c>
      <c r="P15">
        <f t="shared" si="7"/>
        <v>28</v>
      </c>
    </row>
    <row r="16" spans="1:16" x14ac:dyDescent="0.3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8"/>
        <v>37</v>
      </c>
      <c r="G16">
        <v>7352500</v>
      </c>
      <c r="H16">
        <v>7350464.0800000001</v>
      </c>
      <c r="I16">
        <f t="shared" si="2"/>
        <v>-2035.9199999999255</v>
      </c>
      <c r="J16" s="5">
        <f t="shared" si="3"/>
        <v>-2.769017341040361E-4</v>
      </c>
      <c r="K16">
        <f t="shared" si="4"/>
        <v>46</v>
      </c>
      <c r="L16">
        <v>7397200</v>
      </c>
      <c r="M16">
        <v>7397093</v>
      </c>
      <c r="N16">
        <f t="shared" si="5"/>
        <v>-107</v>
      </c>
      <c r="O16" s="5">
        <f t="shared" si="6"/>
        <v>-1.4465141914533183E-5</v>
      </c>
      <c r="P16">
        <f t="shared" si="7"/>
        <v>43</v>
      </c>
    </row>
    <row r="17" spans="1:16" x14ac:dyDescent="0.3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8"/>
        <v>21</v>
      </c>
      <c r="G17">
        <v>15309700</v>
      </c>
      <c r="H17">
        <v>14645233.51</v>
      </c>
      <c r="I17">
        <f t="shared" si="2"/>
        <v>-664466.49000000022</v>
      </c>
      <c r="J17" s="5">
        <f t="shared" si="3"/>
        <v>-4.3401666263871937E-2</v>
      </c>
      <c r="K17">
        <f t="shared" si="4"/>
        <v>25</v>
      </c>
      <c r="L17">
        <v>15311800</v>
      </c>
      <c r="M17">
        <v>14346057.039999999</v>
      </c>
      <c r="N17">
        <f t="shared" si="5"/>
        <v>-965742.96000000089</v>
      </c>
      <c r="O17" s="5">
        <f t="shared" si="6"/>
        <v>-6.7317657897727201E-2</v>
      </c>
      <c r="P17">
        <f t="shared" si="7"/>
        <v>11</v>
      </c>
    </row>
    <row r="18" spans="1:16" x14ac:dyDescent="0.3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8"/>
        <v>12</v>
      </c>
      <c r="G18">
        <v>2861000</v>
      </c>
      <c r="H18">
        <v>2671745.94</v>
      </c>
      <c r="I18">
        <f t="shared" si="2"/>
        <v>-189254.06000000006</v>
      </c>
      <c r="J18" s="5">
        <f t="shared" si="3"/>
        <v>-6.6149619014330668E-2</v>
      </c>
      <c r="K18">
        <f t="shared" si="4"/>
        <v>15</v>
      </c>
      <c r="L18">
        <v>2910600</v>
      </c>
      <c r="M18">
        <v>2535637.09</v>
      </c>
      <c r="N18">
        <f t="shared" si="5"/>
        <v>-374962.91000000015</v>
      </c>
      <c r="O18" s="5">
        <f t="shared" si="6"/>
        <v>-0.14787719878320607</v>
      </c>
      <c r="P18">
        <f t="shared" si="7"/>
        <v>3</v>
      </c>
    </row>
    <row r="19" spans="1:16" x14ac:dyDescent="0.3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8"/>
        <v>15</v>
      </c>
      <c r="G19">
        <v>9713300</v>
      </c>
      <c r="H19">
        <v>8991707.2399999909</v>
      </c>
      <c r="I19">
        <f t="shared" si="2"/>
        <v>-721592.76000000909</v>
      </c>
      <c r="J19" s="5">
        <f t="shared" si="3"/>
        <v>-7.4289145810384635E-2</v>
      </c>
      <c r="K19">
        <f t="shared" si="4"/>
        <v>12</v>
      </c>
      <c r="L19">
        <v>9343000</v>
      </c>
      <c r="M19">
        <v>8766655.9100000001</v>
      </c>
      <c r="N19">
        <f t="shared" si="5"/>
        <v>-576344.08999999985</v>
      </c>
      <c r="O19" s="5">
        <f t="shared" si="6"/>
        <v>-6.5742752529225235E-2</v>
      </c>
      <c r="P19">
        <f t="shared" si="7"/>
        <v>12</v>
      </c>
    </row>
    <row r="20" spans="1:16" x14ac:dyDescent="0.3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8"/>
        <v>46</v>
      </c>
      <c r="G20">
        <v>131849400</v>
      </c>
      <c r="H20">
        <v>131839624.37</v>
      </c>
      <c r="I20">
        <f t="shared" si="2"/>
        <v>-9775.6299999952316</v>
      </c>
      <c r="J20" s="5">
        <f t="shared" si="3"/>
        <v>-7.4142392760188761E-5</v>
      </c>
      <c r="K20">
        <f t="shared" si="4"/>
        <v>47</v>
      </c>
      <c r="L20">
        <v>130621400</v>
      </c>
      <c r="M20">
        <v>130621283.53999899</v>
      </c>
      <c r="N20">
        <f t="shared" si="5"/>
        <v>-116.46000100672245</v>
      </c>
      <c r="O20" s="5">
        <f t="shared" si="6"/>
        <v>-8.9158518313793741E-7</v>
      </c>
      <c r="P20">
        <f t="shared" si="7"/>
        <v>46</v>
      </c>
    </row>
    <row r="21" spans="1:16" x14ac:dyDescent="0.3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8"/>
        <v>9</v>
      </c>
      <c r="G21">
        <v>24497400</v>
      </c>
      <c r="H21">
        <v>22655993.629999999</v>
      </c>
      <c r="I21">
        <f t="shared" si="2"/>
        <v>-1841406.370000001</v>
      </c>
      <c r="J21" s="5">
        <f t="shared" si="3"/>
        <v>-7.5167420624229556E-2</v>
      </c>
      <c r="K21">
        <f t="shared" si="4"/>
        <v>11</v>
      </c>
      <c r="L21">
        <v>24323000</v>
      </c>
      <c r="M21">
        <v>23434073.089999899</v>
      </c>
      <c r="N21">
        <f t="shared" si="5"/>
        <v>-888926.91000010073</v>
      </c>
      <c r="O21" s="5">
        <f t="shared" si="6"/>
        <v>-3.793309454084768E-2</v>
      </c>
      <c r="P21">
        <f t="shared" si="7"/>
        <v>21</v>
      </c>
    </row>
    <row r="22" spans="1:16" x14ac:dyDescent="0.3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8"/>
        <v>32</v>
      </c>
      <c r="G22">
        <v>11980700</v>
      </c>
      <c r="H22">
        <v>11791977.9699999</v>
      </c>
      <c r="I22">
        <f t="shared" si="2"/>
        <v>-188722.03000009991</v>
      </c>
      <c r="J22" s="5">
        <f t="shared" si="3"/>
        <v>-1.5752170574348738E-2</v>
      </c>
      <c r="K22">
        <f t="shared" si="4"/>
        <v>38</v>
      </c>
      <c r="L22">
        <v>11935200</v>
      </c>
      <c r="M22">
        <v>11934454.77</v>
      </c>
      <c r="N22">
        <f t="shared" si="5"/>
        <v>-745.23000000044703</v>
      </c>
      <c r="O22" s="5">
        <f t="shared" si="6"/>
        <v>-6.2443573197307203E-5</v>
      </c>
      <c r="P22">
        <f t="shared" si="7"/>
        <v>42</v>
      </c>
    </row>
    <row r="23" spans="1:16" x14ac:dyDescent="0.3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8"/>
        <v>18</v>
      </c>
      <c r="G23">
        <v>22683800</v>
      </c>
      <c r="H23">
        <v>21722126.219999898</v>
      </c>
      <c r="I23">
        <f t="shared" si="2"/>
        <v>-961673.78000010177</v>
      </c>
      <c r="J23" s="5">
        <f t="shared" si="3"/>
        <v>-4.2394738976719144E-2</v>
      </c>
      <c r="K23">
        <f t="shared" si="4"/>
        <v>26</v>
      </c>
      <c r="L23">
        <v>23220300</v>
      </c>
      <c r="M23">
        <v>22619057.440000001</v>
      </c>
      <c r="N23">
        <f t="shared" si="5"/>
        <v>-601242.55999999866</v>
      </c>
      <c r="O23" s="5">
        <f t="shared" si="6"/>
        <v>-2.6581238479758625E-2</v>
      </c>
      <c r="P23">
        <f t="shared" si="7"/>
        <v>26</v>
      </c>
    </row>
    <row r="24" spans="1:16" x14ac:dyDescent="0.3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8"/>
        <v>31</v>
      </c>
      <c r="G24">
        <v>1112700</v>
      </c>
      <c r="H24">
        <v>1067214.42</v>
      </c>
      <c r="I24">
        <f t="shared" si="2"/>
        <v>-45485.580000000075</v>
      </c>
      <c r="J24" s="5">
        <f t="shared" si="3"/>
        <v>-4.087856565111897E-2</v>
      </c>
      <c r="K24">
        <f t="shared" si="4"/>
        <v>28</v>
      </c>
      <c r="L24">
        <v>1112600</v>
      </c>
      <c r="M24">
        <v>1112527.1200000001</v>
      </c>
      <c r="N24">
        <f t="shared" si="5"/>
        <v>-72.879999999888241</v>
      </c>
      <c r="O24" s="5">
        <f t="shared" si="6"/>
        <v>-6.5508515423775231E-5</v>
      </c>
      <c r="P24">
        <f t="shared" si="7"/>
        <v>41</v>
      </c>
    </row>
    <row r="25" spans="1:16" x14ac:dyDescent="0.3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8"/>
        <v>38</v>
      </c>
      <c r="G25">
        <v>505200</v>
      </c>
      <c r="H25">
        <v>497194.20999999897</v>
      </c>
      <c r="I25">
        <f t="shared" si="2"/>
        <v>-8005.7900000010268</v>
      </c>
      <c r="J25" s="5">
        <f t="shared" si="3"/>
        <v>-1.5846773555029746E-2</v>
      </c>
      <c r="K25">
        <f t="shared" si="4"/>
        <v>37</v>
      </c>
      <c r="L25">
        <v>496500</v>
      </c>
      <c r="M25">
        <v>494775.1</v>
      </c>
      <c r="N25">
        <f t="shared" si="5"/>
        <v>-1724.9000000000233</v>
      </c>
      <c r="O25" s="5">
        <f t="shared" si="6"/>
        <v>-3.4862304105441511E-3</v>
      </c>
      <c r="P25">
        <f t="shared" si="7"/>
        <v>35</v>
      </c>
    </row>
    <row r="26" spans="1:16" x14ac:dyDescent="0.3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8"/>
        <v>5</v>
      </c>
      <c r="G26">
        <v>5442200</v>
      </c>
      <c r="H26">
        <v>5122329.02999999</v>
      </c>
      <c r="I26">
        <f t="shared" si="2"/>
        <v>-319870.97000000998</v>
      </c>
      <c r="J26" s="5">
        <f t="shared" si="3"/>
        <v>-5.8776040939327839E-2</v>
      </c>
      <c r="K26">
        <f t="shared" si="4"/>
        <v>16</v>
      </c>
      <c r="L26">
        <v>5430700</v>
      </c>
      <c r="M26">
        <v>5117235.21</v>
      </c>
      <c r="N26">
        <f t="shared" si="5"/>
        <v>-313464.79000000004</v>
      </c>
      <c r="O26" s="5">
        <f t="shared" si="6"/>
        <v>-6.1256670279183835E-2</v>
      </c>
      <c r="P26">
        <f t="shared" si="7"/>
        <v>13</v>
      </c>
    </row>
    <row r="27" spans="1:16" x14ac:dyDescent="0.35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8"/>
        <v>47</v>
      </c>
      <c r="G27">
        <v>0</v>
      </c>
      <c r="H27">
        <v>0</v>
      </c>
      <c r="I27">
        <f t="shared" si="2"/>
        <v>0</v>
      </c>
      <c r="J27" s="5">
        <f t="shared" si="3"/>
        <v>0</v>
      </c>
      <c r="K27">
        <f t="shared" si="4"/>
        <v>48</v>
      </c>
      <c r="L27">
        <v>0</v>
      </c>
      <c r="M27">
        <v>0</v>
      </c>
      <c r="N27">
        <f t="shared" si="5"/>
        <v>0</v>
      </c>
      <c r="O27" s="5">
        <f t="shared" si="6"/>
        <v>0</v>
      </c>
      <c r="P27">
        <f t="shared" si="7"/>
        <v>48</v>
      </c>
    </row>
    <row r="28" spans="1:16" x14ac:dyDescent="0.3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8"/>
        <v>3</v>
      </c>
      <c r="G28">
        <v>1545700</v>
      </c>
      <c r="H28">
        <v>1281335.23</v>
      </c>
      <c r="I28">
        <f t="shared" si="2"/>
        <v>-264364.77</v>
      </c>
      <c r="J28" s="5">
        <f t="shared" si="3"/>
        <v>-0.17103239309050916</v>
      </c>
      <c r="K28">
        <f t="shared" si="4"/>
        <v>2</v>
      </c>
      <c r="L28">
        <v>1525900</v>
      </c>
      <c r="M28">
        <v>1393285.06</v>
      </c>
      <c r="N28">
        <f t="shared" si="5"/>
        <v>-132614.93999999994</v>
      </c>
      <c r="O28" s="5">
        <f t="shared" si="6"/>
        <v>-9.5181484254198451E-2</v>
      </c>
      <c r="P28">
        <f t="shared" si="7"/>
        <v>7</v>
      </c>
    </row>
    <row r="29" spans="1:16" x14ac:dyDescent="0.3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8"/>
        <v>28</v>
      </c>
      <c r="G29">
        <v>2779500</v>
      </c>
      <c r="H29">
        <v>2665264.4399999902</v>
      </c>
      <c r="I29">
        <f t="shared" si="2"/>
        <v>-114235.56000000983</v>
      </c>
      <c r="J29" s="5">
        <f t="shared" si="3"/>
        <v>-4.1099320021590155E-2</v>
      </c>
      <c r="K29">
        <f t="shared" si="4"/>
        <v>27</v>
      </c>
      <c r="L29">
        <v>2889900</v>
      </c>
      <c r="M29">
        <v>2889864.67</v>
      </c>
      <c r="N29">
        <f t="shared" si="5"/>
        <v>-35.330000000074506</v>
      </c>
      <c r="O29" s="5">
        <f t="shared" si="6"/>
        <v>-1.2225485977540432E-5</v>
      </c>
      <c r="P29">
        <f t="shared" si="7"/>
        <v>44</v>
      </c>
    </row>
    <row r="30" spans="1:16" x14ac:dyDescent="0.3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8"/>
        <v>40</v>
      </c>
      <c r="G30">
        <v>12735900</v>
      </c>
      <c r="H30">
        <v>12685514.279999901</v>
      </c>
      <c r="I30">
        <f t="shared" si="2"/>
        <v>-50385.720000099391</v>
      </c>
      <c r="J30" s="5">
        <f t="shared" si="3"/>
        <v>-3.9561962641116366E-3</v>
      </c>
      <c r="K30">
        <f t="shared" si="4"/>
        <v>42</v>
      </c>
      <c r="L30">
        <v>12861300</v>
      </c>
      <c r="M30">
        <v>12826009.609999999</v>
      </c>
      <c r="N30">
        <f t="shared" si="5"/>
        <v>-35290.390000000596</v>
      </c>
      <c r="O30" s="5">
        <f t="shared" si="6"/>
        <v>-2.7514707280809998E-3</v>
      </c>
      <c r="P30">
        <f t="shared" si="7"/>
        <v>36</v>
      </c>
    </row>
    <row r="31" spans="1:16" x14ac:dyDescent="0.3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8"/>
        <v>29</v>
      </c>
      <c r="G31">
        <v>1823300</v>
      </c>
      <c r="H31">
        <v>1762676.85</v>
      </c>
      <c r="I31">
        <f t="shared" si="2"/>
        <v>-60623.149999999907</v>
      </c>
      <c r="J31" s="5">
        <f t="shared" si="3"/>
        <v>-3.3249136181648611E-2</v>
      </c>
      <c r="K31">
        <f t="shared" si="4"/>
        <v>32</v>
      </c>
      <c r="L31">
        <v>1870700</v>
      </c>
      <c r="M31">
        <v>1801391.34</v>
      </c>
      <c r="N31">
        <f t="shared" si="5"/>
        <v>-69308.659999999916</v>
      </c>
      <c r="O31" s="5">
        <f t="shared" si="6"/>
        <v>-3.847507116360397E-2</v>
      </c>
      <c r="P31">
        <f t="shared" si="7"/>
        <v>20</v>
      </c>
    </row>
    <row r="32" spans="1:16" x14ac:dyDescent="0.3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8"/>
        <v>36</v>
      </c>
      <c r="G32">
        <v>6195500</v>
      </c>
      <c r="H32">
        <v>6084985.4699999997</v>
      </c>
      <c r="I32">
        <f t="shared" si="2"/>
        <v>-110514.53000000026</v>
      </c>
      <c r="J32" s="5">
        <f t="shared" si="3"/>
        <v>-1.7837871035428981E-2</v>
      </c>
      <c r="K32">
        <f t="shared" si="4"/>
        <v>35</v>
      </c>
      <c r="L32">
        <v>6157400</v>
      </c>
      <c r="M32">
        <v>5987572.0199999996</v>
      </c>
      <c r="N32">
        <f t="shared" si="5"/>
        <v>-169827.98000000045</v>
      </c>
      <c r="O32" s="5">
        <f t="shared" si="6"/>
        <v>-2.8363413322250185E-2</v>
      </c>
      <c r="P32">
        <f t="shared" si="7"/>
        <v>23</v>
      </c>
    </row>
    <row r="33" spans="1:16" x14ac:dyDescent="0.3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8"/>
        <v>41</v>
      </c>
      <c r="G33">
        <v>979671000</v>
      </c>
      <c r="H33">
        <v>977068513.48000002</v>
      </c>
      <c r="I33">
        <f t="shared" si="2"/>
        <v>-2602486.5199999809</v>
      </c>
      <c r="J33" s="5">
        <f t="shared" si="3"/>
        <v>-2.6564903115433454E-3</v>
      </c>
      <c r="K33">
        <f t="shared" si="4"/>
        <v>43</v>
      </c>
      <c r="L33">
        <v>989572899.99999905</v>
      </c>
      <c r="M33">
        <v>984116289.40999901</v>
      </c>
      <c r="N33">
        <f t="shared" si="5"/>
        <v>-5456610.5900000334</v>
      </c>
      <c r="O33" s="5">
        <f t="shared" si="6"/>
        <v>-5.5446806934487392E-3</v>
      </c>
      <c r="P33">
        <f t="shared" si="7"/>
        <v>34</v>
      </c>
    </row>
    <row r="34" spans="1:16" x14ac:dyDescent="0.3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8"/>
        <v>26</v>
      </c>
      <c r="G34">
        <v>4350600</v>
      </c>
      <c r="H34">
        <v>4137588.7699999898</v>
      </c>
      <c r="I34">
        <f t="shared" si="2"/>
        <v>-213011.23000001023</v>
      </c>
      <c r="J34" s="5">
        <f t="shared" si="3"/>
        <v>-4.8961345561534093E-2</v>
      </c>
      <c r="K34">
        <f t="shared" si="4"/>
        <v>21</v>
      </c>
      <c r="L34">
        <v>4345600</v>
      </c>
      <c r="M34">
        <v>4229801.51</v>
      </c>
      <c r="N34">
        <f t="shared" si="5"/>
        <v>-115798.49000000022</v>
      </c>
      <c r="O34" s="5">
        <f t="shared" si="6"/>
        <v>-2.7376814190035178E-2</v>
      </c>
      <c r="P34">
        <f t="shared" si="7"/>
        <v>24</v>
      </c>
    </row>
    <row r="35" spans="1:16" x14ac:dyDescent="0.35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8"/>
        <v>47</v>
      </c>
      <c r="G35">
        <v>0</v>
      </c>
      <c r="H35">
        <v>0</v>
      </c>
      <c r="I35">
        <f t="shared" si="2"/>
        <v>0</v>
      </c>
      <c r="J35" s="5">
        <f t="shared" si="3"/>
        <v>0</v>
      </c>
      <c r="K35">
        <f t="shared" si="4"/>
        <v>48</v>
      </c>
      <c r="L35">
        <v>0</v>
      </c>
      <c r="M35">
        <v>0</v>
      </c>
      <c r="N35">
        <f t="shared" si="5"/>
        <v>0</v>
      </c>
      <c r="O35" s="5">
        <f t="shared" si="6"/>
        <v>0</v>
      </c>
      <c r="P35">
        <f t="shared" si="7"/>
        <v>48</v>
      </c>
    </row>
    <row r="36" spans="1:16" x14ac:dyDescent="0.3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8"/>
        <v>10</v>
      </c>
      <c r="G36">
        <v>898700</v>
      </c>
      <c r="H36">
        <v>740966.94999999902</v>
      </c>
      <c r="I36">
        <f t="shared" si="2"/>
        <v>-157733.05000000098</v>
      </c>
      <c r="J36" s="5">
        <f t="shared" si="3"/>
        <v>-0.17551246244575608</v>
      </c>
      <c r="K36">
        <f t="shared" si="4"/>
        <v>1</v>
      </c>
      <c r="L36">
        <v>878300</v>
      </c>
      <c r="M36">
        <v>777215.28999999899</v>
      </c>
      <c r="N36">
        <f t="shared" si="5"/>
        <v>-101084.71000000101</v>
      </c>
      <c r="O36" s="5">
        <f t="shared" si="6"/>
        <v>-0.13006011500365766</v>
      </c>
      <c r="P36">
        <f t="shared" si="7"/>
        <v>5</v>
      </c>
    </row>
    <row r="37" spans="1:16" x14ac:dyDescent="0.3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8"/>
        <v>19</v>
      </c>
      <c r="G37">
        <v>2229200</v>
      </c>
      <c r="H37">
        <v>2118943.21</v>
      </c>
      <c r="I37">
        <f t="shared" si="2"/>
        <v>-110256.79000000004</v>
      </c>
      <c r="J37" s="5">
        <f t="shared" si="3"/>
        <v>-4.9460250314014013E-2</v>
      </c>
      <c r="K37">
        <f t="shared" si="4"/>
        <v>20</v>
      </c>
      <c r="L37">
        <v>2296900</v>
      </c>
      <c r="M37">
        <v>2108718.34</v>
      </c>
      <c r="N37">
        <f t="shared" si="5"/>
        <v>-188181.66000000015</v>
      </c>
      <c r="O37" s="5">
        <f t="shared" si="6"/>
        <v>-8.9239827069555508E-2</v>
      </c>
      <c r="P37">
        <f t="shared" si="7"/>
        <v>8</v>
      </c>
    </row>
    <row r="38" spans="1:16" x14ac:dyDescent="0.3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8"/>
        <v>25</v>
      </c>
      <c r="G38">
        <v>792800</v>
      </c>
      <c r="H38">
        <v>753451.96</v>
      </c>
      <c r="I38">
        <f t="shared" si="2"/>
        <v>-39348.040000000037</v>
      </c>
      <c r="J38" s="5">
        <f t="shared" si="3"/>
        <v>-4.9631735620585316E-2</v>
      </c>
      <c r="K38">
        <f t="shared" si="4"/>
        <v>19</v>
      </c>
      <c r="L38">
        <v>777800</v>
      </c>
      <c r="M38">
        <v>777663.26</v>
      </c>
      <c r="N38">
        <f t="shared" si="5"/>
        <v>-136.73999999999069</v>
      </c>
      <c r="O38" s="5">
        <f t="shared" si="6"/>
        <v>-1.7583446079218231E-4</v>
      </c>
      <c r="P38">
        <f t="shared" si="7"/>
        <v>40</v>
      </c>
    </row>
    <row r="39" spans="1:16" x14ac:dyDescent="0.3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8"/>
        <v>8</v>
      </c>
      <c r="G39">
        <v>1294400</v>
      </c>
      <c r="H39">
        <v>1114242.27999999</v>
      </c>
      <c r="I39">
        <f t="shared" si="2"/>
        <v>-180157.72000000998</v>
      </c>
      <c r="J39" s="5">
        <f t="shared" si="3"/>
        <v>-0.13918241656366656</v>
      </c>
      <c r="K39">
        <f t="shared" si="4"/>
        <v>3</v>
      </c>
      <c r="L39">
        <v>1759500</v>
      </c>
      <c r="M39">
        <v>1680463.8699999901</v>
      </c>
      <c r="N39">
        <f t="shared" si="5"/>
        <v>-79036.1300000099</v>
      </c>
      <c r="O39" s="5">
        <f t="shared" si="6"/>
        <v>-4.7032329234195536E-2</v>
      </c>
      <c r="P39">
        <f t="shared" si="7"/>
        <v>17</v>
      </c>
    </row>
    <row r="40" spans="1:16" x14ac:dyDescent="0.3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8"/>
        <v>23</v>
      </c>
      <c r="G40">
        <v>39964900</v>
      </c>
      <c r="H40">
        <v>38095240.189999901</v>
      </c>
      <c r="I40">
        <f t="shared" si="2"/>
        <v>-1869659.8100000992</v>
      </c>
      <c r="J40" s="5">
        <f t="shared" si="3"/>
        <v>-4.6782546934937892E-2</v>
      </c>
      <c r="K40">
        <f t="shared" si="4"/>
        <v>22</v>
      </c>
      <c r="L40">
        <v>40216700</v>
      </c>
      <c r="M40">
        <v>39606263.709999897</v>
      </c>
      <c r="N40">
        <f t="shared" si="5"/>
        <v>-610436.29000010341</v>
      </c>
      <c r="O40" s="5">
        <f t="shared" si="6"/>
        <v>-1.5412619944909845E-2</v>
      </c>
      <c r="P40">
        <f t="shared" si="7"/>
        <v>31</v>
      </c>
    </row>
    <row r="41" spans="1:16" x14ac:dyDescent="0.3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8"/>
        <v>17</v>
      </c>
      <c r="G41">
        <v>5089500</v>
      </c>
      <c r="H41">
        <v>4956043.6699999897</v>
      </c>
      <c r="I41">
        <f t="shared" si="2"/>
        <v>-133456.33000001032</v>
      </c>
      <c r="J41" s="5">
        <f t="shared" si="3"/>
        <v>-2.6221894095689226E-2</v>
      </c>
      <c r="K41">
        <f t="shared" si="4"/>
        <v>34</v>
      </c>
      <c r="L41">
        <v>4799900</v>
      </c>
      <c r="M41">
        <v>4717822.6500000004</v>
      </c>
      <c r="N41">
        <f t="shared" si="5"/>
        <v>-82077.349999999627</v>
      </c>
      <c r="O41" s="5">
        <f t="shared" si="6"/>
        <v>-1.7397294491347533E-2</v>
      </c>
      <c r="P41">
        <f t="shared" si="7"/>
        <v>30</v>
      </c>
    </row>
    <row r="42" spans="1:16" x14ac:dyDescent="0.3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8"/>
        <v>44</v>
      </c>
      <c r="G42">
        <v>199130300</v>
      </c>
      <c r="H42">
        <v>196755033.31</v>
      </c>
      <c r="I42">
        <f t="shared" si="2"/>
        <v>-2375266.6899999976</v>
      </c>
      <c r="J42" s="5">
        <f t="shared" si="3"/>
        <v>-1.1928203241796942E-2</v>
      </c>
      <c r="K42">
        <f t="shared" si="4"/>
        <v>39</v>
      </c>
      <c r="L42">
        <v>199954600</v>
      </c>
      <c r="M42">
        <v>199954563.74999899</v>
      </c>
      <c r="N42">
        <f t="shared" si="5"/>
        <v>-36.250001013278961</v>
      </c>
      <c r="O42" s="5">
        <f t="shared" si="6"/>
        <v>-1.8129119102578695E-7</v>
      </c>
      <c r="P42">
        <f t="shared" si="7"/>
        <v>47</v>
      </c>
    </row>
    <row r="43" spans="1:16" x14ac:dyDescent="0.3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8"/>
        <v>24</v>
      </c>
      <c r="G43">
        <v>8560800</v>
      </c>
      <c r="H43">
        <v>8171472.0199999996</v>
      </c>
      <c r="I43">
        <f t="shared" si="2"/>
        <v>-389327.98000000045</v>
      </c>
      <c r="J43" s="5">
        <f t="shared" si="3"/>
        <v>-4.5477990374731388E-2</v>
      </c>
      <c r="K43">
        <f t="shared" si="4"/>
        <v>23</v>
      </c>
      <c r="L43">
        <v>8497500</v>
      </c>
      <c r="M43">
        <v>8150982.5699999901</v>
      </c>
      <c r="N43">
        <f t="shared" si="5"/>
        <v>-346517.43000000995</v>
      </c>
      <c r="O43" s="5">
        <f t="shared" si="6"/>
        <v>-4.2512350753316649E-2</v>
      </c>
      <c r="P43">
        <f t="shared" si="7"/>
        <v>18</v>
      </c>
    </row>
    <row r="44" spans="1:16" x14ac:dyDescent="0.3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8"/>
        <v>39</v>
      </c>
      <c r="G44">
        <v>31040700</v>
      </c>
      <c r="H44">
        <v>30793711.48</v>
      </c>
      <c r="I44">
        <f t="shared" si="2"/>
        <v>-246988.51999999955</v>
      </c>
      <c r="J44" s="5">
        <f t="shared" si="3"/>
        <v>-7.9569249404813532E-3</v>
      </c>
      <c r="K44">
        <f t="shared" si="4"/>
        <v>41</v>
      </c>
      <c r="L44">
        <v>31282200</v>
      </c>
      <c r="M44">
        <v>31282141.25</v>
      </c>
      <c r="N44">
        <f t="shared" si="5"/>
        <v>-58.75</v>
      </c>
      <c r="O44" s="5">
        <f t="shared" si="6"/>
        <v>-1.8780683691209917E-6</v>
      </c>
      <c r="P44">
        <f t="shared" si="7"/>
        <v>45</v>
      </c>
    </row>
    <row r="45" spans="1:16" x14ac:dyDescent="0.3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8"/>
        <v>34</v>
      </c>
      <c r="G45">
        <v>56792200</v>
      </c>
      <c r="H45">
        <v>54594953.959999897</v>
      </c>
      <c r="I45">
        <f t="shared" si="2"/>
        <v>-2197246.0400001034</v>
      </c>
      <c r="J45" s="5">
        <f t="shared" si="3"/>
        <v>-3.8689222111488959E-2</v>
      </c>
      <c r="K45">
        <f t="shared" si="4"/>
        <v>30</v>
      </c>
      <c r="L45">
        <v>56027100</v>
      </c>
      <c r="M45">
        <v>55386549.6599999</v>
      </c>
      <c r="N45">
        <f t="shared" si="5"/>
        <v>-640550.34000010043</v>
      </c>
      <c r="O45" s="5">
        <f t="shared" si="6"/>
        <v>-1.1565088346037651E-2</v>
      </c>
      <c r="P45">
        <f t="shared" si="7"/>
        <v>32</v>
      </c>
    </row>
    <row r="46" spans="1:16" x14ac:dyDescent="0.3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8"/>
        <v>43</v>
      </c>
      <c r="G46">
        <v>266000</v>
      </c>
      <c r="H46">
        <v>257402.90999999901</v>
      </c>
      <c r="I46">
        <f t="shared" si="2"/>
        <v>-8597.090000000986</v>
      </c>
      <c r="J46" s="5">
        <f t="shared" si="3"/>
        <v>-3.2319887218048821E-2</v>
      </c>
      <c r="K46">
        <f t="shared" si="4"/>
        <v>33</v>
      </c>
      <c r="L46">
        <v>267100</v>
      </c>
      <c r="M46">
        <v>254753.15999999901</v>
      </c>
      <c r="N46">
        <f t="shared" si="5"/>
        <v>-12346.840000000986</v>
      </c>
      <c r="O46" s="5">
        <f t="shared" si="6"/>
        <v>-4.846589537888768E-2</v>
      </c>
      <c r="P46">
        <f t="shared" si="7"/>
        <v>16</v>
      </c>
    </row>
    <row r="47" spans="1:16" x14ac:dyDescent="0.3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8"/>
        <v>45</v>
      </c>
      <c r="G47">
        <v>73467000</v>
      </c>
      <c r="H47">
        <v>73442541.659999996</v>
      </c>
      <c r="I47">
        <f t="shared" si="2"/>
        <v>-24458.340000003576</v>
      </c>
      <c r="J47" s="5">
        <f t="shared" si="3"/>
        <v>-3.3291600310348285E-4</v>
      </c>
      <c r="K47">
        <f t="shared" si="4"/>
        <v>45</v>
      </c>
      <c r="L47">
        <v>75072800</v>
      </c>
      <c r="M47">
        <v>75050829.179999903</v>
      </c>
      <c r="N47">
        <f t="shared" si="5"/>
        <v>-21970.820000097156</v>
      </c>
      <c r="O47" s="5">
        <f t="shared" si="6"/>
        <v>-2.9274586623690628E-4</v>
      </c>
      <c r="P47">
        <f t="shared" si="7"/>
        <v>38</v>
      </c>
    </row>
    <row r="48" spans="1:16" x14ac:dyDescent="0.3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8"/>
        <v>20</v>
      </c>
      <c r="G48">
        <v>7214700</v>
      </c>
      <c r="H48">
        <v>6922072.5599999996</v>
      </c>
      <c r="I48">
        <f t="shared" si="2"/>
        <v>-292627.44000000041</v>
      </c>
      <c r="J48" s="5">
        <f t="shared" si="3"/>
        <v>-4.0559890224125802E-2</v>
      </c>
      <c r="K48">
        <f t="shared" si="4"/>
        <v>29</v>
      </c>
      <c r="L48">
        <v>7289800</v>
      </c>
      <c r="M48">
        <v>6882350.23999999</v>
      </c>
      <c r="N48">
        <f t="shared" si="5"/>
        <v>-407449.76000001002</v>
      </c>
      <c r="O48" s="5">
        <f t="shared" si="6"/>
        <v>-5.9202125115912531E-2</v>
      </c>
      <c r="P48">
        <f t="shared" si="7"/>
        <v>15</v>
      </c>
    </row>
    <row r="49" spans="1:16" x14ac:dyDescent="0.3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8"/>
        <v>27</v>
      </c>
      <c r="G49">
        <v>102600</v>
      </c>
      <c r="H49">
        <v>95466.880000000005</v>
      </c>
      <c r="I49">
        <f t="shared" si="2"/>
        <v>-7133.1199999999953</v>
      </c>
      <c r="J49" s="5">
        <f t="shared" si="3"/>
        <v>-6.9523586744639335E-2</v>
      </c>
      <c r="K49">
        <f t="shared" si="4"/>
        <v>13</v>
      </c>
      <c r="L49">
        <v>0</v>
      </c>
      <c r="M49">
        <v>0</v>
      </c>
      <c r="N49">
        <f t="shared" si="5"/>
        <v>0</v>
      </c>
      <c r="O49" s="5">
        <f t="shared" si="6"/>
        <v>0</v>
      </c>
      <c r="P49">
        <f t="shared" si="7"/>
        <v>48</v>
      </c>
    </row>
    <row r="50" spans="1:16" x14ac:dyDescent="0.3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8"/>
        <v>47</v>
      </c>
      <c r="G50">
        <v>859100</v>
      </c>
      <c r="H50">
        <v>859100</v>
      </c>
      <c r="I50">
        <f t="shared" si="2"/>
        <v>0</v>
      </c>
      <c r="J50" s="5">
        <f t="shared" si="3"/>
        <v>0</v>
      </c>
      <c r="K50">
        <f t="shared" si="4"/>
        <v>48</v>
      </c>
      <c r="L50">
        <v>843200</v>
      </c>
      <c r="M50">
        <v>843200</v>
      </c>
      <c r="N50">
        <f t="shared" si="5"/>
        <v>0</v>
      </c>
      <c r="O50" s="5">
        <f t="shared" si="6"/>
        <v>0</v>
      </c>
      <c r="P50">
        <f t="shared" si="7"/>
        <v>48</v>
      </c>
    </row>
    <row r="51" spans="1:16" x14ac:dyDescent="0.3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8"/>
        <v>35</v>
      </c>
      <c r="G51">
        <v>8925500</v>
      </c>
      <c r="H51">
        <v>8599059.6199999992</v>
      </c>
      <c r="I51">
        <f t="shared" si="2"/>
        <v>-326440.38000000082</v>
      </c>
      <c r="J51" s="5">
        <f t="shared" si="3"/>
        <v>-3.6573903982970231E-2</v>
      </c>
      <c r="K51">
        <f t="shared" si="4"/>
        <v>31</v>
      </c>
      <c r="L51">
        <v>8833900</v>
      </c>
      <c r="M51">
        <v>8735843.3100000005</v>
      </c>
      <c r="N51">
        <f t="shared" si="5"/>
        <v>-98056.689999999478</v>
      </c>
      <c r="O51" s="5">
        <f t="shared" si="6"/>
        <v>-1.1224639284424102E-2</v>
      </c>
      <c r="P51">
        <f t="shared" si="7"/>
        <v>33</v>
      </c>
    </row>
    <row r="52" spans="1:16" x14ac:dyDescent="0.3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8"/>
        <v>7</v>
      </c>
      <c r="G52">
        <v>2440700</v>
      </c>
      <c r="H52">
        <v>2204672.88</v>
      </c>
      <c r="I52">
        <f t="shared" si="2"/>
        <v>-236027.12000000011</v>
      </c>
      <c r="J52" s="5">
        <f t="shared" si="3"/>
        <v>-9.6704683082722218E-2</v>
      </c>
      <c r="K52">
        <f t="shared" si="4"/>
        <v>9</v>
      </c>
      <c r="L52">
        <v>2321600</v>
      </c>
      <c r="M52">
        <v>2056835.26</v>
      </c>
      <c r="N52">
        <f t="shared" si="5"/>
        <v>-264764.74</v>
      </c>
      <c r="O52" s="5">
        <f t="shared" si="6"/>
        <v>-0.12872432962861594</v>
      </c>
      <c r="P52">
        <f t="shared" si="7"/>
        <v>6</v>
      </c>
    </row>
    <row r="54" spans="1:16" x14ac:dyDescent="0.35">
      <c r="A54" s="2" t="s">
        <v>67</v>
      </c>
    </row>
    <row r="55" spans="1:16" x14ac:dyDescent="0.3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5">
      <c r="A56" t="s">
        <v>24</v>
      </c>
      <c r="B56">
        <f>VLOOKUP(A56,$A$1:$D$52,4,FALSE)</f>
        <v>-36209.630000000005</v>
      </c>
      <c r="C56">
        <f>VLOOKUP(A56,A1:I52,9,FALSE)</f>
        <v>-27292.159999999974</v>
      </c>
      <c r="D56">
        <f>VLOOKUP(A56,A1:O52,14,FALSE)</f>
        <v>-9181.0800000000163</v>
      </c>
    </row>
    <row r="57" spans="1:16" x14ac:dyDescent="0.35">
      <c r="A57" t="s">
        <v>25</v>
      </c>
      <c r="B57">
        <f t="shared" ref="B57:B61" si="9">VLOOKUP(A57,$A$1:$D$52,4,FALSE)</f>
        <v>0</v>
      </c>
      <c r="C57">
        <f t="shared" ref="C57:C61" si="10">VLOOKUP(A57,A2:I53,9,FALSE)</f>
        <v>0</v>
      </c>
      <c r="D57">
        <f t="shared" ref="D57:D61" si="11">VLOOKUP(A57,A2:O53,14,FALSE)</f>
        <v>-311228.08999999997</v>
      </c>
    </row>
    <row r="58" spans="1:16" x14ac:dyDescent="0.35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35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35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35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35">
      <c r="A63" s="6" t="s">
        <v>68</v>
      </c>
    </row>
    <row r="64" spans="1:16" x14ac:dyDescent="0.3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5">
      <c r="A65" t="s">
        <v>24</v>
      </c>
      <c r="B65">
        <f>_xlfn.XLOOKUP(A65,A:A,D:D)</f>
        <v>-36209.630000000005</v>
      </c>
      <c r="C65">
        <f>_xlfn.XLOOKUP(A65,A:A,I:I)</f>
        <v>-27292.159999999974</v>
      </c>
      <c r="D65">
        <f>_xlfn.XLOOKUP(A65,A:A,N:N)</f>
        <v>-9181.0800000000163</v>
      </c>
    </row>
    <row r="66" spans="1:4" x14ac:dyDescent="0.35">
      <c r="A66" t="s">
        <v>25</v>
      </c>
      <c r="B66">
        <f t="shared" ref="B66:B70" si="12">_xlfn.XLOOKUP(A66,A:A,D:D)</f>
        <v>0</v>
      </c>
      <c r="C66">
        <f t="shared" ref="C66:C70" si="13">_xlfn.XLOOKUP(A66,A:A,I:I)</f>
        <v>0</v>
      </c>
      <c r="D66">
        <f t="shared" ref="D66:D70" si="14">_xlfn.XLOOKUP(A66,A:A,N:N)</f>
        <v>-311228.08999999997</v>
      </c>
    </row>
    <row r="67" spans="1:4" x14ac:dyDescent="0.35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35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35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35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35">
      <c r="A72" s="6" t="s">
        <v>69</v>
      </c>
    </row>
    <row r="73" spans="1:4" x14ac:dyDescent="0.3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5">
      <c r="A74" t="s">
        <v>24</v>
      </c>
      <c r="B74">
        <f>INDEX(D:D,MATCH(A74,$A$1:$A$52,0))</f>
        <v>-36209.630000000005</v>
      </c>
      <c r="C74">
        <f>INDEX(I1:I52,MATCH(A74,$A$1:$A$52,0))</f>
        <v>-27292.159999999974</v>
      </c>
      <c r="D74">
        <f>INDEX(N1:N52,MATCH(A74,$A$1:$A$52,0))</f>
        <v>-9181.0800000000163</v>
      </c>
    </row>
    <row r="75" spans="1:4" x14ac:dyDescent="0.35">
      <c r="A75" t="s">
        <v>25</v>
      </c>
      <c r="B75">
        <f t="shared" ref="B75:B79" si="15">INDEX(D:D,MATCH(A75,$A$1:$A$52,0))</f>
        <v>0</v>
      </c>
      <c r="C75">
        <f t="shared" ref="C75:C79" si="16">INDEX(I2:I53,MATCH(A75,$A$1:$A$52,0))</f>
        <v>-494844.40000000037</v>
      </c>
      <c r="D75">
        <f t="shared" ref="D75:D79" si="17">INDEX(N2:N53,MATCH(A75,$A$1:$A$52,0))</f>
        <v>-306086.86000000034</v>
      </c>
    </row>
    <row r="76" spans="1:4" x14ac:dyDescent="0.35">
      <c r="A76" t="s">
        <v>32</v>
      </c>
      <c r="B76">
        <f t="shared" si="15"/>
        <v>-149396.10000000987</v>
      </c>
      <c r="C76">
        <f t="shared" si="16"/>
        <v>-9775.6299999952316</v>
      </c>
      <c r="D76">
        <f t="shared" si="17"/>
        <v>-116.46000100672245</v>
      </c>
    </row>
    <row r="77" spans="1:4" x14ac:dyDescent="0.35">
      <c r="A77" t="s">
        <v>38</v>
      </c>
      <c r="B77">
        <f t="shared" si="15"/>
        <v>-12230.810000000056</v>
      </c>
      <c r="C77">
        <f t="shared" si="16"/>
        <v>0</v>
      </c>
      <c r="D77">
        <f t="shared" si="17"/>
        <v>0</v>
      </c>
    </row>
    <row r="78" spans="1:4" x14ac:dyDescent="0.35">
      <c r="A78" t="s">
        <v>39</v>
      </c>
      <c r="B78">
        <f t="shared" si="15"/>
        <v>-4950.4699999999721</v>
      </c>
      <c r="C78">
        <f t="shared" si="16"/>
        <v>-114235.56000000983</v>
      </c>
      <c r="D78">
        <f t="shared" si="17"/>
        <v>-35.330000000074506</v>
      </c>
    </row>
    <row r="79" spans="1:4" x14ac:dyDescent="0.35">
      <c r="A79" t="s">
        <v>55</v>
      </c>
      <c r="B79">
        <f t="shared" si="15"/>
        <v>-184239.79000001028</v>
      </c>
      <c r="C79">
        <f t="shared" si="16"/>
        <v>-8597.090000000986</v>
      </c>
      <c r="D79">
        <f t="shared" si="17"/>
        <v>-12346.840000000986</v>
      </c>
    </row>
    <row r="81" spans="1:7" x14ac:dyDescent="0.35">
      <c r="A81" s="6" t="s">
        <v>70</v>
      </c>
    </row>
    <row r="82" spans="1:7" x14ac:dyDescent="0.35">
      <c r="A82" t="s">
        <v>0</v>
      </c>
    </row>
    <row r="83" spans="1:7" x14ac:dyDescent="0.35">
      <c r="B83" s="1" t="s">
        <v>71</v>
      </c>
      <c r="C83" s="1" t="s">
        <v>72</v>
      </c>
    </row>
    <row r="84" spans="1:7" x14ac:dyDescent="0.35">
      <c r="A84" t="s">
        <v>73</v>
      </c>
      <c r="B84" s="5">
        <f>INDEX(E2:E52,MATCH(B2,B2:B52,0))</f>
        <v>-4.3170750765267295E-2</v>
      </c>
      <c r="C84" s="8">
        <f>INDEX(E2:E52,MATCH(C2,C2:C52,0))</f>
        <v>-4.3170750765267295E-2</v>
      </c>
    </row>
    <row r="85" spans="1:7" x14ac:dyDescent="0.35">
      <c r="A85" t="s">
        <v>74</v>
      </c>
      <c r="B85" s="5">
        <f>INDEX(J2:J52,MATCH(G2,G2:G52,0))</f>
        <v>-9.4972027086493035E-2</v>
      </c>
      <c r="C85" s="5">
        <f>INDEX(J2:J52,MATCH(H2,H2:H52,0))</f>
        <v>-9.4972027086493035E-2</v>
      </c>
    </row>
    <row r="86" spans="1:7" x14ac:dyDescent="0.35">
      <c r="A86" t="s">
        <v>75</v>
      </c>
      <c r="B86" s="5">
        <f>INDEX(O2:O52,MATCH(L2,L2:L52,0))</f>
        <v>-5.9865847129256501E-2</v>
      </c>
      <c r="C86" s="5">
        <f>INDEX(O2:O52,MATCH(M2,M2:M52,0))</f>
        <v>-5.9865847129256501E-2</v>
      </c>
    </row>
    <row r="87" spans="1:7" x14ac:dyDescent="0.35">
      <c r="A87" t="s">
        <v>18</v>
      </c>
    </row>
    <row r="88" spans="1:7" x14ac:dyDescent="0.35">
      <c r="A88" s="6" t="s">
        <v>76</v>
      </c>
    </row>
    <row r="89" spans="1:7" x14ac:dyDescent="0.35">
      <c r="A89" t="s">
        <v>77</v>
      </c>
      <c r="B89" s="6">
        <v>1</v>
      </c>
      <c r="C89" s="6"/>
      <c r="D89" s="6">
        <v>2</v>
      </c>
      <c r="E89" s="6"/>
      <c r="F89" s="6">
        <v>3</v>
      </c>
    </row>
    <row r="90" spans="1:7" x14ac:dyDescent="0.35">
      <c r="B90" s="7" t="s">
        <v>0</v>
      </c>
      <c r="C90" s="7" t="s">
        <v>78</v>
      </c>
      <c r="D90" s="7" t="s">
        <v>0</v>
      </c>
      <c r="E90" s="7" t="s">
        <v>78</v>
      </c>
      <c r="F90" s="7" t="s">
        <v>0</v>
      </c>
      <c r="G90" s="7" t="s">
        <v>78</v>
      </c>
    </row>
    <row r="91" spans="1:7" x14ac:dyDescent="0.35">
      <c r="A91" t="s">
        <v>73</v>
      </c>
      <c r="C91" s="5"/>
      <c r="E91" s="5"/>
      <c r="G91" s="5"/>
    </row>
    <row r="92" spans="1:7" x14ac:dyDescent="0.35">
      <c r="A92" t="s">
        <v>74</v>
      </c>
      <c r="C92" s="5"/>
      <c r="E92" s="5"/>
      <c r="G92" s="5"/>
    </row>
    <row r="93" spans="1:7" x14ac:dyDescent="0.35">
      <c r="A93" t="s">
        <v>75</v>
      </c>
      <c r="C93" s="5"/>
      <c r="E93" s="5"/>
      <c r="G93" s="5"/>
    </row>
    <row r="95" spans="1:7" x14ac:dyDescent="0.35">
      <c r="A95" s="6" t="s">
        <v>79</v>
      </c>
    </row>
    <row r="96" spans="1:7" x14ac:dyDescent="0.35">
      <c r="A96" t="s">
        <v>77</v>
      </c>
      <c r="B96" s="6">
        <v>1</v>
      </c>
      <c r="C96" s="6"/>
      <c r="D96" s="6">
        <v>2</v>
      </c>
      <c r="E96" s="6"/>
      <c r="F96" s="6">
        <v>3</v>
      </c>
    </row>
    <row r="97" spans="1:9" x14ac:dyDescent="0.35">
      <c r="B97" s="7" t="s">
        <v>0</v>
      </c>
      <c r="C97" s="7" t="s">
        <v>78</v>
      </c>
      <c r="D97" s="7" t="s">
        <v>0</v>
      </c>
      <c r="E97" s="7" t="s">
        <v>78</v>
      </c>
      <c r="F97" s="7" t="s">
        <v>0</v>
      </c>
      <c r="G97" s="7" t="s">
        <v>78</v>
      </c>
    </row>
    <row r="98" spans="1:9" x14ac:dyDescent="0.35">
      <c r="A98" t="s">
        <v>73</v>
      </c>
      <c r="C98" s="4"/>
      <c r="E98" s="4"/>
      <c r="G98" s="4"/>
      <c r="I98" s="4"/>
    </row>
    <row r="99" spans="1:9" x14ac:dyDescent="0.35">
      <c r="A99" t="s">
        <v>74</v>
      </c>
      <c r="C99" s="4"/>
      <c r="E99" s="4"/>
      <c r="G99" s="4"/>
      <c r="I99" s="4"/>
    </row>
    <row r="100" spans="1:9" x14ac:dyDescent="0.35">
      <c r="A100" t="s">
        <v>75</v>
      </c>
      <c r="C100" s="4"/>
      <c r="E100" s="4"/>
      <c r="G100" s="4"/>
      <c r="I100" s="4"/>
    </row>
  </sheetData>
  <dataValidations count="4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  <dataValidation type="list" allowBlank="1" showInputMessage="1" showErrorMessage="1" sqref="C87" xr:uid="{3B9AA93C-28BE-45B9-B450-9B1BD1CBE0BE}">
      <formula1>$A$84:$A$86</formula1>
    </dataValidation>
    <dataValidation type="list" allowBlank="1" showInputMessage="1" showErrorMessage="1" sqref="A87" xr:uid="{D94C7142-C84C-4C14-9A61-C48E0955F3BD}">
      <formula1>$A$1:$A$52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5" x14ac:dyDescent="0.35"/>
  <cols>
    <col min="1" max="1" width="12.81640625" bestFit="1" customWidth="1"/>
    <col min="2" max="2" width="52.7265625" bestFit="1" customWidth="1"/>
  </cols>
  <sheetData>
    <row r="1" spans="1:2" x14ac:dyDescent="0.35">
      <c r="A1" s="2" t="s">
        <v>0</v>
      </c>
      <c r="B1" s="3" t="s">
        <v>80</v>
      </c>
    </row>
    <row r="2" spans="1:2" x14ac:dyDescent="0.35">
      <c r="A2" s="2" t="s">
        <v>1</v>
      </c>
      <c r="B2" s="3" t="s">
        <v>81</v>
      </c>
    </row>
    <row r="3" spans="1:2" x14ac:dyDescent="0.35">
      <c r="A3" s="2" t="s">
        <v>2</v>
      </c>
      <c r="B3" s="3" t="s">
        <v>82</v>
      </c>
    </row>
    <row r="4" spans="1:2" x14ac:dyDescent="0.35">
      <c r="A4" s="2" t="s">
        <v>3</v>
      </c>
      <c r="B4" s="3" t="s">
        <v>83</v>
      </c>
    </row>
    <row r="5" spans="1:2" x14ac:dyDescent="0.35">
      <c r="A5" s="2" t="s">
        <v>6</v>
      </c>
      <c r="B5" s="3" t="s">
        <v>84</v>
      </c>
    </row>
    <row r="6" spans="1:2" x14ac:dyDescent="0.35">
      <c r="A6" s="2" t="s">
        <v>7</v>
      </c>
      <c r="B6" s="3" t="s">
        <v>85</v>
      </c>
    </row>
    <row r="7" spans="1:2" x14ac:dyDescent="0.35">
      <c r="A7" s="2" t="s">
        <v>8</v>
      </c>
      <c r="B7" s="3" t="s">
        <v>86</v>
      </c>
    </row>
    <row r="8" spans="1:2" x14ac:dyDescent="0.35">
      <c r="A8" s="2" t="s">
        <v>11</v>
      </c>
      <c r="B8" s="3" t="s">
        <v>87</v>
      </c>
    </row>
    <row r="9" spans="1:2" x14ac:dyDescent="0.35">
      <c r="A9" s="2" t="s">
        <v>12</v>
      </c>
      <c r="B9" s="3" t="s">
        <v>88</v>
      </c>
    </row>
    <row r="10" spans="1:2" x14ac:dyDescent="0.3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Naseer Lodhi</cp:lastModifiedBy>
  <cp:revision/>
  <dcterms:created xsi:type="dcterms:W3CDTF">2020-02-26T17:00:38Z</dcterms:created>
  <dcterms:modified xsi:type="dcterms:W3CDTF">2024-09-18T16:31:51Z</dcterms:modified>
  <cp:category/>
  <cp:contentStatus/>
</cp:coreProperties>
</file>