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elestine/Downloads/"/>
    </mc:Choice>
  </mc:AlternateContent>
  <xr:revisionPtr revIDLastSave="0" documentId="8_{D2F3B9BB-4219-1B41-B307-513173E99D44}" xr6:coauthVersionLast="47" xr6:coauthVersionMax="47" xr10:uidLastSave="{00000000-0000-0000-0000-000000000000}"/>
  <bookViews>
    <workbookView xWindow="10820" yWindow="500" windowWidth="14780" windowHeight="1550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C75" i="1"/>
  <c r="C76" i="1"/>
  <c r="C77" i="1"/>
  <c r="C78" i="1"/>
  <c r="C79" i="1"/>
  <c r="C74" i="1"/>
  <c r="D74" i="1"/>
  <c r="B74" i="1"/>
  <c r="B75" i="1"/>
  <c r="B76" i="1"/>
  <c r="B77" i="1"/>
  <c r="B78" i="1"/>
  <c r="B79" i="1"/>
  <c r="B56" i="1"/>
  <c r="D66" i="1"/>
  <c r="D67" i="1"/>
  <c r="D68" i="1"/>
  <c r="D69" i="1"/>
  <c r="D70" i="1"/>
  <c r="D65" i="1"/>
  <c r="C66" i="1"/>
  <c r="C67" i="1"/>
  <c r="C68" i="1"/>
  <c r="C69" i="1"/>
  <c r="C70" i="1"/>
  <c r="C65" i="1"/>
  <c r="B65" i="1"/>
  <c r="B66" i="1"/>
  <c r="B67" i="1"/>
  <c r="B68" i="1"/>
  <c r="B69" i="1"/>
  <c r="B70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O2" i="1"/>
  <c r="P2" i="1" s="1"/>
  <c r="O3" i="1"/>
  <c r="O4" i="1"/>
  <c r="O5" i="1"/>
  <c r="O6" i="1"/>
  <c r="P6" i="1" s="1"/>
  <c r="O7" i="1"/>
  <c r="P27" i="1" s="1"/>
  <c r="O8" i="1"/>
  <c r="P11" i="1" s="1"/>
  <c r="O9" i="1"/>
  <c r="P9" i="1" s="1"/>
  <c r="O10" i="1"/>
  <c r="P33" i="1" s="1"/>
  <c r="O11" i="1"/>
  <c r="O12" i="1"/>
  <c r="O13" i="1"/>
  <c r="O14" i="1"/>
  <c r="O15" i="1"/>
  <c r="O16" i="1"/>
  <c r="O17" i="1"/>
  <c r="P17" i="1" s="1"/>
  <c r="O18" i="1"/>
  <c r="O19" i="1"/>
  <c r="O20" i="1"/>
  <c r="O21" i="1"/>
  <c r="O22" i="1"/>
  <c r="O23" i="1"/>
  <c r="O24" i="1"/>
  <c r="P24" i="1" s="1"/>
  <c r="O25" i="1"/>
  <c r="P25" i="1" s="1"/>
  <c r="O26" i="1"/>
  <c r="P26" i="1" s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P41" i="1" s="1"/>
  <c r="O42" i="1"/>
  <c r="P42" i="1" s="1"/>
  <c r="O43" i="1"/>
  <c r="O44" i="1"/>
  <c r="O45" i="1"/>
  <c r="O46" i="1"/>
  <c r="O47" i="1"/>
  <c r="O48" i="1"/>
  <c r="O49" i="1"/>
  <c r="P49" i="1" s="1"/>
  <c r="O50" i="1"/>
  <c r="P50" i="1" s="1"/>
  <c r="O51" i="1"/>
  <c r="O52" i="1"/>
  <c r="P13" i="1"/>
  <c r="P34" i="1"/>
  <c r="K2" i="1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J5" i="1"/>
  <c r="J6" i="1"/>
  <c r="J7" i="1"/>
  <c r="J8" i="1"/>
  <c r="J13" i="1"/>
  <c r="J14" i="1"/>
  <c r="J15" i="1"/>
  <c r="J16" i="1"/>
  <c r="J21" i="1"/>
  <c r="J22" i="1"/>
  <c r="J23" i="1"/>
  <c r="J24" i="1"/>
  <c r="J29" i="1"/>
  <c r="J30" i="1"/>
  <c r="J31" i="1"/>
  <c r="J32" i="1"/>
  <c r="J37" i="1"/>
  <c r="J38" i="1"/>
  <c r="J39" i="1"/>
  <c r="J40" i="1"/>
  <c r="J45" i="1"/>
  <c r="J46" i="1"/>
  <c r="J47" i="1"/>
  <c r="J48" i="1"/>
  <c r="I3" i="1"/>
  <c r="J3" i="1" s="1"/>
  <c r="I4" i="1"/>
  <c r="J4" i="1" s="1"/>
  <c r="I5" i="1"/>
  <c r="I6" i="1"/>
  <c r="I7" i="1"/>
  <c r="I8" i="1"/>
  <c r="I9" i="1"/>
  <c r="J9" i="1" s="1"/>
  <c r="I10" i="1"/>
  <c r="J10" i="1" s="1"/>
  <c r="I11" i="1"/>
  <c r="J11" i="1" s="1"/>
  <c r="I12" i="1"/>
  <c r="J12" i="1" s="1"/>
  <c r="I13" i="1"/>
  <c r="I14" i="1"/>
  <c r="I15" i="1"/>
  <c r="I16" i="1"/>
  <c r="I17" i="1"/>
  <c r="J17" i="1" s="1"/>
  <c r="I18" i="1"/>
  <c r="J18" i="1" s="1"/>
  <c r="I19" i="1"/>
  <c r="J19" i="1" s="1"/>
  <c r="I20" i="1"/>
  <c r="J20" i="1" s="1"/>
  <c r="I21" i="1"/>
  <c r="I22" i="1"/>
  <c r="I23" i="1"/>
  <c r="I24" i="1"/>
  <c r="I25" i="1"/>
  <c r="J25" i="1" s="1"/>
  <c r="I26" i="1"/>
  <c r="J26" i="1" s="1"/>
  <c r="I27" i="1"/>
  <c r="J27" i="1" s="1"/>
  <c r="I28" i="1"/>
  <c r="J28" i="1" s="1"/>
  <c r="I29" i="1"/>
  <c r="I30" i="1"/>
  <c r="I31" i="1"/>
  <c r="I32" i="1"/>
  <c r="I33" i="1"/>
  <c r="J33" i="1" s="1"/>
  <c r="I34" i="1"/>
  <c r="J34" i="1" s="1"/>
  <c r="I35" i="1"/>
  <c r="J35" i="1" s="1"/>
  <c r="I36" i="1"/>
  <c r="J36" i="1" s="1"/>
  <c r="I37" i="1"/>
  <c r="I38" i="1"/>
  <c r="I39" i="1"/>
  <c r="I40" i="1"/>
  <c r="I41" i="1"/>
  <c r="J41" i="1" s="1"/>
  <c r="I42" i="1"/>
  <c r="J42" i="1" s="1"/>
  <c r="I43" i="1"/>
  <c r="J43" i="1" s="1"/>
  <c r="I44" i="1"/>
  <c r="J44" i="1" s="1"/>
  <c r="I45" i="1"/>
  <c r="I46" i="1"/>
  <c r="I47" i="1"/>
  <c r="I48" i="1"/>
  <c r="I49" i="1"/>
  <c r="J49" i="1" s="1"/>
  <c r="I50" i="1"/>
  <c r="J50" i="1" s="1"/>
  <c r="I51" i="1"/>
  <c r="J51" i="1" s="1"/>
  <c r="I52" i="1"/>
  <c r="J52" i="1" s="1"/>
  <c r="I2" i="1"/>
  <c r="E6" i="1"/>
  <c r="E7" i="1"/>
  <c r="E14" i="1"/>
  <c r="E15" i="1"/>
  <c r="E22" i="1"/>
  <c r="E23" i="1"/>
  <c r="E29" i="1"/>
  <c r="E30" i="1"/>
  <c r="E31" i="1"/>
  <c r="E38" i="1"/>
  <c r="E39" i="1"/>
  <c r="F39" i="1" s="1"/>
  <c r="E45" i="1"/>
  <c r="E46" i="1"/>
  <c r="E47" i="1"/>
  <c r="D3" i="1"/>
  <c r="E3" i="1" s="1"/>
  <c r="D4" i="1"/>
  <c r="E4" i="1" s="1"/>
  <c r="D5" i="1"/>
  <c r="E5" i="1" s="1"/>
  <c r="D6" i="1"/>
  <c r="D7" i="1"/>
  <c r="D8" i="1"/>
  <c r="E8" i="1" s="1"/>
  <c r="F8" i="1" s="1"/>
  <c r="D9" i="1"/>
  <c r="E9" i="1" s="1"/>
  <c r="D10" i="1"/>
  <c r="E10" i="1" s="1"/>
  <c r="D11" i="1"/>
  <c r="E11" i="1" s="1"/>
  <c r="D12" i="1"/>
  <c r="E12" i="1" s="1"/>
  <c r="D13" i="1"/>
  <c r="E13" i="1" s="1"/>
  <c r="F13" i="1" s="1"/>
  <c r="D14" i="1"/>
  <c r="D15" i="1"/>
  <c r="D16" i="1"/>
  <c r="E16" i="1" s="1"/>
  <c r="F16" i="1" s="1"/>
  <c r="D17" i="1"/>
  <c r="E17" i="1" s="1"/>
  <c r="D18" i="1"/>
  <c r="E18" i="1" s="1"/>
  <c r="D19" i="1"/>
  <c r="E19" i="1" s="1"/>
  <c r="D20" i="1"/>
  <c r="E20" i="1" s="1"/>
  <c r="D21" i="1"/>
  <c r="E21" i="1" s="1"/>
  <c r="F21" i="1" s="1"/>
  <c r="D22" i="1"/>
  <c r="D23" i="1"/>
  <c r="D24" i="1"/>
  <c r="E24" i="1" s="1"/>
  <c r="F24" i="1" s="1"/>
  <c r="D25" i="1"/>
  <c r="E25" i="1" s="1"/>
  <c r="D26" i="1"/>
  <c r="E26" i="1" s="1"/>
  <c r="D27" i="1"/>
  <c r="E27" i="1" s="1"/>
  <c r="D28" i="1"/>
  <c r="E28" i="1" s="1"/>
  <c r="D29" i="1"/>
  <c r="D30" i="1"/>
  <c r="D31" i="1"/>
  <c r="D32" i="1"/>
  <c r="E32" i="1" s="1"/>
  <c r="F32" i="1" s="1"/>
  <c r="D33" i="1"/>
  <c r="E33" i="1" s="1"/>
  <c r="D34" i="1"/>
  <c r="E34" i="1" s="1"/>
  <c r="D35" i="1"/>
  <c r="E35" i="1" s="1"/>
  <c r="D36" i="1"/>
  <c r="E36" i="1" s="1"/>
  <c r="D37" i="1"/>
  <c r="E37" i="1" s="1"/>
  <c r="F37" i="1" s="1"/>
  <c r="D38" i="1"/>
  <c r="D39" i="1"/>
  <c r="D40" i="1"/>
  <c r="E40" i="1" s="1"/>
  <c r="F40" i="1" s="1"/>
  <c r="D41" i="1"/>
  <c r="E41" i="1" s="1"/>
  <c r="D42" i="1"/>
  <c r="E42" i="1" s="1"/>
  <c r="D43" i="1"/>
  <c r="E43" i="1" s="1"/>
  <c r="D44" i="1"/>
  <c r="E44" i="1" s="1"/>
  <c r="D45" i="1"/>
  <c r="D46" i="1"/>
  <c r="D47" i="1"/>
  <c r="D48" i="1"/>
  <c r="E48" i="1" s="1"/>
  <c r="F48" i="1" s="1"/>
  <c r="D49" i="1"/>
  <c r="E49" i="1" s="1"/>
  <c r="D50" i="1"/>
  <c r="E50" i="1" s="1"/>
  <c r="D51" i="1"/>
  <c r="E51" i="1" s="1"/>
  <c r="D52" i="1"/>
  <c r="E52" i="1" s="1"/>
  <c r="D2" i="1"/>
  <c r="E2" i="1" s="1"/>
  <c r="F7" i="1" s="1"/>
  <c r="P3" i="1" l="1"/>
  <c r="P43" i="1"/>
  <c r="P35" i="1"/>
  <c r="P40" i="1"/>
  <c r="P16" i="1"/>
  <c r="P15" i="1"/>
  <c r="P7" i="1"/>
  <c r="P19" i="1"/>
  <c r="P32" i="1"/>
  <c r="P8" i="1"/>
  <c r="P39" i="1"/>
  <c r="P23" i="1"/>
  <c r="P38" i="1"/>
  <c r="P22" i="1"/>
  <c r="P14" i="1"/>
  <c r="P45" i="1"/>
  <c r="P29" i="1"/>
  <c r="P5" i="1"/>
  <c r="P44" i="1"/>
  <c r="P28" i="1"/>
  <c r="P12" i="1"/>
  <c r="P51" i="1"/>
  <c r="P18" i="1"/>
  <c r="P10" i="1"/>
  <c r="P48" i="1"/>
  <c r="P47" i="1"/>
  <c r="P31" i="1"/>
  <c r="P46" i="1"/>
  <c r="P30" i="1"/>
  <c r="P37" i="1"/>
  <c r="P21" i="1"/>
  <c r="P52" i="1"/>
  <c r="P36" i="1"/>
  <c r="P20" i="1"/>
  <c r="P4" i="1"/>
  <c r="F5" i="1"/>
  <c r="F33" i="1"/>
  <c r="F23" i="1"/>
  <c r="F47" i="1"/>
  <c r="F49" i="1"/>
  <c r="F41" i="1"/>
  <c r="F25" i="1"/>
  <c r="F17" i="1"/>
  <c r="F9" i="1"/>
  <c r="F15" i="1"/>
  <c r="F46" i="1"/>
  <c r="F31" i="1"/>
  <c r="F51" i="1"/>
  <c r="F34" i="1"/>
  <c r="F10" i="1"/>
  <c r="F6" i="1"/>
  <c r="F45" i="1"/>
  <c r="F22" i="1"/>
  <c r="F38" i="1"/>
  <c r="F50" i="1"/>
  <c r="F18" i="1"/>
  <c r="F29" i="1"/>
  <c r="F2" i="1"/>
  <c r="F14" i="1"/>
  <c r="F42" i="1"/>
  <c r="F26" i="1"/>
  <c r="F52" i="1"/>
  <c r="F44" i="1"/>
  <c r="F36" i="1"/>
  <c r="F28" i="1"/>
  <c r="F20" i="1"/>
  <c r="F12" i="1"/>
  <c r="F4" i="1"/>
  <c r="F43" i="1"/>
  <c r="F35" i="1"/>
  <c r="F27" i="1"/>
  <c r="F19" i="1"/>
  <c r="F11" i="1"/>
  <c r="F3" i="1"/>
  <c r="F30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<sst xmlns="http://schemas.openxmlformats.org/spreadsheetml/2006/main" count="149" uniqueCount="90">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</sst>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selection activeCell="B84" sqref="B84"/>
    </sheetView>
  </sheetViews>
  <sheetFormatPr baseColWidth="10" defaultColWidth="8.83203125" defaultRowHeight="15" x14ac:dyDescent="0.2"/>
  <cols>
    <col min="1" max="1" width="32.33203125" bestFit="1" customWidth="1"/>
    <col min="2" max="4" width="26.33203125" bestFit="1" customWidth="1"/>
    <col min="5" max="5" width="15.83203125" customWidth="1"/>
    <col min="6" max="6" width="21" bestFit="1" customWidth="1"/>
    <col min="7" max="7" width="15.5" customWidth="1"/>
    <col min="8" max="8" width="26.33203125" bestFit="1" customWidth="1"/>
    <col min="9" max="12" width="15.83203125" customWidth="1"/>
    <col min="13" max="13" width="15.5" customWidth="1"/>
    <col min="14" max="15" width="17.83203125" customWidth="1"/>
    <col min="16" max="17" width="13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IFERROR(D2/B2,"0")</f>
        <v>-4.3170750765267295E-2</v>
      </c>
      <c r="F2">
        <f>_xlfn.RANK.EQ(E2,E:E,1)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IFERROR(I2/G2,"0")</f>
        <v>-9.4972027086493035E-2</v>
      </c>
      <c r="K2">
        <f>_xlfn.RANK.EQ(J2,J:J,1)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IFERROR(N2/L2,"0")</f>
        <v>-5.6484362894991494E-2</v>
      </c>
      <c r="P2">
        <f>_xlfn.RANK.EQ(O2,O:O,1)</f>
        <v>14</v>
      </c>
    </row>
    <row r="3" spans="1:16" x14ac:dyDescent="0.2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IFERROR(D3/B3,"0")</f>
        <v>-2.3069981751824741E-2</v>
      </c>
      <c r="F3">
        <f t="shared" ref="F3:F52" si="2">_xlfn.RANK.EQ(E3,E:E,1)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IFERROR(I3/G3,"0")</f>
        <v>-6.6804928315415249E-2</v>
      </c>
      <c r="K3">
        <f t="shared" ref="K3:K52" si="5">_xlfn.RANK.EQ(J3,J:J,1)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IFERROR(N3/L3,"0")</f>
        <v>-1.3540749922529313E-3</v>
      </c>
      <c r="P3">
        <f t="shared" ref="P3:P52" si="8">_xlfn.RANK.EQ(O3,O:O,1)</f>
        <v>37</v>
      </c>
    </row>
    <row r="4" spans="1:16" x14ac:dyDescent="0.2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 t="str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 t="str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 t="str">
        <f t="shared" si="7"/>
        <v>0</v>
      </c>
      <c r="P27">
        <f>_xlfn.RANK.EQ(O27,O:O,1)</f>
        <v>48</v>
      </c>
    </row>
    <row r="28" spans="1:16" x14ac:dyDescent="0.2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 t="str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 t="str">
        <f t="shared" si="7"/>
        <v>0</v>
      </c>
      <c r="P35">
        <f t="shared" si="8"/>
        <v>48</v>
      </c>
    </row>
    <row r="36" spans="1:16" x14ac:dyDescent="0.2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>0</v>
      </c>
      <c r="P49">
        <f t="shared" si="8"/>
        <v>48</v>
      </c>
    </row>
    <row r="50" spans="1:16" x14ac:dyDescent="0.2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">
      <c r="A54" s="2" t="s">
        <v>67</v>
      </c>
    </row>
    <row r="55" spans="1:16" x14ac:dyDescent="0.2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">
      <c r="A56" t="s">
        <v>24</v>
      </c>
      <c r="B56">
        <f>VLOOKUP(A56,$A$2:P52,4,FALSE)</f>
        <v>-36209.630000000005</v>
      </c>
      <c r="C56">
        <f>VLOOKUP(A56,$A$2:$P$52,9,FALSE)</f>
        <v>-27292.159999999974</v>
      </c>
      <c r="D56">
        <f>VLOOKUP(A56,$A$2:$P$52,14,FALSE)</f>
        <v>-9181.0800000000163</v>
      </c>
    </row>
    <row r="57" spans="1:16" x14ac:dyDescent="0.2">
      <c r="A57" t="s">
        <v>25</v>
      </c>
      <c r="B57">
        <f>VLOOKUP(A57,$A$2:P53,4,FALSE)</f>
        <v>0</v>
      </c>
      <c r="C57">
        <f t="shared" ref="C57:C61" si="9">VLOOKUP(A57,$A$2:$P$52,9,FALSE)</f>
        <v>0</v>
      </c>
      <c r="D57">
        <f t="shared" ref="D57:D61" si="10">VLOOKUP(A57,$A$2:$P$52,14,FALSE)</f>
        <v>-311228.08999999997</v>
      </c>
    </row>
    <row r="58" spans="1:16" x14ac:dyDescent="0.2">
      <c r="A58" t="s">
        <v>32</v>
      </c>
      <c r="B58">
        <f>VLOOKUP(A58,$A$2:P54,4,FALSE)</f>
        <v>-149396.10000000987</v>
      </c>
      <c r="C58">
        <f t="shared" si="9"/>
        <v>-189254.06000000006</v>
      </c>
      <c r="D58">
        <f t="shared" si="10"/>
        <v>-374962.91000000015</v>
      </c>
    </row>
    <row r="59" spans="1:16" x14ac:dyDescent="0.2">
      <c r="A59" t="s">
        <v>38</v>
      </c>
      <c r="B59">
        <f>VLOOKUP(A59,$A$2:P55,4,FALSE)</f>
        <v>-12230.810000000056</v>
      </c>
      <c r="C59">
        <f t="shared" si="9"/>
        <v>-45485.580000000075</v>
      </c>
      <c r="D59">
        <f t="shared" si="10"/>
        <v>-72.879999999888241</v>
      </c>
    </row>
    <row r="60" spans="1:16" x14ac:dyDescent="0.2">
      <c r="A60" t="s">
        <v>39</v>
      </c>
      <c r="B60">
        <f>VLOOKUP(A60,$A$2:P56,4,FALSE)</f>
        <v>-4950.4699999999721</v>
      </c>
      <c r="C60">
        <f t="shared" si="9"/>
        <v>-8005.7900000010268</v>
      </c>
      <c r="D60">
        <f t="shared" si="10"/>
        <v>-1724.9000000000233</v>
      </c>
    </row>
    <row r="61" spans="1:16" x14ac:dyDescent="0.2">
      <c r="A61" t="s">
        <v>55</v>
      </c>
      <c r="B61">
        <f>VLOOKUP(A61,$A$2:P57,4,FALSE)</f>
        <v>-184239.79000001028</v>
      </c>
      <c r="C61">
        <f t="shared" si="9"/>
        <v>-133456.33000001032</v>
      </c>
      <c r="D61">
        <f t="shared" si="10"/>
        <v>-82077.349999999627</v>
      </c>
    </row>
    <row r="63" spans="1:16" x14ac:dyDescent="0.2">
      <c r="A63" s="7" t="s">
        <v>68</v>
      </c>
    </row>
    <row r="64" spans="1:16" x14ac:dyDescent="0.2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">
      <c r="A65" t="s">
        <v>24</v>
      </c>
      <c r="B65">
        <f>_xlfn.XLOOKUP(A65,$A:$A,D:D)</f>
        <v>-36209.630000000005</v>
      </c>
      <c r="C65">
        <f>_xlfn.XLOOKUP(A65,$A:$A,I:I)</f>
        <v>-27292.159999999974</v>
      </c>
      <c r="D65">
        <f>_xlfn.XLOOKUP(A65,$A:$A,N:N)</f>
        <v>-9181.0800000000163</v>
      </c>
    </row>
    <row r="66" spans="1:4" x14ac:dyDescent="0.2">
      <c r="A66" t="s">
        <v>25</v>
      </c>
      <c r="B66">
        <f t="shared" ref="B66:B70" si="11">_xlfn.XLOOKUP(A66,$A:$A,D:D)</f>
        <v>0</v>
      </c>
      <c r="C66">
        <f t="shared" ref="C66:C70" si="12">_xlfn.XLOOKUP(A66,$A:$A,I:I)</f>
        <v>0</v>
      </c>
      <c r="D66">
        <f t="shared" ref="D66:D70" si="13">_xlfn.XLOOKUP(A66,$A:$A,N:N)</f>
        <v>-311228.08999999997</v>
      </c>
    </row>
    <row r="67" spans="1:4" x14ac:dyDescent="0.2">
      <c r="A67" t="s">
        <v>32</v>
      </c>
      <c r="B67">
        <f t="shared" si="11"/>
        <v>-149396.10000000987</v>
      </c>
      <c r="C67">
        <f t="shared" si="12"/>
        <v>-189254.06000000006</v>
      </c>
      <c r="D67">
        <f t="shared" si="13"/>
        <v>-374962.91000000015</v>
      </c>
    </row>
    <row r="68" spans="1:4" x14ac:dyDescent="0.2">
      <c r="A68" t="s">
        <v>38</v>
      </c>
      <c r="B68">
        <f t="shared" si="11"/>
        <v>-12230.810000000056</v>
      </c>
      <c r="C68">
        <f t="shared" si="12"/>
        <v>-45485.580000000075</v>
      </c>
      <c r="D68">
        <f t="shared" si="13"/>
        <v>-72.879999999888241</v>
      </c>
    </row>
    <row r="69" spans="1:4" x14ac:dyDescent="0.2">
      <c r="A69" t="s">
        <v>39</v>
      </c>
      <c r="B69">
        <f t="shared" si="11"/>
        <v>-4950.4699999999721</v>
      </c>
      <c r="C69">
        <f t="shared" si="12"/>
        <v>-8005.7900000010268</v>
      </c>
      <c r="D69">
        <f t="shared" si="13"/>
        <v>-1724.9000000000233</v>
      </c>
    </row>
    <row r="70" spans="1:4" x14ac:dyDescent="0.2">
      <c r="A70" t="s">
        <v>55</v>
      </c>
      <c r="B70">
        <f t="shared" si="11"/>
        <v>-184239.79000001028</v>
      </c>
      <c r="C70">
        <f t="shared" si="12"/>
        <v>-133456.33000001032</v>
      </c>
      <c r="D70">
        <f t="shared" si="13"/>
        <v>-82077.349999999627</v>
      </c>
    </row>
    <row r="72" spans="1:4" x14ac:dyDescent="0.2">
      <c r="A72" s="7" t="s">
        <v>69</v>
      </c>
    </row>
    <row r="73" spans="1:4" x14ac:dyDescent="0.2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">
      <c r="A74" t="s">
        <v>24</v>
      </c>
      <c r="B74">
        <f>INDEX(A2:P52,MATCH(A74,A2:A52,0),4)</f>
        <v>-36209.630000000005</v>
      </c>
      <c r="C74">
        <f>INDEX(A2:P52,MATCH(A74,A2:A52,0),9)</f>
        <v>-27292.159999999974</v>
      </c>
      <c r="D74">
        <f>INDEX(A2:P52,MATCH(A74,A2:A52,0),14)</f>
        <v>-9181.0800000000163</v>
      </c>
    </row>
    <row r="75" spans="1:4" x14ac:dyDescent="0.2">
      <c r="A75" t="s">
        <v>25</v>
      </c>
      <c r="B75">
        <f t="shared" ref="B75:B79" si="14">INDEX(A3:P53,MATCH(A75,A3:A53,0),4)</f>
        <v>0</v>
      </c>
      <c r="C75">
        <f t="shared" ref="C75:C79" si="15">INDEX(A3:P53,MATCH(A75,A3:A53,0),9)</f>
        <v>0</v>
      </c>
      <c r="D75">
        <f t="shared" ref="D75:D79" si="16">INDEX(A3:P53,MATCH(A75,A3:A53,0),14)</f>
        <v>-311228.08999999997</v>
      </c>
    </row>
    <row r="76" spans="1:4" x14ac:dyDescent="0.2">
      <c r="A76" t="s">
        <v>32</v>
      </c>
      <c r="B76">
        <f t="shared" si="14"/>
        <v>-149396.10000000987</v>
      </c>
      <c r="C76">
        <f t="shared" si="15"/>
        <v>-189254.06000000006</v>
      </c>
      <c r="D76">
        <f t="shared" si="16"/>
        <v>-374962.91000000015</v>
      </c>
    </row>
    <row r="77" spans="1:4" x14ac:dyDescent="0.2">
      <c r="A77" t="s">
        <v>38</v>
      </c>
      <c r="B77">
        <f t="shared" si="14"/>
        <v>-12230.810000000056</v>
      </c>
      <c r="C77">
        <f t="shared" si="15"/>
        <v>-45485.580000000075</v>
      </c>
      <c r="D77">
        <f t="shared" si="16"/>
        <v>-72.879999999888241</v>
      </c>
    </row>
    <row r="78" spans="1:4" x14ac:dyDescent="0.2">
      <c r="A78" t="s">
        <v>39</v>
      </c>
      <c r="B78">
        <f t="shared" si="14"/>
        <v>-4950.4699999999721</v>
      </c>
      <c r="C78">
        <f t="shared" si="15"/>
        <v>-8005.7900000010268</v>
      </c>
      <c r="D78">
        <f t="shared" si="16"/>
        <v>-1724.9000000000233</v>
      </c>
    </row>
    <row r="79" spans="1:4" x14ac:dyDescent="0.2">
      <c r="A79" t="s">
        <v>55</v>
      </c>
      <c r="B79">
        <f t="shared" si="14"/>
        <v>-184239.79000001028</v>
      </c>
      <c r="C79">
        <f t="shared" si="15"/>
        <v>-133456.33000001032</v>
      </c>
      <c r="D79">
        <f t="shared" si="16"/>
        <v>-82077.349999999627</v>
      </c>
    </row>
    <row r="81" spans="1:7" x14ac:dyDescent="0.2">
      <c r="A81" s="7" t="s">
        <v>70</v>
      </c>
    </row>
    <row r="82" spans="1:7" x14ac:dyDescent="0.2">
      <c r="A82" t="s">
        <v>0</v>
      </c>
    </row>
    <row r="83" spans="1:7" x14ac:dyDescent="0.2">
      <c r="B83" s="1" t="s">
        <v>71</v>
      </c>
      <c r="C83" s="1" t="s">
        <v>72</v>
      </c>
    </row>
    <row r="84" spans="1:7" x14ac:dyDescent="0.2">
      <c r="A84" t="s">
        <v>73</v>
      </c>
      <c r="B84" s="6"/>
      <c r="C84" s="6"/>
    </row>
    <row r="85" spans="1:7" x14ac:dyDescent="0.2">
      <c r="A85" t="s">
        <v>74</v>
      </c>
      <c r="B85" s="6"/>
      <c r="C85" s="6"/>
    </row>
    <row r="86" spans="1:7" x14ac:dyDescent="0.2">
      <c r="A86" t="s">
        <v>75</v>
      </c>
      <c r="B86" s="6"/>
      <c r="C86" s="6"/>
    </row>
    <row r="88" spans="1:7" x14ac:dyDescent="0.2">
      <c r="A88" s="7" t="s">
        <v>76</v>
      </c>
    </row>
    <row r="89" spans="1:7" x14ac:dyDescent="0.2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">
      <c r="A91" t="s">
        <v>73</v>
      </c>
      <c r="C91" s="5"/>
      <c r="E91" s="5"/>
      <c r="G91" s="5"/>
    </row>
    <row r="92" spans="1:7" x14ac:dyDescent="0.2">
      <c r="A92" t="s">
        <v>74</v>
      </c>
      <c r="C92" s="5"/>
      <c r="E92" s="5"/>
      <c r="G92" s="5"/>
    </row>
    <row r="93" spans="1:7" x14ac:dyDescent="0.2">
      <c r="A93" t="s">
        <v>75</v>
      </c>
      <c r="C93" s="5"/>
      <c r="E93" s="5"/>
      <c r="G93" s="5"/>
    </row>
    <row r="95" spans="1:7" x14ac:dyDescent="0.2">
      <c r="A95" s="7" t="s">
        <v>79</v>
      </c>
    </row>
    <row r="96" spans="1:7" x14ac:dyDescent="0.2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">
      <c r="A98" t="s">
        <v>73</v>
      </c>
      <c r="C98" s="4"/>
      <c r="E98" s="4"/>
      <c r="G98" s="4"/>
      <c r="I98" s="4"/>
    </row>
    <row r="99" spans="1:9" x14ac:dyDescent="0.2">
      <c r="A99" t="s">
        <v>74</v>
      </c>
      <c r="C99" s="4"/>
      <c r="E99" s="4"/>
      <c r="G99" s="4"/>
      <c r="I99" s="4"/>
    </row>
    <row r="100" spans="1:9" x14ac:dyDescent="0.2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12.83203125" bestFit="1" customWidth="1"/>
    <col min="2" max="2" width="52.6640625" bestFit="1" customWidth="1"/>
  </cols>
  <sheetData>
    <row r="1" spans="1:2" x14ac:dyDescent="0.2">
      <c r="A1" s="2" t="s">
        <v>0</v>
      </c>
      <c r="B1" s="3" t="s">
        <v>80</v>
      </c>
    </row>
    <row r="2" spans="1:2" x14ac:dyDescent="0.2">
      <c r="A2" s="2" t="s">
        <v>1</v>
      </c>
      <c r="B2" s="3" t="s">
        <v>81</v>
      </c>
    </row>
    <row r="3" spans="1:2" x14ac:dyDescent="0.2">
      <c r="A3" s="2" t="s">
        <v>2</v>
      </c>
      <c r="B3" s="3" t="s">
        <v>82</v>
      </c>
    </row>
    <row r="4" spans="1:2" x14ac:dyDescent="0.2">
      <c r="A4" s="2" t="s">
        <v>3</v>
      </c>
      <c r="B4" s="3" t="s">
        <v>83</v>
      </c>
    </row>
    <row r="5" spans="1:2" x14ac:dyDescent="0.2">
      <c r="A5" s="2" t="s">
        <v>6</v>
      </c>
      <c r="B5" s="3" t="s">
        <v>84</v>
      </c>
    </row>
    <row r="6" spans="1:2" x14ac:dyDescent="0.2">
      <c r="A6" s="2" t="s">
        <v>7</v>
      </c>
      <c r="B6" s="3" t="s">
        <v>85</v>
      </c>
    </row>
    <row r="7" spans="1:2" x14ac:dyDescent="0.2">
      <c r="A7" s="2" t="s">
        <v>8</v>
      </c>
      <c r="B7" s="3" t="s">
        <v>86</v>
      </c>
    </row>
    <row r="8" spans="1:2" x14ac:dyDescent="0.2">
      <c r="A8" s="2" t="s">
        <v>11</v>
      </c>
      <c r="B8" s="3" t="s">
        <v>87</v>
      </c>
    </row>
    <row r="9" spans="1:2" x14ac:dyDescent="0.2">
      <c r="A9" s="2" t="s">
        <v>12</v>
      </c>
      <c r="B9" s="3" t="s">
        <v>88</v>
      </c>
    </row>
    <row r="10" spans="1:2" x14ac:dyDescent="0.2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tesscaelest@icloud.com</cp:lastModifiedBy>
  <cp:revision/>
  <dcterms:created xsi:type="dcterms:W3CDTF">2020-02-26T17:00:38Z</dcterms:created>
  <dcterms:modified xsi:type="dcterms:W3CDTF">2024-09-18T02:34:11Z</dcterms:modified>
  <cp:category/>
  <cp:contentStatus/>
</cp:coreProperties>
</file>