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khruddin\Desktop\NSS DA13\Excel\lookups-exercise-zaheeruddinlodhi\"/>
    </mc:Choice>
  </mc:AlternateContent>
  <xr:revisionPtr revIDLastSave="0" documentId="13_ncr:1_{11CD1E5A-1BA6-4306-A52A-D92F1C419733}" xr6:coauthVersionLast="47" xr6:coauthVersionMax="47" xr10:uidLastSave="{00000000-0000-0000-0000-000000000000}"/>
  <bookViews>
    <workbookView xWindow="-28920" yWindow="0" windowWidth="29040" windowHeight="15720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metro_budget!$A$73:$D$79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7" i="1" l="1"/>
  <c r="J58" i="1"/>
  <c r="J59" i="1"/>
  <c r="J60" i="1"/>
  <c r="J61" i="1"/>
  <c r="J56" i="1"/>
  <c r="I56" i="1"/>
  <c r="I57" i="1"/>
  <c r="I58" i="1"/>
  <c r="I59" i="1"/>
  <c r="I60" i="1"/>
  <c r="I61" i="1"/>
  <c r="H57" i="1"/>
  <c r="H58" i="1"/>
  <c r="H59" i="1"/>
  <c r="H60" i="1"/>
  <c r="H61" i="1"/>
  <c r="H56" i="1"/>
  <c r="G61" i="1"/>
  <c r="G60" i="1"/>
  <c r="G59" i="1"/>
  <c r="G58" i="1"/>
  <c r="G57" i="1"/>
  <c r="C86" i="1"/>
  <c r="C85" i="1"/>
  <c r="C84" i="1"/>
  <c r="B86" i="1"/>
  <c r="B85" i="1"/>
  <c r="B84" i="1"/>
  <c r="E58" i="1"/>
  <c r="G68" i="1"/>
  <c r="G69" i="1"/>
  <c r="F66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D74" i="1" s="1"/>
  <c r="N11" i="1"/>
  <c r="D57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D76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D69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D70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2" i="1"/>
  <c r="O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C65" i="1" s="1"/>
  <c r="I11" i="1"/>
  <c r="C57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C5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C6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B5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B68" i="1" s="1"/>
  <c r="B77" i="1" s="1"/>
  <c r="D25" i="1"/>
  <c r="B69" i="1" s="1"/>
  <c r="B78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E2" i="1" s="1"/>
  <c r="G70" i="1" l="1"/>
  <c r="E75" i="1"/>
  <c r="G66" i="1"/>
  <c r="F74" i="1"/>
  <c r="F78" i="1"/>
  <c r="E57" i="1"/>
  <c r="G75" i="1"/>
  <c r="F56" i="1"/>
  <c r="E74" i="1"/>
  <c r="E65" i="1"/>
  <c r="E70" i="1"/>
  <c r="F67" i="1"/>
  <c r="F79" i="1"/>
  <c r="G65" i="1"/>
  <c r="F61" i="1"/>
  <c r="F77" i="1"/>
  <c r="E69" i="1"/>
  <c r="F60" i="1"/>
  <c r="E68" i="1"/>
  <c r="F59" i="1"/>
  <c r="F76" i="1"/>
  <c r="F75" i="1"/>
  <c r="E67" i="1"/>
  <c r="G67" i="1"/>
  <c r="F58" i="1"/>
  <c r="G74" i="1"/>
  <c r="E66" i="1"/>
  <c r="F57" i="1"/>
  <c r="E79" i="1"/>
  <c r="G79" i="1"/>
  <c r="F65" i="1"/>
  <c r="E56" i="1"/>
  <c r="G56" i="1"/>
  <c r="E78" i="1"/>
  <c r="G78" i="1"/>
  <c r="F70" i="1"/>
  <c r="E61" i="1"/>
  <c r="E77" i="1"/>
  <c r="G77" i="1"/>
  <c r="F69" i="1"/>
  <c r="E60" i="1"/>
  <c r="E76" i="1"/>
  <c r="G76" i="1"/>
  <c r="F68" i="1"/>
  <c r="E59" i="1"/>
  <c r="D61" i="1"/>
  <c r="B67" i="1"/>
  <c r="B76" i="1" s="1"/>
  <c r="C78" i="1"/>
  <c r="O11" i="1"/>
  <c r="E18" i="1"/>
  <c r="D59" i="1"/>
  <c r="O10" i="1"/>
  <c r="B66" i="1"/>
  <c r="B75" i="1" s="1"/>
  <c r="D68" i="1"/>
  <c r="D66" i="1"/>
  <c r="O41" i="1"/>
  <c r="D79" i="1"/>
  <c r="D75" i="1"/>
  <c r="E24" i="1"/>
  <c r="B70" i="1"/>
  <c r="B79" i="1" s="1"/>
  <c r="B57" i="1"/>
  <c r="C79" i="1"/>
  <c r="B65" i="1"/>
  <c r="B74" i="1" s="1"/>
  <c r="C74" i="1"/>
  <c r="J41" i="1"/>
  <c r="C68" i="1"/>
  <c r="C56" i="1"/>
  <c r="D67" i="1"/>
  <c r="B61" i="1"/>
  <c r="B59" i="1"/>
  <c r="D58" i="1"/>
  <c r="E25" i="1"/>
  <c r="J10" i="1"/>
  <c r="B56" i="1"/>
  <c r="D56" i="1"/>
  <c r="D78" i="1"/>
  <c r="C70" i="1"/>
  <c r="D77" i="1"/>
  <c r="O18" i="1"/>
  <c r="D60" i="1"/>
  <c r="C69" i="1"/>
  <c r="B60" i="1"/>
  <c r="C67" i="1"/>
  <c r="C66" i="1"/>
  <c r="D65" i="1"/>
  <c r="C77" i="1"/>
  <c r="O25" i="1"/>
  <c r="C76" i="1"/>
  <c r="J11" i="1"/>
  <c r="C60" i="1"/>
  <c r="C59" i="1"/>
  <c r="C75" i="1"/>
  <c r="J18" i="1"/>
  <c r="F22" i="1" l="1"/>
  <c r="F32" i="1"/>
  <c r="F25" i="1"/>
  <c r="F3" i="1"/>
  <c r="F51" i="1"/>
  <c r="F7" i="1"/>
  <c r="P18" i="1"/>
  <c r="F15" i="1"/>
  <c r="F43" i="1"/>
  <c r="F24" i="1"/>
  <c r="F49" i="1"/>
  <c r="F12" i="1"/>
  <c r="F14" i="1"/>
  <c r="F45" i="1"/>
  <c r="F13" i="1"/>
  <c r="F26" i="1"/>
  <c r="F30" i="1"/>
  <c r="F20" i="1"/>
  <c r="F10" i="1"/>
  <c r="F17" i="1"/>
  <c r="F38" i="1"/>
  <c r="F28" i="1"/>
  <c r="F44" i="1"/>
  <c r="F46" i="1"/>
  <c r="F16" i="1"/>
  <c r="F21" i="1"/>
  <c r="F8" i="1"/>
  <c r="F50" i="1"/>
  <c r="F36" i="1"/>
  <c r="F11" i="1"/>
  <c r="F19" i="1"/>
  <c r="F41" i="1"/>
  <c r="F48" i="1"/>
  <c r="K24" i="1"/>
  <c r="F2" i="1"/>
  <c r="F39" i="1"/>
  <c r="F31" i="1"/>
  <c r="F9" i="1"/>
  <c r="F6" i="1"/>
  <c r="F47" i="1"/>
  <c r="F35" i="1"/>
  <c r="F23" i="1"/>
  <c r="F40" i="1"/>
  <c r="F42" i="1"/>
  <c r="F18" i="1"/>
  <c r="F52" i="1"/>
  <c r="F4" i="1"/>
  <c r="F33" i="1"/>
  <c r="F29" i="1"/>
  <c r="F27" i="1"/>
  <c r="F37" i="1"/>
  <c r="K12" i="1"/>
  <c r="P38" i="1"/>
  <c r="P29" i="1"/>
  <c r="P26" i="1"/>
  <c r="P23" i="1"/>
  <c r="P28" i="1"/>
  <c r="K2" i="1"/>
  <c r="P10" i="1"/>
  <c r="P12" i="1"/>
  <c r="P13" i="1"/>
  <c r="P33" i="1"/>
  <c r="P17" i="1"/>
  <c r="P47" i="1"/>
  <c r="K18" i="1"/>
  <c r="P22" i="1"/>
  <c r="P42" i="1"/>
  <c r="K15" i="1"/>
  <c r="P49" i="1"/>
  <c r="K34" i="1"/>
  <c r="P14" i="1"/>
  <c r="K33" i="1"/>
  <c r="P21" i="1"/>
  <c r="K27" i="1"/>
  <c r="P3" i="1"/>
  <c r="K46" i="1"/>
  <c r="P44" i="1"/>
  <c r="P4" i="1"/>
  <c r="P15" i="1"/>
  <c r="F5" i="1"/>
  <c r="P32" i="1"/>
  <c r="P45" i="1"/>
  <c r="K9" i="1"/>
  <c r="P27" i="1"/>
  <c r="P30" i="1"/>
  <c r="F34" i="1"/>
  <c r="P48" i="1"/>
  <c r="P51" i="1"/>
  <c r="P5" i="1"/>
  <c r="P9" i="1"/>
  <c r="P34" i="1"/>
  <c r="P2" i="1"/>
  <c r="K21" i="1"/>
  <c r="P8" i="1"/>
  <c r="K39" i="1"/>
  <c r="K4" i="1"/>
  <c r="K16" i="1"/>
  <c r="K23" i="1"/>
  <c r="K10" i="1"/>
  <c r="K28" i="1"/>
  <c r="P40" i="1"/>
  <c r="K20" i="1"/>
  <c r="K8" i="1"/>
  <c r="K35" i="1"/>
  <c r="K14" i="1"/>
  <c r="K40" i="1"/>
  <c r="P50" i="1"/>
  <c r="P39" i="1"/>
  <c r="P52" i="1"/>
  <c r="K32" i="1"/>
  <c r="P37" i="1"/>
  <c r="K48" i="1"/>
  <c r="K47" i="1"/>
  <c r="K11" i="1"/>
  <c r="K5" i="1"/>
  <c r="P41" i="1"/>
  <c r="K17" i="1"/>
  <c r="K6" i="1"/>
  <c r="K19" i="1"/>
  <c r="P46" i="1"/>
  <c r="P35" i="1"/>
  <c r="K49" i="1"/>
  <c r="K51" i="1"/>
  <c r="K26" i="1"/>
  <c r="K38" i="1"/>
  <c r="K52" i="1"/>
  <c r="P25" i="1"/>
  <c r="K50" i="1"/>
  <c r="K25" i="1"/>
  <c r="K36" i="1"/>
  <c r="K29" i="1"/>
  <c r="K30" i="1"/>
  <c r="K31" i="1"/>
  <c r="P7" i="1"/>
  <c r="P36" i="1"/>
  <c r="P16" i="1"/>
  <c r="K7" i="1"/>
  <c r="K44" i="1"/>
  <c r="P43" i="1"/>
  <c r="K41" i="1"/>
  <c r="K42" i="1"/>
  <c r="K43" i="1"/>
  <c r="P31" i="1"/>
  <c r="P19" i="1"/>
  <c r="P11" i="1"/>
  <c r="K3" i="1"/>
  <c r="P24" i="1"/>
  <c r="K13" i="1"/>
  <c r="K45" i="1"/>
  <c r="P6" i="1"/>
  <c r="K22" i="1"/>
  <c r="P20" i="1"/>
  <c r="K37" i="1"/>
</calcChain>
</file>

<file path=xl/sharedStrings.xml><?xml version="1.0" encoding="utf-8"?>
<sst xmlns="http://schemas.openxmlformats.org/spreadsheetml/2006/main" count="157" uniqueCount="91">
  <si>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</si>
  <si>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</si>
  <si>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</si>
  <si>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</si>
  <si>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</si>
  <si>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</si>
  <si>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</si>
  <si>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</si>
  <si>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</si>
  <si>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</si>
  <si>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</si>
  <si>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</si>
  <si>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</si>
  <si>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</si>
  <si>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</si>
  <si>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</si>
  <si>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</si>
  <si>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</si>
  <si>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</si>
  <si>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</si>
  <si>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</si>
  <si>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</si>
  <si>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</si>
  <si>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</si>
  <si>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</si>
  <si>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</si>
  <si>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</si>
  <si>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</si>
  <si>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</si>
  <si>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</si>
  <si>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</si>
  <si>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</si>
  <si>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</si>
  <si>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</si>
  <si>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</si>
  <si>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</si>
  <si>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</si>
  <si>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</si>
  <si>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</si>
  <si>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</si>
  <si>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</si>
  <si>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</si>
  <si>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</si>
  <si>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</si>
  <si>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</si>
  <si>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</si>
  <si>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</si>
  <si>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</si>
  <si>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</si>
  <si>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</si>
  <si>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</si>
  <si>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</si>
  <si>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</si>
  <si>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</si>
  <si>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</si>
  <si>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</si>
  <si>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</si>
  <si>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</si>
  <si>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</si>
  <si>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</si>
  <si>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</si>
  <si>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</si>
  <si>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</si>
  <si>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</si>
  <si>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</si>
  <si>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</si>
  <si>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</si>
  <si>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</si>
  <si>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</si>
  <si>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</si>
  <si>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</si>
  <si>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</si>
  <si>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</si>
  <si>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</si>
  <si>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</si>
  <si>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</si>
  <si>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</si>
  <si>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</si>
  <si>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</si>
  <si>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</si>
  <si>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</si>
  <si>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</si>
  <si>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</si>
  <si>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</si>
  <si>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</si>
  <si>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</si>
  <si>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</si>
  <si>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</si>
  <si>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</si>
  <si>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</si>
  <si>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Fiscal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</si>
</sst>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0.00</c:formatCode>
                <c:ptCount val="3"/>
                <c:pt idx="0">
                  <c:v>7670700</c:v>
                </c:pt>
                <c:pt idx="1">
                  <c:v>7968300</c:v>
                </c:pt>
                <c:pt idx="2">
                  <c:v>7759600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7-4A21-A487-070EB904F9A8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0.00</c:formatCode>
                <c:ptCount val="3"/>
                <c:pt idx="0">
                  <c:v>6947552.6699999999</c:v>
                </c:pt>
                <c:pt idx="1">
                  <c:v>7020609.3200000003</c:v>
                </c:pt>
                <c:pt idx="2">
                  <c:v>7497322.9100000001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7-4A21-A487-070EB904F9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7514672"/>
        <c:axId val="217524752"/>
      </c:barChart>
      <c:catAx>
        <c:axId val="21751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24752"/>
        <c:crosses val="autoZero"/>
        <c:auto val="1"/>
        <c:lblAlgn val="ctr"/>
        <c:lblOffset val="100"/>
        <c:noMultiLvlLbl val="0"/>
      </c:catAx>
      <c:valAx>
        <c:axId val="21752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1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676274</xdr:colOff>
      <xdr:row>79</xdr:row>
      <xdr:rowOff>0</xdr:rowOff>
    </xdr:from>
    <xdr:to>
      <xdr:col>6</xdr:col>
      <xdr:colOff>409575</xdr:colOff>
      <xdr:row>88</xdr:row>
      <xdr:rowOff>14286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B2E0C-FAAC-311A-84D0-987E1B343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3" workbookViewId="0">
      <selection activeCell="J68" sqref="J68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D2/B2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I2/G2</f>
        <v>-9.4972027086493035E-2</v>
      </c>
      <c r="K2">
        <f>RANK(J2,$J$2:$J$52,1)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N2/L2</f>
        <v>-5.6484362894991494E-2</v>
      </c>
      <c r="P2">
        <f>RANK(O2,$O$2:$O$52,1)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D3/B3</f>
        <v>-2.3069981751824741E-2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10" si="4">I3/G3</f>
        <v>-6.6804928315415249E-2</v>
      </c>
      <c r="K3">
        <f t="shared" ref="K3:K52" si="5">RANK(J3,$J$2:$J$52,1)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26" si="7">N3/L3</f>
        <v>-1.3540749922529313E-3</v>
      </c>
      <c r="P3">
        <f t="shared" ref="P3:P52" si="8">RANK(O3,$O$2:$O$52,1)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>IFERROR(D11/B11,0)</f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>IFERROR(I11/G11,0)</f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ref="J12:J52" si="9">IFERROR(I12/G12,0)</f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9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9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9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9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9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9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9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9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9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9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9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9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9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9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>IFERROR(D27/B27,0)</f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9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>IFERROR(N27/L27,0)</f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9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ref="O28:O52" si="10">IFERROR(N28/L28,0)</f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9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10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9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10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9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10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9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10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9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10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9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10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>IFERROR(D35/B35,0)</f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9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10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9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10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9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10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9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10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9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10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9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10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9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10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9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10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9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10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9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10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9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10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9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10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9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10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9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10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9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10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>D50/B50</f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9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10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9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10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9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10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  <c r="E55" s="1" t="s">
        <v>3</v>
      </c>
      <c r="F55" s="1" t="s">
        <v>8</v>
      </c>
      <c r="G55" s="1" t="s">
        <v>13</v>
      </c>
      <c r="H55" s="1" t="s">
        <v>3</v>
      </c>
      <c r="I55" s="1" t="s">
        <v>8</v>
      </c>
      <c r="J55" s="1" t="s">
        <v>13</v>
      </c>
    </row>
    <row r="56" spans="1:16" x14ac:dyDescent="0.25">
      <c r="A56" t="s">
        <v>24</v>
      </c>
      <c r="B56">
        <f>VLOOKUP(A56,$A$2:$D$52,4,FALSE)</f>
        <v>-36209.630000000005</v>
      </c>
      <c r="C56">
        <f>VLOOKUP(A56,$A$2:$I$52,9,FALSE)</f>
        <v>-27292.159999999974</v>
      </c>
      <c r="D56">
        <f>VLOOKUP(A56,$A$2:$P$52,14,FALSE)</f>
        <v>-9181.0800000000163</v>
      </c>
      <c r="E56">
        <f>INDEX($A$1:$P$52,MATCH($A56,$A$1:$A$52,0),4)</f>
        <v>-36209.630000000005</v>
      </c>
      <c r="F56">
        <f>INDEX($A$1:$P$52,MATCH($A56,$A$1:$A$52,0),9)</f>
        <v>-27292.159999999974</v>
      </c>
      <c r="G56">
        <f>INDEX($A$1:$P$52,MATCH($A56,$A$1:$A$52,0),14)</f>
        <v>-9181.0800000000163</v>
      </c>
      <c r="H56">
        <f>VLOOKUP($A56,$A$1:$P$52,MATCH($B$55,$1:$1,0),FALSE)</f>
        <v>-36209.630000000005</v>
      </c>
      <c r="I56">
        <f>VLOOKUP($A56,$A$1:$P$52,MATCH($C$55,$1:$1,0),FALSE)</f>
        <v>-27292.159999999974</v>
      </c>
      <c r="J56">
        <f>VLOOKUP($A56,$A$1:$P$52,MATCH($D$55,$1:$1,0),FALSE)</f>
        <v>-9181.0800000000163</v>
      </c>
    </row>
    <row r="57" spans="1:16" x14ac:dyDescent="0.25">
      <c r="A57" t="s">
        <v>25</v>
      </c>
      <c r="B57">
        <f t="shared" ref="B57:B61" si="11">VLOOKUP(A57,$A$2:$D$52,4,FALSE)</f>
        <v>0</v>
      </c>
      <c r="C57">
        <f t="shared" ref="C57:C61" si="12">VLOOKUP(A57,$A$2:$I$52,9,FALSE)</f>
        <v>0</v>
      </c>
      <c r="D57">
        <f t="shared" ref="D57:D61" si="13">VLOOKUP(A57,$A$2:$P$52,14,FALSE)</f>
        <v>-311228.08999999997</v>
      </c>
      <c r="E57">
        <f t="shared" ref="E57:E61" si="14">INDEX($A$1:$P$52,MATCH($A57,$A$1:$A$52,0),4)</f>
        <v>0</v>
      </c>
      <c r="F57">
        <f t="shared" ref="F57:F61" si="15">INDEX($A$1:$P$52,MATCH($A57,$A$1:$A$52,0),9)</f>
        <v>0</v>
      </c>
      <c r="G57">
        <f t="shared" ref="G57:G61" si="16">INDEX($A$1:$P$52,MATCH($A57,$A$1:$A$52,0),14)</f>
        <v>-311228.08999999997</v>
      </c>
      <c r="H57">
        <f t="shared" ref="H57:H61" si="17">VLOOKUP($A57,$A$1:$P$52,MATCH($B$55,$1:$1,0),FALSE)</f>
        <v>0</v>
      </c>
      <c r="I57">
        <f t="shared" ref="I57:I61" si="18">VLOOKUP($A57,$A$1:$P$52,MATCH($C$55,$1:$1,0),FALSE)</f>
        <v>0</v>
      </c>
      <c r="J57">
        <f t="shared" ref="J57:J61" si="19">VLOOKUP($A57,$A$1:$P$52,MATCH($D$55,$1:$1,0),FALSE)</f>
        <v>-311228.08999999997</v>
      </c>
    </row>
    <row r="58" spans="1:16" x14ac:dyDescent="0.25">
      <c r="A58" t="s">
        <v>32</v>
      </c>
      <c r="B58">
        <f t="shared" si="11"/>
        <v>-149396.10000000987</v>
      </c>
      <c r="C58">
        <f t="shared" si="12"/>
        <v>-189254.06000000006</v>
      </c>
      <c r="D58">
        <f t="shared" si="13"/>
        <v>-374962.91000000015</v>
      </c>
      <c r="E58">
        <f t="shared" si="14"/>
        <v>-149396.10000000987</v>
      </c>
      <c r="F58">
        <f t="shared" si="15"/>
        <v>-189254.06000000006</v>
      </c>
      <c r="G58">
        <f t="shared" si="16"/>
        <v>-374962.91000000015</v>
      </c>
      <c r="H58">
        <f t="shared" si="17"/>
        <v>-149396.10000000987</v>
      </c>
      <c r="I58">
        <f t="shared" si="18"/>
        <v>-189254.06000000006</v>
      </c>
      <c r="J58">
        <f t="shared" si="19"/>
        <v>-374962.91000000015</v>
      </c>
    </row>
    <row r="59" spans="1:16" x14ac:dyDescent="0.25">
      <c r="A59" t="s">
        <v>38</v>
      </c>
      <c r="B59">
        <f t="shared" si="11"/>
        <v>-12230.810000000056</v>
      </c>
      <c r="C59">
        <f t="shared" si="12"/>
        <v>-45485.580000000075</v>
      </c>
      <c r="D59">
        <f t="shared" si="13"/>
        <v>-72.879999999888241</v>
      </c>
      <c r="E59">
        <f t="shared" si="14"/>
        <v>-12230.810000000056</v>
      </c>
      <c r="F59">
        <f t="shared" si="15"/>
        <v>-45485.580000000075</v>
      </c>
      <c r="G59">
        <f t="shared" si="16"/>
        <v>-72.879999999888241</v>
      </c>
      <c r="H59">
        <f t="shared" si="17"/>
        <v>-12230.810000000056</v>
      </c>
      <c r="I59">
        <f t="shared" si="18"/>
        <v>-45485.580000000075</v>
      </c>
      <c r="J59">
        <f t="shared" si="19"/>
        <v>-72.879999999888241</v>
      </c>
    </row>
    <row r="60" spans="1:16" x14ac:dyDescent="0.25">
      <c r="A60" t="s">
        <v>39</v>
      </c>
      <c r="B60">
        <f t="shared" si="11"/>
        <v>-4950.4699999999721</v>
      </c>
      <c r="C60">
        <f t="shared" si="12"/>
        <v>-8005.7900000010268</v>
      </c>
      <c r="D60">
        <f t="shared" si="13"/>
        <v>-1724.9000000000233</v>
      </c>
      <c r="E60">
        <f t="shared" si="14"/>
        <v>-4950.4699999999721</v>
      </c>
      <c r="F60">
        <f t="shared" si="15"/>
        <v>-8005.7900000010268</v>
      </c>
      <c r="G60">
        <f t="shared" si="16"/>
        <v>-1724.9000000000233</v>
      </c>
      <c r="H60">
        <f t="shared" si="17"/>
        <v>-4950.4699999999721</v>
      </c>
      <c r="I60">
        <f t="shared" si="18"/>
        <v>-8005.7900000010268</v>
      </c>
      <c r="J60">
        <f t="shared" si="19"/>
        <v>-1724.9000000000233</v>
      </c>
    </row>
    <row r="61" spans="1:16" x14ac:dyDescent="0.25">
      <c r="A61" t="s">
        <v>55</v>
      </c>
      <c r="B61">
        <f t="shared" si="11"/>
        <v>-184239.79000001028</v>
      </c>
      <c r="C61">
        <f t="shared" si="12"/>
        <v>-133456.33000001032</v>
      </c>
      <c r="D61">
        <f t="shared" si="13"/>
        <v>-82077.349999999627</v>
      </c>
      <c r="E61">
        <f t="shared" si="14"/>
        <v>-184239.79000001028</v>
      </c>
      <c r="F61">
        <f t="shared" si="15"/>
        <v>-133456.33000001032</v>
      </c>
      <c r="G61">
        <f t="shared" si="16"/>
        <v>-82077.349999999627</v>
      </c>
      <c r="H61">
        <f t="shared" si="17"/>
        <v>-184239.79000001028</v>
      </c>
      <c r="I61">
        <f t="shared" si="18"/>
        <v>-133456.33000001032</v>
      </c>
      <c r="J61">
        <f t="shared" si="19"/>
        <v>-82077.349999999627</v>
      </c>
    </row>
    <row r="63" spans="1:16" x14ac:dyDescent="0.25">
      <c r="A63" s="6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7" x14ac:dyDescent="0.25">
      <c r="A65" t="s">
        <v>24</v>
      </c>
      <c r="B65">
        <f>_xlfn.XLOOKUP(A65,$A$2:$A$52,$D$2:$D$52,0)</f>
        <v>-36209.630000000005</v>
      </c>
      <c r="C65">
        <f>_xlfn.XLOOKUP(A65,$A$2:$A$52,$I$2:$I$52,0)</f>
        <v>-27292.159999999974</v>
      </c>
      <c r="D65">
        <f>_xlfn.XLOOKUP(A65,$A$2:$A$52,$N$2:$N$52,0)</f>
        <v>-9181.0800000000163</v>
      </c>
      <c r="E65">
        <f>INDEX($A$1:$P$52,MATCH($A65,$A$1:$A$52,0),4)</f>
        <v>-36209.630000000005</v>
      </c>
      <c r="F65">
        <f>INDEX($A$1:$P$52,MATCH($A65,$A$1:$A$52,0),9)</f>
        <v>-27292.159999999974</v>
      </c>
      <c r="G65">
        <f>INDEX($A$1:$P$52,MATCH($A65,$A$1:$A$52,0),14)</f>
        <v>-9181.0800000000163</v>
      </c>
    </row>
    <row r="66" spans="1:7" x14ac:dyDescent="0.25">
      <c r="A66" t="s">
        <v>25</v>
      </c>
      <c r="B66">
        <f t="shared" ref="B66:B70" si="20">_xlfn.XLOOKUP(A66,$A$2:$A$52,$D$2:$D$52,0)</f>
        <v>0</v>
      </c>
      <c r="C66">
        <f t="shared" ref="C66:C70" si="21">_xlfn.XLOOKUP(A66,$A$2:$A$52,$I$2:$I$52,0)</f>
        <v>0</v>
      </c>
      <c r="D66">
        <f t="shared" ref="D66:D70" si="22">_xlfn.XLOOKUP(A66,$A$2:$A$52,$N$2:$N$52,0)</f>
        <v>-311228.08999999997</v>
      </c>
      <c r="E66">
        <f t="shared" ref="E66:E70" si="23">INDEX($A$1:$P$52,MATCH($A66,$A$1:$A$52,0),4)</f>
        <v>0</v>
      </c>
      <c r="F66">
        <f t="shared" ref="F66:F70" si="24">INDEX($A$1:$P$52,MATCH($A66,$A$1:$A$52,0),9)</f>
        <v>0</v>
      </c>
      <c r="G66">
        <f t="shared" ref="G66:G70" si="25">INDEX($A$1:$P$52,MATCH($A66,$A$1:$A$52,0),14)</f>
        <v>-311228.08999999997</v>
      </c>
    </row>
    <row r="67" spans="1:7" x14ac:dyDescent="0.25">
      <c r="A67" t="s">
        <v>32</v>
      </c>
      <c r="B67">
        <f t="shared" si="20"/>
        <v>-149396.10000000987</v>
      </c>
      <c r="C67">
        <f t="shared" si="21"/>
        <v>-189254.06000000006</v>
      </c>
      <c r="D67">
        <f t="shared" si="22"/>
        <v>-374962.91000000015</v>
      </c>
      <c r="E67">
        <f t="shared" si="23"/>
        <v>-149396.10000000987</v>
      </c>
      <c r="F67">
        <f t="shared" si="24"/>
        <v>-189254.06000000006</v>
      </c>
      <c r="G67">
        <f t="shared" si="25"/>
        <v>-374962.91000000015</v>
      </c>
    </row>
    <row r="68" spans="1:7" x14ac:dyDescent="0.25">
      <c r="A68" t="s">
        <v>38</v>
      </c>
      <c r="B68">
        <f t="shared" si="20"/>
        <v>-12230.810000000056</v>
      </c>
      <c r="C68">
        <f t="shared" si="21"/>
        <v>-45485.580000000075</v>
      </c>
      <c r="D68">
        <f t="shared" si="22"/>
        <v>-72.879999999888241</v>
      </c>
      <c r="E68">
        <f t="shared" si="23"/>
        <v>-12230.810000000056</v>
      </c>
      <c r="F68">
        <f t="shared" si="24"/>
        <v>-45485.580000000075</v>
      </c>
      <c r="G68">
        <f t="shared" si="25"/>
        <v>-72.879999999888241</v>
      </c>
    </row>
    <row r="69" spans="1:7" x14ac:dyDescent="0.25">
      <c r="A69" t="s">
        <v>39</v>
      </c>
      <c r="B69">
        <f t="shared" si="20"/>
        <v>-4950.4699999999721</v>
      </c>
      <c r="C69">
        <f t="shared" si="21"/>
        <v>-8005.7900000010268</v>
      </c>
      <c r="D69">
        <f t="shared" si="22"/>
        <v>-1724.9000000000233</v>
      </c>
      <c r="E69">
        <f t="shared" si="23"/>
        <v>-4950.4699999999721</v>
      </c>
      <c r="F69">
        <f t="shared" si="24"/>
        <v>-8005.7900000010268</v>
      </c>
      <c r="G69">
        <f t="shared" si="25"/>
        <v>-1724.9000000000233</v>
      </c>
    </row>
    <row r="70" spans="1:7" x14ac:dyDescent="0.25">
      <c r="A70" t="s">
        <v>55</v>
      </c>
      <c r="B70">
        <f t="shared" si="20"/>
        <v>-184239.79000001028</v>
      </c>
      <c r="C70">
        <f t="shared" si="21"/>
        <v>-133456.33000001032</v>
      </c>
      <c r="D70">
        <f t="shared" si="22"/>
        <v>-82077.349999999627</v>
      </c>
      <c r="E70">
        <f t="shared" si="23"/>
        <v>-184239.79000001028</v>
      </c>
      <c r="F70">
        <f t="shared" si="24"/>
        <v>-133456.33000001032</v>
      </c>
      <c r="G70">
        <f t="shared" si="25"/>
        <v>-82077.349999999627</v>
      </c>
    </row>
    <row r="72" spans="1:7" x14ac:dyDescent="0.25">
      <c r="A72" s="6" t="s">
        <v>69</v>
      </c>
    </row>
    <row r="73" spans="1:7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7" x14ac:dyDescent="0.25">
      <c r="A74" t="s">
        <v>24</v>
      </c>
      <c r="B74">
        <f>INDEX(A65:D70,1,2)</f>
        <v>-36209.630000000005</v>
      </c>
      <c r="C74">
        <f>INDEX(I1:I52,MATCH(A74,A1:A52,0))</f>
        <v>-27292.159999999974</v>
      </c>
      <c r="D74">
        <f>INDEX(N1:N52,MATCH(A74,A1:A52,0))</f>
        <v>-9181.0800000000163</v>
      </c>
      <c r="E74">
        <f>INDEX($A$1:$P$52,MATCH($A74,$A$1:$A$52,0),4)</f>
        <v>-36209.630000000005</v>
      </c>
      <c r="F74">
        <f>INDEX($A$1:$P$52,MATCH($A74,$A$1:$A$52,0),9)</f>
        <v>-27292.159999999974</v>
      </c>
      <c r="G74">
        <f>INDEX($A$1:$P$52,MATCH($A74,$A$1:$A$52,0),14)</f>
        <v>-9181.0800000000163</v>
      </c>
    </row>
    <row r="75" spans="1:7" x14ac:dyDescent="0.25">
      <c r="A75" t="s">
        <v>25</v>
      </c>
      <c r="B75">
        <f>INDEX(A66:D71,1,2)</f>
        <v>0</v>
      </c>
      <c r="C75">
        <f>INDEX(I2:I53,MATCH(A75,A2:A53,0))</f>
        <v>0</v>
      </c>
      <c r="D75">
        <f>INDEX(N2:N53,MATCH(A75,A2:A53,0))</f>
        <v>-311228.08999999997</v>
      </c>
      <c r="E75">
        <f t="shared" ref="E75:E79" si="26">INDEX($A$1:$P$52,MATCH($A75,$A$1:$A$52,0),4)</f>
        <v>0</v>
      </c>
      <c r="F75">
        <f t="shared" ref="F75:F79" si="27">INDEX($A$1:$P$52,MATCH($A75,$A$1:$A$52,0),9)</f>
        <v>0</v>
      </c>
      <c r="G75">
        <f t="shared" ref="G75:G79" si="28">INDEX($A$1:$P$52,MATCH($A75,$A$1:$A$52,0),14)</f>
        <v>-311228.08999999997</v>
      </c>
    </row>
    <row r="76" spans="1:7" x14ac:dyDescent="0.25">
      <c r="A76" t="s">
        <v>32</v>
      </c>
      <c r="B76">
        <f>INDEX(A67:D72,1,2)</f>
        <v>-149396.10000000987</v>
      </c>
      <c r="C76">
        <f>INDEX(I3:I54,MATCH(A76,A3:A54,0))</f>
        <v>-189254.06000000006</v>
      </c>
      <c r="D76">
        <f>INDEX(N3:N54,MATCH(A76,A3:A54,0))</f>
        <v>-374962.91000000015</v>
      </c>
      <c r="E76">
        <f t="shared" si="26"/>
        <v>-149396.10000000987</v>
      </c>
      <c r="F76">
        <f t="shared" si="27"/>
        <v>-189254.06000000006</v>
      </c>
      <c r="G76">
        <f t="shared" si="28"/>
        <v>-374962.91000000015</v>
      </c>
    </row>
    <row r="77" spans="1:7" x14ac:dyDescent="0.25">
      <c r="A77" t="s">
        <v>38</v>
      </c>
      <c r="B77">
        <f>INDEX(A68:D73,1,2)</f>
        <v>-12230.810000000056</v>
      </c>
      <c r="C77">
        <f>INDEX(I4:I55,MATCH(A77,A4:A55,0))</f>
        <v>-45485.580000000075</v>
      </c>
      <c r="D77">
        <f>INDEX(N4:N55,MATCH(A77,A4:A55,0))</f>
        <v>-72.879999999888241</v>
      </c>
      <c r="E77">
        <f t="shared" si="26"/>
        <v>-12230.810000000056</v>
      </c>
      <c r="F77">
        <f t="shared" si="27"/>
        <v>-45485.580000000075</v>
      </c>
      <c r="G77">
        <f t="shared" si="28"/>
        <v>-72.879999999888241</v>
      </c>
    </row>
    <row r="78" spans="1:7" x14ac:dyDescent="0.25">
      <c r="A78" t="s">
        <v>39</v>
      </c>
      <c r="B78">
        <f>INDEX(A69:D74,1,2)</f>
        <v>-4950.4699999999721</v>
      </c>
      <c r="C78">
        <f>INDEX(I5:I56,MATCH(A78,A5:A56,0))</f>
        <v>-8005.7900000010268</v>
      </c>
      <c r="D78">
        <f>INDEX(N5:N56,MATCH(A78,A5:A56,0))</f>
        <v>-1724.9000000000233</v>
      </c>
      <c r="E78">
        <f t="shared" si="26"/>
        <v>-4950.4699999999721</v>
      </c>
      <c r="F78">
        <f t="shared" si="27"/>
        <v>-8005.7900000010268</v>
      </c>
      <c r="G78">
        <f t="shared" si="28"/>
        <v>-1724.9000000000233</v>
      </c>
    </row>
    <row r="79" spans="1:7" x14ac:dyDescent="0.25">
      <c r="A79" t="s">
        <v>55</v>
      </c>
      <c r="B79">
        <f>INDEX(A70:D75,1,2)</f>
        <v>-184239.79000001028</v>
      </c>
      <c r="C79">
        <f>INDEX(I6:I57,MATCH(A79,A6:A57,0))</f>
        <v>-133456.33000001032</v>
      </c>
      <c r="D79">
        <f>INDEX(N6:N57,MATCH(A79,A6:A57,0))</f>
        <v>-82077.349999999627</v>
      </c>
      <c r="E79">
        <f t="shared" si="26"/>
        <v>-184239.79000001028</v>
      </c>
      <c r="F79">
        <f t="shared" si="27"/>
        <v>-133456.33000001032</v>
      </c>
      <c r="G79">
        <f t="shared" si="28"/>
        <v>-82077.349999999627</v>
      </c>
    </row>
    <row r="81" spans="1:7" x14ac:dyDescent="0.25">
      <c r="A81" s="6" t="s">
        <v>70</v>
      </c>
    </row>
    <row r="82" spans="1:7" x14ac:dyDescent="0.25">
      <c r="A82" t="s">
        <v>0</v>
      </c>
    </row>
    <row r="83" spans="1:7" x14ac:dyDescent="0.25">
      <c r="A83" s="6" t="s">
        <v>90</v>
      </c>
      <c r="B83" s="1" t="s">
        <v>71</v>
      </c>
      <c r="C83" s="1" t="s">
        <v>72</v>
      </c>
    </row>
    <row r="84" spans="1:7" x14ac:dyDescent="0.25">
      <c r="A84" t="s">
        <v>73</v>
      </c>
      <c r="B84" s="8">
        <f>INDEX($B$2:$B$52,MATCH($B$87,$A$2:$A$52,0))</f>
        <v>7670700</v>
      </c>
      <c r="C84" s="8">
        <f>INDEX($C$2:$C$52,MATCH($B$87,$A$2:$A$52,0))</f>
        <v>6947552.6699999999</v>
      </c>
    </row>
    <row r="85" spans="1:7" x14ac:dyDescent="0.25">
      <c r="A85" t="s">
        <v>74</v>
      </c>
      <c r="B85" s="8">
        <f>INDEX($G$2:$G$52,MATCH($B$87,$A$2:$A$52,0))</f>
        <v>7968300</v>
      </c>
      <c r="C85" s="8">
        <f>INDEX($H$2:$H$52,MATCH($B$87,$A$2:$A$52,0))</f>
        <v>7020609.3200000003</v>
      </c>
    </row>
    <row r="86" spans="1:7" x14ac:dyDescent="0.25">
      <c r="A86" t="s">
        <v>75</v>
      </c>
      <c r="B86" s="8">
        <f>INDEX($L$2:$L$52,MATCH($B$87,$A$2:$A$52,0))</f>
        <v>7759600</v>
      </c>
      <c r="C86" s="8">
        <f>INDEX($M$2:$M$52,MATCH($B$87,$A$2:$A$52,0))</f>
        <v>7497322.9100000001</v>
      </c>
    </row>
    <row r="87" spans="1:7" x14ac:dyDescent="0.25">
      <c r="B87" t="s">
        <v>19</v>
      </c>
    </row>
    <row r="88" spans="1:7" x14ac:dyDescent="0.25">
      <c r="A88" s="6" t="s">
        <v>76</v>
      </c>
    </row>
    <row r="89" spans="1:7" x14ac:dyDescent="0.25">
      <c r="A89" t="s">
        <v>77</v>
      </c>
      <c r="B89" s="6">
        <v>1</v>
      </c>
      <c r="C89" s="6"/>
      <c r="D89" s="6">
        <v>2</v>
      </c>
      <c r="E89" s="6"/>
      <c r="F89" s="6">
        <v>3</v>
      </c>
    </row>
    <row r="90" spans="1:7" x14ac:dyDescent="0.25">
      <c r="B90" s="7" t="s">
        <v>0</v>
      </c>
      <c r="C90" s="7" t="s">
        <v>78</v>
      </c>
      <c r="D90" s="7" t="s">
        <v>0</v>
      </c>
      <c r="E90" s="7" t="s">
        <v>78</v>
      </c>
      <c r="F90" s="7" t="s">
        <v>0</v>
      </c>
      <c r="G90" s="7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6" t="s">
        <v>79</v>
      </c>
    </row>
    <row r="96" spans="1:7" x14ac:dyDescent="0.25">
      <c r="A96" t="s">
        <v>77</v>
      </c>
      <c r="B96" s="6">
        <v>1</v>
      </c>
      <c r="C96" s="6"/>
      <c r="D96" s="6">
        <v>2</v>
      </c>
      <c r="E96" s="6"/>
      <c r="F96" s="6">
        <v>3</v>
      </c>
    </row>
    <row r="97" spans="1:9" x14ac:dyDescent="0.25">
      <c r="B97" s="7" t="s">
        <v>0</v>
      </c>
      <c r="C97" s="7" t="s">
        <v>78</v>
      </c>
      <c r="D97" s="7" t="s">
        <v>0</v>
      </c>
      <c r="E97" s="7" t="s">
        <v>78</v>
      </c>
      <c r="F97" s="7" t="s">
        <v>0</v>
      </c>
      <c r="G97" s="7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3">
    <dataValidation allowBlank="1" showInputMessage="1" showErrorMessage="1" sqref="B82:B83" xr:uid="{1248789C-8354-428B-8B98-C97B02054C67}"/>
    <dataValidation type="list" allowBlank="1" showInputMessage="1" showErrorMessage="1" sqref="B73" xr:uid="{00E6923C-A275-4ED9-AF7B-23B11B86FFAA}">
      <formula1>$A$73:$D$73</formula1>
    </dataValidation>
    <dataValidation type="list" showInputMessage="1" showErrorMessage="1" sqref="B87" xr:uid="{FB16569A-58D8-4BD1-9C33-C09ECB30BA96}">
      <formula1>$A$2:$A$52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Zaheeruddin Lodhi</cp:lastModifiedBy>
  <cp:revision/>
  <dcterms:created xsi:type="dcterms:W3CDTF">2020-02-26T17:00:38Z</dcterms:created>
  <dcterms:modified xsi:type="dcterms:W3CDTF">2024-09-20T05:28:49Z</dcterms:modified>
  <cp:category/>
  <cp:contentStatus/>
</cp:coreProperties>
</file>